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driges\Documents\CSJ\Evidencias\2022\Matrices\"/>
    </mc:Choice>
  </mc:AlternateContent>
  <xr:revisionPtr revIDLastSave="0" documentId="13_ncr:1_{22D5DBA0-5F56-4A65-88C6-8E525C802E7F}" xr6:coauthVersionLast="36" xr6:coauthVersionMax="36" xr10:uidLastSave="{00000000-0000-0000-0000-000000000000}"/>
  <bookViews>
    <workbookView xWindow="0" yWindow="0" windowWidth="12270" windowHeight="4740" xr2:uid="{00000000-000D-0000-FFFF-FFFF00000000}"/>
  </bookViews>
  <sheets>
    <sheet name="F-EVSG-05" sheetId="10" r:id="rId1"/>
    <sheet name="Info" sheetId="9" r:id="rId2"/>
  </sheets>
  <definedNames>
    <definedName name="_xlnm._FilterDatabase" localSheetId="0" hidden="1">'F-EVSG-05'!$A$9:$AF$123</definedName>
    <definedName name="_xlnm.Print_Area" localSheetId="0">'F-EVSG-05'!$A$1:$AF$123</definedName>
    <definedName name="_xlnm.Print_Area" localSheetId="1">Info!$A$1:$K$38</definedName>
    <definedName name="Procesos" localSheetId="0">#REF!</definedName>
    <definedName name="Procesos">#REF!</definedName>
    <definedName name="Subprocesos" localSheetId="0">#REF!</definedName>
    <definedName name="Subprocesos">#REF!</definedName>
  </definedNames>
  <calcPr calcId="191029"/>
</workbook>
</file>

<file path=xl/calcChain.xml><?xml version="1.0" encoding="utf-8"?>
<calcChain xmlns="http://schemas.openxmlformats.org/spreadsheetml/2006/main">
  <c r="U13" i="10" l="1"/>
  <c r="N13" i="10"/>
  <c r="V13" i="10" s="1"/>
  <c r="W13" i="10" s="1"/>
  <c r="X13" i="10" s="1"/>
  <c r="W121" i="10" l="1"/>
  <c r="X121" i="10" s="1"/>
  <c r="N120" i="10"/>
  <c r="V120" i="10" s="1"/>
  <c r="W120" i="10" s="1"/>
  <c r="X120" i="10" s="1"/>
  <c r="U120" i="10"/>
  <c r="U119" i="10"/>
  <c r="V119" i="10" s="1"/>
  <c r="W119" i="10" s="1"/>
  <c r="X119" i="10" s="1"/>
  <c r="N119" i="10"/>
  <c r="U117" i="10"/>
  <c r="U118" i="10"/>
  <c r="N117" i="10"/>
  <c r="N118" i="10"/>
  <c r="V118" i="10" s="1"/>
  <c r="W118" i="10" s="1"/>
  <c r="X118" i="10" s="1"/>
  <c r="U116" i="10"/>
  <c r="N116" i="10"/>
  <c r="V117" i="10" l="1"/>
  <c r="W117" i="10" s="1"/>
  <c r="X117" i="10" s="1"/>
  <c r="V116" i="10"/>
  <c r="W116" i="10" s="1"/>
  <c r="X116" i="10" s="1"/>
  <c r="U101" i="10"/>
  <c r="U102" i="10"/>
  <c r="U103" i="10"/>
  <c r="U104" i="10"/>
  <c r="N104" i="10"/>
  <c r="N103" i="10"/>
  <c r="N102" i="10"/>
  <c r="N101" i="10"/>
  <c r="V101" i="10" l="1"/>
  <c r="W101" i="10" s="1"/>
  <c r="X101" i="10" s="1"/>
  <c r="V104" i="10"/>
  <c r="W104" i="10" s="1"/>
  <c r="X104" i="10" s="1"/>
  <c r="V103" i="10"/>
  <c r="W103" i="10" s="1"/>
  <c r="X103" i="10" s="1"/>
  <c r="V102" i="10"/>
  <c r="W102" i="10" s="1"/>
  <c r="X102" i="10" s="1"/>
  <c r="U115" i="10"/>
  <c r="U114" i="10"/>
  <c r="U113" i="10"/>
  <c r="U112" i="10"/>
  <c r="U111" i="10"/>
  <c r="U110" i="10"/>
  <c r="U109" i="10"/>
  <c r="U108" i="10"/>
  <c r="V108" i="10" s="1"/>
  <c r="W108" i="10" s="1"/>
  <c r="X108" i="10" s="1"/>
  <c r="U107" i="10"/>
  <c r="U106" i="10"/>
  <c r="U105" i="10"/>
  <c r="N106" i="10"/>
  <c r="N107" i="10"/>
  <c r="N108" i="10"/>
  <c r="N109" i="10"/>
  <c r="N110" i="10"/>
  <c r="N111" i="10"/>
  <c r="N112" i="10"/>
  <c r="N113" i="10"/>
  <c r="N114" i="10"/>
  <c r="V114" i="10" s="1"/>
  <c r="W114" i="10" s="1"/>
  <c r="X114" i="10" s="1"/>
  <c r="N115" i="10"/>
  <c r="N105" i="10"/>
  <c r="U40" i="10"/>
  <c r="V40" i="10" s="1"/>
  <c r="N40" i="10"/>
  <c r="U39" i="10"/>
  <c r="N39" i="10"/>
  <c r="V39" i="10" s="1"/>
  <c r="U31" i="10"/>
  <c r="N31" i="10"/>
  <c r="U25" i="10"/>
  <c r="U24" i="10"/>
  <c r="N25" i="10"/>
  <c r="N24" i="10"/>
  <c r="U20" i="10"/>
  <c r="N20" i="10"/>
  <c r="U17" i="10"/>
  <c r="N17" i="10"/>
  <c r="U15" i="10"/>
  <c r="N15" i="10"/>
  <c r="V110" i="10" l="1"/>
  <c r="W110" i="10" s="1"/>
  <c r="X110" i="10" s="1"/>
  <c r="V106" i="10"/>
  <c r="W106" i="10" s="1"/>
  <c r="X106" i="10" s="1"/>
  <c r="V105" i="10"/>
  <c r="W105" i="10" s="1"/>
  <c r="X105" i="10" s="1"/>
  <c r="V115" i="10"/>
  <c r="W115" i="10" s="1"/>
  <c r="X115" i="10" s="1"/>
  <c r="V111" i="10"/>
  <c r="W111" i="10" s="1"/>
  <c r="X111" i="10" s="1"/>
  <c r="V107" i="10"/>
  <c r="W107" i="10" s="1"/>
  <c r="X107" i="10" s="1"/>
  <c r="V112" i="10"/>
  <c r="W112" i="10" s="1"/>
  <c r="X112" i="10" s="1"/>
  <c r="V113" i="10"/>
  <c r="W113" i="10" s="1"/>
  <c r="X113" i="10" s="1"/>
  <c r="V109" i="10"/>
  <c r="W109" i="10" s="1"/>
  <c r="X109" i="10" s="1"/>
  <c r="V17" i="10"/>
  <c r="W17" i="10" s="1"/>
  <c r="X17" i="10" s="1"/>
  <c r="V15" i="10"/>
  <c r="W15" i="10" s="1"/>
  <c r="X15" i="10" s="1"/>
  <c r="V20" i="10"/>
  <c r="W20" i="10" s="1"/>
  <c r="X20" i="10" s="1"/>
  <c r="W39" i="10"/>
  <c r="X39" i="10" s="1"/>
  <c r="W40" i="10"/>
  <c r="X40" i="10" s="1"/>
  <c r="V24" i="10"/>
  <c r="W24" i="10" s="1"/>
  <c r="X24" i="10" s="1"/>
  <c r="V25" i="10"/>
  <c r="W25" i="10" s="1"/>
  <c r="X25" i="10" s="1"/>
  <c r="V31" i="10"/>
  <c r="W31" i="10" s="1"/>
  <c r="X31" i="10" s="1"/>
  <c r="U11" i="10"/>
  <c r="U12" i="10"/>
  <c r="U14" i="10"/>
  <c r="U16" i="10"/>
  <c r="U18" i="10"/>
  <c r="U19" i="10"/>
  <c r="U21" i="10"/>
  <c r="U22" i="10"/>
  <c r="U23" i="10"/>
  <c r="U26" i="10"/>
  <c r="U27" i="10"/>
  <c r="U28" i="10"/>
  <c r="U29" i="10"/>
  <c r="U30" i="10"/>
  <c r="U32" i="10"/>
  <c r="U33" i="10"/>
  <c r="U34" i="10"/>
  <c r="U35" i="10"/>
  <c r="U36" i="10"/>
  <c r="U37" i="10"/>
  <c r="U38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N18" i="10"/>
  <c r="N19" i="10"/>
  <c r="N21" i="10"/>
  <c r="N22" i="10"/>
  <c r="N23" i="10"/>
  <c r="N26" i="10"/>
  <c r="N27" i="10"/>
  <c r="N28" i="10"/>
  <c r="N29" i="10"/>
  <c r="N30" i="10"/>
  <c r="N32" i="10"/>
  <c r="N33" i="10"/>
  <c r="N34" i="10"/>
  <c r="N35" i="10"/>
  <c r="N36" i="10"/>
  <c r="N37" i="10"/>
  <c r="N38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11" i="10"/>
  <c r="V11" i="10" s="1"/>
  <c r="N12" i="10"/>
  <c r="N14" i="10"/>
  <c r="V14" i="10" s="1"/>
  <c r="N16" i="10"/>
  <c r="V94" i="10" l="1"/>
  <c r="W94" i="10" s="1"/>
  <c r="V90" i="10"/>
  <c r="W90" i="10" s="1"/>
  <c r="X90" i="10" s="1"/>
  <c r="V82" i="10"/>
  <c r="W82" i="10" s="1"/>
  <c r="X82" i="10" s="1"/>
  <c r="V78" i="10"/>
  <c r="W78" i="10" s="1"/>
  <c r="X78" i="10" s="1"/>
  <c r="V74" i="10"/>
  <c r="V70" i="10"/>
  <c r="W70" i="10" s="1"/>
  <c r="X70" i="10" s="1"/>
  <c r="V66" i="10"/>
  <c r="W66" i="10" s="1"/>
  <c r="X66" i="10" s="1"/>
  <c r="V62" i="10"/>
  <c r="W62" i="10" s="1"/>
  <c r="X62" i="10" s="1"/>
  <c r="V58" i="10"/>
  <c r="V54" i="10"/>
  <c r="W54" i="10" s="1"/>
  <c r="X54" i="10" s="1"/>
  <c r="V50" i="10"/>
  <c r="W50" i="10" s="1"/>
  <c r="X50" i="10" s="1"/>
  <c r="V46" i="10"/>
  <c r="W46" i="10" s="1"/>
  <c r="X46" i="10" s="1"/>
  <c r="V42" i="10"/>
  <c r="W42" i="10" s="1"/>
  <c r="X42" i="10" s="1"/>
  <c r="V36" i="10"/>
  <c r="W36" i="10" s="1"/>
  <c r="X36" i="10" s="1"/>
  <c r="V32" i="10"/>
  <c r="W32" i="10" s="1"/>
  <c r="X32" i="10" s="1"/>
  <c r="V21" i="10"/>
  <c r="W21" i="10" s="1"/>
  <c r="X21" i="10" s="1"/>
  <c r="V22" i="10"/>
  <c r="W22" i="10" s="1"/>
  <c r="X22" i="10" s="1"/>
  <c r="V34" i="10"/>
  <c r="W34" i="10" s="1"/>
  <c r="X34" i="10" s="1"/>
  <c r="V29" i="10"/>
  <c r="W29" i="10" s="1"/>
  <c r="X29" i="10" s="1"/>
  <c r="V23" i="10"/>
  <c r="W23" i="10" s="1"/>
  <c r="X23" i="10" s="1"/>
  <c r="V86" i="10"/>
  <c r="W86" i="10" s="1"/>
  <c r="X86" i="10" s="1"/>
  <c r="V83" i="10"/>
  <c r="W83" i="10" s="1"/>
  <c r="X83" i="10" s="1"/>
  <c r="V75" i="10"/>
  <c r="W75" i="10" s="1"/>
  <c r="X75" i="10" s="1"/>
  <c r="V63" i="10"/>
  <c r="W63" i="10" s="1"/>
  <c r="X63" i="10" s="1"/>
  <c r="V55" i="10"/>
  <c r="W55" i="10" s="1"/>
  <c r="X55" i="10" s="1"/>
  <c r="V43" i="10"/>
  <c r="W43" i="10" s="1"/>
  <c r="X43" i="10" s="1"/>
  <c r="V16" i="10"/>
  <c r="W16" i="10" s="1"/>
  <c r="X16" i="10" s="1"/>
  <c r="V12" i="10"/>
  <c r="W12" i="10" s="1"/>
  <c r="X12" i="10" s="1"/>
  <c r="V92" i="10"/>
  <c r="W92" i="10" s="1"/>
  <c r="X92" i="10" s="1"/>
  <c r="V88" i="10"/>
  <c r="W88" i="10" s="1"/>
  <c r="X88" i="10" s="1"/>
  <c r="V84" i="10"/>
  <c r="W84" i="10" s="1"/>
  <c r="X84" i="10" s="1"/>
  <c r="V80" i="10"/>
  <c r="W80" i="10" s="1"/>
  <c r="X80" i="10" s="1"/>
  <c r="V76" i="10"/>
  <c r="W76" i="10" s="1"/>
  <c r="X76" i="10" s="1"/>
  <c r="V72" i="10"/>
  <c r="W72" i="10" s="1"/>
  <c r="X72" i="10" s="1"/>
  <c r="V68" i="10"/>
  <c r="W68" i="10" s="1"/>
  <c r="X68" i="10" s="1"/>
  <c r="V64" i="10"/>
  <c r="W64" i="10" s="1"/>
  <c r="X64" i="10" s="1"/>
  <c r="V60" i="10"/>
  <c r="W60" i="10" s="1"/>
  <c r="X60" i="10" s="1"/>
  <c r="V56" i="10"/>
  <c r="W56" i="10" s="1"/>
  <c r="X56" i="10" s="1"/>
  <c r="V52" i="10"/>
  <c r="W52" i="10" s="1"/>
  <c r="X52" i="10" s="1"/>
  <c r="V48" i="10"/>
  <c r="W48" i="10" s="1"/>
  <c r="X48" i="10" s="1"/>
  <c r="V44" i="10"/>
  <c r="W44" i="10" s="1"/>
  <c r="X44" i="10" s="1"/>
  <c r="V38" i="10"/>
  <c r="V18" i="10"/>
  <c r="W18" i="10" s="1"/>
  <c r="X18" i="10" s="1"/>
  <c r="V35" i="10"/>
  <c r="W35" i="10" s="1"/>
  <c r="X35" i="10" s="1"/>
  <c r="V30" i="10"/>
  <c r="W30" i="10" s="1"/>
  <c r="X30" i="10" s="1"/>
  <c r="V26" i="10"/>
  <c r="W26" i="10" s="1"/>
  <c r="X26" i="10" s="1"/>
  <c r="V87" i="10"/>
  <c r="W87" i="10" s="1"/>
  <c r="X87" i="10" s="1"/>
  <c r="V71" i="10"/>
  <c r="W71" i="10" s="1"/>
  <c r="X71" i="10" s="1"/>
  <c r="V59" i="10"/>
  <c r="W59" i="10" s="1"/>
  <c r="X59" i="10" s="1"/>
  <c r="V47" i="10"/>
  <c r="W47" i="10" s="1"/>
  <c r="X47" i="10" s="1"/>
  <c r="V33" i="10"/>
  <c r="W33" i="10" s="1"/>
  <c r="X33" i="10" s="1"/>
  <c r="V28" i="10"/>
  <c r="W28" i="10" s="1"/>
  <c r="X28" i="10" s="1"/>
  <c r="V91" i="10"/>
  <c r="W91" i="10" s="1"/>
  <c r="X91" i="10" s="1"/>
  <c r="V79" i="10"/>
  <c r="W79" i="10" s="1"/>
  <c r="X79" i="10" s="1"/>
  <c r="V67" i="10"/>
  <c r="W67" i="10" s="1"/>
  <c r="X67" i="10" s="1"/>
  <c r="V51" i="10"/>
  <c r="W51" i="10" s="1"/>
  <c r="X51" i="10" s="1"/>
  <c r="V37" i="10"/>
  <c r="W37" i="10" s="1"/>
  <c r="X37" i="10" s="1"/>
  <c r="V93" i="10"/>
  <c r="W93" i="10" s="1"/>
  <c r="V89" i="10"/>
  <c r="W89" i="10" s="1"/>
  <c r="X89" i="10" s="1"/>
  <c r="V85" i="10"/>
  <c r="W85" i="10" s="1"/>
  <c r="X85" i="10" s="1"/>
  <c r="V81" i="10"/>
  <c r="W81" i="10" s="1"/>
  <c r="X81" i="10" s="1"/>
  <c r="V77" i="10"/>
  <c r="W77" i="10" s="1"/>
  <c r="X77" i="10" s="1"/>
  <c r="V73" i="10"/>
  <c r="W73" i="10" s="1"/>
  <c r="X73" i="10" s="1"/>
  <c r="V69" i="10"/>
  <c r="W69" i="10" s="1"/>
  <c r="X69" i="10" s="1"/>
  <c r="V65" i="10"/>
  <c r="W65" i="10" s="1"/>
  <c r="X65" i="10" s="1"/>
  <c r="V61" i="10"/>
  <c r="W61" i="10" s="1"/>
  <c r="X61" i="10" s="1"/>
  <c r="V57" i="10"/>
  <c r="W57" i="10" s="1"/>
  <c r="X57" i="10" s="1"/>
  <c r="V53" i="10"/>
  <c r="W53" i="10" s="1"/>
  <c r="X53" i="10" s="1"/>
  <c r="V49" i="10"/>
  <c r="W49" i="10" s="1"/>
  <c r="X49" i="10" s="1"/>
  <c r="V45" i="10"/>
  <c r="W45" i="10" s="1"/>
  <c r="X45" i="10" s="1"/>
  <c r="V41" i="10"/>
  <c r="W41" i="10" s="1"/>
  <c r="X41" i="10" s="1"/>
  <c r="V19" i="10"/>
  <c r="W19" i="10" s="1"/>
  <c r="X19" i="10" s="1"/>
  <c r="V27" i="10"/>
  <c r="W27" i="10" s="1"/>
  <c r="X27" i="10" s="1"/>
  <c r="W38" i="10"/>
  <c r="X38" i="10" s="1"/>
  <c r="W14" i="10"/>
  <c r="X14" i="10" s="1"/>
  <c r="W74" i="10"/>
  <c r="X74" i="10" s="1"/>
  <c r="W58" i="10"/>
  <c r="X58" i="10" s="1"/>
  <c r="W11" i="10"/>
  <c r="X11" i="10" s="1"/>
  <c r="N10" i="10"/>
  <c r="U10" i="10"/>
  <c r="V10" i="10" l="1"/>
  <c r="W10" i="10" s="1"/>
  <c r="X10" i="10" s="1"/>
  <c r="N100" i="10"/>
  <c r="N99" i="10"/>
  <c r="N98" i="10"/>
  <c r="N97" i="10"/>
  <c r="N96" i="10"/>
  <c r="N95" i="10"/>
  <c r="V97" i="10" l="1"/>
  <c r="W97" i="10" s="1"/>
  <c r="X97" i="10" s="1"/>
  <c r="V98" i="10"/>
  <c r="W98" i="10" s="1"/>
  <c r="X98" i="10" s="1"/>
  <c r="V95" i="10"/>
  <c r="W95" i="10" s="1"/>
  <c r="X95" i="10" s="1"/>
  <c r="V99" i="10"/>
  <c r="W99" i="10" s="1"/>
  <c r="X99" i="10" s="1"/>
  <c r="V96" i="10"/>
  <c r="W96" i="10" s="1"/>
  <c r="X96" i="10" s="1"/>
  <c r="V100" i="10"/>
  <c r="W100" i="10" s="1"/>
  <c r="X100" i="10" s="1"/>
  <c r="X93" i="10"/>
  <c r="X9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 Estupiñan</author>
    <author>HSEQ</author>
    <author>INALCEC</author>
    <author>Departamento de sistemas</author>
    <author>Information Technology</author>
    <author>DIEGO RAMIREZ</author>
    <author>Pc</author>
  </authors>
  <commentList>
    <comment ref="O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HSEQ: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ON</t>
        </r>
        <r>
          <rPr>
            <sz val="9"/>
            <color indexed="81"/>
            <rFont val="Tahoma"/>
            <family val="2"/>
          </rPr>
          <t xml:space="preserve">: Operación Normal 
</t>
        </r>
        <r>
          <rPr>
            <b/>
            <sz val="9"/>
            <color indexed="81"/>
            <rFont val="Tahoma"/>
            <family val="2"/>
          </rPr>
          <t>OA</t>
        </r>
        <r>
          <rPr>
            <sz val="9"/>
            <color indexed="81"/>
            <rFont val="Tahoma"/>
            <family val="2"/>
          </rPr>
          <t xml:space="preserve">: Operación anormal 
</t>
        </r>
        <r>
          <rPr>
            <b/>
            <sz val="9"/>
            <color indexed="81"/>
            <rFont val="Tahoma"/>
            <family val="2"/>
          </rPr>
          <t>SE</t>
        </r>
        <r>
          <rPr>
            <sz val="9"/>
            <color indexed="81"/>
            <rFont val="Tahoma"/>
            <family val="2"/>
          </rPr>
          <t xml:space="preserve">: Situación de emergencia </t>
        </r>
      </text>
    </comment>
    <comment ref="L9" authorId="2" shapeId="0" xr:uid="{00000000-0006-0000-0000-000003000000}">
      <text>
        <r>
          <rPr>
            <b/>
            <sz val="10"/>
            <color indexed="81"/>
            <rFont val="Tahoma"/>
            <family val="2"/>
          </rPr>
          <t>Existe legislación = 10
No existe legislación = 1</t>
        </r>
      </text>
    </comment>
    <comment ref="M9" authorId="3" shapeId="0" xr:uid="{00000000-0006-0000-0000-000004000000}">
      <text>
        <r>
          <rPr>
            <b/>
            <sz val="11"/>
            <color indexed="81"/>
            <rFont val="Tahoma"/>
            <family val="2"/>
          </rPr>
          <t xml:space="preserve">No se cumple = 10
Se Cumple = 5
No aplica =1      </t>
        </r>
        <r>
          <rPr>
            <sz val="11"/>
            <color indexed="81"/>
            <rFont val="Tahoma"/>
            <family val="2"/>
          </rPr>
          <t xml:space="preserve">  
</t>
        </r>
      </text>
    </comment>
    <comment ref="N9" authorId="4" shapeId="0" xr:uid="{00000000-0006-0000-0000-000005000000}">
      <text>
        <r>
          <rPr>
            <b/>
            <sz val="10"/>
            <color indexed="81"/>
            <rFont val="Tahoma"/>
            <family val="2"/>
          </rPr>
          <t>TOTAL CL = Existencia x Cumplimiento</t>
        </r>
      </text>
    </comment>
    <comment ref="O9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Sin requerimiento adicional = 1
Con requerimiento adicional = 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9" authorId="5" shapeId="0" xr:uid="{00000000-0006-0000-0000-000007000000}">
      <text>
        <r>
          <rPr>
            <b/>
            <sz val="11"/>
            <color indexed="81"/>
            <rFont val="Tahoma"/>
            <family val="2"/>
          </rPr>
          <t>Ocasiones en que se esta presentando el impacto en su interacción con el medio ambiente.
Anual  /  Semestral      =  1
Trim. /Bim.l/Mensual    =  5
Semanal  / Diario          =  10</t>
        </r>
      </text>
    </comment>
    <comment ref="Q9" authorId="5" shapeId="0" xr:uid="{00000000-0006-0000-0000-000008000000}">
      <text>
        <r>
          <rPr>
            <b/>
            <sz val="11"/>
            <color indexed="81"/>
            <rFont val="Tahoma"/>
            <family val="2"/>
          </rPr>
          <t>Describe el tipo de cambio sobre el recurso natural, generado por el impacto ambiental.
* Cambio leve = 1
* Cambio moderado =  5
* Cambio considerable = 10</t>
        </r>
      </text>
    </comment>
    <comment ref="R9" authorId="2" shapeId="0" xr:uid="{00000000-0006-0000-0000-000009000000}">
      <text>
        <r>
          <rPr>
            <b/>
            <sz val="11"/>
            <color indexed="81"/>
            <rFont val="Tahoma"/>
            <family val="2"/>
          </rPr>
          <t xml:space="preserve">Área de influencia  que pudiese verse afectada por el impacto ambiental generado.
Puntual = 1.
Local =  5.
Extenso = 10.
</t>
        </r>
      </text>
    </comment>
    <comment ref="S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Se refiere a la alteración del impacto al ambiente
Reversible = 1
Irreversible = 5</t>
        </r>
      </text>
    </comment>
    <comment ref="T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Capacidad de intervención para mitigar, prevenir o reducir
Se puede = 1
No se puede = 5</t>
        </r>
      </text>
    </comment>
    <comment ref="U9" authorId="5" shapeId="0" xr:uid="{00000000-0006-0000-0000-00000C000000}">
      <text>
        <r>
          <rPr>
            <b/>
            <sz val="12"/>
            <color indexed="81"/>
            <rFont val="Tahoma"/>
            <family val="2"/>
          </rPr>
          <t>Total CIA = Frecuencia x 3.5 + Severidad x 3.5 + Alcance x 3</t>
        </r>
      </text>
    </comment>
    <comment ref="AA9" authorId="6" shapeId="0" xr:uid="{00000000-0006-0000-0000-00000D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Medidas preventivas, de compensación, mitigación, monitoreo</t>
        </r>
      </text>
    </comment>
    <comment ref="AB9" authorId="6" shapeId="0" xr:uid="{00000000-0006-0000-0000-00000E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Responsable de implementar la acción </t>
        </r>
      </text>
    </comment>
  </commentList>
</comments>
</file>

<file path=xl/sharedStrings.xml><?xml version="1.0" encoding="utf-8"?>
<sst xmlns="http://schemas.openxmlformats.org/spreadsheetml/2006/main" count="1659" uniqueCount="427">
  <si>
    <t>A.  
DESCRIPCIÓN DE LA ACTIVIDAD</t>
  </si>
  <si>
    <t>A.1 
PROCESO</t>
  </si>
  <si>
    <t>B.1
CONDICIÓN DE OPERACIÓN</t>
  </si>
  <si>
    <t>ON</t>
  </si>
  <si>
    <t>Aire</t>
  </si>
  <si>
    <t>SE</t>
  </si>
  <si>
    <t>Suelo</t>
  </si>
  <si>
    <t xml:space="preserve">Agua </t>
  </si>
  <si>
    <t>OA</t>
  </si>
  <si>
    <t>Suelo 
Agua 
Aire</t>
  </si>
  <si>
    <t>Operación Normal.</t>
  </si>
  <si>
    <t>Operación Anormal.</t>
  </si>
  <si>
    <t>Situación de emergencia.</t>
  </si>
  <si>
    <t>PROCESOS</t>
  </si>
  <si>
    <t xml:space="preserve">Todos los procesos </t>
  </si>
  <si>
    <t>COMPONENTE</t>
  </si>
  <si>
    <t xml:space="preserve">Flora </t>
  </si>
  <si>
    <t>Suelo 
Agua</t>
  </si>
  <si>
    <t>Suelo 
Aire</t>
  </si>
  <si>
    <t>Socioeconomico</t>
  </si>
  <si>
    <t>A.3
ACTIVIDAD</t>
  </si>
  <si>
    <t xml:space="preserve">Realizado por: </t>
  </si>
  <si>
    <t xml:space="preserve">Actualizado por: </t>
  </si>
  <si>
    <t xml:space="preserve">Cargo: </t>
  </si>
  <si>
    <t xml:space="preserve">Fecha de última actualización: </t>
  </si>
  <si>
    <t>B.2
ASPECTO</t>
  </si>
  <si>
    <t>B.3
IMPACTO</t>
  </si>
  <si>
    <t>B.4
COMPONENTE</t>
  </si>
  <si>
    <t xml:space="preserve">B. 
IDENTIFICACIÓN DEL ASPECTO E IMPACTO AMBIENTAL </t>
  </si>
  <si>
    <t xml:space="preserve">C.
NORMATIVIDAD APLICABLE </t>
  </si>
  <si>
    <t>C.1
Existencia</t>
  </si>
  <si>
    <t>C.2
Cumplimiento</t>
  </si>
  <si>
    <t>C.3
 TOTAL CRITERIO LEGAL</t>
  </si>
  <si>
    <t xml:space="preserve">INTERNAS Y EXTERNAS </t>
  </si>
  <si>
    <t xml:space="preserve">D. 
PARTES INTERESADAS </t>
  </si>
  <si>
    <t xml:space="preserve">E.
EVALUACIÓN DEL IMPACTO AMBIENTAL </t>
  </si>
  <si>
    <t>E.1
Frecuencia</t>
  </si>
  <si>
    <t>E.2
Severidad</t>
  </si>
  <si>
    <t>E.3
Alcance</t>
  </si>
  <si>
    <t>E.4
Efecto</t>
  </si>
  <si>
    <t xml:space="preserve">E.5
Intervención
</t>
  </si>
  <si>
    <t>E.6
  TOTAL CRITERIO IMPACTO AMBIENTAL</t>
  </si>
  <si>
    <t xml:space="preserve">F.1
SIGNIFICANCIA </t>
  </si>
  <si>
    <t>F,2
INTERPRETACIÓN</t>
  </si>
  <si>
    <t>F.3
PRIORIZACIÓN</t>
  </si>
  <si>
    <t xml:space="preserve">F.4
ANÁLISIS </t>
  </si>
  <si>
    <t>F. 
VALORACIÓN DEL IMPACTO</t>
  </si>
  <si>
    <t>MATRIZ DE IDENTIFICACIÓN Y EVALUACIÓN DE ASPECTOS E IMPACTOS AMBIENTALES</t>
  </si>
  <si>
    <t xml:space="preserve">G.1
DOCUMENTO/REGISTRO RELACIONADO </t>
  </si>
  <si>
    <t xml:space="preserve">Estratégicos </t>
  </si>
  <si>
    <t>Misionales</t>
  </si>
  <si>
    <t xml:space="preserve">Apoyo </t>
  </si>
  <si>
    <t xml:space="preserve">Evaluación y mejora </t>
  </si>
  <si>
    <t>Positivo</t>
  </si>
  <si>
    <t>Negativo</t>
  </si>
  <si>
    <t xml:space="preserve">Control </t>
  </si>
  <si>
    <t>Influencia</t>
  </si>
  <si>
    <t>B.6
 POSITIVO/
NEGATIVO</t>
  </si>
  <si>
    <t xml:space="preserve">Todos los funcionarios </t>
  </si>
  <si>
    <t xml:space="preserve">Consumo de energía </t>
  </si>
  <si>
    <t xml:space="preserve">Agotamiento del recurso natural  </t>
  </si>
  <si>
    <t>Todos</t>
  </si>
  <si>
    <t xml:space="preserve">Fauna </t>
  </si>
  <si>
    <t>Fauna 
Flora
Suelo</t>
  </si>
  <si>
    <t>Agua
Suelo
Flora
Fauna</t>
  </si>
  <si>
    <t xml:space="preserve">Uso de computadores, impresoras, fotocopiadoras, videobeam, televisores, tajalapiz, microondas, neveras, greca, entre otros </t>
  </si>
  <si>
    <t>Agua
Flora
Fauna</t>
  </si>
  <si>
    <t>Comunidad</t>
  </si>
  <si>
    <t xml:space="preserve">B. 7
FASE O ETAPA DEL CICLO DE VIDA </t>
  </si>
  <si>
    <t xml:space="preserve">ETAPAS DEL CICLO DE VIDA </t>
  </si>
  <si>
    <r>
      <rPr>
        <b/>
        <sz val="8"/>
        <color theme="1"/>
        <rFont val="Arial"/>
        <family val="2"/>
      </rPr>
      <t>CÓDIGO</t>
    </r>
    <r>
      <rPr>
        <sz val="8"/>
        <color theme="1"/>
        <rFont val="Arial"/>
        <family val="2"/>
      </rPr>
      <t xml:space="preserve">
F-EVSG-05</t>
    </r>
  </si>
  <si>
    <r>
      <rPr>
        <b/>
        <sz val="8"/>
        <color theme="1"/>
        <rFont val="Arial"/>
        <family val="2"/>
      </rPr>
      <t>ELABORÓ</t>
    </r>
    <r>
      <rPr>
        <sz val="8"/>
        <color theme="1"/>
        <rFont val="Arial"/>
        <family val="2"/>
      </rPr>
      <t xml:space="preserve">
LÍDER DEL PROCESO </t>
    </r>
  </si>
  <si>
    <r>
      <rPr>
        <b/>
        <sz val="8"/>
        <color theme="1"/>
        <rFont val="Arial"/>
        <family val="2"/>
      </rPr>
      <t>REVISÓ</t>
    </r>
    <r>
      <rPr>
        <sz val="8"/>
        <color theme="1"/>
        <rFont val="Arial"/>
        <family val="2"/>
      </rPr>
      <t xml:space="preserve">
CENDOJ – SIGCMA </t>
    </r>
  </si>
  <si>
    <r>
      <rPr>
        <b/>
        <sz val="8"/>
        <color theme="1"/>
        <rFont val="Arial"/>
        <family val="2"/>
      </rPr>
      <t>APROBÓ</t>
    </r>
    <r>
      <rPr>
        <sz val="8"/>
        <color theme="1"/>
        <rFont val="Arial"/>
        <family val="2"/>
      </rPr>
      <t xml:space="preserve">
COMITÉ NACIONAL DEL SIGCMA</t>
    </r>
  </si>
  <si>
    <t>B.8
ASPECTOS DE CONTROL O DE INFLUENCIA</t>
  </si>
  <si>
    <t>DEAJ</t>
  </si>
  <si>
    <t>Planeación Estratégica</t>
  </si>
  <si>
    <t>Comunicación Institucional</t>
  </si>
  <si>
    <t xml:space="preserve">Gestión para la integración de listas de altas cortes </t>
  </si>
  <si>
    <t>Modernización de la gestión judicial</t>
  </si>
  <si>
    <t>Reordenamiento Judicial</t>
  </si>
  <si>
    <t>Mejoramiento de Infraestructura física</t>
  </si>
  <si>
    <t>Administración de la carrera judicial</t>
  </si>
  <si>
    <t>Gestión de la formación judicial</t>
  </si>
  <si>
    <t>Gestión de la Información Judicial</t>
  </si>
  <si>
    <t xml:space="preserve">Registro y control de abogados y auxiliares de la justicia </t>
  </si>
  <si>
    <t>Gestión de seguridad y salud ocupacional</t>
  </si>
  <si>
    <t>Gestión tecnológica</t>
  </si>
  <si>
    <t>Administración de la seguridad</t>
  </si>
  <si>
    <t>Gestión de la información estadística</t>
  </si>
  <si>
    <t>Gestión Humana</t>
  </si>
  <si>
    <t>Gestión financiera y presupuestal</t>
  </si>
  <si>
    <t xml:space="preserve">Asistencia Legal </t>
  </si>
  <si>
    <t>Auditoria Interna</t>
  </si>
  <si>
    <t>Mejoramiento del SIGCMA</t>
  </si>
  <si>
    <t>SEDES</t>
  </si>
  <si>
    <t>TIPO</t>
  </si>
  <si>
    <t>G.3 RESPONSABLE DE LA ACCIÒN</t>
  </si>
  <si>
    <t>G.5. CRITERIO PARA EVALUAR LA EFICACIA DE ESTAS ACCIONES</t>
  </si>
  <si>
    <t xml:space="preserve">A.2
SEDES O DEPENDENCIAS </t>
  </si>
  <si>
    <t>Bolsa Bogotá</t>
  </si>
  <si>
    <t>Palacio Bogotá</t>
  </si>
  <si>
    <t>DEAJ - Bolsa</t>
  </si>
  <si>
    <t>DEAJ - Palacio</t>
  </si>
  <si>
    <t>Palacio - Bolsa</t>
  </si>
  <si>
    <t xml:space="preserve">Nivel Central </t>
  </si>
  <si>
    <t xml:space="preserve">Almacén Central </t>
  </si>
  <si>
    <t xml:space="preserve">CS y DSA - Antioquia - Medellín </t>
  </si>
  <si>
    <t>CS y DSA - Atlantico - Bquilla</t>
  </si>
  <si>
    <t>CS Bogotá</t>
  </si>
  <si>
    <t>DS Bogotá Cundinamarca</t>
  </si>
  <si>
    <t xml:space="preserve">CS Bolivar </t>
  </si>
  <si>
    <t>DSA Cartagena</t>
  </si>
  <si>
    <t>CS Caldas</t>
  </si>
  <si>
    <t>DSA Manizales</t>
  </si>
  <si>
    <t>CS Cesar</t>
  </si>
  <si>
    <t>DSA Valledupar</t>
  </si>
  <si>
    <t>CS Cordoba</t>
  </si>
  <si>
    <t>DSA Monteria</t>
  </si>
  <si>
    <t>CS Magdalena</t>
  </si>
  <si>
    <t>DSA- Santa Martha</t>
  </si>
  <si>
    <t>CS y DSA - Qunidio Armenia</t>
  </si>
  <si>
    <t>CS y DSA - Santander - Bucaramanga</t>
  </si>
  <si>
    <t>CS - Tolima</t>
  </si>
  <si>
    <t>DSA- Ibague</t>
  </si>
  <si>
    <t>CS - Valle</t>
  </si>
  <si>
    <t>DSA - Cali</t>
  </si>
  <si>
    <t xml:space="preserve">G. 
GESTION  DE LOS ASPECTOS AMBIENTALES </t>
  </si>
  <si>
    <t>G.4. FECHA PROPUESTA PARA IMPLEMENTAR LA ACCIÓN</t>
  </si>
  <si>
    <t>H.1 FECHA DEL SEGUIMIENTO</t>
  </si>
  <si>
    <t>H.2. RESULTADOS OBTENIDOS</t>
  </si>
  <si>
    <t xml:space="preserve">G.2 ACCIONES PARA ABORDAR ASPECTOS AMBIENTALES SIGNIFICATIVOS </t>
  </si>
  <si>
    <t>Seccional:</t>
  </si>
  <si>
    <t>Diseño</t>
  </si>
  <si>
    <t xml:space="preserve">Producción </t>
  </si>
  <si>
    <t xml:space="preserve">Empaque y transporte </t>
  </si>
  <si>
    <t xml:space="preserve">Operación o uso </t>
  </si>
  <si>
    <t xml:space="preserve">Reciclaje </t>
  </si>
  <si>
    <t xml:space="preserve">Gestión del residuo </t>
  </si>
  <si>
    <t xml:space="preserve">Materias primas </t>
  </si>
  <si>
    <t>NA</t>
  </si>
  <si>
    <t>B.5
RESPONSABLES DEL CONTROL</t>
  </si>
  <si>
    <r>
      <rPr>
        <b/>
        <sz val="8"/>
        <color theme="1"/>
        <rFont val="Arial"/>
        <family val="2"/>
      </rPr>
      <t>VERSIÓN</t>
    </r>
    <r>
      <rPr>
        <sz val="8"/>
        <color theme="1"/>
        <rFont val="Arial"/>
        <family val="2"/>
      </rPr>
      <t xml:space="preserve">
04</t>
    </r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</si>
  <si>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15/12/2019</t>
    </r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</si>
  <si>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02/02/2020</t>
    </r>
  </si>
  <si>
    <r>
      <rPr>
        <b/>
        <sz val="8"/>
        <color theme="1"/>
        <rFont val="Arial"/>
        <family val="2"/>
      </rPr>
      <t>FECHA</t>
    </r>
    <r>
      <rPr>
        <sz val="8"/>
        <color theme="1"/>
        <rFont val="Arial"/>
        <family val="2"/>
      </rPr>
      <t xml:space="preserve">
18/02/2020</t>
    </r>
  </si>
  <si>
    <t>Transversal a todas las sedes</t>
  </si>
  <si>
    <t>CASUR</t>
  </si>
  <si>
    <t xml:space="preserve">Sede Anexa </t>
  </si>
  <si>
    <t>Escuela Rodrigo Lara Bonilla</t>
  </si>
  <si>
    <t xml:space="preserve">Palacio de Justicia Pereira </t>
  </si>
  <si>
    <t>DSA Pereira</t>
  </si>
  <si>
    <t>Condiciones de Operación</t>
  </si>
  <si>
    <t>Tipo de Impacto</t>
  </si>
  <si>
    <t xml:space="preserve">Carolina Rodríguez Estupiñan </t>
  </si>
  <si>
    <t xml:space="preserve">Profesional Ambiental </t>
  </si>
  <si>
    <t xml:space="preserve">Nivel Central - Sedes DEAJ - Bolsa - Palacio de Justicia </t>
  </si>
  <si>
    <t xml:space="preserve">Iluminación de áreas </t>
  </si>
  <si>
    <t xml:space="preserve">Uso de baterias  para UPS, para equipos ofimáticos y pilas funcionameinto de controles de tv, cámaras   </t>
  </si>
  <si>
    <t xml:space="preserve">Consumo de tóner para fotocopiado de documentos </t>
  </si>
  <si>
    <t xml:space="preserve">Fotocopiado e impresión de documentos, reportes,  ordenes de compra, correspondencia, ordenes de trabajo, documentación técnica y comercial, etc. </t>
  </si>
  <si>
    <t xml:space="preserve">Uso de elementos de oficina como, ganchos, consedoras, grapadoras, etc. </t>
  </si>
  <si>
    <t xml:space="preserve">Uso de elementos de oficina como, esferos, marcadores, correctores </t>
  </si>
  <si>
    <t xml:space="preserve">Uso de servicios sanitarios  fijos y lavado de elemetos de cafeteria </t>
  </si>
  <si>
    <t xml:space="preserve">Uso de servicios sanitarios y consumo de alimentos funcionarios y visitantes </t>
  </si>
  <si>
    <t xml:space="preserve">Hidratación del personal </t>
  </si>
  <si>
    <t xml:space="preserve">Lavado y desinfección de áreas, incluye elementos de cafetería  </t>
  </si>
  <si>
    <t xml:space="preserve">Uso de ascensores </t>
  </si>
  <si>
    <t xml:space="preserve">Transporte interno y almacenamiento temporal de residuos peligrosos y no peligrosos en sótano </t>
  </si>
  <si>
    <t xml:space="preserve">Almacenamiento temporal de residuos peligrosos y no peligrosos en sótano </t>
  </si>
  <si>
    <t xml:space="preserve">Transporte externo de residuos peligrosos, almacenamiento y disposición final </t>
  </si>
  <si>
    <t xml:space="preserve">Almacenamiento de sustancias o productos químicos en sótano y depósitos por piso </t>
  </si>
  <si>
    <t xml:space="preserve">Lavado de tanques </t>
  </si>
  <si>
    <t xml:space="preserve">Mantenimiento Bombas y Sistemas Hidráulicos </t>
  </si>
  <si>
    <t xml:space="preserve">Mantenimiento de ascensores </t>
  </si>
  <si>
    <t xml:space="preserve">Mantenimeinto de ascensores </t>
  </si>
  <si>
    <t xml:space="preserve">Mantenimiento de equipos de aire acondicionado </t>
  </si>
  <si>
    <t>Fumigación  y control vectorial</t>
  </si>
  <si>
    <t>Mantenimeinto de equipos de computo</t>
  </si>
  <si>
    <t xml:space="preserve">Transporte de personal con asignación vehicular, escolta o policia motorizado </t>
  </si>
  <si>
    <t xml:space="preserve">Transporte de personal  actividades de bienestar </t>
  </si>
  <si>
    <t xml:space="preserve">Atención de emergencias </t>
  </si>
  <si>
    <t xml:space="preserve">Identificación de la sede </t>
  </si>
  <si>
    <t>H. 
SEGUIMIENTO A LA GESTIÓN DE LOS ASPECTOS AMBIENTALES</t>
  </si>
  <si>
    <t xml:space="preserve">Generación de Residuos de Aparatos eléctricos y electrónicos </t>
  </si>
  <si>
    <t>Aumento de residuos a disponer y contaminacion del suelo y agua</t>
  </si>
  <si>
    <t>Contaminación del aire y contribución al aumento del calentamiento global por emisiones indirectas de GEI</t>
  </si>
  <si>
    <t xml:space="preserve">Generación de luminarias </t>
  </si>
  <si>
    <t xml:space="preserve">Generación de pilas y baterias </t>
  </si>
  <si>
    <t xml:space="preserve">Generación de Residuos peligrosos de cartuchos de tóner  </t>
  </si>
  <si>
    <t xml:space="preserve">Consumo de papel </t>
  </si>
  <si>
    <t xml:space="preserve">Generación de residuos aprovechables </t>
  </si>
  <si>
    <t>Reducción de residuos a disponer y reduccion de la contaminacion del agua y/o suelo</t>
  </si>
  <si>
    <t xml:space="preserve">Reuso de papel, reciclaje de papel, buenas practicas para ahorro y uso de papel. </t>
  </si>
  <si>
    <t>Entrega de residuos aprovechables al gestor de reciclables. (Papel, cartón, plástico, vidrio,  chatarra, etc)</t>
  </si>
  <si>
    <t>Contribución al trabajo de los recicladores</t>
  </si>
  <si>
    <t xml:space="preserve">Generación de residuos peligroso </t>
  </si>
  <si>
    <t xml:space="preserve">Disminución de los recursos naturales, contaminación de los componentes, agua, suelo y aire </t>
  </si>
  <si>
    <t>Generación de aguas residuales  domésticas</t>
  </si>
  <si>
    <t xml:space="preserve">Contaminación del agua </t>
  </si>
  <si>
    <t xml:space="preserve">Consumo de insumos (traperos, jabones, limpiadores, etc) </t>
  </si>
  <si>
    <t>Generación de residuos no aprovechables</t>
  </si>
  <si>
    <t xml:space="preserve">Consumo de agua </t>
  </si>
  <si>
    <t xml:space="preserve">Generación de vertimientos </t>
  </si>
  <si>
    <t xml:space="preserve">Cosumo de energía </t>
  </si>
  <si>
    <t>Consumo de Insumos (Ambientadores, clorox,cera,etc)</t>
  </si>
  <si>
    <t>Generación de residuos peligrosos aprovechables  (Envases de SQ)</t>
  </si>
  <si>
    <t xml:space="preserve">Derrame de sustancias químicas </t>
  </si>
  <si>
    <t>Contaminacion del agua y/o suelo</t>
  </si>
  <si>
    <t xml:space="preserve">Aumentos de los residuos ordinarios a disponer en relleno sanitario </t>
  </si>
  <si>
    <t xml:space="preserve">Aprovechamiento de residuos </t>
  </si>
  <si>
    <t xml:space="preserve">Dismininución de residuos ordinarios a disponer en relleno sanitario </t>
  </si>
  <si>
    <t xml:space="preserve">Generación de olores ofensivos </t>
  </si>
  <si>
    <t>Afectación al personal (comunidad)  por olores ofensivos</t>
  </si>
  <si>
    <t xml:space="preserve">Acumulación inadecuada de residuos </t>
  </si>
  <si>
    <t>Afectación a la comunidad por contaminación visual</t>
  </si>
  <si>
    <t>Proliferación de vectores (roedores, moscas, zancudos)</t>
  </si>
  <si>
    <t xml:space="preserve">Mordeduras, infecciones </t>
  </si>
  <si>
    <t xml:space="preserve">Incendio de áreas de almacenamiento </t>
  </si>
  <si>
    <t>Derrames de residuos peligrosos líquidos</t>
  </si>
  <si>
    <t xml:space="preserve">Contaminación de suelo </t>
  </si>
  <si>
    <t xml:space="preserve">Generación de emisiones atmosféricas </t>
  </si>
  <si>
    <t xml:space="preserve">Contaminación del aire </t>
  </si>
  <si>
    <t xml:space="preserve">Acumulación de residuos para disposición final </t>
  </si>
  <si>
    <t xml:space="preserve">Contaminación de  suelo y agua </t>
  </si>
  <si>
    <t xml:space="preserve">Tratamiento para disposición final de residuos peligrosos y no peligrosos </t>
  </si>
  <si>
    <t xml:space="preserve">Incompatibilidad de sustancias químicas. 
Acumulación de vapores </t>
  </si>
  <si>
    <t xml:space="preserve">Consumo de insumos químicos </t>
  </si>
  <si>
    <t>Generación de aguas residuales</t>
  </si>
  <si>
    <t xml:space="preserve">Generación de residuos peligrosos </t>
  </si>
  <si>
    <t>Generación de RAAES</t>
  </si>
  <si>
    <t xml:space="preserve">Consumo de insumos  para el mantenimiento </t>
  </si>
  <si>
    <t>Uso de sustancias agotadoras de la capa de ozono</t>
  </si>
  <si>
    <t xml:space="preserve">Contaminación atmósferica por GEI - Calentamiento Global </t>
  </si>
  <si>
    <t xml:space="preserve">Generación de residuos peligrosos por uso de sustancias químicas para limpieza </t>
  </si>
  <si>
    <t xml:space="preserve">Consumo de combustible </t>
  </si>
  <si>
    <t xml:space="preserve">Generación de ruido </t>
  </si>
  <si>
    <t xml:space="preserve">Contaminación auditiva </t>
  </si>
  <si>
    <t xml:space="preserve">Generación de residuos no peligrosos </t>
  </si>
  <si>
    <t>Generación de residuos especiales  (materiales pétreos)</t>
  </si>
  <si>
    <t xml:space="preserve">Derrame de aguas residuales </t>
  </si>
  <si>
    <t xml:space="preserve">Contaminación de agua y suelo </t>
  </si>
  <si>
    <t xml:space="preserve">Ubicación publicidad exterior </t>
  </si>
  <si>
    <t xml:space="preserve">Contaminación Visual </t>
  </si>
  <si>
    <t xml:space="preserve">Clasificación de residuos en puntos ecológicos </t>
  </si>
  <si>
    <t xml:space="preserve">Todas las actividades administrtaivas, de mejoramiento y  mantenimiento </t>
  </si>
  <si>
    <t xml:space="preserve">Mantenimiento parque automotor </t>
  </si>
  <si>
    <t xml:space="preserve">Consumo de bienes eléctricos y electrónicos </t>
  </si>
  <si>
    <t xml:space="preserve">Consumo de toner para impresión de documentos </t>
  </si>
  <si>
    <t xml:space="preserve">Generación de Residuos Peligrosos para disponer </t>
  </si>
  <si>
    <t xml:space="preserve">Consumo de repuestos, baterias, luminarias, sustancias químicas </t>
  </si>
  <si>
    <t xml:space="preserve">Generación de residuos especiales (Llantas) </t>
  </si>
  <si>
    <t xml:space="preserve">Generación de baterias </t>
  </si>
  <si>
    <t xml:space="preserve">Generación de aceites usados </t>
  </si>
  <si>
    <t xml:space="preserve">Generación de vertimientos con grasas y tensoactivos </t>
  </si>
  <si>
    <t>Cosnumo de insumos 
( extintores, estopas, material absorbente, etc.)</t>
  </si>
  <si>
    <t xml:space="preserve">Informática
Coordinador Nacional Ambiental 
Almacén </t>
  </si>
  <si>
    <t xml:space="preserve">Supervisor del Contrato 
Almacén 
Coordinador Nacional Ambiental </t>
  </si>
  <si>
    <t xml:space="preserve">Director Ejecutivo 
Director Unidada Administrativa
Coordinador Nacional Ambiental </t>
  </si>
  <si>
    <t>Todos los funcionarios</t>
  </si>
  <si>
    <t xml:space="preserve">Todos los funcionarios
Empresa contratista de servicios de aseo </t>
  </si>
  <si>
    <t xml:space="preserve">Empresa contratista de servicios de aseo </t>
  </si>
  <si>
    <t xml:space="preserve">Todos los funcionario </t>
  </si>
  <si>
    <t xml:space="preserve">Empresa contratista de servicios de aseo 
Coordinador Nacional Ambiental </t>
  </si>
  <si>
    <t xml:space="preserve">Empresa contratista de servicios de aseo 
Supervisor de Contrato 
Coordinador Nacional Ambiental </t>
  </si>
  <si>
    <t xml:space="preserve">Gestores Externos 
Adquisición de bienes y servicios
Coordinador Nacional Ambiental </t>
  </si>
  <si>
    <t xml:space="preserve">Empresa contratista
Supervisor de Contrato 
Coordinador Nacional Ambiental </t>
  </si>
  <si>
    <t>Contratista 
Supervisor del Contrato</t>
  </si>
  <si>
    <t>Contratista 
Profesional de apoyo Unidad de Infraestructura</t>
  </si>
  <si>
    <t xml:space="preserve">Contratista de servicio de mantenimiento 
Supervisor del Contrato 
Coordinador Nacional Ambiental </t>
  </si>
  <si>
    <t xml:space="preserve">Empresa contratista de servicio de aseo 
Supervisor del Contrato
Coordinador Nacional Ambiental </t>
  </si>
  <si>
    <t xml:space="preserve">Líder de proceso
Empresa Contratista 
Coordinador Nacional Ambiental </t>
  </si>
  <si>
    <t xml:space="preserve">Lider de proceso 
Coordinador Nacional Ambiental </t>
  </si>
  <si>
    <t xml:space="preserve">Brigadistas </t>
  </si>
  <si>
    <t>DEAJ - Palacio - Bolsa</t>
  </si>
  <si>
    <t xml:space="preserve">Aunque se considera un aspecto significativo bajo, la cantidad de equipos que se pueden generar para dfisponer son considerables, por lo tanto deben establecerse controles específicos  </t>
  </si>
  <si>
    <t xml:space="preserve">Por ser una actividad que puede generar un impacto al medio ambiente, infrestructura y al personal, se deberá establecer controles para su prevención y en caso de que se materialice, la respuesta. </t>
  </si>
  <si>
    <t xml:space="preserve">Aunque es considerando un impacto medio, por la cantidad de consumibles y residuos generados por los mantebimeinto del parque automotor se debe establcer control y seguimiento de los mismos </t>
  </si>
  <si>
    <t xml:space="preserve">Acuerdo PSAA14 - 10160
Acuerdo PSAA14 - 10161
PR-EVSG-03 Programa de uso racional y eficiente de energía </t>
  </si>
  <si>
    <t xml:space="preserve">M-EVSG-01 Manual ambiental para la adquisición de bienes y servicios 
F-EVSG-22 Matriz de requisitos ambientales para la adquisición de bienes y servicios </t>
  </si>
  <si>
    <t xml:space="preserve">Acuerdo PSAA14 - 10160
Acuerdo PSAA14 - 10161
PL-EVSG-01 Plan de Gestión Integral  de Residuos 
M-EVSG-01 Manual ambiental para la adquisición de bienes y servicios </t>
  </si>
  <si>
    <t xml:space="preserve">Acuerdo PSAA14 - 10160
PL-EVSG-01 Plan de Gestión Integral  de Residuos </t>
  </si>
  <si>
    <t>Acuerdo PSAA14 - 10160
PL-EVSG-01 Plan de Gestión Integral  de Residuos</t>
  </si>
  <si>
    <t xml:space="preserve">Acuerdo PSAA14 - 10160
Acuerdo PSAA14 - 10161
M-EVSG-01 Manual ambiental para la adquisición de bienes y servicios 
Matriz de requisitos ambientales para la adquisición de bienes y servicios </t>
  </si>
  <si>
    <t>Acuerdo PSAA14 - 10160
Acuerdo PSAA14 - 10161
PL-EVSG-01 Plan de Gestión Integral  de Residuos</t>
  </si>
  <si>
    <t xml:space="preserve">Acuerdo PSAA14 - 10160
Acuerdo PSAA14 - 10161
PL-EVSG-01 Plan de Gestión Integral  de Residuos
M-EVSG-01 Manual ambiental para la adquisición de bienes y servicios 
Matriz de requisitos ambientales para la adquisición de bienes y servicios </t>
  </si>
  <si>
    <t xml:space="preserve">Plan de emergencias 
PL-EVSG-01 Plan de Gestión Integral  de Residuos
PR-EVSG-05 Programa de manejo seguro de sustancias químicas </t>
  </si>
  <si>
    <t xml:space="preserve">Acuerdo PSAA14 - 10160
Acuerdo PSAA14 - 10161
PL-EVSG-01 Plan de Gestión Integral  de Residuos
</t>
  </si>
  <si>
    <t xml:space="preserve">Acuerdo PSAA14 - 10160
Acuerdo PSAA14 - 10161
PL-EVSG-01 Plan de Gestión Integral  de Residuos
Plan de emergencias </t>
  </si>
  <si>
    <t xml:space="preserve">Plan de emergencias 
PR-EVSG-05 Programa de manejo seguro de sustancias químicas </t>
  </si>
  <si>
    <t>Acuerdo PSAA14 - 10160
Acuerdo PSAA14 - 10161
PR-EVSG-01 Programa de  Ahorro y uso eficiente de agua</t>
  </si>
  <si>
    <t xml:space="preserve">Acuerdo PSAA14 - 10160
Acuerdo PSAA14 - 10161
PR-EVSG-05 Programa de manejo seguro de sustancias químicas 
M-EVSG-01 Manual ambiental para la adquisición de bienes y servicios 
Matriz de requisitos ambientales para la adquisición de bienes y servicios </t>
  </si>
  <si>
    <t xml:space="preserve">Acuerdo PSAA14 - 10160
Acuerdo PSAA14 - 10161
PR-EVSG-01 Programa de ahorro y uso eficiente de agua </t>
  </si>
  <si>
    <t xml:space="preserve">Acuerdo PSAA14 - 10160
Acuerdo PSAA14 - 10161
PR-EVSG-05 Programa de manejo seguro de sustancias químicas 
PL-EVSG-01 Plan de Gestión Integral  de Residuos
M-EVSG-01 Manual ambiental para la adquisición de bienes y servicios 
Matriz de requisitos ambientales para la adquisición de bienes y servicios </t>
  </si>
  <si>
    <t xml:space="preserve">Acuerdo PSAA14 - 10160
Acuerdo PSAA14 - 10161
PL-EVSG-01 Plan de Gestión Integral  de Residuos
Contrato </t>
  </si>
  <si>
    <t xml:space="preserve">Acuerdo PSAA14 - 10160
Acuerdo PSAA14 - 10161
PL-EVSG-01 Plan de Gestión Integral  de Residuos
Contrato 
Certificados de Disposición final </t>
  </si>
  <si>
    <t xml:space="preserve">Acuerdo PSAA14 - 10160
Acuerdo PSAA14 - 10161
M-EVSG-01 Manual ambiental para la adquisición de bienes y servicios 
Matriz de requisitos ambientales para la adquisición de bienes y servicios 
PL-EVSG-01 Plan de Gestión Integral  de Residuos
Contrato 
Certificados de Disposición final </t>
  </si>
  <si>
    <t xml:space="preserve">Acuerdo PSAA14 - 10160
Acuerdo PSAA14 - 10161
PR-EVSG-05 Programa de manejo seguro de sustancias químicas 
Certificados de disposición con gestor autorizado </t>
  </si>
  <si>
    <t xml:space="preserve">Acuerdo PSAA14 - 10160
Acuerdo PSAA14 - 10161
PL-EVSG-01 Plan de Gestión Integral  de Residuos
Certificados de disposición con gestor autorizado </t>
  </si>
  <si>
    <t xml:space="preserve">Acuerdo PSAA14 - 10160
Acuerdo PSAA14 - 10161
G-EVSG-02 Guía ambiental para el manejo del parque automotor </t>
  </si>
  <si>
    <t xml:space="preserve">Acuerdo PSAA14 - 10160
Acuerdo PSAA14 - 10161
G-EVSG-02 Guía ambiental para el manejo del parque automotor  
Certificados de disposición con gestor autorizado </t>
  </si>
  <si>
    <t xml:space="preserve">Acuerdo PSAA14 - 10160
Acuerdo PSAA14 - 10161
Acuerdo PSAA14 - 10161
PL-EVSG-01 Plan de Gestión Integral  de Residuos
PR-EVSG-02 Programa de Gestión de Emisiones Atmosféricas </t>
  </si>
  <si>
    <t xml:space="preserve">Matriz de Requisitos Legales Ambientales y Otros requisitos </t>
  </si>
  <si>
    <t xml:space="preserve">Consumo de tóner para impresión de documentos, tarjetas profesionales,licencias entre otros  </t>
  </si>
  <si>
    <t xml:space="preserve">Uso de computadores, impresoras, fotocopiadoras, videobeam, televisores, tajalapiz, microondas, neveras, greca, entre otros elementos eléctricos y electrónicos </t>
  </si>
  <si>
    <t xml:space="preserve">Acuerdo PSAA14 - 10160
PL-EVSG-01 Plan de Gestión Integral de Residuos Sólidos 
M-EVSG-01 Manual ambiental para la adquisición de bienes y servicios 
F-EVSG-22 Matriz de requisitos ambientales para la adquisición de bienes y servicios </t>
  </si>
  <si>
    <t xml:space="preserve">Unidad de Compras Públicas
Unidad de Informática 
Coordinador Nacional Ambiental </t>
  </si>
  <si>
    <t xml:space="preserve">Prevención 1: Director Compras Públicas - Director del Almacén - Coordinador Nal Ambiental 
Monitoreo 1: Supervisor del contrato </t>
  </si>
  <si>
    <t xml:space="preserve">Permanente </t>
  </si>
  <si>
    <t xml:space="preserve">Acuerdo PSAA14 - 10160
PR-EVSG-03 Programa de uso racional y eficiente de energía </t>
  </si>
  <si>
    <t xml:space="preserve">Acuerdo PSAA14 - 10160
PR-EVSG-03 Programa de uso racional y eficiente de energía 
Control de consumo energético por sede  </t>
  </si>
  <si>
    <t xml:space="preserve">Acuerdo PSAA14 - 10160
PL-EVSG-01 Plan de Gestión Integral  de Residuos 
M-EVSG-01 Manual ambiental para la adquisición de bienes y servicios 
G-ABS-03 Guía para la elaboración e implementación del plan de gestión ambiental y social </t>
  </si>
  <si>
    <t xml:space="preserve">UIF
División de Mantenimiento y Mejoramiento 
Coordinador Nal Ambiental 
Almacén </t>
  </si>
  <si>
    <t xml:space="preserve">Unidad de Informática
Centro Administrativo del Palacio 
Coordinador Nal Ambiental 
Almacén </t>
  </si>
  <si>
    <t xml:space="preserve">Consumo de pilas y baterias </t>
  </si>
  <si>
    <t xml:space="preserve">Acuerdo PSAA14 - 10160
M-EVSG-01 Manual ambiental para la adquisición de bienes y servicios 
F-EVSG-22 Matriz de requisitos ambientales para la adquisición de bienes y servicios </t>
  </si>
  <si>
    <t xml:space="preserve">Unidad de Compras Públicas
Coordinador Nacional Ambiental </t>
  </si>
  <si>
    <t xml:space="preserve">Todos los funcionarios 
Almacén 
Coordinador Nal Ambiental </t>
  </si>
  <si>
    <t xml:space="preserve">Uso de tóner </t>
  </si>
  <si>
    <t xml:space="preserve">Coordinadores y asistentes administrativos </t>
  </si>
  <si>
    <t>M-EVSG-01 Manual ambiental para la adquisición de bienes y servicios 
F-EVSG-22 Matriz de requisitos ambientales para la adquisición de bienes y servicios</t>
  </si>
  <si>
    <t xml:space="preserve">Acuerdo PSAA14 - 10160
PL-EVSG-01 Plan de Gestión Integral  de Residuos 
G-EVSG-01 Guía para manejo de tóner usados </t>
  </si>
  <si>
    <t>Acuerdo PSAA14 - 10160
PL-EVSG-01 Plan de Gestión Integral  de Residuos 
G-EVSG-01 Guía para manejo de tóner usados 
M-EVSG-01 Manual ambiental para la adquisición de bienes y servicios 
F-EVSG-22 Matriz de requisitos ambientales para la adquisición de bienes y servicios
Contrato proveedor de servicio de fotocopiado</t>
  </si>
  <si>
    <t xml:space="preserve">Unidad de Compras Públicas 
Unidad Administrativa </t>
  </si>
  <si>
    <t xml:space="preserve">Debido a que el impacto de esta actividad es de carácter positivo y tiene una significancia alta,debe potencializarse en las sedes y garantizar su implementación </t>
  </si>
  <si>
    <t xml:space="preserve">PL-EVSG-01 Plan de Gestión Integral  de Residuos
Matriz de Requisitos Legales Ambientales y Otros Requisitos
Acuerdo de Corresponsabilidad con Recicladores de Oficio  
Circular DEAJ19-97 Aprovechamiento de residuos </t>
  </si>
  <si>
    <t xml:space="preserve">Aunque esta catagerizado como de mediano impacto, se debe revisar la necesidad de cambio del tipo de papel actualmente utilizado </t>
  </si>
  <si>
    <t>Acuerdo PSAA14 - 10160
PL-EVSG-01 Plan de Gestión Integral  de Residuos 
M-EVSG-01 Manual ambiental para la adquisición de bienes y servicios 
F-EVSG-22 Matriz de requisitos ambientales para la adquisición de bienes y servicios</t>
  </si>
  <si>
    <t xml:space="preserve">PR-EVSG-04 Programa de control de consumo de papel </t>
  </si>
  <si>
    <t xml:space="preserve">Debido a la pandemia el consumo de  papel en las sedes disminuyó notablemente y esto contribuyó al reestructuración de activiadades </t>
  </si>
  <si>
    <t>Monitoreo 1: Fomentar la adecuada clasificación de residuos sólidos, con el fin que los que son suceptibles de aprovechamiento no se contaminen</t>
  </si>
  <si>
    <t xml:space="preserve">Coordinación Nal Ambiental 
Todos los funcionarios </t>
  </si>
  <si>
    <t xml:space="preserve">Consumo de elementos de oficina como, esferos, marcadores, correctores </t>
  </si>
  <si>
    <t xml:space="preserve">Acuerdo PSAA14 - 10160
PL-EVSG-01 Plan de Gestión Integral  de Residuos 
M-EVSG-01 Manual ambiental para la adquisición de bienes y servicios 
Matriz de requisitos ambientales para la adquisición de bienes y servicios </t>
  </si>
  <si>
    <t xml:space="preserve">Todos los funcionarios y contratistas </t>
  </si>
  <si>
    <t xml:space="preserve">Unidad de Compras Públicas 
Supervisor de Contrato
Unidad Administrativa </t>
  </si>
  <si>
    <t xml:space="preserve">Acuerdo PSAA14 - 10160
PR-EVSG-01 Programa de  Ahorro y uso eficiente de agua </t>
  </si>
  <si>
    <t xml:space="preserve">Acuerdo PSAA14 - 10160
M-EVSG-01 Manual ambiental para la adquisición de bienes y servicios 
Matriz de requisitos ambientales para la adquisición de bienes y servicios </t>
  </si>
  <si>
    <t xml:space="preserve">Acuerdo PSAA14 - 10160
M-EVSG-01 Manual ambiental para la adquisición de bienes y servicios 
Matriz de requisitos ambientales para la adquisición de bienes y servicios 
PR-EVSG-05 Programa de manejo seguro de sustancias químicas </t>
  </si>
  <si>
    <t xml:space="preserve">Debido a la pandemia el consumo de agua, la generación de vertimientos y consumos de productos químicos se han incrementado por las condiciones de limpieza y aseo que se deben mantener en cada sede judicial y administrativa </t>
  </si>
  <si>
    <t xml:space="preserve">Fometar el uso y adquisición de productos biodegradables </t>
  </si>
  <si>
    <t xml:space="preserve">Mitigación 1. Realizar el inventario de los sistemas hidráulicos para cambiar. 
Mitigación 2: Efectuar el proceso de análisis del sector y estudio previo para el cambio. 
Monitoreo 1: Realizar un muestreo aleatorio de los consumos en hogares de algunos servidores judiciales para verificar revisar los incrementos. Apoyo con la Unidad de Gestión Huamana </t>
  </si>
  <si>
    <t xml:space="preserve">Mitigación 1 y 2: División de Mejoramiento y Mantenimiento
Coordinación Nal Ambiental 
Monitoreo 1: Director Gestión Humana - Director Unidad Administrativa - Coordinación Nacional Ambiental </t>
  </si>
  <si>
    <t xml:space="preserve">Registro consumo de agua 
Contrato de cambio de sistemas de suministro de agua 
Informes y análisis de indicadores </t>
  </si>
  <si>
    <t xml:space="preserve">Mitigacción 1: Coordinación Nacional del SIGCMA - Ambiental </t>
  </si>
  <si>
    <t xml:space="preserve">Mitigacción 1: Capacitar al personal de servicios generales en el buen uso y ahorro eficiente de agua. Y realizar campañas de ahorro </t>
  </si>
  <si>
    <t xml:space="preserve">Mitigación 1: Registros de capacitación y sensibilización, fotos y piezas informativas </t>
  </si>
  <si>
    <t xml:space="preserve">Proceso de contratación </t>
  </si>
  <si>
    <t xml:space="preserve">Empresa contratista de servicios de aseo 
Supervisor del Contrato
Coordinador Nacional Ambiental </t>
  </si>
  <si>
    <t xml:space="preserve">Acuerdo PSAA14 - 10160
Plan de emergencias y contingencias </t>
  </si>
  <si>
    <t xml:space="preserve">Lider de proceso 
División de Transportes 
Coordinador Nacional Ambiental </t>
  </si>
  <si>
    <t xml:space="preserve">Lider de proceso 
División de Transportes
Coordinador Nacional Ambiental </t>
  </si>
  <si>
    <t xml:space="preserve">Aunque por la pandemiía se han reducidos los recorridos del parque automotor y se evidencia reducción en los consumos éste sigue siendo un impacto significativo por el impacto que tiene al aire, no solo a nivel local si no mundial </t>
  </si>
  <si>
    <t xml:space="preserve">Acuerdo PSAA14 - 10160
PR-EVSG-02 Programa de Gestión de Emisiones Atmosféricas </t>
  </si>
  <si>
    <t xml:space="preserve">Acuerdo PSAA14 - 10160
G-EVSG-02 Guía ambiental para el manejo del parque automotor  
PL-EVSG-01 Plan de Gestión Integral  de Residuos
Certificados de disposición con gestor autorizado </t>
  </si>
  <si>
    <t xml:space="preserve">Mitigación 1: Sensibilización al personal frente a la reducción de recorridos, al menos de sea estrictamente necesario </t>
  </si>
  <si>
    <t xml:space="preserve">Líderes de proceso </t>
  </si>
  <si>
    <t xml:space="preserve">Control de consumos de combustible 
Huella de carbono </t>
  </si>
  <si>
    <t xml:space="preserve">Compras Públicas </t>
  </si>
  <si>
    <t xml:space="preserve">Gestión Administrativa </t>
  </si>
  <si>
    <t xml:space="preserve">Gestión de seguridad y salud ocupacional
Gestión Administrativa </t>
  </si>
  <si>
    <t xml:space="preserve">Gestión Humana
Gestión Administrativa </t>
  </si>
  <si>
    <t xml:space="preserve">Administración de la seguridad
Gestión Administrativa </t>
  </si>
  <si>
    <t xml:space="preserve">Compras Públicas 
Gestión Administrativa </t>
  </si>
  <si>
    <t xml:space="preserve">Mejoramiento de Infraestructura física
Gestión Administrativa </t>
  </si>
  <si>
    <t xml:space="preserve">Servicio de ambulancia </t>
  </si>
  <si>
    <t xml:space="preserve">Generación de Residuos Biológicos </t>
  </si>
  <si>
    <t xml:space="preserve">Presencia de pandemia Covid 19 </t>
  </si>
  <si>
    <t>Presencia de pandemia Covid 20</t>
  </si>
  <si>
    <t>Presencia de pandemia Covid 21</t>
  </si>
  <si>
    <t xml:space="preserve">Disminución de consumo de papel </t>
  </si>
  <si>
    <t xml:space="preserve">Reducción de recorridos vehiculares </t>
  </si>
  <si>
    <t xml:space="preserve">Disminución de impresiones </t>
  </si>
  <si>
    <t xml:space="preserve">Protección al recurso natural  </t>
  </si>
  <si>
    <t xml:space="preserve">Reducción de residuos peligrosos a disponer </t>
  </si>
  <si>
    <t xml:space="preserve">Disminución de fotocopiadoras </t>
  </si>
  <si>
    <t>Reducción de consumo energético</t>
  </si>
  <si>
    <t>Reducción de huella de carbono</t>
  </si>
  <si>
    <t xml:space="preserve">Supervisor del Contrato 
División de SST </t>
  </si>
  <si>
    <t xml:space="preserve">Consumo de elementos de protección personal  </t>
  </si>
  <si>
    <t xml:space="preserve">Personal contratista del contrato de aseo 
Supervisor del Contrato
Centro Adminstrativo del Palacio 
División de Servicios Técnicos
Coordinación Nal Ambiental </t>
  </si>
  <si>
    <t xml:space="preserve">Consumo de contenedores para la clasificación de residuos </t>
  </si>
  <si>
    <t xml:space="preserve">División de segudidad y salud en el trabajo 
Unidad Administrativa  </t>
  </si>
  <si>
    <t xml:space="preserve">Generación de residuos de EPP, icopor, envases de productos químicos </t>
  </si>
  <si>
    <t xml:space="preserve">Acuerdo PSAA14 - 10160
PL-EVSG-01 Plan de Gestión Integral  de Residuos
M-EVSG-01 Manual ambiental para la adquisición de bienes y servicios 
Matriz de requisitos ambientales para la adquisición de bienes y servicios </t>
  </si>
  <si>
    <t xml:space="preserve">Acuerdo PSAA14 - 10160
PR-EVSG-02 Programa de Gestión de Emisiones Atmosféricas 
M-EVSG-01 Manual ambiental para la adquisición de bienes y servicios 
Matriz de requisitos ambientales para la adquisición de bienes y servicios </t>
  </si>
  <si>
    <t xml:space="preserve">Acuerdo PSAA14 - 10160
PR-EVSG-04 Programa control consumo de papel
PL-EVSG-01 Plan de Gestión Integral  de Residuos
F-EVSG-23 Control consumos de papel
PR-EVSG-02 Programa de Gestión de Emisiones Atmosféricas </t>
  </si>
  <si>
    <t>Resolución de baja de los RAEES y demás residuos peligrosos 
Contrato para la gestión de residuos 
Actas y certificados de disposición final</t>
  </si>
  <si>
    <t xml:space="preserve">Lavado fachadas por manifestaciones </t>
  </si>
  <si>
    <t xml:space="preserve">Prevención 1: Garantizar que los residuos de aparatos eléctricos y electrónicos dados de baja hayan finalizado su ciclo de vida útil  y éstos sean entregados exclusivamente a Gestores de RESPEL autorizados. 
Monitoreo 1: Hacer seguimiento a los contratos que generen RAEES, con el fin de garantizar que éstos sean manejados de acuerdo a lo establecido en la normatividad vigente. </t>
  </si>
  <si>
    <t xml:space="preserve">Consumo de Agua </t>
  </si>
  <si>
    <t xml:space="preserve">Consumo de productos químicos </t>
  </si>
  <si>
    <t xml:space="preserve">Generación de Residuos Peligrosos </t>
  </si>
  <si>
    <t xml:space="preserve">Generación de Vertimientos </t>
  </si>
  <si>
    <t>Debido a la reestructuración de la DEAJ y a la reducción de consumos por la pandemia, se aplaza la actividad para ejecución en el 2022. (Acción de Gestión)</t>
  </si>
  <si>
    <t xml:space="preserve">Reducción en el consumo de papel 
Incremento en los porcentajes de aprovechamiento de residuios </t>
  </si>
  <si>
    <t>Se realizan actividades de capacitación en las sedes con el personal de servicios generales, servidores judiciales y vigilantes. Actividad que se seguirá fomentado de forma virtual y presencial</t>
  </si>
  <si>
    <t xml:space="preserve">Se realiza video de sensibilización de ahorro de agua y energía con apoyo del Consejo de Estado </t>
  </si>
  <si>
    <t xml:space="preserve">En conjunto con el contratista se hace la revisión e inclusión de productso biodegradables y amigables con el medio ambiente </t>
  </si>
  <si>
    <t xml:space="preserve">Se realiza video de inducción al SGA, en el cual se motiva al uso compartido de vehículos y aplicación de buenas prácticas ambientales </t>
  </si>
  <si>
    <t>Jefe de Mantenimiento 
Director del CAPJ</t>
  </si>
  <si>
    <t>Contaminacion del suelo y agua</t>
  </si>
  <si>
    <t xml:space="preserve">Acuerdo PSAA14 - 10160
Acuerdo PSAA14 - 10161
PR-EVSG-01 Programa de  Ahorro y uso eficiente de agua </t>
  </si>
  <si>
    <t xml:space="preserve">Acuerdo PSAA14 - 10160
Acuerdo PSAA14 - 10161
Acuerdo PSAA14 - 10161
PL-EVSG-01 Plan de Gestión Integral  de Residuos
</t>
  </si>
  <si>
    <t xml:space="preserve">Consumo de materiales petreos  </t>
  </si>
  <si>
    <t xml:space="preserve">Generación de RCD </t>
  </si>
  <si>
    <t xml:space="preserve">Generación de RESPEL </t>
  </si>
  <si>
    <t xml:space="preserve">Supervisor del Contrato
Inteventoria 
Contratista </t>
  </si>
  <si>
    <t xml:space="preserve">Acuerdo PSAA14 - 10160
Acuerdo PSAA14 - 10161
PR-EVSG-01 Programa de  Ahorro y uso eficiente de agua 
M-EVSG-01 Manual ambiental para la adquisición de bienes y servicios </t>
  </si>
  <si>
    <t xml:space="preserve">Adecuaciones e impermeabilización terrazas </t>
  </si>
  <si>
    <t xml:space="preserve">Generecaión de Residuos Aprovechables </t>
  </si>
  <si>
    <t xml:space="preserve">Acuerdo PSAA14 - 10160
Acuerdo PSAA14 - 10161
M-EVSG-01 Manual ambiental para la adquisición de bienes y servicios </t>
  </si>
  <si>
    <t>Acuerdo PSAA14 - 10160
Acuerdo PSAA14 - 10161
M-EVSG-01 Manual ambiental para la adquisición de bienes y servicios 
PL-EVSG-01 Plan de Gestión Integral  de Residuos</t>
  </si>
  <si>
    <t xml:space="preserve">Reutilización y aprovechamiento de residuos </t>
  </si>
  <si>
    <t>Teniendo en cuenta que el consumo energético para actividades administrativas y judiciales es de manera permanente, es uno de los impactos que se matienes con alta calificació y a los cuales se les debe realizar el respectivo seguimiento para establecimiento de acciones que procuren a la protección o minimización de los consumos</t>
  </si>
  <si>
    <t xml:space="preserve">Política del SGA
PR-EVSG-03 Programa de uso racional y eficiente de energía </t>
  </si>
  <si>
    <t xml:space="preserve">Mitigacción 1: Coordinación Nacional del SIGCMA - Ambiental 
Mitigación 2: División de Mejoramiento y Mantenimiento de la Infraestructura Física 
Monitoreo 1: Director Gestión Humana - Director Unidad Administrativa - Director de Informática </t>
  </si>
  <si>
    <t>Mitigación 1: Permanente
Mitigación 2: 31/10/2022
Monitoreo 1: 31/12/2022</t>
  </si>
  <si>
    <t xml:space="preserve">Mitigación 1: Registros de capacitación y sensibilización, fotos y piezas informativas 
Mitigación 2: Inventarios por sede
Mitigación 2: N° de unidades compradas y con carcaterísticas de menos consumo y mayor eficiencia energética </t>
  </si>
  <si>
    <t xml:space="preserve">Mitigación 1: Sensibilización al personal frente al manejo y ahorro energético en los hogares de los servidores y en las sedes.
Monitoreo: Contar con un inventario de los sistemas que hacen falta cambiar y validar la viabilidad del camb io 
Mitigación 2: Estructurar proyecto de eficiencia energética, con el cual se pueda pretender la reducción de consumos y obtención de energías límpias 
</t>
  </si>
  <si>
    <t xml:space="preserve">Se hace video de inducción al SGA, en el cual se hace enfasis en el ahorro y uso eficiente de los recursos, entre éstos el agua y la energía.
Se efectuaron inducciones de personal en el cual se hace enfasis en los roles y responsabilidad frente el PGA entre esto el buen uso de los recursos. 
Se solicita a la división de mejoramiento y mantenimiento el inventario de los sistemas de iluminación pendinetes de cambio 
En la sede de la DEAJ se realiza el mejoramiento de los pisos 1, mezanine y 9 donde se efectuan los cambios en los sistemas de iluminación. </t>
  </si>
  <si>
    <t>30/06/2021
01/06/2022 
11/11/2021
01/06/2022</t>
  </si>
  <si>
    <t>Se firma contrato para la gestión de los Residuos Peligrosos con la empresa Serviecológicos. 
Se hace entrega de los residuos de aparatos eléctricos y electrónicos, generados en las diferentes sedes del Nivel Central  
Se amplia el contrato 042 de 2021 para la gestión de RESPEL con fecha de corte a 31/03/2022
Se amplia contrato 042 de 2021, hasta el 31/10/2022</t>
  </si>
  <si>
    <t>7/05/2021
21/05/2021
31/12/2021
01/06/2022</t>
  </si>
  <si>
    <t xml:space="preserve">Uso de neveras para la conservación de alimentos </t>
  </si>
  <si>
    <t xml:space="preserve">Generación de gases efecto invernadero </t>
  </si>
  <si>
    <t xml:space="preserve">División de Mejoramiento y Mantenimiento de la Infraestructura Física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</si>
</sst>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0" xfId="2" applyFont="1"/>
    <xf numFmtId="0" fontId="2" fillId="0" borderId="4" xfId="2" applyFont="1" applyBorder="1" applyAlignment="1"/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top" wrapText="1"/>
    </xf>
    <xf numFmtId="0" fontId="2" fillId="0" borderId="0" xfId="2" applyFont="1" applyBorder="1" applyAlignment="1">
      <alignment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5" borderId="12" xfId="2" applyFont="1" applyFill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5" borderId="12" xfId="2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Border="1" applyAlignment="1">
      <alignment horizont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/>
    <xf numFmtId="0" fontId="2" fillId="5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2" fillId="5" borderId="12" xfId="2" applyFont="1" applyFill="1" applyBorder="1" applyAlignment="1" applyProtection="1">
      <alignment horizontal="center" vertical="center" wrapText="1"/>
      <protection locked="0"/>
    </xf>
    <xf numFmtId="0" fontId="2" fillId="5" borderId="11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8" fillId="7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" fontId="2" fillId="5" borderId="1" xfId="2" applyNumberFormat="1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10" fillId="9" borderId="0" xfId="2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vertical="center"/>
    </xf>
    <xf numFmtId="0" fontId="9" fillId="0" borderId="0" xfId="2" applyFont="1" applyBorder="1" applyAlignment="1">
      <alignment horizontal="justify" vertical="center" wrapText="1"/>
    </xf>
    <xf numFmtId="0" fontId="18" fillId="0" borderId="4" xfId="2" applyFont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14" fontId="18" fillId="0" borderId="14" xfId="2" applyNumberFormat="1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19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vertical="center"/>
    </xf>
    <xf numFmtId="0" fontId="18" fillId="0" borderId="0" xfId="2" applyFont="1" applyAlignment="1">
      <alignment horizontal="center" vertical="center"/>
    </xf>
    <xf numFmtId="0" fontId="8" fillId="5" borderId="10" xfId="2" applyFont="1" applyFill="1" applyBorder="1" applyAlignment="1">
      <alignment horizontal="center" vertical="center"/>
    </xf>
    <xf numFmtId="1" fontId="2" fillId="5" borderId="10" xfId="2" applyNumberFormat="1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/>
    </xf>
    <xf numFmtId="0" fontId="7" fillId="11" borderId="15" xfId="2" applyFont="1" applyFill="1" applyBorder="1" applyAlignment="1">
      <alignment horizontal="center" vertical="center" wrapText="1"/>
    </xf>
    <xf numFmtId="0" fontId="7" fillId="12" borderId="16" xfId="2" applyFont="1" applyFill="1" applyBorder="1" applyAlignment="1">
      <alignment horizontal="center" vertical="center" wrapText="1"/>
    </xf>
    <xf numFmtId="0" fontId="11" fillId="12" borderId="15" xfId="2" applyFont="1" applyFill="1" applyBorder="1" applyAlignment="1">
      <alignment horizontal="center" vertical="center" wrapText="1"/>
    </xf>
    <xf numFmtId="0" fontId="11" fillId="12" borderId="17" xfId="2" applyFont="1" applyFill="1" applyBorder="1" applyAlignment="1">
      <alignment horizontal="center" vertical="center" wrapText="1"/>
    </xf>
    <xf numFmtId="0" fontId="11" fillId="11" borderId="16" xfId="2" applyFont="1" applyFill="1" applyBorder="1" applyAlignment="1">
      <alignment horizontal="center" vertical="center" textRotation="90" wrapText="1"/>
    </xf>
    <xf numFmtId="0" fontId="11" fillId="11" borderId="15" xfId="2" applyFont="1" applyFill="1" applyBorder="1" applyAlignment="1">
      <alignment horizontal="center" vertical="center" textRotation="90" wrapText="1"/>
    </xf>
    <xf numFmtId="0" fontId="11" fillId="11" borderId="17" xfId="2" applyFont="1" applyFill="1" applyBorder="1" applyAlignment="1">
      <alignment horizontal="center" vertical="center" wrapText="1"/>
    </xf>
    <xf numFmtId="0" fontId="11" fillId="6" borderId="0" xfId="2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1" xfId="2" applyFont="1" applyBorder="1" applyAlignment="1">
      <alignment vertical="center" wrapText="1"/>
    </xf>
    <xf numFmtId="0" fontId="11" fillId="10" borderId="5" xfId="2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Fill="1" applyBorder="1"/>
    <xf numFmtId="0" fontId="19" fillId="0" borderId="0" xfId="2" applyFont="1" applyBorder="1" applyAlignment="1">
      <alignment horizontal="center"/>
    </xf>
    <xf numFmtId="0" fontId="2" fillId="0" borderId="0" xfId="2" applyFont="1" applyBorder="1"/>
    <xf numFmtId="0" fontId="7" fillId="11" borderId="17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2" applyFont="1" applyBorder="1" applyAlignment="1">
      <alignment horizontal="center" wrapText="1"/>
    </xf>
    <xf numFmtId="0" fontId="9" fillId="0" borderId="0" xfId="2" applyFont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/>
    </xf>
    <xf numFmtId="0" fontId="19" fillId="4" borderId="0" xfId="2" applyFont="1" applyFill="1" applyBorder="1" applyAlignment="1">
      <alignment horizontal="center"/>
    </xf>
    <xf numFmtId="0" fontId="9" fillId="8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8" fillId="5" borderId="2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2" fontId="8" fillId="0" borderId="8" xfId="2" applyNumberFormat="1" applyFont="1" applyFill="1" applyBorder="1" applyAlignment="1">
      <alignment horizontal="center" vertical="center"/>
    </xf>
    <xf numFmtId="0" fontId="11" fillId="10" borderId="22" xfId="2" applyFont="1" applyFill="1" applyBorder="1" applyAlignment="1">
      <alignment horizontal="center" vertical="center" wrapText="1"/>
    </xf>
    <xf numFmtId="0" fontId="11" fillId="11" borderId="1" xfId="2" applyFont="1" applyFill="1" applyBorder="1" applyAlignment="1">
      <alignment horizontal="center" vertical="center" textRotation="90" wrapText="1"/>
    </xf>
    <xf numFmtId="0" fontId="11" fillId="11" borderId="1" xfId="2" applyFont="1" applyFill="1" applyBorder="1" applyAlignment="1">
      <alignment horizontal="center" vertical="center" wrapText="1"/>
    </xf>
    <xf numFmtId="0" fontId="11" fillId="11" borderId="8" xfId="2" applyFont="1" applyFill="1" applyBorder="1" applyAlignment="1">
      <alignment horizontal="center" vertical="center" textRotation="90" wrapText="1"/>
    </xf>
    <xf numFmtId="0" fontId="11" fillId="11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left" vertical="center" wrapText="1"/>
    </xf>
    <xf numFmtId="0" fontId="11" fillId="11" borderId="8" xfId="2" applyFont="1" applyFill="1" applyBorder="1" applyAlignment="1">
      <alignment horizontal="center" vertical="center" wrapText="1"/>
    </xf>
    <xf numFmtId="0" fontId="11" fillId="10" borderId="1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Fill="1" applyBorder="1" applyAlignment="1" applyProtection="1">
      <alignment horizontal="center" vertical="center" wrapText="1"/>
      <protection locked="0"/>
    </xf>
    <xf numFmtId="0" fontId="2" fillId="5" borderId="1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8" fillId="5" borderId="24" xfId="2" applyFont="1" applyFill="1" applyBorder="1" applyAlignment="1">
      <alignment horizontal="center" vertical="center"/>
    </xf>
    <xf numFmtId="0" fontId="8" fillId="5" borderId="25" xfId="2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justify" vertical="center" wrapText="1"/>
    </xf>
    <xf numFmtId="0" fontId="2" fillId="5" borderId="23" xfId="2" applyFont="1" applyFill="1" applyBorder="1" applyAlignment="1">
      <alignment horizontal="justify" vertical="center" wrapText="1"/>
    </xf>
    <xf numFmtId="0" fontId="9" fillId="0" borderId="1" xfId="2" applyFont="1" applyBorder="1" applyAlignment="1">
      <alignment horizontal="justify" vertical="center" wrapText="1"/>
    </xf>
    <xf numFmtId="14" fontId="2" fillId="5" borderId="1" xfId="2" applyNumberFormat="1" applyFont="1" applyFill="1" applyBorder="1" applyAlignment="1">
      <alignment horizontal="left" vertical="center" wrapText="1"/>
    </xf>
    <xf numFmtId="1" fontId="2" fillId="5" borderId="1" xfId="2" applyNumberFormat="1" applyFont="1" applyFill="1" applyBorder="1" applyAlignment="1">
      <alignment horizontal="justify" vertical="center" wrapText="1"/>
    </xf>
    <xf numFmtId="1" fontId="2" fillId="5" borderId="1" xfId="2" applyNumberFormat="1" applyFont="1" applyFill="1" applyBorder="1" applyAlignment="1">
      <alignment horizontal="left" vertical="center" wrapText="1"/>
    </xf>
    <xf numFmtId="0" fontId="7" fillId="11" borderId="27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Fill="1" applyBorder="1" applyAlignment="1">
      <alignment wrapText="1"/>
    </xf>
    <xf numFmtId="0" fontId="9" fillId="0" borderId="0" xfId="2" applyFont="1" applyFill="1" applyBorder="1" applyAlignment="1">
      <alignment vertical="center" wrapText="1"/>
    </xf>
    <xf numFmtId="1" fontId="2" fillId="5" borderId="10" xfId="2" applyNumberFormat="1" applyFont="1" applyFill="1" applyBorder="1" applyAlignment="1">
      <alignment horizontal="justify" vertical="center" wrapText="1"/>
    </xf>
    <xf numFmtId="0" fontId="2" fillId="0" borderId="12" xfId="2" applyFont="1" applyFill="1" applyBorder="1" applyAlignment="1" applyProtection="1">
      <alignment horizontal="center" vertical="center" wrapText="1"/>
      <protection locked="0"/>
    </xf>
    <xf numFmtId="0" fontId="2" fillId="0" borderId="12" xfId="2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2" fillId="0" borderId="9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14" fillId="0" borderId="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8" fillId="7" borderId="0" xfId="2" applyFont="1" applyFill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1" fillId="10" borderId="9" xfId="2" applyFont="1" applyFill="1" applyBorder="1" applyAlignment="1">
      <alignment horizontal="center" vertical="center" wrapText="1"/>
    </xf>
    <xf numFmtId="0" fontId="11" fillId="10" borderId="21" xfId="2" applyFont="1" applyFill="1" applyBorder="1" applyAlignment="1">
      <alignment horizontal="center" vertical="center" wrapText="1"/>
    </xf>
    <xf numFmtId="0" fontId="11" fillId="11" borderId="9" xfId="2" applyFont="1" applyFill="1" applyBorder="1" applyAlignment="1">
      <alignment horizontal="center" vertical="center" wrapText="1"/>
    </xf>
    <xf numFmtId="0" fontId="11" fillId="11" borderId="3" xfId="2" applyFont="1" applyFill="1" applyBorder="1" applyAlignment="1">
      <alignment horizontal="center" vertical="center" wrapText="1"/>
    </xf>
    <xf numFmtId="0" fontId="11" fillId="11" borderId="18" xfId="2" applyFont="1" applyFill="1" applyBorder="1" applyAlignment="1">
      <alignment horizontal="center" vertical="center" wrapText="1"/>
    </xf>
    <xf numFmtId="0" fontId="7" fillId="11" borderId="9" xfId="2" applyFont="1" applyFill="1" applyBorder="1" applyAlignment="1">
      <alignment horizontal="center" vertical="center" wrapText="1"/>
    </xf>
    <xf numFmtId="0" fontId="7" fillId="11" borderId="3" xfId="2" applyFont="1" applyFill="1" applyBorder="1" applyAlignment="1">
      <alignment horizontal="center" vertical="center" wrapText="1"/>
    </xf>
    <xf numFmtId="0" fontId="7" fillId="11" borderId="21" xfId="2" applyFont="1" applyFill="1" applyBorder="1" applyAlignment="1">
      <alignment horizontal="center" vertical="center" wrapText="1"/>
    </xf>
    <xf numFmtId="0" fontId="7" fillId="12" borderId="5" xfId="2" applyFont="1" applyFill="1" applyBorder="1" applyAlignment="1">
      <alignment horizontal="center" vertical="center" wrapText="1"/>
    </xf>
    <xf numFmtId="0" fontId="7" fillId="12" borderId="6" xfId="2" applyFont="1" applyFill="1" applyBorder="1" applyAlignment="1">
      <alignment horizontal="center" vertical="center" wrapText="1"/>
    </xf>
    <xf numFmtId="0" fontId="7" fillId="12" borderId="7" xfId="2" applyFont="1" applyFill="1" applyBorder="1" applyAlignment="1">
      <alignment horizontal="center" vertical="center" wrapText="1"/>
    </xf>
    <xf numFmtId="0" fontId="11" fillId="11" borderId="5" xfId="2" applyFont="1" applyFill="1" applyBorder="1" applyAlignment="1">
      <alignment horizontal="center" vertical="center" wrapText="1"/>
    </xf>
    <xf numFmtId="0" fontId="11" fillId="11" borderId="6" xfId="2" applyFont="1" applyFill="1" applyBorder="1" applyAlignment="1">
      <alignment horizontal="center" vertical="center" wrapText="1"/>
    </xf>
    <xf numFmtId="0" fontId="11" fillId="11" borderId="7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0" fontId="11" fillId="10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11" fillId="10" borderId="28" xfId="2" applyFont="1" applyFill="1" applyBorder="1" applyAlignment="1">
      <alignment horizontal="center" vertical="center" wrapText="1"/>
    </xf>
    <xf numFmtId="0" fontId="11" fillId="10" borderId="26" xfId="2" applyFont="1" applyFill="1" applyBorder="1" applyAlignment="1">
      <alignment horizontal="center" vertical="center" wrapText="1"/>
    </xf>
    <xf numFmtId="0" fontId="9" fillId="0" borderId="26" xfId="2" applyFont="1" applyBorder="1" applyAlignment="1">
      <alignment horizontal="justify" vertical="center" wrapText="1"/>
    </xf>
    <xf numFmtId="14" fontId="2" fillId="5" borderId="26" xfId="2" applyNumberFormat="1" applyFont="1" applyFill="1" applyBorder="1" applyAlignment="1">
      <alignment horizontal="left" vertical="center" wrapText="1"/>
    </xf>
    <xf numFmtId="0" fontId="2" fillId="5" borderId="26" xfId="2" applyFont="1" applyFill="1" applyBorder="1" applyAlignment="1">
      <alignment horizontal="center" vertical="center" wrapText="1"/>
    </xf>
    <xf numFmtId="1" fontId="2" fillId="5" borderId="26" xfId="2" applyNumberFormat="1" applyFont="1" applyFill="1" applyBorder="1" applyAlignment="1">
      <alignment horizontal="center" vertical="center" wrapText="1"/>
    </xf>
    <xf numFmtId="14" fontId="9" fillId="0" borderId="26" xfId="2" applyNumberFormat="1" applyFont="1" applyBorder="1" applyAlignment="1">
      <alignment horizontal="justify" vertical="center" wrapText="1"/>
    </xf>
    <xf numFmtId="14" fontId="2" fillId="5" borderId="26" xfId="2" applyNumberFormat="1" applyFont="1" applyFill="1" applyBorder="1" applyAlignment="1">
      <alignment horizontal="center" vertical="center" wrapText="1"/>
    </xf>
    <xf numFmtId="0" fontId="11" fillId="11" borderId="21" xfId="2" applyFont="1" applyFill="1" applyBorder="1" applyAlignment="1">
      <alignment horizontal="center" vertical="center" wrapText="1"/>
    </xf>
    <xf numFmtId="0" fontId="11" fillId="11" borderId="10" xfId="2" applyFont="1" applyFill="1" applyBorder="1" applyAlignment="1">
      <alignment horizontal="center" vertical="center" wrapText="1"/>
    </xf>
    <xf numFmtId="0" fontId="2" fillId="5" borderId="11" xfId="2" applyFont="1" applyFill="1" applyBorder="1" applyAlignment="1">
      <alignment horizontal="justify" vertical="center" wrapText="1"/>
    </xf>
    <xf numFmtId="0" fontId="9" fillId="0" borderId="10" xfId="2" applyFont="1" applyBorder="1" applyAlignment="1">
      <alignment horizontal="justify" vertical="center" wrapText="1"/>
    </xf>
    <xf numFmtId="0" fontId="2" fillId="5" borderId="8" xfId="2" applyFont="1" applyFill="1" applyBorder="1" applyAlignment="1">
      <alignment horizontal="justify" vertical="center" wrapText="1"/>
    </xf>
    <xf numFmtId="0" fontId="2" fillId="5" borderId="16" xfId="2" applyFont="1" applyFill="1" applyBorder="1" applyAlignment="1">
      <alignment horizontal="justify" vertical="center" wrapText="1"/>
    </xf>
    <xf numFmtId="0" fontId="2" fillId="5" borderId="15" xfId="2" applyFont="1" applyFill="1" applyBorder="1" applyAlignment="1">
      <alignment horizontal="center" vertical="center" wrapText="1"/>
    </xf>
    <xf numFmtId="0" fontId="2" fillId="5" borderId="17" xfId="2" applyFont="1" applyFill="1" applyBorder="1" applyAlignment="1">
      <alignment horizontal="center" vertical="center" wrapText="1"/>
    </xf>
    <xf numFmtId="0" fontId="2" fillId="5" borderId="23" xfId="2" applyFont="1" applyFill="1" applyBorder="1" applyAlignment="1">
      <alignment horizontal="center" vertical="center" wrapText="1"/>
    </xf>
  </cellXfs>
  <cellStyles count="4">
    <cellStyle name="Moned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22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rgb="FFFF0000"/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AFCAEB"/>
        </patternFill>
      </fill>
    </dxf>
    <dxf>
      <fill>
        <patternFill>
          <bgColor rgb="FFFFDDDD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rgb="FFFFCC66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solid">
          <fgColor rgb="FFFF0000"/>
          <bgColor rgb="FFFFFFFF"/>
        </patternFill>
      </fill>
    </dxf>
  </dxfs>
  <tableStyles count="0" defaultTableStyle="TableStyleMedium9" defaultPivotStyle="PivotStyleLight16"/>
  <colors>
    <mruColors>
      <color rgb="FF0062AC"/>
      <color rgb="FF660066"/>
      <color rgb="FF3366CC"/>
      <color rgb="FFAC146E"/>
      <color rgb="FF3399FF"/>
      <color rgb="FF33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145297</xdr:colOff>
      <xdr:row>120</xdr:row>
      <xdr:rowOff>0</xdr:rowOff>
    </xdr:from>
    <xdr:ext cx="184731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068037" y="103540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721179</xdr:colOff>
      <xdr:row>0</xdr:row>
      <xdr:rowOff>149679</xdr:rowOff>
    </xdr:from>
    <xdr:to>
      <xdr:col>3</xdr:col>
      <xdr:colOff>988650</xdr:colOff>
      <xdr:row>3</xdr:row>
      <xdr:rowOff>367393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5639" y="149679"/>
          <a:ext cx="4416006" cy="1360714"/>
        </a:xfrm>
        <a:prstGeom prst="rect">
          <a:avLst/>
        </a:prstGeom>
      </xdr:spPr>
    </xdr:pic>
    <xdr:clientData/>
  </xdr:twoCellAnchor>
  <xdr:oneCellAnchor>
    <xdr:from>
      <xdr:col>13</xdr:col>
      <xdr:colOff>145297</xdr:colOff>
      <xdr:row>120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662397" y="1042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</xdr:col>
      <xdr:colOff>145297</xdr:colOff>
      <xdr:row>99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928722" y="10102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29"/>
  <sheetViews>
    <sheetView showGridLines="0" tabSelected="1" view="pageBreakPreview" topLeftCell="A7" zoomScale="85" zoomScaleNormal="70" zoomScaleSheetLayoutView="85" workbookViewId="0">
      <pane xSplit="3" ySplit="3" topLeftCell="D13" activePane="bottomRight" state="frozen"/>
      <selection activeCell="A7" sqref="A7"/>
      <selection pane="topRight" activeCell="D7" sqref="D7"/>
      <selection pane="bottomLeft" activeCell="A10" sqref="A10"/>
      <selection pane="bottomRight" activeCell="G118" sqref="G118"/>
    </sheetView>
  </sheetViews>
  <sheetFormatPr baseColWidth="10" defaultColWidth="11.42578125" defaultRowHeight="12.75" x14ac:dyDescent="0.2"/>
  <cols>
    <col min="1" max="1" width="19.85546875" style="1" customWidth="1"/>
    <col min="2" max="2" width="26.7109375" style="15" customWidth="1"/>
    <col min="3" max="3" width="34.140625" style="15" customWidth="1"/>
    <col min="4" max="4" width="16.85546875" style="1" customWidth="1"/>
    <col min="5" max="5" width="20.85546875" style="1" customWidth="1"/>
    <col min="6" max="6" width="22" style="1" customWidth="1"/>
    <col min="7" max="7" width="18.42578125" style="1" customWidth="1"/>
    <col min="8" max="8" width="25.7109375" style="1" customWidth="1"/>
    <col min="9" max="10" width="18.42578125" style="1" customWidth="1"/>
    <col min="11" max="11" width="18.85546875" style="1" customWidth="1"/>
    <col min="12" max="13" width="8.7109375" style="1" customWidth="1"/>
    <col min="14" max="14" width="15.85546875" style="1" customWidth="1"/>
    <col min="15" max="15" width="23.5703125" style="1" customWidth="1"/>
    <col min="16" max="16" width="8.7109375" style="1" customWidth="1"/>
    <col min="17" max="17" width="6.85546875" style="1" customWidth="1"/>
    <col min="18" max="20" width="8.7109375" style="1" customWidth="1"/>
    <col min="21" max="21" width="21" style="1" customWidth="1"/>
    <col min="22" max="22" width="20.7109375" style="1" customWidth="1"/>
    <col min="23" max="23" width="22.140625" style="1" customWidth="1"/>
    <col min="24" max="24" width="19" style="1" customWidth="1"/>
    <col min="25" max="25" width="30.7109375" style="1" customWidth="1"/>
    <col min="26" max="26" width="41" style="1" customWidth="1"/>
    <col min="27" max="27" width="38.42578125" style="1" customWidth="1"/>
    <col min="28" max="28" width="35.28515625" style="1" customWidth="1"/>
    <col min="29" max="29" width="36.28515625" style="1" customWidth="1"/>
    <col min="30" max="30" width="38.42578125" style="1" customWidth="1"/>
    <col min="31" max="31" width="29.85546875" style="1" customWidth="1"/>
    <col min="32" max="32" width="55.85546875" style="1" customWidth="1"/>
    <col min="33" max="55" width="11.42578125" style="1"/>
    <col min="56" max="56" width="38" style="1" customWidth="1"/>
    <col min="57" max="57" width="74.85546875" style="1" customWidth="1"/>
    <col min="58" max="58" width="11.42578125" style="1"/>
    <col min="59" max="59" width="15.5703125" style="1" customWidth="1"/>
    <col min="60" max="60" width="20.42578125" style="1" customWidth="1"/>
    <col min="61" max="61" width="11.42578125" style="1"/>
    <col min="62" max="63" width="20.42578125" style="1" customWidth="1"/>
    <col min="64" max="64" width="11.42578125" style="1"/>
    <col min="65" max="65" width="15.28515625" style="1" customWidth="1"/>
    <col min="66" max="16384" width="11.42578125" style="1"/>
  </cols>
  <sheetData>
    <row r="1" spans="1:67" ht="30" customHeight="1" x14ac:dyDescent="0.2">
      <c r="A1" s="123"/>
      <c r="B1" s="124"/>
      <c r="C1" s="124"/>
      <c r="D1" s="124"/>
      <c r="E1" s="124"/>
      <c r="F1" s="124"/>
      <c r="G1" s="127" t="s">
        <v>47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</row>
    <row r="2" spans="1:67" ht="30" customHeight="1" x14ac:dyDescent="0.2">
      <c r="A2" s="125"/>
      <c r="B2" s="126"/>
      <c r="C2" s="126"/>
      <c r="D2" s="126"/>
      <c r="E2" s="126"/>
      <c r="F2" s="126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67" ht="30" customHeight="1" x14ac:dyDescent="0.2">
      <c r="A3" s="125"/>
      <c r="B3" s="126"/>
      <c r="C3" s="126"/>
      <c r="D3" s="126"/>
      <c r="E3" s="126"/>
      <c r="F3" s="126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BD3" s="22"/>
      <c r="BE3" s="22"/>
      <c r="BJ3" s="22"/>
      <c r="BK3" s="22"/>
      <c r="BL3" s="22"/>
      <c r="BM3" s="22"/>
      <c r="BN3" s="22"/>
      <c r="BO3" s="22"/>
    </row>
    <row r="4" spans="1:67" ht="30" customHeight="1" x14ac:dyDescent="0.2">
      <c r="A4" s="125"/>
      <c r="B4" s="126"/>
      <c r="C4" s="126"/>
      <c r="D4" s="126"/>
      <c r="E4" s="126"/>
      <c r="F4" s="126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BD4" s="129"/>
      <c r="BE4" s="129"/>
      <c r="BF4" s="31"/>
      <c r="BG4" s="31"/>
      <c r="BH4" s="16"/>
      <c r="BI4" s="18"/>
      <c r="BJ4" s="74"/>
      <c r="BK4" s="75"/>
      <c r="BL4" s="75"/>
      <c r="BM4" s="75"/>
      <c r="BN4" s="22"/>
      <c r="BO4" s="22"/>
    </row>
    <row r="5" spans="1:67" ht="9" customHeight="1" x14ac:dyDescent="0.2">
      <c r="A5" s="2"/>
      <c r="B5" s="28"/>
      <c r="C5" s="28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  <c r="AD5" s="5"/>
      <c r="AE5" s="5"/>
      <c r="AF5" s="5"/>
      <c r="BD5" s="20"/>
      <c r="BE5" s="20"/>
      <c r="BF5" s="30"/>
      <c r="BI5" s="18"/>
      <c r="BJ5" s="76"/>
      <c r="BK5" s="20"/>
      <c r="BL5" s="20"/>
      <c r="BM5" s="20"/>
      <c r="BN5" s="22"/>
      <c r="BO5" s="22"/>
    </row>
    <row r="6" spans="1:67" s="44" customFormat="1" ht="39" customHeight="1" x14ac:dyDescent="0.2">
      <c r="A6" s="40" t="s">
        <v>21</v>
      </c>
      <c r="B6" s="130" t="s">
        <v>154</v>
      </c>
      <c r="C6" s="130"/>
      <c r="D6" s="41" t="s">
        <v>22</v>
      </c>
      <c r="E6" s="130" t="s">
        <v>154</v>
      </c>
      <c r="F6" s="130"/>
      <c r="G6" s="130"/>
      <c r="H6" s="130"/>
      <c r="I6" s="130"/>
      <c r="J6" s="130"/>
      <c r="K6" s="41" t="s">
        <v>23</v>
      </c>
      <c r="L6" s="131" t="s">
        <v>155</v>
      </c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2" t="s">
        <v>24</v>
      </c>
      <c r="X6" s="132"/>
      <c r="Y6" s="42">
        <v>44713</v>
      </c>
      <c r="Z6" s="43" t="s">
        <v>132</v>
      </c>
      <c r="AA6" s="131" t="s">
        <v>156</v>
      </c>
      <c r="AB6" s="131"/>
      <c r="AC6" s="43"/>
      <c r="AD6" s="43"/>
      <c r="AE6" s="43"/>
      <c r="AF6" s="43"/>
      <c r="BD6" s="70"/>
      <c r="BE6" s="70"/>
      <c r="BF6" s="45"/>
      <c r="BI6" s="47"/>
      <c r="BJ6" s="77"/>
      <c r="BK6" s="70"/>
      <c r="BL6" s="70"/>
      <c r="BM6" s="70"/>
      <c r="BN6" s="46"/>
      <c r="BO6" s="46"/>
    </row>
    <row r="7" spans="1:67" ht="9" customHeight="1" thickBot="1" x14ac:dyDescent="0.25">
      <c r="A7" s="2"/>
      <c r="B7" s="28"/>
      <c r="C7" s="28"/>
      <c r="D7" s="3"/>
      <c r="E7" s="3"/>
      <c r="F7" s="3"/>
      <c r="G7" s="3"/>
      <c r="H7" s="3"/>
      <c r="I7" s="3"/>
      <c r="J7" s="3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  <c r="AA7" s="5"/>
      <c r="AB7" s="5"/>
      <c r="AC7" s="5"/>
      <c r="AD7" s="5"/>
      <c r="AE7" s="5"/>
      <c r="AF7" s="5"/>
      <c r="BD7" s="20"/>
      <c r="BE7" s="20"/>
      <c r="BF7" s="20"/>
      <c r="BG7" s="20"/>
      <c r="BH7" s="16"/>
      <c r="BI7" s="18"/>
      <c r="BJ7" s="78"/>
      <c r="BK7" s="20"/>
      <c r="BL7" s="20"/>
      <c r="BM7" s="20"/>
      <c r="BN7" s="22"/>
      <c r="BO7" s="22"/>
    </row>
    <row r="8" spans="1:67" ht="33.75" customHeight="1" x14ac:dyDescent="0.2">
      <c r="A8" s="138" t="s">
        <v>0</v>
      </c>
      <c r="B8" s="139"/>
      <c r="C8" s="140"/>
      <c r="D8" s="141" t="s">
        <v>28</v>
      </c>
      <c r="E8" s="142"/>
      <c r="F8" s="142"/>
      <c r="G8" s="142"/>
      <c r="H8" s="142"/>
      <c r="I8" s="142"/>
      <c r="J8" s="142"/>
      <c r="K8" s="143"/>
      <c r="L8" s="144" t="s">
        <v>29</v>
      </c>
      <c r="M8" s="145"/>
      <c r="N8" s="146"/>
      <c r="O8" s="62" t="s">
        <v>34</v>
      </c>
      <c r="P8" s="135" t="s">
        <v>35</v>
      </c>
      <c r="Q8" s="136"/>
      <c r="R8" s="136"/>
      <c r="S8" s="136"/>
      <c r="T8" s="136"/>
      <c r="U8" s="137"/>
      <c r="V8" s="133" t="s">
        <v>46</v>
      </c>
      <c r="W8" s="147"/>
      <c r="X8" s="147"/>
      <c r="Y8" s="148"/>
      <c r="Z8" s="135" t="s">
        <v>127</v>
      </c>
      <c r="AA8" s="136"/>
      <c r="AB8" s="136"/>
      <c r="AC8" s="136"/>
      <c r="AD8" s="158"/>
      <c r="AE8" s="150" t="s">
        <v>183</v>
      </c>
      <c r="AF8" s="134"/>
      <c r="BD8" s="71"/>
      <c r="BE8" s="28"/>
      <c r="BF8" s="17"/>
      <c r="BG8" s="17"/>
      <c r="BH8" s="16"/>
      <c r="BI8" s="18"/>
      <c r="BJ8" s="79"/>
      <c r="BK8" s="20"/>
      <c r="BL8" s="20"/>
      <c r="BM8" s="20"/>
      <c r="BN8" s="22"/>
      <c r="BO8" s="22"/>
    </row>
    <row r="9" spans="1:67" s="19" customFormat="1" ht="66.75" thickBot="1" x14ac:dyDescent="0.25">
      <c r="A9" s="105" t="s">
        <v>1</v>
      </c>
      <c r="B9" s="51" t="s">
        <v>99</v>
      </c>
      <c r="C9" s="72" t="s">
        <v>20</v>
      </c>
      <c r="D9" s="52" t="s">
        <v>2</v>
      </c>
      <c r="E9" s="53" t="s">
        <v>25</v>
      </c>
      <c r="F9" s="53" t="s">
        <v>26</v>
      </c>
      <c r="G9" s="53" t="s">
        <v>27</v>
      </c>
      <c r="H9" s="53" t="s">
        <v>141</v>
      </c>
      <c r="I9" s="53" t="s">
        <v>57</v>
      </c>
      <c r="J9" s="53" t="s">
        <v>68</v>
      </c>
      <c r="K9" s="54" t="s">
        <v>74</v>
      </c>
      <c r="L9" s="55" t="s">
        <v>30</v>
      </c>
      <c r="M9" s="56" t="s">
        <v>31</v>
      </c>
      <c r="N9" s="57" t="s">
        <v>32</v>
      </c>
      <c r="O9" s="84" t="s">
        <v>33</v>
      </c>
      <c r="P9" s="87" t="s">
        <v>36</v>
      </c>
      <c r="Q9" s="85" t="s">
        <v>37</v>
      </c>
      <c r="R9" s="85" t="s">
        <v>38</v>
      </c>
      <c r="S9" s="85" t="s">
        <v>39</v>
      </c>
      <c r="T9" s="85" t="s">
        <v>40</v>
      </c>
      <c r="U9" s="88" t="s">
        <v>41</v>
      </c>
      <c r="V9" s="82" t="s">
        <v>42</v>
      </c>
      <c r="W9" s="81" t="s">
        <v>43</v>
      </c>
      <c r="X9" s="81" t="s">
        <v>44</v>
      </c>
      <c r="Y9" s="89" t="s">
        <v>45</v>
      </c>
      <c r="Z9" s="91" t="s">
        <v>48</v>
      </c>
      <c r="AA9" s="86" t="s">
        <v>131</v>
      </c>
      <c r="AB9" s="86" t="s">
        <v>97</v>
      </c>
      <c r="AC9" s="86" t="s">
        <v>128</v>
      </c>
      <c r="AD9" s="159" t="s">
        <v>98</v>
      </c>
      <c r="AE9" s="151" t="s">
        <v>129</v>
      </c>
      <c r="AF9" s="92" t="s">
        <v>130</v>
      </c>
      <c r="BD9" s="37"/>
      <c r="BE9" s="3"/>
      <c r="BF9" s="18"/>
      <c r="BG9" s="18"/>
      <c r="BH9" s="29"/>
      <c r="BI9" s="18"/>
      <c r="BJ9" s="21"/>
      <c r="BK9" s="21"/>
      <c r="BL9" s="21"/>
      <c r="BM9" s="21"/>
      <c r="BN9" s="21"/>
      <c r="BO9" s="21"/>
    </row>
    <row r="10" spans="1:67" ht="180.75" customHeight="1" x14ac:dyDescent="0.2">
      <c r="A10" s="93" t="s">
        <v>14</v>
      </c>
      <c r="B10" s="26" t="s">
        <v>274</v>
      </c>
      <c r="C10" s="96" t="s">
        <v>304</v>
      </c>
      <c r="D10" s="94" t="s">
        <v>3</v>
      </c>
      <c r="E10" s="12" t="s">
        <v>59</v>
      </c>
      <c r="F10" s="13" t="s">
        <v>60</v>
      </c>
      <c r="G10" s="13" t="s">
        <v>61</v>
      </c>
      <c r="H10" s="13" t="s">
        <v>58</v>
      </c>
      <c r="I10" s="12" t="s">
        <v>54</v>
      </c>
      <c r="J10" s="6" t="s">
        <v>136</v>
      </c>
      <c r="K10" s="95" t="s">
        <v>55</v>
      </c>
      <c r="L10" s="27">
        <v>10</v>
      </c>
      <c r="M10" s="14">
        <v>5</v>
      </c>
      <c r="N10" s="50">
        <f t="shared" ref="N10:N80" si="0">L10*M10</f>
        <v>50</v>
      </c>
      <c r="O10" s="97">
        <v>1</v>
      </c>
      <c r="P10" s="27">
        <v>10</v>
      </c>
      <c r="Q10" s="14">
        <v>5</v>
      </c>
      <c r="R10" s="14">
        <v>10</v>
      </c>
      <c r="S10" s="14">
        <v>5</v>
      </c>
      <c r="T10" s="14">
        <v>1</v>
      </c>
      <c r="U10" s="80">
        <f>(P10*3.5)+(Q10*3.5)+(R10*3.5)+(S10*3)+(T10*3)</f>
        <v>105.5</v>
      </c>
      <c r="V10" s="83">
        <f>(0.34*N10)+(0.32*O10)+(0.34* U10)</f>
        <v>53.190000000000005</v>
      </c>
      <c r="W10" s="6" t="str">
        <f>IF(V10&lt;=28,"Baja",IF(V10&lt;=51.99,"Media","Alta"))</f>
        <v>Alta</v>
      </c>
      <c r="X10" s="10" t="str">
        <f>IF(W10="Alta","Significativo","No Significativo")</f>
        <v>Significativo</v>
      </c>
      <c r="Y10" s="99" t="s">
        <v>414</v>
      </c>
      <c r="Z10" s="160" t="s">
        <v>415</v>
      </c>
      <c r="AA10" s="101" t="s">
        <v>419</v>
      </c>
      <c r="AB10" s="101" t="s">
        <v>416</v>
      </c>
      <c r="AC10" s="90" t="s">
        <v>417</v>
      </c>
      <c r="AD10" s="161" t="s">
        <v>418</v>
      </c>
      <c r="AE10" s="152" t="s">
        <v>421</v>
      </c>
      <c r="AF10" s="99" t="s">
        <v>420</v>
      </c>
      <c r="BD10" s="38"/>
      <c r="BE10" s="39"/>
      <c r="BF10" s="22"/>
      <c r="BG10" s="22"/>
      <c r="BH10" s="22"/>
      <c r="BI10" s="22"/>
      <c r="BJ10" s="58"/>
      <c r="BK10" s="58"/>
    </row>
    <row r="11" spans="1:67" ht="157.5" customHeight="1" x14ac:dyDescent="0.2">
      <c r="A11" s="93" t="s">
        <v>14</v>
      </c>
      <c r="B11" s="26" t="s">
        <v>274</v>
      </c>
      <c r="C11" s="93" t="s">
        <v>65</v>
      </c>
      <c r="D11" s="94" t="s">
        <v>3</v>
      </c>
      <c r="E11" s="12" t="s">
        <v>184</v>
      </c>
      <c r="F11" s="10" t="s">
        <v>185</v>
      </c>
      <c r="G11" s="13" t="s">
        <v>64</v>
      </c>
      <c r="H11" s="13" t="s">
        <v>256</v>
      </c>
      <c r="I11" s="12" t="s">
        <v>54</v>
      </c>
      <c r="J11" s="6" t="s">
        <v>138</v>
      </c>
      <c r="K11" s="95" t="s">
        <v>55</v>
      </c>
      <c r="L11" s="23">
        <v>10</v>
      </c>
      <c r="M11" s="8">
        <v>5</v>
      </c>
      <c r="N11" s="50">
        <f t="shared" si="0"/>
        <v>50</v>
      </c>
      <c r="O11" s="98">
        <v>1</v>
      </c>
      <c r="P11" s="23">
        <v>1</v>
      </c>
      <c r="Q11" s="8">
        <v>5</v>
      </c>
      <c r="R11" s="8">
        <v>5</v>
      </c>
      <c r="S11" s="8">
        <v>1</v>
      </c>
      <c r="T11" s="8">
        <v>1</v>
      </c>
      <c r="U11" s="80">
        <f t="shared" ref="U11:U81" si="1">(P11*3.5)+(Q11*3.5)+(R11*3.5)+(S11*3)+(T11*3)</f>
        <v>44.5</v>
      </c>
      <c r="V11" s="83">
        <f t="shared" ref="V11:V76" si="2">(0.34*N11)+(0.32*O11)+(0.34* U11)</f>
        <v>32.450000000000003</v>
      </c>
      <c r="W11" s="6" t="str">
        <f t="shared" ref="W11:W81" si="3">IF(V11&lt;=28,"Baja",IF(V11&lt;=51.99,"Media","Alta"))</f>
        <v>Media</v>
      </c>
      <c r="X11" s="10" t="str">
        <f t="shared" ref="X11:X81" si="4">IF(W11="Alta","Significativo","No Significativo")</f>
        <v>No Significativo</v>
      </c>
      <c r="Y11" s="99" t="s">
        <v>275</v>
      </c>
      <c r="Z11" s="160" t="s">
        <v>305</v>
      </c>
      <c r="AA11" s="100" t="s">
        <v>389</v>
      </c>
      <c r="AB11" s="61" t="s">
        <v>307</v>
      </c>
      <c r="AC11" s="90" t="s">
        <v>308</v>
      </c>
      <c r="AD11" s="161" t="s">
        <v>387</v>
      </c>
      <c r="AE11" s="153" t="s">
        <v>423</v>
      </c>
      <c r="AF11" s="99" t="s">
        <v>422</v>
      </c>
      <c r="BD11" s="38"/>
      <c r="BE11" s="39"/>
      <c r="BF11" s="22"/>
      <c r="BG11" s="22"/>
      <c r="BH11" s="22"/>
      <c r="BI11" s="22"/>
      <c r="BJ11" s="58"/>
      <c r="BK11" s="58"/>
    </row>
    <row r="12" spans="1:67" ht="63.75" x14ac:dyDescent="0.2">
      <c r="A12" s="93" t="s">
        <v>14</v>
      </c>
      <c r="B12" s="26" t="s">
        <v>274</v>
      </c>
      <c r="C12" s="93" t="s">
        <v>65</v>
      </c>
      <c r="D12" s="94" t="s">
        <v>3</v>
      </c>
      <c r="E12" s="12" t="s">
        <v>247</v>
      </c>
      <c r="F12" s="10" t="s">
        <v>197</v>
      </c>
      <c r="G12" s="13" t="s">
        <v>61</v>
      </c>
      <c r="H12" s="13" t="s">
        <v>306</v>
      </c>
      <c r="I12" s="12" t="s">
        <v>54</v>
      </c>
      <c r="J12" s="6" t="s">
        <v>134</v>
      </c>
      <c r="K12" s="95" t="s">
        <v>56</v>
      </c>
      <c r="L12" s="23">
        <v>10</v>
      </c>
      <c r="M12" s="8">
        <v>5</v>
      </c>
      <c r="N12" s="50">
        <f t="shared" si="0"/>
        <v>50</v>
      </c>
      <c r="O12" s="98">
        <v>1</v>
      </c>
      <c r="P12" s="23">
        <v>1</v>
      </c>
      <c r="Q12" s="8">
        <v>5</v>
      </c>
      <c r="R12" s="8">
        <v>5</v>
      </c>
      <c r="S12" s="8">
        <v>1</v>
      </c>
      <c r="T12" s="8">
        <v>5</v>
      </c>
      <c r="U12" s="80">
        <f t="shared" si="1"/>
        <v>56.5</v>
      </c>
      <c r="V12" s="83">
        <f t="shared" si="2"/>
        <v>36.53</v>
      </c>
      <c r="W12" s="6" t="str">
        <f t="shared" si="3"/>
        <v>Media</v>
      </c>
      <c r="X12" s="10" t="str">
        <f t="shared" si="4"/>
        <v>No Significativo</v>
      </c>
      <c r="Y12" s="9" t="s">
        <v>140</v>
      </c>
      <c r="Z12" s="160" t="s">
        <v>279</v>
      </c>
      <c r="AA12" s="6"/>
      <c r="AB12" s="6"/>
      <c r="AC12" s="6"/>
      <c r="AD12" s="9"/>
      <c r="AE12" s="154"/>
      <c r="AF12" s="9"/>
      <c r="BD12" s="38"/>
      <c r="BE12" s="39"/>
      <c r="BF12" s="22"/>
      <c r="BG12" s="22"/>
      <c r="BH12" s="22"/>
      <c r="BI12" s="22"/>
      <c r="BJ12" s="22"/>
      <c r="BK12" s="58"/>
    </row>
    <row r="13" spans="1:67" ht="63.75" x14ac:dyDescent="0.2">
      <c r="A13" s="93" t="s">
        <v>14</v>
      </c>
      <c r="B13" s="26" t="s">
        <v>274</v>
      </c>
      <c r="C13" s="93" t="s">
        <v>424</v>
      </c>
      <c r="D13" s="94" t="s">
        <v>3</v>
      </c>
      <c r="E13" s="12" t="s">
        <v>425</v>
      </c>
      <c r="F13" s="7" t="s">
        <v>186</v>
      </c>
      <c r="G13" s="13" t="s">
        <v>4</v>
      </c>
      <c r="H13" s="13" t="s">
        <v>426</v>
      </c>
      <c r="I13" s="12" t="s">
        <v>54</v>
      </c>
      <c r="J13" s="6" t="s">
        <v>136</v>
      </c>
      <c r="K13" s="95" t="s">
        <v>55</v>
      </c>
      <c r="L13" s="23">
        <v>10</v>
      </c>
      <c r="M13" s="8">
        <v>5</v>
      </c>
      <c r="N13" s="50">
        <f t="shared" si="0"/>
        <v>50</v>
      </c>
      <c r="O13" s="98">
        <v>1</v>
      </c>
      <c r="P13" s="23">
        <v>10</v>
      </c>
      <c r="Q13" s="8">
        <v>1</v>
      </c>
      <c r="R13" s="8">
        <v>1</v>
      </c>
      <c r="S13" s="8">
        <v>5</v>
      </c>
      <c r="T13" s="8">
        <v>1</v>
      </c>
      <c r="U13" s="80">
        <f t="shared" ref="U13" si="5">(P13*3.5)+(Q13*3.5)+(R13*3.5)+(S13*3)+(T13*3)</f>
        <v>60</v>
      </c>
      <c r="V13" s="83">
        <f t="shared" ref="V13" si="6">(0.34*N13)+(0.32*O13)+(0.34* U13)</f>
        <v>37.72</v>
      </c>
      <c r="W13" s="6" t="str">
        <f t="shared" ref="W13" si="7">IF(V13&lt;=28,"Baja",IF(V13&lt;=51.99,"Media","Alta"))</f>
        <v>Media</v>
      </c>
      <c r="X13" s="10" t="str">
        <f t="shared" ref="X13" si="8">IF(W13="Alta","Significativo","No Significativo")</f>
        <v>No Significativo</v>
      </c>
      <c r="Y13" s="9" t="s">
        <v>140</v>
      </c>
      <c r="Z13" s="160" t="s">
        <v>279</v>
      </c>
      <c r="AA13" s="166"/>
      <c r="AB13" s="6"/>
      <c r="AC13" s="6"/>
      <c r="AD13" s="9"/>
      <c r="AE13" s="154"/>
      <c r="AF13" s="9"/>
      <c r="BD13" s="38"/>
      <c r="BE13" s="39"/>
      <c r="BF13" s="22"/>
      <c r="BG13" s="22"/>
      <c r="BH13" s="22"/>
      <c r="BI13" s="22"/>
      <c r="BJ13" s="22"/>
      <c r="BK13" s="58"/>
    </row>
    <row r="14" spans="1:67" ht="63.75" x14ac:dyDescent="0.2">
      <c r="A14" s="93" t="s">
        <v>14</v>
      </c>
      <c r="B14" s="26" t="s">
        <v>274</v>
      </c>
      <c r="C14" s="93" t="s">
        <v>157</v>
      </c>
      <c r="D14" s="94" t="s">
        <v>3</v>
      </c>
      <c r="E14" s="12" t="s">
        <v>59</v>
      </c>
      <c r="F14" s="7" t="s">
        <v>186</v>
      </c>
      <c r="G14" s="13" t="s">
        <v>4</v>
      </c>
      <c r="H14" s="13" t="s">
        <v>58</v>
      </c>
      <c r="I14" s="12" t="s">
        <v>54</v>
      </c>
      <c r="J14" s="6" t="s">
        <v>136</v>
      </c>
      <c r="K14" s="95" t="s">
        <v>55</v>
      </c>
      <c r="L14" s="23">
        <v>10</v>
      </c>
      <c r="M14" s="8">
        <v>5</v>
      </c>
      <c r="N14" s="50">
        <f t="shared" si="0"/>
        <v>50</v>
      </c>
      <c r="O14" s="98">
        <v>1</v>
      </c>
      <c r="P14" s="23">
        <v>10</v>
      </c>
      <c r="Q14" s="8">
        <v>5</v>
      </c>
      <c r="R14" s="8">
        <v>5</v>
      </c>
      <c r="S14" s="8">
        <v>5</v>
      </c>
      <c r="T14" s="8">
        <v>1</v>
      </c>
      <c r="U14" s="80">
        <f t="shared" si="1"/>
        <v>88</v>
      </c>
      <c r="V14" s="83">
        <f t="shared" si="2"/>
        <v>47.24</v>
      </c>
      <c r="W14" s="6" t="str">
        <f t="shared" si="3"/>
        <v>Media</v>
      </c>
      <c r="X14" s="10" t="str">
        <f t="shared" si="4"/>
        <v>No Significativo</v>
      </c>
      <c r="Y14" s="99" t="s">
        <v>140</v>
      </c>
      <c r="Z14" s="160" t="s">
        <v>310</v>
      </c>
      <c r="AA14" s="100"/>
      <c r="AB14" s="101"/>
      <c r="AC14" s="102"/>
      <c r="AD14" s="161"/>
      <c r="AE14" s="153"/>
      <c r="AF14" s="99"/>
      <c r="BD14" s="25"/>
      <c r="BE14" s="39"/>
      <c r="BF14" s="22"/>
      <c r="BG14" s="22"/>
      <c r="BH14" s="22"/>
      <c r="BI14" s="22"/>
      <c r="BJ14" s="22"/>
      <c r="BK14" s="36"/>
    </row>
    <row r="15" spans="1:67" ht="51" x14ac:dyDescent="0.2">
      <c r="A15" s="93" t="s">
        <v>14</v>
      </c>
      <c r="B15" s="26" t="s">
        <v>274</v>
      </c>
      <c r="C15" s="93" t="s">
        <v>157</v>
      </c>
      <c r="D15" s="94" t="s">
        <v>3</v>
      </c>
      <c r="E15" s="12" t="s">
        <v>59</v>
      </c>
      <c r="F15" s="13" t="s">
        <v>60</v>
      </c>
      <c r="G15" s="13" t="s">
        <v>7</v>
      </c>
      <c r="H15" s="13" t="s">
        <v>58</v>
      </c>
      <c r="I15" s="12" t="s">
        <v>54</v>
      </c>
      <c r="J15" s="6" t="s">
        <v>136</v>
      </c>
      <c r="K15" s="95" t="s">
        <v>55</v>
      </c>
      <c r="L15" s="23">
        <v>10</v>
      </c>
      <c r="M15" s="8">
        <v>5</v>
      </c>
      <c r="N15" s="50">
        <f t="shared" si="0"/>
        <v>50</v>
      </c>
      <c r="O15" s="98">
        <v>1</v>
      </c>
      <c r="P15" s="23">
        <v>10</v>
      </c>
      <c r="Q15" s="8">
        <v>5</v>
      </c>
      <c r="R15" s="8">
        <v>5</v>
      </c>
      <c r="S15" s="8">
        <v>5</v>
      </c>
      <c r="T15" s="8">
        <v>1</v>
      </c>
      <c r="U15" s="80">
        <f t="shared" si="1"/>
        <v>88</v>
      </c>
      <c r="V15" s="83">
        <f t="shared" si="2"/>
        <v>47.24</v>
      </c>
      <c r="W15" s="6" t="str">
        <f t="shared" ref="W15" si="9">IF(V15&lt;=28,"Baja",IF(V15&lt;=51.99,"Media","Alta"))</f>
        <v>Media</v>
      </c>
      <c r="X15" s="10" t="str">
        <f t="shared" ref="X15" si="10">IF(W15="Alta","Significativo","No Significativo")</f>
        <v>No Significativo</v>
      </c>
      <c r="Y15" s="99" t="s">
        <v>140</v>
      </c>
      <c r="Z15" s="160" t="s">
        <v>310</v>
      </c>
      <c r="AA15" s="100"/>
      <c r="AB15" s="101"/>
      <c r="AC15" s="102"/>
      <c r="AD15" s="161"/>
      <c r="AE15" s="153"/>
      <c r="AF15" s="99"/>
      <c r="BD15" s="25"/>
      <c r="BE15" s="39"/>
      <c r="BF15" s="22"/>
      <c r="BG15" s="22"/>
      <c r="BH15" s="22"/>
      <c r="BI15" s="22"/>
      <c r="BJ15" s="22"/>
      <c r="BK15" s="36"/>
    </row>
    <row r="16" spans="1:67" ht="102" x14ac:dyDescent="0.2">
      <c r="A16" s="93" t="s">
        <v>14</v>
      </c>
      <c r="B16" s="26" t="s">
        <v>274</v>
      </c>
      <c r="C16" s="93" t="s">
        <v>157</v>
      </c>
      <c r="D16" s="94" t="s">
        <v>3</v>
      </c>
      <c r="E16" s="10" t="s">
        <v>187</v>
      </c>
      <c r="F16" s="10" t="s">
        <v>185</v>
      </c>
      <c r="G16" s="13" t="s">
        <v>64</v>
      </c>
      <c r="H16" s="13" t="s">
        <v>312</v>
      </c>
      <c r="I16" s="12" t="s">
        <v>54</v>
      </c>
      <c r="J16" s="6" t="s">
        <v>138</v>
      </c>
      <c r="K16" s="95" t="s">
        <v>55</v>
      </c>
      <c r="L16" s="24">
        <v>10</v>
      </c>
      <c r="M16" s="11">
        <v>5</v>
      </c>
      <c r="N16" s="50">
        <f t="shared" si="0"/>
        <v>50</v>
      </c>
      <c r="O16" s="98">
        <v>1</v>
      </c>
      <c r="P16" s="23">
        <v>5</v>
      </c>
      <c r="Q16" s="8">
        <v>5</v>
      </c>
      <c r="R16" s="8">
        <v>5</v>
      </c>
      <c r="S16" s="8">
        <v>1</v>
      </c>
      <c r="T16" s="8">
        <v>1</v>
      </c>
      <c r="U16" s="80">
        <f t="shared" si="1"/>
        <v>58.5</v>
      </c>
      <c r="V16" s="83">
        <f t="shared" si="2"/>
        <v>37.21</v>
      </c>
      <c r="W16" s="6" t="str">
        <f t="shared" si="3"/>
        <v>Media</v>
      </c>
      <c r="X16" s="10" t="str">
        <f t="shared" si="4"/>
        <v>No Significativo</v>
      </c>
      <c r="Y16" s="9" t="s">
        <v>140</v>
      </c>
      <c r="Z16" s="160" t="s">
        <v>311</v>
      </c>
      <c r="AA16" s="6"/>
      <c r="AB16" s="6"/>
      <c r="AC16" s="6"/>
      <c r="AD16" s="9"/>
      <c r="AE16" s="154"/>
      <c r="AF16" s="9"/>
      <c r="BD16" s="25"/>
      <c r="BE16" s="39"/>
      <c r="BF16" s="22"/>
      <c r="BG16" s="22"/>
      <c r="BH16" s="22"/>
      <c r="BI16" s="22"/>
      <c r="BJ16" s="22"/>
      <c r="BK16" s="36"/>
    </row>
    <row r="17" spans="1:63" ht="63.75" x14ac:dyDescent="0.2">
      <c r="A17" s="93" t="s">
        <v>14</v>
      </c>
      <c r="B17" s="26" t="s">
        <v>274</v>
      </c>
      <c r="C17" s="93" t="s">
        <v>158</v>
      </c>
      <c r="D17" s="94" t="s">
        <v>3</v>
      </c>
      <c r="E17" s="12" t="s">
        <v>314</v>
      </c>
      <c r="F17" s="10" t="s">
        <v>197</v>
      </c>
      <c r="G17" s="13" t="s">
        <v>61</v>
      </c>
      <c r="H17" s="10" t="s">
        <v>313</v>
      </c>
      <c r="I17" s="12" t="s">
        <v>54</v>
      </c>
      <c r="J17" s="6" t="s">
        <v>134</v>
      </c>
      <c r="K17" s="95" t="s">
        <v>56</v>
      </c>
      <c r="L17" s="24">
        <v>10</v>
      </c>
      <c r="M17" s="11">
        <v>5</v>
      </c>
      <c r="N17" s="50">
        <f t="shared" si="0"/>
        <v>50</v>
      </c>
      <c r="O17" s="98">
        <v>1</v>
      </c>
      <c r="P17" s="23">
        <v>1</v>
      </c>
      <c r="Q17" s="8">
        <v>5</v>
      </c>
      <c r="R17" s="8">
        <v>5</v>
      </c>
      <c r="S17" s="8">
        <v>5</v>
      </c>
      <c r="T17" s="8">
        <v>5</v>
      </c>
      <c r="U17" s="80">
        <f t="shared" si="1"/>
        <v>68.5</v>
      </c>
      <c r="V17" s="83">
        <f t="shared" si="2"/>
        <v>40.61</v>
      </c>
      <c r="W17" s="6" t="str">
        <f t="shared" si="3"/>
        <v>Media</v>
      </c>
      <c r="X17" s="10" t="str">
        <f t="shared" si="4"/>
        <v>No Significativo</v>
      </c>
      <c r="Y17" s="9" t="s">
        <v>140</v>
      </c>
      <c r="Z17" s="160" t="s">
        <v>315</v>
      </c>
      <c r="AA17" s="6"/>
      <c r="AB17" s="6"/>
      <c r="AC17" s="6"/>
      <c r="AD17" s="9"/>
      <c r="AE17" s="154"/>
      <c r="AF17" s="9"/>
      <c r="BD17" s="25"/>
      <c r="BE17" s="39"/>
      <c r="BF17" s="22"/>
      <c r="BG17" s="22"/>
      <c r="BH17" s="22"/>
      <c r="BI17" s="22"/>
      <c r="BJ17" s="22"/>
      <c r="BK17" s="36"/>
    </row>
    <row r="18" spans="1:63" ht="76.5" x14ac:dyDescent="0.2">
      <c r="A18" s="93" t="s">
        <v>14</v>
      </c>
      <c r="B18" s="26" t="s">
        <v>274</v>
      </c>
      <c r="C18" s="93" t="s">
        <v>158</v>
      </c>
      <c r="D18" s="94" t="s">
        <v>3</v>
      </c>
      <c r="E18" s="10" t="s">
        <v>188</v>
      </c>
      <c r="F18" s="10" t="s">
        <v>185</v>
      </c>
      <c r="G18" s="13" t="s">
        <v>64</v>
      </c>
      <c r="H18" s="10" t="s">
        <v>313</v>
      </c>
      <c r="I18" s="12" t="s">
        <v>54</v>
      </c>
      <c r="J18" s="6" t="s">
        <v>138</v>
      </c>
      <c r="K18" s="95" t="s">
        <v>55</v>
      </c>
      <c r="L18" s="24">
        <v>10</v>
      </c>
      <c r="M18" s="11">
        <v>5</v>
      </c>
      <c r="N18" s="50">
        <f t="shared" si="0"/>
        <v>50</v>
      </c>
      <c r="O18" s="98">
        <v>1</v>
      </c>
      <c r="P18" s="23">
        <v>5</v>
      </c>
      <c r="Q18" s="8">
        <v>5</v>
      </c>
      <c r="R18" s="8">
        <v>5</v>
      </c>
      <c r="S18" s="8">
        <v>1</v>
      </c>
      <c r="T18" s="8">
        <v>1</v>
      </c>
      <c r="U18" s="80">
        <f t="shared" si="1"/>
        <v>58.5</v>
      </c>
      <c r="V18" s="83">
        <f t="shared" si="2"/>
        <v>37.21</v>
      </c>
      <c r="W18" s="6" t="str">
        <f t="shared" si="3"/>
        <v>Media</v>
      </c>
      <c r="X18" s="10" t="str">
        <f t="shared" si="4"/>
        <v>No Significativo</v>
      </c>
      <c r="Y18" s="9" t="s">
        <v>140</v>
      </c>
      <c r="Z18" s="160" t="s">
        <v>280</v>
      </c>
      <c r="AA18" s="6"/>
      <c r="AB18" s="6"/>
      <c r="AC18" s="6"/>
      <c r="AD18" s="9"/>
      <c r="AE18" s="154"/>
      <c r="AF18" s="9"/>
      <c r="BD18" s="25"/>
      <c r="BE18" s="39"/>
      <c r="BF18" s="22"/>
      <c r="BG18" s="22"/>
      <c r="BH18" s="22"/>
      <c r="BI18" s="22"/>
      <c r="BJ18" s="22"/>
      <c r="BK18" s="36"/>
    </row>
    <row r="19" spans="1:63" ht="63.75" x14ac:dyDescent="0.2">
      <c r="A19" s="93" t="s">
        <v>14</v>
      </c>
      <c r="B19" s="26" t="s">
        <v>274</v>
      </c>
      <c r="C19" s="93" t="s">
        <v>303</v>
      </c>
      <c r="D19" s="94" t="s">
        <v>3</v>
      </c>
      <c r="E19" s="10" t="s">
        <v>248</v>
      </c>
      <c r="F19" s="10" t="s">
        <v>197</v>
      </c>
      <c r="G19" s="13" t="s">
        <v>61</v>
      </c>
      <c r="H19" s="13" t="s">
        <v>316</v>
      </c>
      <c r="I19" s="12" t="s">
        <v>54</v>
      </c>
      <c r="J19" s="6" t="s">
        <v>134</v>
      </c>
      <c r="K19" s="95" t="s">
        <v>56</v>
      </c>
      <c r="L19" s="24">
        <v>10</v>
      </c>
      <c r="M19" s="11">
        <v>5</v>
      </c>
      <c r="N19" s="50">
        <f t="shared" si="0"/>
        <v>50</v>
      </c>
      <c r="O19" s="98">
        <v>1</v>
      </c>
      <c r="P19" s="23">
        <v>5</v>
      </c>
      <c r="Q19" s="8">
        <v>5</v>
      </c>
      <c r="R19" s="8">
        <v>5</v>
      </c>
      <c r="S19" s="8">
        <v>5</v>
      </c>
      <c r="T19" s="8">
        <v>5</v>
      </c>
      <c r="U19" s="80">
        <f t="shared" si="1"/>
        <v>82.5</v>
      </c>
      <c r="V19" s="83">
        <f t="shared" si="2"/>
        <v>45.370000000000005</v>
      </c>
      <c r="W19" s="6" t="str">
        <f t="shared" si="3"/>
        <v>Media</v>
      </c>
      <c r="X19" s="10" t="str">
        <f t="shared" si="4"/>
        <v>No Significativo</v>
      </c>
      <c r="Y19" s="9" t="s">
        <v>140</v>
      </c>
      <c r="Z19" s="160" t="s">
        <v>320</v>
      </c>
      <c r="AA19" s="6"/>
      <c r="AB19" s="6"/>
      <c r="AC19" s="6"/>
      <c r="AD19" s="9"/>
      <c r="AE19" s="154"/>
      <c r="AF19" s="9"/>
      <c r="BD19" s="25"/>
      <c r="BE19" s="22"/>
      <c r="BF19" s="22"/>
      <c r="BG19" s="22"/>
      <c r="BH19" s="22"/>
      <c r="BI19" s="22"/>
      <c r="BJ19" s="22"/>
      <c r="BK19" s="36"/>
    </row>
    <row r="20" spans="1:63" ht="51" x14ac:dyDescent="0.2">
      <c r="A20" s="93" t="s">
        <v>14</v>
      </c>
      <c r="B20" s="26" t="s">
        <v>274</v>
      </c>
      <c r="C20" s="93" t="s">
        <v>303</v>
      </c>
      <c r="D20" s="94" t="s">
        <v>3</v>
      </c>
      <c r="E20" s="10" t="s">
        <v>318</v>
      </c>
      <c r="F20" s="10" t="s">
        <v>185</v>
      </c>
      <c r="G20" s="13" t="s">
        <v>64</v>
      </c>
      <c r="H20" s="13" t="s">
        <v>319</v>
      </c>
      <c r="I20" s="12" t="s">
        <v>54</v>
      </c>
      <c r="J20" s="6" t="s">
        <v>136</v>
      </c>
      <c r="K20" s="95" t="s">
        <v>55</v>
      </c>
      <c r="L20" s="24">
        <v>10</v>
      </c>
      <c r="M20" s="11">
        <v>5</v>
      </c>
      <c r="N20" s="50">
        <f t="shared" si="0"/>
        <v>50</v>
      </c>
      <c r="O20" s="98">
        <v>1</v>
      </c>
      <c r="P20" s="23">
        <v>5</v>
      </c>
      <c r="Q20" s="8">
        <v>5</v>
      </c>
      <c r="R20" s="8">
        <v>5</v>
      </c>
      <c r="S20" s="8">
        <v>1</v>
      </c>
      <c r="T20" s="8">
        <v>1</v>
      </c>
      <c r="U20" s="80">
        <f t="shared" si="1"/>
        <v>58.5</v>
      </c>
      <c r="V20" s="83">
        <f t="shared" si="2"/>
        <v>37.21</v>
      </c>
      <c r="W20" s="6" t="str">
        <f t="shared" si="3"/>
        <v>Media</v>
      </c>
      <c r="X20" s="10" t="str">
        <f t="shared" si="4"/>
        <v>No Significativo</v>
      </c>
      <c r="Y20" s="9" t="s">
        <v>140</v>
      </c>
      <c r="Z20" s="160" t="s">
        <v>321</v>
      </c>
      <c r="AA20" s="6"/>
      <c r="AB20" s="6"/>
      <c r="AC20" s="6"/>
      <c r="AD20" s="9"/>
      <c r="AE20" s="154"/>
      <c r="AF20" s="9"/>
      <c r="BD20" s="25"/>
      <c r="BE20" s="22"/>
      <c r="BF20" s="22"/>
      <c r="BG20" s="22"/>
      <c r="BH20" s="22"/>
      <c r="BI20" s="22"/>
      <c r="BJ20" s="22"/>
      <c r="BK20" s="36"/>
    </row>
    <row r="21" spans="1:63" ht="51" x14ac:dyDescent="0.2">
      <c r="A21" s="93" t="s">
        <v>14</v>
      </c>
      <c r="B21" s="26" t="s">
        <v>274</v>
      </c>
      <c r="C21" s="93" t="s">
        <v>303</v>
      </c>
      <c r="D21" s="94" t="s">
        <v>3</v>
      </c>
      <c r="E21" s="10" t="s">
        <v>189</v>
      </c>
      <c r="F21" s="10" t="s">
        <v>185</v>
      </c>
      <c r="G21" s="13" t="s">
        <v>64</v>
      </c>
      <c r="H21" s="10" t="s">
        <v>317</v>
      </c>
      <c r="I21" s="12" t="s">
        <v>54</v>
      </c>
      <c r="J21" s="6" t="s">
        <v>138</v>
      </c>
      <c r="K21" s="95" t="s">
        <v>55</v>
      </c>
      <c r="L21" s="24">
        <v>10</v>
      </c>
      <c r="M21" s="11">
        <v>5</v>
      </c>
      <c r="N21" s="50">
        <f t="shared" si="0"/>
        <v>50</v>
      </c>
      <c r="O21" s="98">
        <v>1</v>
      </c>
      <c r="P21" s="23">
        <v>5</v>
      </c>
      <c r="Q21" s="8">
        <v>5</v>
      </c>
      <c r="R21" s="8">
        <v>5</v>
      </c>
      <c r="S21" s="8">
        <v>1</v>
      </c>
      <c r="T21" s="8">
        <v>1</v>
      </c>
      <c r="U21" s="80">
        <f t="shared" si="1"/>
        <v>58.5</v>
      </c>
      <c r="V21" s="83">
        <f t="shared" si="2"/>
        <v>37.21</v>
      </c>
      <c r="W21" s="6" t="str">
        <f t="shared" si="3"/>
        <v>Media</v>
      </c>
      <c r="X21" s="10" t="str">
        <f t="shared" si="4"/>
        <v>No Significativo</v>
      </c>
      <c r="Y21" s="9" t="s">
        <v>140</v>
      </c>
      <c r="Z21" s="160" t="s">
        <v>321</v>
      </c>
      <c r="AA21" s="6"/>
      <c r="AB21" s="6"/>
      <c r="AC21" s="6"/>
      <c r="AD21" s="9"/>
      <c r="AE21" s="154"/>
      <c r="AF21" s="9"/>
      <c r="BD21" s="25"/>
      <c r="BE21" s="22"/>
      <c r="BF21" s="22"/>
      <c r="BG21" s="22"/>
      <c r="BH21" s="22"/>
      <c r="BI21" s="22"/>
      <c r="BJ21" s="22"/>
      <c r="BK21" s="36"/>
    </row>
    <row r="22" spans="1:63" ht="114.75" x14ac:dyDescent="0.2">
      <c r="A22" s="93" t="s">
        <v>14</v>
      </c>
      <c r="B22" s="26" t="s">
        <v>274</v>
      </c>
      <c r="C22" s="93" t="s">
        <v>159</v>
      </c>
      <c r="D22" s="94" t="s">
        <v>3</v>
      </c>
      <c r="E22" s="10" t="s">
        <v>189</v>
      </c>
      <c r="F22" s="10" t="s">
        <v>185</v>
      </c>
      <c r="G22" s="13" t="s">
        <v>64</v>
      </c>
      <c r="H22" s="10" t="s">
        <v>257</v>
      </c>
      <c r="I22" s="12" t="s">
        <v>54</v>
      </c>
      <c r="J22" s="6" t="s">
        <v>138</v>
      </c>
      <c r="K22" s="95" t="s">
        <v>56</v>
      </c>
      <c r="L22" s="24">
        <v>10</v>
      </c>
      <c r="M22" s="11">
        <v>5</v>
      </c>
      <c r="N22" s="50">
        <f t="shared" si="0"/>
        <v>50</v>
      </c>
      <c r="O22" s="98">
        <v>1</v>
      </c>
      <c r="P22" s="23">
        <v>5</v>
      </c>
      <c r="Q22" s="8">
        <v>5</v>
      </c>
      <c r="R22" s="8">
        <v>5</v>
      </c>
      <c r="S22" s="8">
        <v>1</v>
      </c>
      <c r="T22" s="8">
        <v>1</v>
      </c>
      <c r="U22" s="80">
        <f t="shared" si="1"/>
        <v>58.5</v>
      </c>
      <c r="V22" s="83">
        <f t="shared" si="2"/>
        <v>37.21</v>
      </c>
      <c r="W22" s="6" t="str">
        <f t="shared" si="3"/>
        <v>Media</v>
      </c>
      <c r="X22" s="10" t="str">
        <f t="shared" si="4"/>
        <v>No Significativo</v>
      </c>
      <c r="Y22" s="9" t="s">
        <v>140</v>
      </c>
      <c r="Z22" s="160" t="s">
        <v>322</v>
      </c>
      <c r="AA22" s="6"/>
      <c r="AB22" s="6"/>
      <c r="AC22" s="6"/>
      <c r="AD22" s="9"/>
      <c r="AE22" s="154"/>
      <c r="AF22" s="9"/>
      <c r="BD22" s="25"/>
      <c r="BE22" s="22"/>
      <c r="BF22" s="22"/>
      <c r="BG22" s="22"/>
      <c r="BH22" s="22"/>
      <c r="BI22" s="22"/>
      <c r="BJ22" s="22"/>
      <c r="BK22" s="36"/>
    </row>
    <row r="23" spans="1:63" ht="89.25" x14ac:dyDescent="0.2">
      <c r="A23" s="93" t="s">
        <v>14</v>
      </c>
      <c r="B23" s="26" t="s">
        <v>274</v>
      </c>
      <c r="C23" s="93" t="s">
        <v>160</v>
      </c>
      <c r="D23" s="94" t="s">
        <v>3</v>
      </c>
      <c r="E23" s="10" t="s">
        <v>190</v>
      </c>
      <c r="F23" s="10" t="s">
        <v>60</v>
      </c>
      <c r="G23" s="13" t="s">
        <v>16</v>
      </c>
      <c r="H23" s="10" t="s">
        <v>323</v>
      </c>
      <c r="I23" s="12" t="s">
        <v>54</v>
      </c>
      <c r="J23" s="6" t="s">
        <v>134</v>
      </c>
      <c r="K23" s="95" t="s">
        <v>56</v>
      </c>
      <c r="L23" s="24">
        <v>10</v>
      </c>
      <c r="M23" s="11">
        <v>5</v>
      </c>
      <c r="N23" s="50">
        <f t="shared" si="0"/>
        <v>50</v>
      </c>
      <c r="O23" s="98">
        <v>10</v>
      </c>
      <c r="P23" s="23">
        <v>5</v>
      </c>
      <c r="Q23" s="8">
        <v>5</v>
      </c>
      <c r="R23" s="8">
        <v>10</v>
      </c>
      <c r="S23" s="8">
        <v>5</v>
      </c>
      <c r="T23" s="8">
        <v>1</v>
      </c>
      <c r="U23" s="80">
        <f t="shared" si="1"/>
        <v>88</v>
      </c>
      <c r="V23" s="83">
        <f t="shared" si="2"/>
        <v>50.120000000000005</v>
      </c>
      <c r="W23" s="6" t="str">
        <f t="shared" si="3"/>
        <v>Media</v>
      </c>
      <c r="X23" s="10" t="str">
        <f t="shared" si="4"/>
        <v>No Significativo</v>
      </c>
      <c r="Y23" s="99" t="s">
        <v>326</v>
      </c>
      <c r="Z23" s="160" t="s">
        <v>327</v>
      </c>
      <c r="AA23" s="6"/>
      <c r="AB23" s="6"/>
      <c r="AC23" s="6"/>
      <c r="AD23" s="9"/>
      <c r="AE23" s="154"/>
      <c r="AF23" s="9"/>
      <c r="BD23" s="25"/>
      <c r="BE23" s="32"/>
      <c r="BF23" s="22"/>
      <c r="BG23" s="22"/>
      <c r="BH23" s="22"/>
      <c r="BI23" s="22"/>
      <c r="BJ23" s="22"/>
      <c r="BK23" s="36"/>
    </row>
    <row r="24" spans="1:63" ht="89.25" x14ac:dyDescent="0.2">
      <c r="A24" s="93" t="s">
        <v>14</v>
      </c>
      <c r="B24" s="26" t="s">
        <v>274</v>
      </c>
      <c r="C24" s="93" t="s">
        <v>160</v>
      </c>
      <c r="D24" s="94" t="s">
        <v>3</v>
      </c>
      <c r="E24" s="10" t="s">
        <v>190</v>
      </c>
      <c r="F24" s="10" t="s">
        <v>60</v>
      </c>
      <c r="G24" s="13" t="s">
        <v>16</v>
      </c>
      <c r="H24" s="10" t="s">
        <v>323</v>
      </c>
      <c r="I24" s="12" t="s">
        <v>54</v>
      </c>
      <c r="J24" s="6" t="s">
        <v>135</v>
      </c>
      <c r="K24" s="95" t="s">
        <v>56</v>
      </c>
      <c r="L24" s="24">
        <v>10</v>
      </c>
      <c r="M24" s="11">
        <v>5</v>
      </c>
      <c r="N24" s="50">
        <f t="shared" si="0"/>
        <v>50</v>
      </c>
      <c r="O24" s="98">
        <v>1</v>
      </c>
      <c r="P24" s="23">
        <v>5</v>
      </c>
      <c r="Q24" s="8">
        <v>5</v>
      </c>
      <c r="R24" s="8">
        <v>10</v>
      </c>
      <c r="S24" s="8">
        <v>5</v>
      </c>
      <c r="T24" s="8">
        <v>1</v>
      </c>
      <c r="U24" s="80">
        <f t="shared" si="1"/>
        <v>88</v>
      </c>
      <c r="V24" s="83">
        <f t="shared" si="2"/>
        <v>47.24</v>
      </c>
      <c r="W24" s="6" t="str">
        <f t="shared" si="3"/>
        <v>Media</v>
      </c>
      <c r="X24" s="10" t="str">
        <f t="shared" si="4"/>
        <v>No Significativo</v>
      </c>
      <c r="Y24" s="9" t="s">
        <v>140</v>
      </c>
      <c r="Z24" s="160" t="s">
        <v>327</v>
      </c>
      <c r="AA24" s="6"/>
      <c r="AB24" s="6"/>
      <c r="AC24" s="6"/>
      <c r="AD24" s="9"/>
      <c r="AE24" s="154"/>
      <c r="AF24" s="9"/>
      <c r="BD24" s="25"/>
      <c r="BE24" s="32"/>
      <c r="BF24" s="22"/>
      <c r="BG24" s="22"/>
      <c r="BH24" s="22"/>
      <c r="BI24" s="22"/>
      <c r="BJ24" s="22"/>
      <c r="BK24" s="36"/>
    </row>
    <row r="25" spans="1:63" ht="63.75" x14ac:dyDescent="0.2">
      <c r="A25" s="93" t="s">
        <v>14</v>
      </c>
      <c r="B25" s="26" t="s">
        <v>274</v>
      </c>
      <c r="C25" s="93" t="s">
        <v>160</v>
      </c>
      <c r="D25" s="94" t="s">
        <v>3</v>
      </c>
      <c r="E25" s="10" t="s">
        <v>190</v>
      </c>
      <c r="F25" s="10" t="s">
        <v>60</v>
      </c>
      <c r="G25" s="13" t="s">
        <v>16</v>
      </c>
      <c r="H25" s="10" t="s">
        <v>58</v>
      </c>
      <c r="I25" s="12" t="s">
        <v>54</v>
      </c>
      <c r="J25" s="6" t="s">
        <v>136</v>
      </c>
      <c r="K25" s="95" t="s">
        <v>55</v>
      </c>
      <c r="L25" s="24">
        <v>10</v>
      </c>
      <c r="M25" s="11">
        <v>5</v>
      </c>
      <c r="N25" s="50">
        <f t="shared" si="0"/>
        <v>50</v>
      </c>
      <c r="O25" s="98">
        <v>1</v>
      </c>
      <c r="P25" s="23">
        <v>5</v>
      </c>
      <c r="Q25" s="8">
        <v>5</v>
      </c>
      <c r="R25" s="8">
        <v>10</v>
      </c>
      <c r="S25" s="8">
        <v>1</v>
      </c>
      <c r="T25" s="8">
        <v>1</v>
      </c>
      <c r="U25" s="80">
        <f t="shared" si="1"/>
        <v>76</v>
      </c>
      <c r="V25" s="83">
        <f t="shared" si="2"/>
        <v>43.160000000000004</v>
      </c>
      <c r="W25" s="6" t="str">
        <f t="shared" si="3"/>
        <v>Media</v>
      </c>
      <c r="X25" s="10" t="str">
        <f t="shared" si="4"/>
        <v>No Significativo</v>
      </c>
      <c r="Y25" s="99" t="s">
        <v>329</v>
      </c>
      <c r="Z25" s="160" t="s">
        <v>328</v>
      </c>
      <c r="AA25" s="6"/>
      <c r="AB25" s="6"/>
      <c r="AC25" s="6"/>
      <c r="AD25" s="9"/>
      <c r="AE25" s="154"/>
      <c r="AF25" s="9"/>
      <c r="BD25" s="25"/>
      <c r="BE25" s="32"/>
      <c r="BF25" s="22"/>
      <c r="BG25" s="22"/>
      <c r="BH25" s="22"/>
      <c r="BI25" s="22"/>
      <c r="BJ25" s="22"/>
      <c r="BK25" s="36"/>
    </row>
    <row r="26" spans="1:63" ht="89.25" x14ac:dyDescent="0.2">
      <c r="A26" s="93" t="s">
        <v>14</v>
      </c>
      <c r="B26" s="26" t="s">
        <v>274</v>
      </c>
      <c r="C26" s="93" t="s">
        <v>160</v>
      </c>
      <c r="D26" s="94" t="s">
        <v>3</v>
      </c>
      <c r="E26" s="10" t="s">
        <v>191</v>
      </c>
      <c r="F26" s="10" t="s">
        <v>192</v>
      </c>
      <c r="G26" s="13" t="s">
        <v>64</v>
      </c>
      <c r="H26" s="10" t="s">
        <v>58</v>
      </c>
      <c r="I26" s="12" t="s">
        <v>54</v>
      </c>
      <c r="J26" s="6" t="s">
        <v>138</v>
      </c>
      <c r="K26" s="95" t="s">
        <v>55</v>
      </c>
      <c r="L26" s="24">
        <v>10</v>
      </c>
      <c r="M26" s="11">
        <v>5</v>
      </c>
      <c r="N26" s="50">
        <f t="shared" si="0"/>
        <v>50</v>
      </c>
      <c r="O26" s="98">
        <v>1</v>
      </c>
      <c r="P26" s="23">
        <v>10</v>
      </c>
      <c r="Q26" s="8">
        <v>5</v>
      </c>
      <c r="R26" s="8">
        <v>5</v>
      </c>
      <c r="S26" s="8">
        <v>1</v>
      </c>
      <c r="T26" s="8">
        <v>1</v>
      </c>
      <c r="U26" s="80">
        <f t="shared" si="1"/>
        <v>76</v>
      </c>
      <c r="V26" s="83">
        <f t="shared" si="2"/>
        <v>43.160000000000004</v>
      </c>
      <c r="W26" s="6" t="str">
        <f t="shared" si="3"/>
        <v>Media</v>
      </c>
      <c r="X26" s="10" t="str">
        <f t="shared" si="4"/>
        <v>No Significativo</v>
      </c>
      <c r="Y26" s="9" t="s">
        <v>140</v>
      </c>
      <c r="Z26" s="160" t="s">
        <v>327</v>
      </c>
      <c r="AA26" s="6"/>
      <c r="AB26" s="6"/>
      <c r="AC26" s="6"/>
      <c r="AD26" s="9"/>
      <c r="AE26" s="154"/>
      <c r="AF26" s="9"/>
      <c r="BD26" s="25"/>
      <c r="BE26" s="30"/>
      <c r="BF26" s="22"/>
      <c r="BG26" s="22"/>
      <c r="BH26" s="22"/>
      <c r="BI26" s="22"/>
      <c r="BJ26" s="22"/>
      <c r="BK26" s="36"/>
    </row>
    <row r="27" spans="1:63" ht="63.75" x14ac:dyDescent="0.2">
      <c r="A27" s="93" t="s">
        <v>14</v>
      </c>
      <c r="B27" s="26" t="s">
        <v>274</v>
      </c>
      <c r="C27" s="93" t="s">
        <v>160</v>
      </c>
      <c r="D27" s="94" t="s">
        <v>3</v>
      </c>
      <c r="E27" s="10" t="s">
        <v>193</v>
      </c>
      <c r="F27" s="10" t="s">
        <v>192</v>
      </c>
      <c r="G27" s="13" t="s">
        <v>64</v>
      </c>
      <c r="H27" s="10" t="s">
        <v>58</v>
      </c>
      <c r="I27" s="12" t="s">
        <v>53</v>
      </c>
      <c r="J27" s="6" t="s">
        <v>136</v>
      </c>
      <c r="K27" s="95" t="s">
        <v>55</v>
      </c>
      <c r="L27" s="24">
        <v>10</v>
      </c>
      <c r="M27" s="11">
        <v>5</v>
      </c>
      <c r="N27" s="50">
        <f t="shared" si="0"/>
        <v>50</v>
      </c>
      <c r="O27" s="98">
        <v>1</v>
      </c>
      <c r="P27" s="23">
        <v>10</v>
      </c>
      <c r="Q27" s="8">
        <v>5</v>
      </c>
      <c r="R27" s="8">
        <v>1</v>
      </c>
      <c r="S27" s="8">
        <v>1</v>
      </c>
      <c r="T27" s="8">
        <v>1</v>
      </c>
      <c r="U27" s="80">
        <f t="shared" si="1"/>
        <v>62</v>
      </c>
      <c r="V27" s="83">
        <f t="shared" si="2"/>
        <v>38.400000000000006</v>
      </c>
      <c r="W27" s="6" t="str">
        <f t="shared" si="3"/>
        <v>Media</v>
      </c>
      <c r="X27" s="10" t="str">
        <f t="shared" si="4"/>
        <v>No Significativo</v>
      </c>
      <c r="Y27" s="9" t="s">
        <v>140</v>
      </c>
      <c r="Z27" s="160" t="s">
        <v>281</v>
      </c>
      <c r="AA27" s="35"/>
      <c r="AB27" s="35"/>
      <c r="AC27" s="35"/>
      <c r="AD27" s="49"/>
      <c r="AE27" s="155"/>
      <c r="AF27" s="49"/>
      <c r="BD27" s="25"/>
      <c r="BE27" s="30"/>
      <c r="BF27" s="22"/>
      <c r="BG27" s="22"/>
      <c r="BH27" s="22"/>
      <c r="BI27" s="22"/>
      <c r="BJ27" s="22"/>
      <c r="BK27" s="36"/>
    </row>
    <row r="28" spans="1:63" ht="102" x14ac:dyDescent="0.2">
      <c r="A28" s="93" t="s">
        <v>14</v>
      </c>
      <c r="B28" s="26" t="s">
        <v>274</v>
      </c>
      <c r="C28" s="93" t="s">
        <v>160</v>
      </c>
      <c r="D28" s="94" t="s">
        <v>3</v>
      </c>
      <c r="E28" s="10" t="s">
        <v>194</v>
      </c>
      <c r="F28" s="10" t="s">
        <v>195</v>
      </c>
      <c r="G28" s="13" t="s">
        <v>19</v>
      </c>
      <c r="H28" s="10" t="s">
        <v>258</v>
      </c>
      <c r="I28" s="12" t="s">
        <v>53</v>
      </c>
      <c r="J28" s="6" t="s">
        <v>137</v>
      </c>
      <c r="K28" s="95" t="s">
        <v>55</v>
      </c>
      <c r="L28" s="24">
        <v>10</v>
      </c>
      <c r="M28" s="11">
        <v>5</v>
      </c>
      <c r="N28" s="50">
        <f t="shared" si="0"/>
        <v>50</v>
      </c>
      <c r="O28" s="98">
        <v>10</v>
      </c>
      <c r="P28" s="23">
        <v>5</v>
      </c>
      <c r="Q28" s="8">
        <v>10</v>
      </c>
      <c r="R28" s="8">
        <v>5</v>
      </c>
      <c r="S28" s="8">
        <v>5</v>
      </c>
      <c r="T28" s="8">
        <v>1</v>
      </c>
      <c r="U28" s="80">
        <f t="shared" si="1"/>
        <v>88</v>
      </c>
      <c r="V28" s="83">
        <f t="shared" si="2"/>
        <v>50.120000000000005</v>
      </c>
      <c r="W28" s="6" t="str">
        <f t="shared" si="3"/>
        <v>Media</v>
      </c>
      <c r="X28" s="10" t="str">
        <f t="shared" si="4"/>
        <v>No Significativo</v>
      </c>
      <c r="Y28" s="99" t="s">
        <v>324</v>
      </c>
      <c r="Z28" s="160" t="s">
        <v>325</v>
      </c>
      <c r="AA28" s="100" t="s">
        <v>330</v>
      </c>
      <c r="AB28" s="101" t="s">
        <v>331</v>
      </c>
      <c r="AC28" s="102">
        <v>44408</v>
      </c>
      <c r="AD28" s="161" t="s">
        <v>395</v>
      </c>
      <c r="AE28" s="153">
        <v>44316</v>
      </c>
      <c r="AF28" s="110" t="s">
        <v>396</v>
      </c>
      <c r="BD28" s="25"/>
      <c r="BE28" s="34"/>
      <c r="BF28" s="22"/>
      <c r="BG28" s="22"/>
      <c r="BH28" s="22"/>
      <c r="BI28" s="22"/>
      <c r="BJ28" s="22"/>
      <c r="BK28" s="36"/>
    </row>
    <row r="29" spans="1:63" ht="51" x14ac:dyDescent="0.2">
      <c r="A29" s="93" t="s">
        <v>14</v>
      </c>
      <c r="B29" s="26" t="s">
        <v>274</v>
      </c>
      <c r="C29" s="93" t="s">
        <v>161</v>
      </c>
      <c r="D29" s="94" t="s">
        <v>3</v>
      </c>
      <c r="E29" s="10" t="s">
        <v>191</v>
      </c>
      <c r="F29" s="10" t="s">
        <v>192</v>
      </c>
      <c r="G29" s="13" t="s">
        <v>64</v>
      </c>
      <c r="H29" s="10" t="s">
        <v>259</v>
      </c>
      <c r="I29" s="12" t="s">
        <v>53</v>
      </c>
      <c r="J29" s="6" t="s">
        <v>137</v>
      </c>
      <c r="K29" s="95" t="s">
        <v>55</v>
      </c>
      <c r="L29" s="24">
        <v>10</v>
      </c>
      <c r="M29" s="11">
        <v>5</v>
      </c>
      <c r="N29" s="50">
        <f t="shared" si="0"/>
        <v>50</v>
      </c>
      <c r="O29" s="98">
        <v>1</v>
      </c>
      <c r="P29" s="23">
        <v>5</v>
      </c>
      <c r="Q29" s="8">
        <v>5</v>
      </c>
      <c r="R29" s="8">
        <v>5</v>
      </c>
      <c r="S29" s="8">
        <v>5</v>
      </c>
      <c r="T29" s="8">
        <v>1</v>
      </c>
      <c r="U29" s="80">
        <f t="shared" si="1"/>
        <v>70.5</v>
      </c>
      <c r="V29" s="83">
        <f t="shared" si="2"/>
        <v>41.290000000000006</v>
      </c>
      <c r="W29" s="6" t="str">
        <f t="shared" si="3"/>
        <v>Media</v>
      </c>
      <c r="X29" s="10" t="str">
        <f t="shared" si="4"/>
        <v>No Significativo</v>
      </c>
      <c r="Y29" s="9" t="s">
        <v>140</v>
      </c>
      <c r="Z29" s="160" t="s">
        <v>282</v>
      </c>
      <c r="AA29" s="35"/>
      <c r="AB29" s="35"/>
      <c r="AC29" s="35"/>
      <c r="AD29" s="49"/>
      <c r="AE29" s="155"/>
      <c r="AF29" s="49"/>
      <c r="BD29" s="25"/>
      <c r="BE29" s="34"/>
      <c r="BF29" s="22"/>
      <c r="BG29" s="22"/>
      <c r="BH29" s="22"/>
      <c r="BI29" s="22"/>
      <c r="BJ29" s="22"/>
      <c r="BK29" s="36"/>
    </row>
    <row r="30" spans="1:63" ht="126" customHeight="1" x14ac:dyDescent="0.2">
      <c r="A30" s="93" t="s">
        <v>14</v>
      </c>
      <c r="B30" s="26" t="s">
        <v>274</v>
      </c>
      <c r="C30" s="93" t="s">
        <v>162</v>
      </c>
      <c r="D30" s="94" t="s">
        <v>3</v>
      </c>
      <c r="E30" s="10" t="s">
        <v>196</v>
      </c>
      <c r="F30" s="10" t="s">
        <v>185</v>
      </c>
      <c r="G30" s="13" t="s">
        <v>64</v>
      </c>
      <c r="H30" s="10" t="s">
        <v>259</v>
      </c>
      <c r="I30" s="12" t="s">
        <v>54</v>
      </c>
      <c r="J30" s="6" t="s">
        <v>136</v>
      </c>
      <c r="K30" s="95" t="s">
        <v>55</v>
      </c>
      <c r="L30" s="24">
        <v>10</v>
      </c>
      <c r="M30" s="11">
        <v>5</v>
      </c>
      <c r="N30" s="50">
        <f t="shared" si="0"/>
        <v>50</v>
      </c>
      <c r="O30" s="98">
        <v>1</v>
      </c>
      <c r="P30" s="23">
        <v>1</v>
      </c>
      <c r="Q30" s="8">
        <v>5</v>
      </c>
      <c r="R30" s="8">
        <v>5</v>
      </c>
      <c r="S30" s="8">
        <v>5</v>
      </c>
      <c r="T30" s="8">
        <v>1</v>
      </c>
      <c r="U30" s="80">
        <f t="shared" si="1"/>
        <v>56.5</v>
      </c>
      <c r="V30" s="83">
        <f t="shared" si="2"/>
        <v>36.53</v>
      </c>
      <c r="W30" s="6" t="str">
        <f t="shared" si="3"/>
        <v>Media</v>
      </c>
      <c r="X30" s="10" t="str">
        <f t="shared" si="4"/>
        <v>No Significativo</v>
      </c>
      <c r="Y30" s="9" t="s">
        <v>140</v>
      </c>
      <c r="Z30" s="160" t="s">
        <v>333</v>
      </c>
      <c r="AA30" s="35"/>
      <c r="AB30" s="35"/>
      <c r="AC30" s="35"/>
      <c r="AD30" s="49"/>
      <c r="AE30" s="155"/>
      <c r="AF30" s="49"/>
      <c r="BD30" s="25"/>
      <c r="BE30" s="34"/>
      <c r="BF30" s="22"/>
      <c r="BG30" s="22"/>
      <c r="BH30" s="22"/>
      <c r="BI30" s="22"/>
      <c r="BJ30" s="22"/>
      <c r="BK30" s="36"/>
    </row>
    <row r="31" spans="1:63" ht="126" customHeight="1" x14ac:dyDescent="0.2">
      <c r="A31" s="93" t="s">
        <v>14</v>
      </c>
      <c r="B31" s="26" t="s">
        <v>274</v>
      </c>
      <c r="C31" s="93" t="s">
        <v>162</v>
      </c>
      <c r="D31" s="94" t="s">
        <v>3</v>
      </c>
      <c r="E31" s="10" t="s">
        <v>332</v>
      </c>
      <c r="F31" s="10" t="s">
        <v>197</v>
      </c>
      <c r="G31" s="13" t="s">
        <v>61</v>
      </c>
      <c r="H31" s="10" t="s">
        <v>323</v>
      </c>
      <c r="I31" s="12" t="s">
        <v>54</v>
      </c>
      <c r="J31" s="6" t="s">
        <v>135</v>
      </c>
      <c r="K31" s="95" t="s">
        <v>56</v>
      </c>
      <c r="L31" s="24">
        <v>10</v>
      </c>
      <c r="M31" s="11">
        <v>5</v>
      </c>
      <c r="N31" s="50">
        <f t="shared" si="0"/>
        <v>50</v>
      </c>
      <c r="O31" s="98">
        <v>1</v>
      </c>
      <c r="P31" s="23">
        <v>1</v>
      </c>
      <c r="Q31" s="8">
        <v>5</v>
      </c>
      <c r="R31" s="8">
        <v>10</v>
      </c>
      <c r="S31" s="8">
        <v>5</v>
      </c>
      <c r="T31" s="8">
        <v>1</v>
      </c>
      <c r="U31" s="80">
        <f t="shared" si="1"/>
        <v>74</v>
      </c>
      <c r="V31" s="83">
        <f t="shared" si="2"/>
        <v>42.480000000000004</v>
      </c>
      <c r="W31" s="6" t="str">
        <f t="shared" si="3"/>
        <v>Media</v>
      </c>
      <c r="X31" s="10" t="str">
        <f t="shared" si="4"/>
        <v>No Significativo</v>
      </c>
      <c r="Y31" s="9" t="s">
        <v>140</v>
      </c>
      <c r="Z31" s="160" t="s">
        <v>320</v>
      </c>
      <c r="AA31" s="35"/>
      <c r="AB31" s="35"/>
      <c r="AC31" s="35"/>
      <c r="AD31" s="49"/>
      <c r="AE31" s="155"/>
      <c r="AF31" s="49"/>
      <c r="BD31" s="25"/>
      <c r="BE31" s="34"/>
      <c r="BF31" s="22"/>
      <c r="BG31" s="22"/>
      <c r="BH31" s="22"/>
      <c r="BI31" s="22"/>
      <c r="BJ31" s="22"/>
      <c r="BK31" s="36"/>
    </row>
    <row r="32" spans="1:63" ht="140.25" x14ac:dyDescent="0.2">
      <c r="A32" s="93" t="s">
        <v>14</v>
      </c>
      <c r="B32" s="26" t="s">
        <v>274</v>
      </c>
      <c r="C32" s="93" t="s">
        <v>163</v>
      </c>
      <c r="D32" s="94" t="s">
        <v>3</v>
      </c>
      <c r="E32" s="10" t="s">
        <v>202</v>
      </c>
      <c r="F32" s="10" t="s">
        <v>60</v>
      </c>
      <c r="G32" s="13" t="s">
        <v>7</v>
      </c>
      <c r="H32" s="10" t="s">
        <v>260</v>
      </c>
      <c r="I32" s="12" t="s">
        <v>54</v>
      </c>
      <c r="J32" s="6" t="s">
        <v>136</v>
      </c>
      <c r="K32" s="95" t="s">
        <v>55</v>
      </c>
      <c r="L32" s="24">
        <v>10</v>
      </c>
      <c r="M32" s="11">
        <v>10</v>
      </c>
      <c r="N32" s="50">
        <f t="shared" si="0"/>
        <v>100</v>
      </c>
      <c r="O32" s="98">
        <v>1</v>
      </c>
      <c r="P32" s="23">
        <v>5</v>
      </c>
      <c r="Q32" s="8">
        <v>1</v>
      </c>
      <c r="R32" s="8">
        <v>1</v>
      </c>
      <c r="S32" s="8">
        <v>5</v>
      </c>
      <c r="T32" s="8">
        <v>1</v>
      </c>
      <c r="U32" s="80">
        <f t="shared" si="1"/>
        <v>42.5</v>
      </c>
      <c r="V32" s="83">
        <f t="shared" si="2"/>
        <v>48.77</v>
      </c>
      <c r="W32" s="6" t="str">
        <f t="shared" si="3"/>
        <v>Media</v>
      </c>
      <c r="X32" s="10" t="str">
        <f t="shared" si="4"/>
        <v>No Significativo</v>
      </c>
      <c r="Y32" s="99" t="s">
        <v>339</v>
      </c>
      <c r="Z32" s="162" t="s">
        <v>336</v>
      </c>
      <c r="AA32" s="103" t="s">
        <v>341</v>
      </c>
      <c r="AB32" s="101" t="s">
        <v>342</v>
      </c>
      <c r="AC32" s="102">
        <v>44408</v>
      </c>
      <c r="AD32" s="110" t="s">
        <v>343</v>
      </c>
      <c r="AE32" s="153">
        <v>44316</v>
      </c>
      <c r="AF32" s="99" t="s">
        <v>394</v>
      </c>
      <c r="BD32" s="25"/>
      <c r="BE32" s="34"/>
      <c r="BF32" s="22"/>
      <c r="BG32" s="22"/>
      <c r="BH32" s="22"/>
      <c r="BI32" s="22"/>
      <c r="BJ32" s="22"/>
      <c r="BK32" s="36"/>
    </row>
    <row r="33" spans="1:63" ht="102" x14ac:dyDescent="0.2">
      <c r="A33" s="93" t="s">
        <v>14</v>
      </c>
      <c r="B33" s="26" t="s">
        <v>274</v>
      </c>
      <c r="C33" s="93" t="s">
        <v>163</v>
      </c>
      <c r="D33" s="94" t="s">
        <v>3</v>
      </c>
      <c r="E33" s="10" t="s">
        <v>198</v>
      </c>
      <c r="F33" s="10" t="s">
        <v>199</v>
      </c>
      <c r="G33" s="13" t="s">
        <v>64</v>
      </c>
      <c r="H33" s="10" t="s">
        <v>334</v>
      </c>
      <c r="I33" s="12" t="s">
        <v>54</v>
      </c>
      <c r="J33" s="6" t="s">
        <v>136</v>
      </c>
      <c r="K33" s="95" t="s">
        <v>55</v>
      </c>
      <c r="L33" s="24">
        <v>10</v>
      </c>
      <c r="M33" s="11">
        <v>5</v>
      </c>
      <c r="N33" s="50">
        <f t="shared" si="0"/>
        <v>50</v>
      </c>
      <c r="O33" s="98">
        <v>1</v>
      </c>
      <c r="P33" s="23">
        <v>5</v>
      </c>
      <c r="Q33" s="8">
        <v>5</v>
      </c>
      <c r="R33" s="8">
        <v>10</v>
      </c>
      <c r="S33" s="8">
        <v>5</v>
      </c>
      <c r="T33" s="8">
        <v>1</v>
      </c>
      <c r="U33" s="80">
        <f t="shared" si="1"/>
        <v>88</v>
      </c>
      <c r="V33" s="83">
        <f t="shared" si="2"/>
        <v>47.24</v>
      </c>
      <c r="W33" s="6" t="str">
        <f t="shared" si="3"/>
        <v>Media</v>
      </c>
      <c r="X33" s="10" t="str">
        <f t="shared" si="4"/>
        <v>No Significativo</v>
      </c>
      <c r="Y33" s="99" t="s">
        <v>339</v>
      </c>
      <c r="Z33" s="162" t="s">
        <v>336</v>
      </c>
      <c r="AA33" s="103" t="s">
        <v>345</v>
      </c>
      <c r="AB33" s="101" t="s">
        <v>344</v>
      </c>
      <c r="AC33" s="102">
        <v>44196</v>
      </c>
      <c r="AD33" s="110" t="s">
        <v>346</v>
      </c>
      <c r="AE33" s="153">
        <v>43941</v>
      </c>
      <c r="AF33" s="99" t="s">
        <v>397</v>
      </c>
      <c r="BD33" s="25"/>
      <c r="BE33" s="34"/>
      <c r="BF33" s="22"/>
      <c r="BG33" s="22"/>
      <c r="BH33" s="22"/>
      <c r="BI33" s="22"/>
      <c r="BJ33" s="22"/>
      <c r="BK33" s="36"/>
    </row>
    <row r="34" spans="1:63" ht="102" x14ac:dyDescent="0.2">
      <c r="A34" s="93" t="s">
        <v>14</v>
      </c>
      <c r="B34" s="26" t="s">
        <v>274</v>
      </c>
      <c r="C34" s="93" t="s">
        <v>163</v>
      </c>
      <c r="D34" s="94" t="s">
        <v>3</v>
      </c>
      <c r="E34" s="10" t="s">
        <v>200</v>
      </c>
      <c r="F34" s="10" t="s">
        <v>60</v>
      </c>
      <c r="G34" s="13" t="s">
        <v>64</v>
      </c>
      <c r="H34" s="10" t="s">
        <v>335</v>
      </c>
      <c r="I34" s="12" t="s">
        <v>54</v>
      </c>
      <c r="J34" s="6" t="s">
        <v>136</v>
      </c>
      <c r="K34" s="95" t="s">
        <v>55</v>
      </c>
      <c r="L34" s="24">
        <v>10</v>
      </c>
      <c r="M34" s="11">
        <v>5</v>
      </c>
      <c r="N34" s="50">
        <f t="shared" si="0"/>
        <v>50</v>
      </c>
      <c r="O34" s="98">
        <v>1</v>
      </c>
      <c r="P34" s="23">
        <v>5</v>
      </c>
      <c r="Q34" s="8">
        <v>5</v>
      </c>
      <c r="R34" s="8">
        <v>10</v>
      </c>
      <c r="S34" s="8">
        <v>5</v>
      </c>
      <c r="T34" s="8">
        <v>1</v>
      </c>
      <c r="U34" s="80">
        <f t="shared" si="1"/>
        <v>88</v>
      </c>
      <c r="V34" s="83">
        <f t="shared" si="2"/>
        <v>47.24</v>
      </c>
      <c r="W34" s="6" t="str">
        <f t="shared" si="3"/>
        <v>Media</v>
      </c>
      <c r="X34" s="10" t="str">
        <f t="shared" si="4"/>
        <v>No Significativo</v>
      </c>
      <c r="Y34" s="99" t="s">
        <v>339</v>
      </c>
      <c r="Z34" s="162" t="s">
        <v>337</v>
      </c>
      <c r="AA34" s="103" t="s">
        <v>340</v>
      </c>
      <c r="AB34" s="10" t="s">
        <v>335</v>
      </c>
      <c r="AC34" s="102">
        <v>44196</v>
      </c>
      <c r="AD34" s="110" t="s">
        <v>347</v>
      </c>
      <c r="AE34" s="153">
        <v>44316</v>
      </c>
      <c r="AF34" s="99" t="s">
        <v>398</v>
      </c>
      <c r="BD34" s="25"/>
      <c r="BE34" s="34"/>
      <c r="BF34" s="22"/>
      <c r="BG34" s="22"/>
      <c r="BH34" s="22"/>
      <c r="BI34" s="22"/>
      <c r="BJ34" s="22"/>
      <c r="BK34" s="36"/>
    </row>
    <row r="35" spans="1:63" ht="89.25" x14ac:dyDescent="0.2">
      <c r="A35" s="93" t="s">
        <v>14</v>
      </c>
      <c r="B35" s="26" t="s">
        <v>274</v>
      </c>
      <c r="C35" s="93" t="s">
        <v>163</v>
      </c>
      <c r="D35" s="94" t="s">
        <v>3</v>
      </c>
      <c r="E35" s="10" t="s">
        <v>200</v>
      </c>
      <c r="F35" s="10" t="s">
        <v>197</v>
      </c>
      <c r="G35" s="13" t="s">
        <v>61</v>
      </c>
      <c r="H35" s="10" t="s">
        <v>335</v>
      </c>
      <c r="I35" s="12" t="s">
        <v>54</v>
      </c>
      <c r="J35" s="6" t="s">
        <v>134</v>
      </c>
      <c r="K35" s="95" t="s">
        <v>56</v>
      </c>
      <c r="L35" s="24">
        <v>10</v>
      </c>
      <c r="M35" s="11">
        <v>5</v>
      </c>
      <c r="N35" s="50">
        <f t="shared" si="0"/>
        <v>50</v>
      </c>
      <c r="O35" s="98">
        <v>1</v>
      </c>
      <c r="P35" s="23">
        <v>10</v>
      </c>
      <c r="Q35" s="8">
        <v>5</v>
      </c>
      <c r="R35" s="8">
        <v>5</v>
      </c>
      <c r="S35" s="8">
        <v>5</v>
      </c>
      <c r="T35" s="8">
        <v>1</v>
      </c>
      <c r="U35" s="80">
        <f t="shared" si="1"/>
        <v>88</v>
      </c>
      <c r="V35" s="83">
        <f t="shared" si="2"/>
        <v>47.24</v>
      </c>
      <c r="W35" s="6" t="str">
        <f t="shared" si="3"/>
        <v>Media</v>
      </c>
      <c r="X35" s="10" t="str">
        <f t="shared" si="4"/>
        <v>No Significativo</v>
      </c>
      <c r="Y35" s="99" t="s">
        <v>140</v>
      </c>
      <c r="Z35" s="162" t="s">
        <v>338</v>
      </c>
      <c r="AA35" s="103"/>
      <c r="AB35" s="10"/>
      <c r="AC35" s="102"/>
      <c r="AD35" s="110"/>
      <c r="AE35" s="153"/>
      <c r="AF35" s="99"/>
      <c r="BD35" s="25"/>
      <c r="BE35" s="34"/>
      <c r="BF35" s="22"/>
      <c r="BG35" s="22"/>
      <c r="BH35" s="22"/>
      <c r="BI35" s="22"/>
      <c r="BJ35" s="22"/>
      <c r="BK35" s="36"/>
    </row>
    <row r="36" spans="1:63" ht="51" x14ac:dyDescent="0.2">
      <c r="A36" s="93" t="s">
        <v>14</v>
      </c>
      <c r="B36" s="26" t="s">
        <v>274</v>
      </c>
      <c r="C36" s="93" t="s">
        <v>164</v>
      </c>
      <c r="D36" s="94" t="s">
        <v>3</v>
      </c>
      <c r="E36" s="10" t="s">
        <v>201</v>
      </c>
      <c r="F36" s="10" t="s">
        <v>185</v>
      </c>
      <c r="G36" s="13" t="s">
        <v>64</v>
      </c>
      <c r="H36" s="10" t="s">
        <v>259</v>
      </c>
      <c r="I36" s="12" t="s">
        <v>54</v>
      </c>
      <c r="J36" s="6" t="s">
        <v>136</v>
      </c>
      <c r="K36" s="95" t="s">
        <v>55</v>
      </c>
      <c r="L36" s="24">
        <v>10</v>
      </c>
      <c r="M36" s="11">
        <v>5</v>
      </c>
      <c r="N36" s="50">
        <f t="shared" si="0"/>
        <v>50</v>
      </c>
      <c r="O36" s="98">
        <v>1</v>
      </c>
      <c r="P36" s="23">
        <v>10</v>
      </c>
      <c r="Q36" s="8">
        <v>10</v>
      </c>
      <c r="R36" s="8">
        <v>5</v>
      </c>
      <c r="S36" s="8">
        <v>1</v>
      </c>
      <c r="T36" s="8">
        <v>1</v>
      </c>
      <c r="U36" s="80">
        <f t="shared" si="1"/>
        <v>93.5</v>
      </c>
      <c r="V36" s="83">
        <f t="shared" si="2"/>
        <v>49.11</v>
      </c>
      <c r="W36" s="6" t="str">
        <f t="shared" si="3"/>
        <v>Media</v>
      </c>
      <c r="X36" s="10" t="str">
        <f t="shared" si="4"/>
        <v>No Significativo</v>
      </c>
      <c r="Y36" s="9" t="s">
        <v>140</v>
      </c>
      <c r="Z36" s="162" t="s">
        <v>282</v>
      </c>
      <c r="AA36" s="35"/>
      <c r="AB36" s="35"/>
      <c r="AC36" s="35"/>
      <c r="AD36" s="49"/>
      <c r="AE36" s="155"/>
      <c r="AF36" s="49"/>
      <c r="BD36" s="25"/>
      <c r="BE36" s="34"/>
      <c r="BF36" s="22"/>
      <c r="BG36" s="22"/>
      <c r="BH36" s="22"/>
      <c r="BI36" s="22"/>
      <c r="BJ36" s="22"/>
      <c r="BK36" s="36"/>
    </row>
    <row r="37" spans="1:63" ht="38.25" x14ac:dyDescent="0.2">
      <c r="A37" s="93" t="s">
        <v>14</v>
      </c>
      <c r="B37" s="26" t="s">
        <v>274</v>
      </c>
      <c r="C37" s="93" t="s">
        <v>165</v>
      </c>
      <c r="D37" s="94" t="s">
        <v>3</v>
      </c>
      <c r="E37" s="10" t="s">
        <v>202</v>
      </c>
      <c r="F37" s="10" t="s">
        <v>60</v>
      </c>
      <c r="G37" s="13" t="s">
        <v>7</v>
      </c>
      <c r="H37" s="10" t="s">
        <v>259</v>
      </c>
      <c r="I37" s="12" t="s">
        <v>54</v>
      </c>
      <c r="J37" s="6" t="s">
        <v>136</v>
      </c>
      <c r="K37" s="95" t="s">
        <v>55</v>
      </c>
      <c r="L37" s="24">
        <v>10</v>
      </c>
      <c r="M37" s="11">
        <v>5</v>
      </c>
      <c r="N37" s="50">
        <f t="shared" si="0"/>
        <v>50</v>
      </c>
      <c r="O37" s="98">
        <v>1</v>
      </c>
      <c r="P37" s="23">
        <v>10</v>
      </c>
      <c r="Q37" s="8">
        <v>5</v>
      </c>
      <c r="R37" s="8">
        <v>10</v>
      </c>
      <c r="S37" s="8">
        <v>1</v>
      </c>
      <c r="T37" s="8">
        <v>1</v>
      </c>
      <c r="U37" s="80">
        <f t="shared" si="1"/>
        <v>93.5</v>
      </c>
      <c r="V37" s="83">
        <f t="shared" si="2"/>
        <v>49.11</v>
      </c>
      <c r="W37" s="6" t="str">
        <f t="shared" si="3"/>
        <v>Media</v>
      </c>
      <c r="X37" s="10" t="str">
        <f t="shared" si="4"/>
        <v>No Significativo</v>
      </c>
      <c r="Y37" s="9" t="s">
        <v>140</v>
      </c>
      <c r="Z37" s="162" t="s">
        <v>336</v>
      </c>
      <c r="AA37" s="35"/>
      <c r="AB37" s="35"/>
      <c r="AC37" s="35"/>
      <c r="AD37" s="49"/>
      <c r="AE37" s="155"/>
      <c r="AF37" s="49"/>
      <c r="BD37" s="25"/>
      <c r="BE37" s="34"/>
      <c r="BF37" s="22"/>
      <c r="BG37" s="22"/>
      <c r="BH37" s="22"/>
      <c r="BI37" s="22"/>
      <c r="BJ37" s="22"/>
      <c r="BK37" s="36"/>
    </row>
    <row r="38" spans="1:63" ht="51" x14ac:dyDescent="0.2">
      <c r="A38" s="93" t="s">
        <v>14</v>
      </c>
      <c r="B38" s="26" t="s">
        <v>274</v>
      </c>
      <c r="C38" s="93" t="s">
        <v>165</v>
      </c>
      <c r="D38" s="94" t="s">
        <v>3</v>
      </c>
      <c r="E38" s="10" t="s">
        <v>191</v>
      </c>
      <c r="F38" s="10" t="s">
        <v>192</v>
      </c>
      <c r="G38" s="13" t="s">
        <v>64</v>
      </c>
      <c r="H38" s="10" t="s">
        <v>262</v>
      </c>
      <c r="I38" s="12" t="s">
        <v>53</v>
      </c>
      <c r="J38" s="6" t="s">
        <v>136</v>
      </c>
      <c r="K38" s="95" t="s">
        <v>56</v>
      </c>
      <c r="L38" s="24">
        <v>10</v>
      </c>
      <c r="M38" s="11">
        <v>5</v>
      </c>
      <c r="N38" s="50">
        <f t="shared" si="0"/>
        <v>50</v>
      </c>
      <c r="O38" s="98">
        <v>1</v>
      </c>
      <c r="P38" s="23">
        <v>10</v>
      </c>
      <c r="Q38" s="8">
        <v>1</v>
      </c>
      <c r="R38" s="8">
        <v>5</v>
      </c>
      <c r="S38" s="8">
        <v>1</v>
      </c>
      <c r="T38" s="8">
        <v>1</v>
      </c>
      <c r="U38" s="80">
        <f t="shared" si="1"/>
        <v>62</v>
      </c>
      <c r="V38" s="83">
        <f t="shared" si="2"/>
        <v>38.400000000000006</v>
      </c>
      <c r="W38" s="6" t="str">
        <f t="shared" si="3"/>
        <v>Media</v>
      </c>
      <c r="X38" s="10" t="str">
        <f t="shared" si="4"/>
        <v>No Significativo</v>
      </c>
      <c r="Y38" s="9" t="s">
        <v>140</v>
      </c>
      <c r="Z38" s="162" t="s">
        <v>282</v>
      </c>
      <c r="AA38" s="35"/>
      <c r="AB38" s="35"/>
      <c r="AC38" s="35"/>
      <c r="AD38" s="49"/>
      <c r="AE38" s="155"/>
      <c r="AF38" s="49"/>
      <c r="BD38" s="25"/>
      <c r="BE38" s="34"/>
      <c r="BF38" s="22"/>
      <c r="BG38" s="22"/>
      <c r="BH38" s="22"/>
      <c r="BI38" s="22"/>
      <c r="BJ38" s="22"/>
      <c r="BK38" s="36"/>
    </row>
    <row r="39" spans="1:63" ht="38.25" x14ac:dyDescent="0.2">
      <c r="A39" s="93" t="s">
        <v>14</v>
      </c>
      <c r="B39" s="26" t="s">
        <v>274</v>
      </c>
      <c r="C39" s="93" t="s">
        <v>166</v>
      </c>
      <c r="D39" s="94" t="s">
        <v>3</v>
      </c>
      <c r="E39" s="10" t="s">
        <v>202</v>
      </c>
      <c r="F39" s="10" t="s">
        <v>60</v>
      </c>
      <c r="G39" s="13" t="s">
        <v>7</v>
      </c>
      <c r="H39" s="10" t="s">
        <v>260</v>
      </c>
      <c r="I39" s="12" t="s">
        <v>54</v>
      </c>
      <c r="J39" s="6" t="s">
        <v>136</v>
      </c>
      <c r="K39" s="95" t="s">
        <v>55</v>
      </c>
      <c r="L39" s="24">
        <v>10</v>
      </c>
      <c r="M39" s="11">
        <v>5</v>
      </c>
      <c r="N39" s="50">
        <f t="shared" ref="N39:N40" si="11">L39*M39</f>
        <v>50</v>
      </c>
      <c r="O39" s="98">
        <v>1</v>
      </c>
      <c r="P39" s="23">
        <v>10</v>
      </c>
      <c r="Q39" s="8">
        <v>5</v>
      </c>
      <c r="R39" s="8">
        <v>5</v>
      </c>
      <c r="S39" s="8">
        <v>5</v>
      </c>
      <c r="T39" s="8">
        <v>1</v>
      </c>
      <c r="U39" s="80">
        <f t="shared" ref="U39:U40" si="12">(P39*3.5)+(Q39*3.5)+(R39*3.5)+(S39*3)+(T39*3)</f>
        <v>88</v>
      </c>
      <c r="V39" s="83">
        <f t="shared" si="2"/>
        <v>47.24</v>
      </c>
      <c r="W39" s="6" t="str">
        <f t="shared" ref="W39:W40" si="13">IF(V39&lt;=28,"Baja",IF(V39&lt;=51.99,"Media","Alta"))</f>
        <v>Media</v>
      </c>
      <c r="X39" s="10" t="str">
        <f t="shared" ref="X39:X40" si="14">IF(W39="Alta","Significativo","No Significativo")</f>
        <v>No Significativo</v>
      </c>
      <c r="Y39" s="99" t="s">
        <v>140</v>
      </c>
      <c r="Z39" s="162" t="s">
        <v>336</v>
      </c>
      <c r="AA39" s="103"/>
      <c r="AB39" s="101"/>
      <c r="AC39" s="102"/>
      <c r="AD39" s="110"/>
      <c r="AE39" s="153"/>
      <c r="AF39" s="99"/>
      <c r="BD39" s="25"/>
      <c r="BE39" s="34"/>
      <c r="BF39" s="22"/>
      <c r="BG39" s="22"/>
      <c r="BH39" s="22"/>
      <c r="BI39" s="22"/>
      <c r="BJ39" s="22"/>
      <c r="BK39" s="36"/>
    </row>
    <row r="40" spans="1:63" ht="51" x14ac:dyDescent="0.2">
      <c r="A40" s="93" t="s">
        <v>14</v>
      </c>
      <c r="B40" s="26" t="s">
        <v>274</v>
      </c>
      <c r="C40" s="93" t="s">
        <v>166</v>
      </c>
      <c r="D40" s="94" t="s">
        <v>3</v>
      </c>
      <c r="E40" s="10" t="s">
        <v>203</v>
      </c>
      <c r="F40" s="10" t="s">
        <v>199</v>
      </c>
      <c r="G40" s="13" t="s">
        <v>64</v>
      </c>
      <c r="H40" s="10" t="s">
        <v>334</v>
      </c>
      <c r="I40" s="12" t="s">
        <v>54</v>
      </c>
      <c r="J40" s="6" t="s">
        <v>136</v>
      </c>
      <c r="K40" s="95" t="s">
        <v>55</v>
      </c>
      <c r="L40" s="24">
        <v>10</v>
      </c>
      <c r="M40" s="11">
        <v>5</v>
      </c>
      <c r="N40" s="50">
        <f t="shared" si="11"/>
        <v>50</v>
      </c>
      <c r="O40" s="98">
        <v>1</v>
      </c>
      <c r="P40" s="23">
        <v>10</v>
      </c>
      <c r="Q40" s="8">
        <v>5</v>
      </c>
      <c r="R40" s="8">
        <v>5</v>
      </c>
      <c r="S40" s="8">
        <v>5</v>
      </c>
      <c r="T40" s="8">
        <v>1</v>
      </c>
      <c r="U40" s="80">
        <f t="shared" si="12"/>
        <v>88</v>
      </c>
      <c r="V40" s="83">
        <f t="shared" si="2"/>
        <v>47.24</v>
      </c>
      <c r="W40" s="6" t="str">
        <f t="shared" si="13"/>
        <v>Media</v>
      </c>
      <c r="X40" s="10" t="str">
        <f t="shared" si="14"/>
        <v>No Significativo</v>
      </c>
      <c r="Y40" s="99" t="s">
        <v>140</v>
      </c>
      <c r="Z40" s="162" t="s">
        <v>336</v>
      </c>
      <c r="AA40" s="103"/>
      <c r="AB40" s="101"/>
      <c r="AC40" s="102"/>
      <c r="AD40" s="110"/>
      <c r="AE40" s="156"/>
      <c r="AF40" s="110"/>
      <c r="BD40" s="25"/>
      <c r="BE40" s="34"/>
      <c r="BF40" s="22"/>
      <c r="BG40" s="22"/>
      <c r="BH40" s="22"/>
      <c r="BI40" s="22"/>
      <c r="BJ40" s="22"/>
      <c r="BK40" s="36"/>
    </row>
    <row r="41" spans="1:63" ht="72" customHeight="1" x14ac:dyDescent="0.2">
      <c r="A41" s="93" t="s">
        <v>14</v>
      </c>
      <c r="B41" s="26" t="s">
        <v>274</v>
      </c>
      <c r="C41" s="93" t="s">
        <v>166</v>
      </c>
      <c r="D41" s="94" t="s">
        <v>3</v>
      </c>
      <c r="E41" s="10" t="s">
        <v>204</v>
      </c>
      <c r="F41" s="10" t="s">
        <v>60</v>
      </c>
      <c r="G41" s="13" t="s">
        <v>64</v>
      </c>
      <c r="H41" s="13" t="s">
        <v>261</v>
      </c>
      <c r="I41" s="12" t="s">
        <v>54</v>
      </c>
      <c r="J41" s="6" t="s">
        <v>136</v>
      </c>
      <c r="K41" s="95" t="s">
        <v>55</v>
      </c>
      <c r="L41" s="24">
        <v>10</v>
      </c>
      <c r="M41" s="11">
        <v>5</v>
      </c>
      <c r="N41" s="50">
        <f t="shared" si="0"/>
        <v>50</v>
      </c>
      <c r="O41" s="98">
        <v>1</v>
      </c>
      <c r="P41" s="23">
        <v>5</v>
      </c>
      <c r="Q41" s="8">
        <v>10</v>
      </c>
      <c r="R41" s="8">
        <v>10</v>
      </c>
      <c r="S41" s="8">
        <v>1</v>
      </c>
      <c r="T41" s="8">
        <v>1</v>
      </c>
      <c r="U41" s="80">
        <f t="shared" si="1"/>
        <v>93.5</v>
      </c>
      <c r="V41" s="83">
        <f t="shared" si="2"/>
        <v>49.11</v>
      </c>
      <c r="W41" s="6" t="str">
        <f t="shared" si="3"/>
        <v>Media</v>
      </c>
      <c r="X41" s="10" t="str">
        <f t="shared" si="4"/>
        <v>No Significativo</v>
      </c>
      <c r="Y41" s="9" t="s">
        <v>140</v>
      </c>
      <c r="Z41" s="162" t="s">
        <v>309</v>
      </c>
      <c r="AA41" s="35"/>
      <c r="AB41" s="35"/>
      <c r="AC41" s="35"/>
      <c r="AD41" s="49"/>
      <c r="AE41" s="155"/>
      <c r="AF41" s="49"/>
      <c r="BD41" s="25"/>
      <c r="BE41" s="34"/>
      <c r="BF41" s="22"/>
      <c r="BG41" s="22"/>
      <c r="BH41" s="22"/>
      <c r="BI41" s="22"/>
      <c r="BJ41" s="22"/>
      <c r="BK41" s="36"/>
    </row>
    <row r="42" spans="1:63" ht="89.25" x14ac:dyDescent="0.2">
      <c r="A42" s="93" t="s">
        <v>14</v>
      </c>
      <c r="B42" s="26" t="s">
        <v>274</v>
      </c>
      <c r="C42" s="93" t="s">
        <v>166</v>
      </c>
      <c r="D42" s="94" t="s">
        <v>3</v>
      </c>
      <c r="E42" s="10" t="s">
        <v>205</v>
      </c>
      <c r="F42" s="10" t="s">
        <v>197</v>
      </c>
      <c r="G42" s="13" t="s">
        <v>61</v>
      </c>
      <c r="H42" s="13" t="s">
        <v>261</v>
      </c>
      <c r="I42" s="12" t="s">
        <v>54</v>
      </c>
      <c r="J42" s="6" t="s">
        <v>134</v>
      </c>
      <c r="K42" s="95" t="s">
        <v>56</v>
      </c>
      <c r="L42" s="24">
        <v>10</v>
      </c>
      <c r="M42" s="11">
        <v>5</v>
      </c>
      <c r="N42" s="50">
        <f t="shared" si="0"/>
        <v>50</v>
      </c>
      <c r="O42" s="98">
        <v>1</v>
      </c>
      <c r="P42" s="23">
        <v>10</v>
      </c>
      <c r="Q42" s="8">
        <v>5</v>
      </c>
      <c r="R42" s="8">
        <v>1</v>
      </c>
      <c r="S42" s="8">
        <v>5</v>
      </c>
      <c r="T42" s="8">
        <v>1</v>
      </c>
      <c r="U42" s="80">
        <f t="shared" si="1"/>
        <v>74</v>
      </c>
      <c r="V42" s="83">
        <f t="shared" si="2"/>
        <v>42.480000000000004</v>
      </c>
      <c r="W42" s="6" t="str">
        <f t="shared" si="3"/>
        <v>Media</v>
      </c>
      <c r="X42" s="10" t="str">
        <f t="shared" si="4"/>
        <v>No Significativo</v>
      </c>
      <c r="Y42" s="9" t="s">
        <v>140</v>
      </c>
      <c r="Z42" s="162" t="s">
        <v>338</v>
      </c>
      <c r="AA42" s="35"/>
      <c r="AB42" s="35"/>
      <c r="AC42" s="35"/>
      <c r="AD42" s="49"/>
      <c r="AE42" s="155"/>
      <c r="AF42" s="49"/>
      <c r="BD42" s="25"/>
      <c r="BE42" s="34"/>
      <c r="BF42" s="22"/>
      <c r="BG42" s="22"/>
      <c r="BH42" s="22"/>
      <c r="BI42" s="22"/>
      <c r="BJ42" s="22"/>
      <c r="BK42" s="36"/>
    </row>
    <row r="43" spans="1:63" ht="102" x14ac:dyDescent="0.2">
      <c r="A43" s="93" t="s">
        <v>14</v>
      </c>
      <c r="B43" s="26" t="s">
        <v>274</v>
      </c>
      <c r="C43" s="93" t="s">
        <v>166</v>
      </c>
      <c r="D43" s="94" t="s">
        <v>3</v>
      </c>
      <c r="E43" s="10" t="s">
        <v>206</v>
      </c>
      <c r="F43" s="10" t="s">
        <v>185</v>
      </c>
      <c r="G43" s="13" t="s">
        <v>64</v>
      </c>
      <c r="H43" s="10" t="s">
        <v>348</v>
      </c>
      <c r="I43" s="12" t="s">
        <v>54</v>
      </c>
      <c r="J43" s="6" t="s">
        <v>138</v>
      </c>
      <c r="K43" s="95" t="s">
        <v>56</v>
      </c>
      <c r="L43" s="24">
        <v>10</v>
      </c>
      <c r="M43" s="11">
        <v>5</v>
      </c>
      <c r="N43" s="50">
        <f t="shared" si="0"/>
        <v>50</v>
      </c>
      <c r="O43" s="98">
        <v>1</v>
      </c>
      <c r="P43" s="23">
        <v>5</v>
      </c>
      <c r="Q43" s="8">
        <v>10</v>
      </c>
      <c r="R43" s="8">
        <v>5</v>
      </c>
      <c r="S43" s="8">
        <v>1</v>
      </c>
      <c r="T43" s="8">
        <v>1</v>
      </c>
      <c r="U43" s="80">
        <f t="shared" si="1"/>
        <v>76</v>
      </c>
      <c r="V43" s="83">
        <f t="shared" si="2"/>
        <v>43.160000000000004</v>
      </c>
      <c r="W43" s="6" t="str">
        <f t="shared" si="3"/>
        <v>Media</v>
      </c>
      <c r="X43" s="10" t="str">
        <f t="shared" si="4"/>
        <v>No Significativo</v>
      </c>
      <c r="Y43" s="9" t="s">
        <v>140</v>
      </c>
      <c r="Z43" s="162" t="s">
        <v>285</v>
      </c>
      <c r="AA43" s="35"/>
      <c r="AB43" s="35"/>
      <c r="AC43" s="35"/>
      <c r="AD43" s="49"/>
      <c r="AE43" s="155"/>
      <c r="AF43" s="49"/>
      <c r="BD43" s="25"/>
      <c r="BE43" s="34"/>
      <c r="BF43" s="22"/>
      <c r="BG43" s="22"/>
      <c r="BH43" s="22"/>
      <c r="BI43" s="22"/>
      <c r="BJ43" s="22"/>
      <c r="BK43" s="36"/>
    </row>
    <row r="44" spans="1:63" ht="63.75" x14ac:dyDescent="0.2">
      <c r="A44" s="93" t="s">
        <v>14</v>
      </c>
      <c r="B44" s="26" t="s">
        <v>274</v>
      </c>
      <c r="C44" s="93" t="s">
        <v>166</v>
      </c>
      <c r="D44" s="94" t="s">
        <v>5</v>
      </c>
      <c r="E44" s="10" t="s">
        <v>207</v>
      </c>
      <c r="F44" s="10" t="s">
        <v>208</v>
      </c>
      <c r="G44" s="13" t="s">
        <v>64</v>
      </c>
      <c r="H44" s="10" t="s">
        <v>263</v>
      </c>
      <c r="I44" s="12" t="s">
        <v>54</v>
      </c>
      <c r="J44" s="6" t="s">
        <v>136</v>
      </c>
      <c r="K44" s="95" t="s">
        <v>55</v>
      </c>
      <c r="L44" s="24">
        <v>10</v>
      </c>
      <c r="M44" s="11">
        <v>5</v>
      </c>
      <c r="N44" s="50">
        <f t="shared" si="0"/>
        <v>50</v>
      </c>
      <c r="O44" s="98">
        <v>1</v>
      </c>
      <c r="P44" s="23">
        <v>1</v>
      </c>
      <c r="Q44" s="8">
        <v>5</v>
      </c>
      <c r="R44" s="8">
        <v>1</v>
      </c>
      <c r="S44" s="8">
        <v>5</v>
      </c>
      <c r="T44" s="8">
        <v>1</v>
      </c>
      <c r="U44" s="80">
        <f t="shared" si="1"/>
        <v>42.5</v>
      </c>
      <c r="V44" s="83">
        <f t="shared" si="2"/>
        <v>31.770000000000003</v>
      </c>
      <c r="W44" s="6" t="str">
        <f t="shared" si="3"/>
        <v>Media</v>
      </c>
      <c r="X44" s="10" t="str">
        <f t="shared" si="4"/>
        <v>No Significativo</v>
      </c>
      <c r="Y44" s="9" t="s">
        <v>140</v>
      </c>
      <c r="Z44" s="162" t="s">
        <v>286</v>
      </c>
      <c r="AA44" s="35"/>
      <c r="AB44" s="35"/>
      <c r="AC44" s="35"/>
      <c r="AD44" s="49"/>
      <c r="AE44" s="155"/>
      <c r="AF44" s="49"/>
      <c r="BD44" s="25"/>
      <c r="BE44" s="34"/>
      <c r="BF44" s="22"/>
      <c r="BG44" s="22"/>
      <c r="BH44" s="22"/>
      <c r="BI44" s="22"/>
      <c r="BJ44" s="22"/>
      <c r="BK44" s="36"/>
    </row>
    <row r="45" spans="1:63" ht="63.75" x14ac:dyDescent="0.2">
      <c r="A45" s="93" t="s">
        <v>14</v>
      </c>
      <c r="B45" s="26" t="s">
        <v>274</v>
      </c>
      <c r="C45" s="93" t="s">
        <v>244</v>
      </c>
      <c r="D45" s="94" t="s">
        <v>3</v>
      </c>
      <c r="E45" s="10" t="s">
        <v>210</v>
      </c>
      <c r="F45" s="10" t="s">
        <v>211</v>
      </c>
      <c r="G45" s="13" t="s">
        <v>64</v>
      </c>
      <c r="H45" s="10" t="s">
        <v>259</v>
      </c>
      <c r="I45" s="12" t="s">
        <v>53</v>
      </c>
      <c r="J45" s="6" t="s">
        <v>136</v>
      </c>
      <c r="K45" s="95" t="s">
        <v>55</v>
      </c>
      <c r="L45" s="24">
        <v>10</v>
      </c>
      <c r="M45" s="11">
        <v>5</v>
      </c>
      <c r="N45" s="50">
        <f t="shared" si="0"/>
        <v>50</v>
      </c>
      <c r="O45" s="98">
        <v>1</v>
      </c>
      <c r="P45" s="23">
        <v>10</v>
      </c>
      <c r="Q45" s="8">
        <v>10</v>
      </c>
      <c r="R45" s="8">
        <v>5</v>
      </c>
      <c r="S45" s="8">
        <v>1</v>
      </c>
      <c r="T45" s="8">
        <v>1</v>
      </c>
      <c r="U45" s="80">
        <f t="shared" si="1"/>
        <v>93.5</v>
      </c>
      <c r="V45" s="83">
        <f t="shared" si="2"/>
        <v>49.11</v>
      </c>
      <c r="W45" s="6" t="str">
        <f t="shared" si="3"/>
        <v>Media</v>
      </c>
      <c r="X45" s="10" t="str">
        <f t="shared" si="4"/>
        <v>No Significativo</v>
      </c>
      <c r="Y45" s="9" t="s">
        <v>140</v>
      </c>
      <c r="Z45" s="162" t="s">
        <v>287</v>
      </c>
      <c r="AA45" s="35"/>
      <c r="AB45" s="35"/>
      <c r="AC45" s="35"/>
      <c r="AD45" s="49"/>
      <c r="AE45" s="155"/>
      <c r="AF45" s="49"/>
      <c r="BD45" s="25"/>
      <c r="BE45" s="34"/>
      <c r="BF45" s="22"/>
      <c r="BG45" s="22"/>
      <c r="BH45" s="22"/>
      <c r="BI45" s="22"/>
      <c r="BJ45" s="22"/>
      <c r="BK45" s="36"/>
    </row>
    <row r="46" spans="1:63" ht="102" x14ac:dyDescent="0.2">
      <c r="A46" s="93" t="s">
        <v>14</v>
      </c>
      <c r="B46" s="26" t="s">
        <v>274</v>
      </c>
      <c r="C46" s="93" t="s">
        <v>245</v>
      </c>
      <c r="D46" s="94" t="s">
        <v>3</v>
      </c>
      <c r="E46" s="10" t="s">
        <v>249</v>
      </c>
      <c r="F46" s="10" t="s">
        <v>185</v>
      </c>
      <c r="G46" s="13" t="s">
        <v>61</v>
      </c>
      <c r="H46" s="10" t="s">
        <v>259</v>
      </c>
      <c r="I46" s="12" t="s">
        <v>54</v>
      </c>
      <c r="J46" s="6" t="s">
        <v>138</v>
      </c>
      <c r="K46" s="95" t="s">
        <v>55</v>
      </c>
      <c r="L46" s="24">
        <v>10</v>
      </c>
      <c r="M46" s="11">
        <v>5</v>
      </c>
      <c r="N46" s="50">
        <f t="shared" si="0"/>
        <v>50</v>
      </c>
      <c r="O46" s="98">
        <v>1</v>
      </c>
      <c r="P46" s="23">
        <v>5</v>
      </c>
      <c r="Q46" s="8">
        <v>5</v>
      </c>
      <c r="R46" s="8">
        <v>10</v>
      </c>
      <c r="S46" s="8">
        <v>5</v>
      </c>
      <c r="T46" s="8">
        <v>1</v>
      </c>
      <c r="U46" s="80">
        <f t="shared" si="1"/>
        <v>88</v>
      </c>
      <c r="V46" s="83">
        <f t="shared" si="2"/>
        <v>47.24</v>
      </c>
      <c r="W46" s="6" t="str">
        <f t="shared" si="3"/>
        <v>Media</v>
      </c>
      <c r="X46" s="10" t="str">
        <f t="shared" si="4"/>
        <v>No Significativo</v>
      </c>
      <c r="Y46" s="9" t="s">
        <v>140</v>
      </c>
      <c r="Z46" s="162" t="s">
        <v>285</v>
      </c>
      <c r="AA46" s="35"/>
      <c r="AB46" s="35"/>
      <c r="AC46" s="35"/>
      <c r="AD46" s="49"/>
      <c r="AE46" s="155"/>
      <c r="AF46" s="49"/>
      <c r="BD46" s="25"/>
      <c r="BE46" s="34"/>
      <c r="BF46" s="22"/>
      <c r="BG46" s="22"/>
      <c r="BH46" s="22"/>
      <c r="BI46" s="22"/>
      <c r="BJ46" s="22"/>
      <c r="BK46" s="36"/>
    </row>
    <row r="47" spans="1:63" ht="51" x14ac:dyDescent="0.2">
      <c r="A47" s="93" t="s">
        <v>14</v>
      </c>
      <c r="B47" s="26" t="s">
        <v>103</v>
      </c>
      <c r="C47" s="93" t="s">
        <v>167</v>
      </c>
      <c r="D47" s="94" t="s">
        <v>3</v>
      </c>
      <c r="E47" s="10" t="s">
        <v>59</v>
      </c>
      <c r="F47" s="10" t="s">
        <v>60</v>
      </c>
      <c r="G47" s="13" t="s">
        <v>64</v>
      </c>
      <c r="H47" s="10" t="s">
        <v>259</v>
      </c>
      <c r="I47" s="12" t="s">
        <v>54</v>
      </c>
      <c r="J47" s="6" t="s">
        <v>136</v>
      </c>
      <c r="K47" s="95" t="s">
        <v>55</v>
      </c>
      <c r="L47" s="24">
        <v>10</v>
      </c>
      <c r="M47" s="11">
        <v>5</v>
      </c>
      <c r="N47" s="50">
        <f t="shared" si="0"/>
        <v>50</v>
      </c>
      <c r="O47" s="98">
        <v>1</v>
      </c>
      <c r="P47" s="23">
        <v>10</v>
      </c>
      <c r="Q47" s="8">
        <v>5</v>
      </c>
      <c r="R47" s="8">
        <v>10</v>
      </c>
      <c r="S47" s="8">
        <v>1</v>
      </c>
      <c r="T47" s="8">
        <v>1</v>
      </c>
      <c r="U47" s="80">
        <f t="shared" si="1"/>
        <v>93.5</v>
      </c>
      <c r="V47" s="83">
        <f t="shared" si="2"/>
        <v>49.11</v>
      </c>
      <c r="W47" s="6" t="str">
        <f t="shared" si="3"/>
        <v>Media</v>
      </c>
      <c r="X47" s="10" t="str">
        <f t="shared" si="4"/>
        <v>No Significativo</v>
      </c>
      <c r="Y47" s="9" t="s">
        <v>140</v>
      </c>
      <c r="Z47" s="162" t="s">
        <v>278</v>
      </c>
      <c r="AA47" s="35"/>
      <c r="AB47" s="35"/>
      <c r="AC47" s="35"/>
      <c r="AD47" s="49"/>
      <c r="AE47" s="155"/>
      <c r="AF47" s="49"/>
      <c r="BD47" s="25"/>
      <c r="BE47" s="34"/>
      <c r="BF47" s="22"/>
      <c r="BG47" s="22"/>
      <c r="BH47" s="22"/>
      <c r="BI47" s="22"/>
      <c r="BJ47" s="22"/>
      <c r="BK47" s="36"/>
    </row>
    <row r="48" spans="1:63" ht="63.75" x14ac:dyDescent="0.2">
      <c r="A48" s="93" t="s">
        <v>14</v>
      </c>
      <c r="B48" s="26" t="s">
        <v>103</v>
      </c>
      <c r="C48" s="93" t="s">
        <v>168</v>
      </c>
      <c r="D48" s="94" t="s">
        <v>3</v>
      </c>
      <c r="E48" s="10" t="s">
        <v>212</v>
      </c>
      <c r="F48" s="10" t="s">
        <v>213</v>
      </c>
      <c r="G48" s="13" t="s">
        <v>67</v>
      </c>
      <c r="H48" s="10" t="s">
        <v>264</v>
      </c>
      <c r="I48" s="12" t="s">
        <v>54</v>
      </c>
      <c r="J48" s="6" t="s">
        <v>136</v>
      </c>
      <c r="K48" s="95" t="s">
        <v>55</v>
      </c>
      <c r="L48" s="24">
        <v>10</v>
      </c>
      <c r="M48" s="11">
        <v>5</v>
      </c>
      <c r="N48" s="50">
        <f t="shared" si="0"/>
        <v>50</v>
      </c>
      <c r="O48" s="98">
        <v>1</v>
      </c>
      <c r="P48" s="23">
        <v>1</v>
      </c>
      <c r="Q48" s="8">
        <v>1</v>
      </c>
      <c r="R48" s="8">
        <v>1</v>
      </c>
      <c r="S48" s="8">
        <v>1</v>
      </c>
      <c r="T48" s="8">
        <v>1</v>
      </c>
      <c r="U48" s="80">
        <f t="shared" si="1"/>
        <v>16.5</v>
      </c>
      <c r="V48" s="83">
        <f t="shared" si="2"/>
        <v>22.93</v>
      </c>
      <c r="W48" s="6" t="str">
        <f t="shared" si="3"/>
        <v>Baja</v>
      </c>
      <c r="X48" s="10" t="str">
        <f t="shared" si="4"/>
        <v>No Significativo</v>
      </c>
      <c r="Y48" s="9" t="s">
        <v>140</v>
      </c>
      <c r="Z48" s="162" t="s">
        <v>284</v>
      </c>
      <c r="AA48" s="35"/>
      <c r="AB48" s="35"/>
      <c r="AC48" s="35"/>
      <c r="AD48" s="49"/>
      <c r="AE48" s="155"/>
      <c r="AF48" s="49"/>
      <c r="BD48" s="25"/>
      <c r="BE48" s="34"/>
      <c r="BF48" s="22"/>
      <c r="BG48" s="22"/>
      <c r="BH48" s="22"/>
      <c r="BI48" s="22"/>
      <c r="BJ48" s="22"/>
      <c r="BK48" s="36"/>
    </row>
    <row r="49" spans="1:63" ht="63.75" x14ac:dyDescent="0.2">
      <c r="A49" s="93" t="s">
        <v>14</v>
      </c>
      <c r="B49" s="26" t="s">
        <v>103</v>
      </c>
      <c r="C49" s="93" t="s">
        <v>168</v>
      </c>
      <c r="D49" s="94" t="s">
        <v>3</v>
      </c>
      <c r="E49" s="10" t="s">
        <v>214</v>
      </c>
      <c r="F49" s="10" t="s">
        <v>215</v>
      </c>
      <c r="G49" s="13" t="s">
        <v>67</v>
      </c>
      <c r="H49" s="10" t="s">
        <v>264</v>
      </c>
      <c r="I49" s="12" t="s">
        <v>54</v>
      </c>
      <c r="J49" s="6" t="s">
        <v>136</v>
      </c>
      <c r="K49" s="95" t="s">
        <v>55</v>
      </c>
      <c r="L49" s="24">
        <v>10</v>
      </c>
      <c r="M49" s="11">
        <v>5</v>
      </c>
      <c r="N49" s="50">
        <f t="shared" si="0"/>
        <v>50</v>
      </c>
      <c r="O49" s="98">
        <v>1</v>
      </c>
      <c r="P49" s="23">
        <v>10</v>
      </c>
      <c r="Q49" s="8">
        <v>10</v>
      </c>
      <c r="R49" s="8">
        <v>1</v>
      </c>
      <c r="S49" s="8">
        <v>1</v>
      </c>
      <c r="T49" s="8">
        <v>1</v>
      </c>
      <c r="U49" s="80">
        <f t="shared" si="1"/>
        <v>79.5</v>
      </c>
      <c r="V49" s="83">
        <f t="shared" si="2"/>
        <v>44.35</v>
      </c>
      <c r="W49" s="6" t="str">
        <f t="shared" si="3"/>
        <v>Media</v>
      </c>
      <c r="X49" s="10" t="str">
        <f t="shared" si="4"/>
        <v>No Significativo</v>
      </c>
      <c r="Y49" s="9" t="s">
        <v>140</v>
      </c>
      <c r="Z49" s="162" t="s">
        <v>284</v>
      </c>
      <c r="AA49" s="35"/>
      <c r="AB49" s="35"/>
      <c r="AC49" s="35"/>
      <c r="AD49" s="49"/>
      <c r="AE49" s="155"/>
      <c r="AF49" s="49"/>
      <c r="BD49" s="25"/>
      <c r="BE49" s="34"/>
      <c r="BF49" s="22"/>
      <c r="BG49" s="22"/>
      <c r="BH49" s="22"/>
      <c r="BI49" s="22"/>
      <c r="BJ49" s="22"/>
      <c r="BK49" s="36"/>
    </row>
    <row r="50" spans="1:63" ht="63.75" x14ac:dyDescent="0.2">
      <c r="A50" s="93" t="s">
        <v>359</v>
      </c>
      <c r="B50" s="26" t="s">
        <v>103</v>
      </c>
      <c r="C50" s="93" t="s">
        <v>169</v>
      </c>
      <c r="D50" s="94" t="s">
        <v>3</v>
      </c>
      <c r="E50" s="10" t="s">
        <v>216</v>
      </c>
      <c r="F50" s="10" t="s">
        <v>217</v>
      </c>
      <c r="G50" s="13" t="s">
        <v>67</v>
      </c>
      <c r="H50" s="10" t="s">
        <v>264</v>
      </c>
      <c r="I50" s="12" t="s">
        <v>54</v>
      </c>
      <c r="J50" s="6" t="s">
        <v>136</v>
      </c>
      <c r="K50" s="95" t="s">
        <v>55</v>
      </c>
      <c r="L50" s="24">
        <v>10</v>
      </c>
      <c r="M50" s="11">
        <v>5</v>
      </c>
      <c r="N50" s="50">
        <f t="shared" si="0"/>
        <v>50</v>
      </c>
      <c r="O50" s="98">
        <v>1</v>
      </c>
      <c r="P50" s="23">
        <v>1</v>
      </c>
      <c r="Q50" s="8">
        <v>5</v>
      </c>
      <c r="R50" s="8">
        <v>1</v>
      </c>
      <c r="S50" s="8">
        <v>5</v>
      </c>
      <c r="T50" s="8">
        <v>1</v>
      </c>
      <c r="U50" s="80">
        <f t="shared" si="1"/>
        <v>42.5</v>
      </c>
      <c r="V50" s="83">
        <f t="shared" si="2"/>
        <v>31.770000000000003</v>
      </c>
      <c r="W50" s="6" t="str">
        <f t="shared" si="3"/>
        <v>Media</v>
      </c>
      <c r="X50" s="10" t="str">
        <f t="shared" si="4"/>
        <v>No Significativo</v>
      </c>
      <c r="Y50" s="9" t="s">
        <v>140</v>
      </c>
      <c r="Z50" s="162" t="s">
        <v>284</v>
      </c>
      <c r="AA50" s="35"/>
      <c r="AB50" s="35"/>
      <c r="AC50" s="35"/>
      <c r="AD50" s="49"/>
      <c r="AE50" s="155"/>
      <c r="AF50" s="49"/>
      <c r="BD50" s="25"/>
      <c r="BE50" s="34"/>
      <c r="BF50" s="22"/>
      <c r="BG50" s="22"/>
      <c r="BH50" s="22"/>
      <c r="BI50" s="22"/>
      <c r="BJ50" s="22"/>
      <c r="BK50" s="36"/>
    </row>
    <row r="51" spans="1:63" ht="63.75" x14ac:dyDescent="0.2">
      <c r="A51" s="93" t="s">
        <v>359</v>
      </c>
      <c r="B51" s="26" t="s">
        <v>103</v>
      </c>
      <c r="C51" s="93" t="s">
        <v>169</v>
      </c>
      <c r="D51" s="94" t="s">
        <v>5</v>
      </c>
      <c r="E51" s="10" t="s">
        <v>214</v>
      </c>
      <c r="F51" s="10" t="s">
        <v>218</v>
      </c>
      <c r="G51" s="13" t="s">
        <v>61</v>
      </c>
      <c r="H51" s="10" t="s">
        <v>264</v>
      </c>
      <c r="I51" s="12" t="s">
        <v>54</v>
      </c>
      <c r="J51" s="6" t="s">
        <v>136</v>
      </c>
      <c r="K51" s="95" t="s">
        <v>55</v>
      </c>
      <c r="L51" s="24">
        <v>10</v>
      </c>
      <c r="M51" s="11">
        <v>5</v>
      </c>
      <c r="N51" s="50">
        <f t="shared" si="0"/>
        <v>50</v>
      </c>
      <c r="O51" s="98">
        <v>1</v>
      </c>
      <c r="P51" s="23">
        <v>1</v>
      </c>
      <c r="Q51" s="8">
        <v>10</v>
      </c>
      <c r="R51" s="8">
        <v>10</v>
      </c>
      <c r="S51" s="8">
        <v>1</v>
      </c>
      <c r="T51" s="8">
        <v>1</v>
      </c>
      <c r="U51" s="80">
        <f t="shared" si="1"/>
        <v>79.5</v>
      </c>
      <c r="V51" s="83">
        <f t="shared" si="2"/>
        <v>44.35</v>
      </c>
      <c r="W51" s="6" t="str">
        <f t="shared" si="3"/>
        <v>Media</v>
      </c>
      <c r="X51" s="10" t="str">
        <f t="shared" si="4"/>
        <v>No Significativo</v>
      </c>
      <c r="Y51" s="9" t="s">
        <v>140</v>
      </c>
      <c r="Z51" s="162" t="s">
        <v>288</v>
      </c>
      <c r="AA51" s="35"/>
      <c r="AB51" s="35"/>
      <c r="AC51" s="35"/>
      <c r="AD51" s="49"/>
      <c r="AE51" s="155"/>
      <c r="AF51" s="49"/>
      <c r="BD51" s="25"/>
      <c r="BE51" s="34"/>
      <c r="BF51" s="22"/>
      <c r="BG51" s="22"/>
      <c r="BH51" s="22"/>
      <c r="BI51" s="22"/>
      <c r="BJ51" s="22"/>
      <c r="BK51" s="36"/>
    </row>
    <row r="52" spans="1:63" ht="89.25" x14ac:dyDescent="0.2">
      <c r="A52" s="93" t="s">
        <v>359</v>
      </c>
      <c r="B52" s="26" t="s">
        <v>103</v>
      </c>
      <c r="C52" s="93" t="s">
        <v>169</v>
      </c>
      <c r="D52" s="94" t="s">
        <v>5</v>
      </c>
      <c r="E52" s="10" t="s">
        <v>219</v>
      </c>
      <c r="F52" s="10" t="s">
        <v>220</v>
      </c>
      <c r="G52" s="13" t="s">
        <v>64</v>
      </c>
      <c r="H52" s="10" t="s">
        <v>264</v>
      </c>
      <c r="I52" s="12" t="s">
        <v>54</v>
      </c>
      <c r="J52" s="6" t="s">
        <v>136</v>
      </c>
      <c r="K52" s="95" t="s">
        <v>55</v>
      </c>
      <c r="L52" s="24">
        <v>10</v>
      </c>
      <c r="M52" s="11">
        <v>5</v>
      </c>
      <c r="N52" s="50">
        <f t="shared" si="0"/>
        <v>50</v>
      </c>
      <c r="O52" s="98">
        <v>1</v>
      </c>
      <c r="P52" s="23">
        <v>1</v>
      </c>
      <c r="Q52" s="8">
        <v>5</v>
      </c>
      <c r="R52" s="8">
        <v>1</v>
      </c>
      <c r="S52" s="8">
        <v>1</v>
      </c>
      <c r="T52" s="8">
        <v>1</v>
      </c>
      <c r="U52" s="80">
        <f t="shared" si="1"/>
        <v>30.5</v>
      </c>
      <c r="V52" s="83">
        <f t="shared" si="2"/>
        <v>27.69</v>
      </c>
      <c r="W52" s="6" t="str">
        <f t="shared" si="3"/>
        <v>Baja</v>
      </c>
      <c r="X52" s="10" t="str">
        <f t="shared" si="4"/>
        <v>No Significativo</v>
      </c>
      <c r="Y52" s="99" t="s">
        <v>276</v>
      </c>
      <c r="Z52" s="162" t="s">
        <v>288</v>
      </c>
      <c r="AA52" s="35"/>
      <c r="AB52" s="35"/>
      <c r="AC52" s="35"/>
      <c r="AD52" s="49"/>
      <c r="AE52" s="155"/>
      <c r="AF52" s="49"/>
      <c r="BD52" s="25"/>
      <c r="BE52" s="34"/>
      <c r="BF52" s="22"/>
      <c r="BG52" s="22"/>
      <c r="BH52" s="22"/>
      <c r="BI52" s="22"/>
      <c r="BJ52" s="22"/>
      <c r="BK52" s="36"/>
    </row>
    <row r="53" spans="1:63" ht="63.75" x14ac:dyDescent="0.2">
      <c r="A53" s="93" t="s">
        <v>359</v>
      </c>
      <c r="B53" s="26" t="s">
        <v>103</v>
      </c>
      <c r="C53" s="93" t="s">
        <v>170</v>
      </c>
      <c r="D53" s="94" t="s">
        <v>3</v>
      </c>
      <c r="E53" s="10" t="s">
        <v>221</v>
      </c>
      <c r="F53" s="10" t="s">
        <v>222</v>
      </c>
      <c r="G53" s="13" t="s">
        <v>4</v>
      </c>
      <c r="H53" s="10" t="s">
        <v>264</v>
      </c>
      <c r="I53" s="12" t="s">
        <v>54</v>
      </c>
      <c r="J53" s="6" t="s">
        <v>136</v>
      </c>
      <c r="K53" s="95" t="s">
        <v>55</v>
      </c>
      <c r="L53" s="24">
        <v>10</v>
      </c>
      <c r="M53" s="11">
        <v>5</v>
      </c>
      <c r="N53" s="50">
        <f t="shared" si="0"/>
        <v>50</v>
      </c>
      <c r="O53" s="98">
        <v>1</v>
      </c>
      <c r="P53" s="23">
        <v>1</v>
      </c>
      <c r="Q53" s="8">
        <v>5</v>
      </c>
      <c r="R53" s="8">
        <v>10</v>
      </c>
      <c r="S53" s="8">
        <v>1</v>
      </c>
      <c r="T53" s="8">
        <v>1</v>
      </c>
      <c r="U53" s="80">
        <f t="shared" si="1"/>
        <v>62</v>
      </c>
      <c r="V53" s="83">
        <f t="shared" si="2"/>
        <v>38.400000000000006</v>
      </c>
      <c r="W53" s="6" t="str">
        <f t="shared" si="3"/>
        <v>Media</v>
      </c>
      <c r="X53" s="10" t="str">
        <f t="shared" si="4"/>
        <v>No Significativo</v>
      </c>
      <c r="Y53" s="9" t="s">
        <v>140</v>
      </c>
      <c r="Z53" s="162" t="s">
        <v>288</v>
      </c>
      <c r="AA53" s="35"/>
      <c r="AB53" s="35"/>
      <c r="AC53" s="35"/>
      <c r="AD53" s="49"/>
      <c r="AE53" s="155"/>
      <c r="AF53" s="49"/>
      <c r="BD53" s="25"/>
      <c r="BE53" s="34"/>
      <c r="BF53" s="22"/>
      <c r="BG53" s="22"/>
      <c r="BH53" s="22"/>
      <c r="BI53" s="22"/>
      <c r="BJ53" s="22"/>
      <c r="BK53" s="36"/>
    </row>
    <row r="54" spans="1:63" ht="63.75" x14ac:dyDescent="0.2">
      <c r="A54" s="93" t="s">
        <v>359</v>
      </c>
      <c r="B54" s="26" t="s">
        <v>103</v>
      </c>
      <c r="C54" s="93" t="s">
        <v>170</v>
      </c>
      <c r="D54" s="94" t="s">
        <v>3</v>
      </c>
      <c r="E54" s="10" t="s">
        <v>223</v>
      </c>
      <c r="F54" s="10" t="s">
        <v>224</v>
      </c>
      <c r="G54" s="13" t="s">
        <v>64</v>
      </c>
      <c r="H54" s="10" t="s">
        <v>265</v>
      </c>
      <c r="I54" s="12" t="s">
        <v>54</v>
      </c>
      <c r="J54" s="6" t="s">
        <v>136</v>
      </c>
      <c r="K54" s="95" t="s">
        <v>55</v>
      </c>
      <c r="L54" s="24">
        <v>10</v>
      </c>
      <c r="M54" s="11">
        <v>5</v>
      </c>
      <c r="N54" s="50">
        <f t="shared" si="0"/>
        <v>50</v>
      </c>
      <c r="O54" s="98">
        <v>1</v>
      </c>
      <c r="P54" s="23">
        <v>5</v>
      </c>
      <c r="Q54" s="8">
        <v>5</v>
      </c>
      <c r="R54" s="8">
        <v>5</v>
      </c>
      <c r="S54" s="8">
        <v>5</v>
      </c>
      <c r="T54" s="8">
        <v>1</v>
      </c>
      <c r="U54" s="80">
        <f t="shared" si="1"/>
        <v>70.5</v>
      </c>
      <c r="V54" s="83">
        <f t="shared" si="2"/>
        <v>41.290000000000006</v>
      </c>
      <c r="W54" s="6" t="str">
        <f t="shared" si="3"/>
        <v>Media</v>
      </c>
      <c r="X54" s="10" t="str">
        <f t="shared" si="4"/>
        <v>No Significativo</v>
      </c>
      <c r="Y54" s="9" t="s">
        <v>140</v>
      </c>
      <c r="Z54" s="162" t="s">
        <v>284</v>
      </c>
      <c r="AA54" s="35"/>
      <c r="AB54" s="35"/>
      <c r="AC54" s="35"/>
      <c r="AD54" s="49"/>
      <c r="AE54" s="155"/>
      <c r="AF54" s="49"/>
      <c r="BD54" s="25"/>
      <c r="BE54" s="34"/>
      <c r="BF54" s="22"/>
      <c r="BG54" s="22"/>
      <c r="BH54" s="22"/>
      <c r="BI54" s="22"/>
      <c r="BJ54" s="22"/>
      <c r="BK54" s="36"/>
    </row>
    <row r="55" spans="1:63" ht="63.75" x14ac:dyDescent="0.2">
      <c r="A55" s="93" t="s">
        <v>359</v>
      </c>
      <c r="B55" s="26" t="s">
        <v>103</v>
      </c>
      <c r="C55" s="93" t="s">
        <v>170</v>
      </c>
      <c r="D55" s="94" t="s">
        <v>3</v>
      </c>
      <c r="E55" s="10" t="s">
        <v>225</v>
      </c>
      <c r="F55" s="10" t="s">
        <v>224</v>
      </c>
      <c r="G55" s="13" t="s">
        <v>61</v>
      </c>
      <c r="H55" s="10" t="s">
        <v>265</v>
      </c>
      <c r="I55" s="12" t="s">
        <v>54</v>
      </c>
      <c r="J55" s="6" t="s">
        <v>136</v>
      </c>
      <c r="K55" s="95" t="s">
        <v>55</v>
      </c>
      <c r="L55" s="24">
        <v>10</v>
      </c>
      <c r="M55" s="11">
        <v>5</v>
      </c>
      <c r="N55" s="50">
        <f t="shared" si="0"/>
        <v>50</v>
      </c>
      <c r="O55" s="98">
        <v>1</v>
      </c>
      <c r="P55" s="23">
        <v>5</v>
      </c>
      <c r="Q55" s="8">
        <v>10</v>
      </c>
      <c r="R55" s="8">
        <v>10</v>
      </c>
      <c r="S55" s="8">
        <v>1</v>
      </c>
      <c r="T55" s="8">
        <v>1</v>
      </c>
      <c r="U55" s="80">
        <f t="shared" si="1"/>
        <v>93.5</v>
      </c>
      <c r="V55" s="83">
        <f t="shared" si="2"/>
        <v>49.11</v>
      </c>
      <c r="W55" s="6" t="str">
        <f t="shared" si="3"/>
        <v>Media</v>
      </c>
      <c r="X55" s="10" t="str">
        <f t="shared" si="4"/>
        <v>No Significativo</v>
      </c>
      <c r="Y55" s="9" t="s">
        <v>140</v>
      </c>
      <c r="Z55" s="162" t="s">
        <v>284</v>
      </c>
      <c r="AA55" s="35"/>
      <c r="AB55" s="35"/>
      <c r="AC55" s="35"/>
      <c r="AD55" s="49"/>
      <c r="AE55" s="155"/>
      <c r="AF55" s="49"/>
      <c r="BD55" s="25"/>
      <c r="BE55" s="34"/>
      <c r="BF55" s="22"/>
      <c r="BG55" s="22"/>
      <c r="BH55" s="22"/>
      <c r="BI55" s="22"/>
      <c r="BJ55" s="22"/>
      <c r="BK55" s="36"/>
    </row>
    <row r="56" spans="1:63" ht="63.75" x14ac:dyDescent="0.2">
      <c r="A56" s="93" t="s">
        <v>360</v>
      </c>
      <c r="B56" s="26" t="s">
        <v>103</v>
      </c>
      <c r="C56" s="93" t="s">
        <v>171</v>
      </c>
      <c r="D56" s="94" t="s">
        <v>5</v>
      </c>
      <c r="E56" s="10" t="s">
        <v>207</v>
      </c>
      <c r="F56" s="10" t="s">
        <v>224</v>
      </c>
      <c r="G56" s="13" t="s">
        <v>64</v>
      </c>
      <c r="H56" s="10" t="s">
        <v>264</v>
      </c>
      <c r="I56" s="12" t="s">
        <v>54</v>
      </c>
      <c r="J56" s="6" t="s">
        <v>136</v>
      </c>
      <c r="K56" s="95" t="s">
        <v>55</v>
      </c>
      <c r="L56" s="24">
        <v>10</v>
      </c>
      <c r="M56" s="11">
        <v>5</v>
      </c>
      <c r="N56" s="50">
        <f t="shared" si="0"/>
        <v>50</v>
      </c>
      <c r="O56" s="98">
        <v>1</v>
      </c>
      <c r="P56" s="23">
        <v>1</v>
      </c>
      <c r="Q56" s="8">
        <v>10</v>
      </c>
      <c r="R56" s="8">
        <v>1</v>
      </c>
      <c r="S56" s="8">
        <v>5</v>
      </c>
      <c r="T56" s="8">
        <v>1</v>
      </c>
      <c r="U56" s="80">
        <f t="shared" si="1"/>
        <v>60</v>
      </c>
      <c r="V56" s="83">
        <f t="shared" si="2"/>
        <v>37.72</v>
      </c>
      <c r="W56" s="6" t="str">
        <f t="shared" si="3"/>
        <v>Media</v>
      </c>
      <c r="X56" s="10" t="str">
        <f t="shared" si="4"/>
        <v>No Significativo</v>
      </c>
      <c r="Y56" s="9" t="s">
        <v>140</v>
      </c>
      <c r="Z56" s="162" t="s">
        <v>289</v>
      </c>
      <c r="AA56" s="35"/>
      <c r="AB56" s="35"/>
      <c r="AC56" s="35"/>
      <c r="AD56" s="49"/>
      <c r="AE56" s="155"/>
      <c r="AF56" s="49"/>
      <c r="BD56" s="25"/>
      <c r="BE56" s="34"/>
      <c r="BF56" s="22"/>
      <c r="BG56" s="22"/>
      <c r="BH56" s="22"/>
      <c r="BI56" s="22"/>
      <c r="BJ56" s="22"/>
      <c r="BK56" s="36"/>
    </row>
    <row r="57" spans="1:63" ht="63.75" x14ac:dyDescent="0.2">
      <c r="A57" s="93" t="s">
        <v>360</v>
      </c>
      <c r="B57" s="26" t="s">
        <v>103</v>
      </c>
      <c r="C57" s="93" t="s">
        <v>171</v>
      </c>
      <c r="D57" s="94" t="s">
        <v>5</v>
      </c>
      <c r="E57" s="10" t="s">
        <v>226</v>
      </c>
      <c r="F57" s="10" t="s">
        <v>218</v>
      </c>
      <c r="G57" s="13" t="s">
        <v>61</v>
      </c>
      <c r="H57" s="10" t="s">
        <v>264</v>
      </c>
      <c r="I57" s="12" t="s">
        <v>54</v>
      </c>
      <c r="J57" s="6" t="s">
        <v>136</v>
      </c>
      <c r="K57" s="95" t="s">
        <v>55</v>
      </c>
      <c r="L57" s="24">
        <v>10</v>
      </c>
      <c r="M57" s="11">
        <v>5</v>
      </c>
      <c r="N57" s="50">
        <f t="shared" si="0"/>
        <v>50</v>
      </c>
      <c r="O57" s="98">
        <v>1</v>
      </c>
      <c r="P57" s="23">
        <v>1</v>
      </c>
      <c r="Q57" s="8">
        <v>10</v>
      </c>
      <c r="R57" s="8">
        <v>1</v>
      </c>
      <c r="S57" s="8">
        <v>5</v>
      </c>
      <c r="T57" s="8">
        <v>1</v>
      </c>
      <c r="U57" s="80">
        <f t="shared" si="1"/>
        <v>60</v>
      </c>
      <c r="V57" s="83">
        <f t="shared" si="2"/>
        <v>37.72</v>
      </c>
      <c r="W57" s="6" t="str">
        <f t="shared" si="3"/>
        <v>Media</v>
      </c>
      <c r="X57" s="10" t="str">
        <f t="shared" si="4"/>
        <v>No Significativo</v>
      </c>
      <c r="Y57" s="9" t="s">
        <v>140</v>
      </c>
      <c r="Z57" s="162" t="s">
        <v>289</v>
      </c>
      <c r="AA57" s="35"/>
      <c r="AB57" s="35"/>
      <c r="AC57" s="35"/>
      <c r="AD57" s="49"/>
      <c r="AE57" s="155"/>
      <c r="AF57" s="49"/>
      <c r="BD57" s="25"/>
      <c r="BE57" s="34"/>
      <c r="BF57" s="22"/>
      <c r="BG57" s="22"/>
      <c r="BH57" s="22"/>
      <c r="BI57" s="22"/>
      <c r="BJ57" s="22"/>
      <c r="BK57" s="36"/>
    </row>
    <row r="58" spans="1:63" ht="51" x14ac:dyDescent="0.2">
      <c r="A58" s="93" t="s">
        <v>359</v>
      </c>
      <c r="B58" s="26" t="s">
        <v>103</v>
      </c>
      <c r="C58" s="93" t="s">
        <v>172</v>
      </c>
      <c r="D58" s="94" t="s">
        <v>3</v>
      </c>
      <c r="E58" s="10" t="s">
        <v>202</v>
      </c>
      <c r="F58" s="10" t="s">
        <v>60</v>
      </c>
      <c r="G58" s="13" t="s">
        <v>64</v>
      </c>
      <c r="H58" s="10" t="s">
        <v>266</v>
      </c>
      <c r="I58" s="12" t="s">
        <v>54</v>
      </c>
      <c r="J58" s="6" t="s">
        <v>136</v>
      </c>
      <c r="K58" s="95" t="s">
        <v>56</v>
      </c>
      <c r="L58" s="24">
        <v>10</v>
      </c>
      <c r="M58" s="11">
        <v>5</v>
      </c>
      <c r="N58" s="50">
        <f t="shared" si="0"/>
        <v>50</v>
      </c>
      <c r="O58" s="98">
        <v>1</v>
      </c>
      <c r="P58" s="23">
        <v>1</v>
      </c>
      <c r="Q58" s="8">
        <v>5</v>
      </c>
      <c r="R58" s="8">
        <v>10</v>
      </c>
      <c r="S58" s="8">
        <v>5</v>
      </c>
      <c r="T58" s="8">
        <v>1</v>
      </c>
      <c r="U58" s="80">
        <f t="shared" si="1"/>
        <v>74</v>
      </c>
      <c r="V58" s="83">
        <f t="shared" si="2"/>
        <v>42.480000000000004</v>
      </c>
      <c r="W58" s="6" t="str">
        <f t="shared" si="3"/>
        <v>Media</v>
      </c>
      <c r="X58" s="10" t="str">
        <f t="shared" si="4"/>
        <v>No Significativo</v>
      </c>
      <c r="Y58" s="9" t="s">
        <v>140</v>
      </c>
      <c r="Z58" s="162" t="s">
        <v>290</v>
      </c>
      <c r="AA58" s="35"/>
      <c r="AB58" s="35"/>
      <c r="AC58" s="35"/>
      <c r="AD58" s="49"/>
      <c r="AE58" s="155"/>
      <c r="AF58" s="49"/>
      <c r="BD58" s="25"/>
      <c r="BE58" s="34"/>
      <c r="BF58" s="22"/>
      <c r="BG58" s="22"/>
      <c r="BH58" s="22"/>
      <c r="BI58" s="22"/>
      <c r="BJ58" s="22"/>
      <c r="BK58" s="36"/>
    </row>
    <row r="59" spans="1:63" ht="102" x14ac:dyDescent="0.2">
      <c r="A59" s="93" t="s">
        <v>359</v>
      </c>
      <c r="B59" s="26" t="s">
        <v>103</v>
      </c>
      <c r="C59" s="93" t="s">
        <v>172</v>
      </c>
      <c r="D59" s="94" t="s">
        <v>3</v>
      </c>
      <c r="E59" s="10" t="s">
        <v>227</v>
      </c>
      <c r="F59" s="10" t="s">
        <v>60</v>
      </c>
      <c r="G59" s="13" t="s">
        <v>64</v>
      </c>
      <c r="H59" s="10" t="s">
        <v>266</v>
      </c>
      <c r="I59" s="12" t="s">
        <v>54</v>
      </c>
      <c r="J59" s="6" t="s">
        <v>136</v>
      </c>
      <c r="K59" s="95" t="s">
        <v>56</v>
      </c>
      <c r="L59" s="24">
        <v>10</v>
      </c>
      <c r="M59" s="11">
        <v>5</v>
      </c>
      <c r="N59" s="50">
        <f t="shared" si="0"/>
        <v>50</v>
      </c>
      <c r="O59" s="98">
        <v>1</v>
      </c>
      <c r="P59" s="23">
        <v>1</v>
      </c>
      <c r="Q59" s="8">
        <v>5</v>
      </c>
      <c r="R59" s="8">
        <v>5</v>
      </c>
      <c r="S59" s="8">
        <v>5</v>
      </c>
      <c r="T59" s="8">
        <v>1</v>
      </c>
      <c r="U59" s="80">
        <f t="shared" si="1"/>
        <v>56.5</v>
      </c>
      <c r="V59" s="83">
        <f t="shared" si="2"/>
        <v>36.53</v>
      </c>
      <c r="W59" s="6" t="str">
        <f t="shared" si="3"/>
        <v>Media</v>
      </c>
      <c r="X59" s="10" t="str">
        <f t="shared" si="4"/>
        <v>No Significativo</v>
      </c>
      <c r="Y59" s="9" t="s">
        <v>140</v>
      </c>
      <c r="Z59" s="162" t="s">
        <v>291</v>
      </c>
      <c r="AA59" s="35"/>
      <c r="AB59" s="35"/>
      <c r="AC59" s="35"/>
      <c r="AD59" s="49"/>
      <c r="AE59" s="155"/>
      <c r="AF59" s="49"/>
      <c r="BD59" s="25"/>
      <c r="BE59" s="34"/>
      <c r="BF59" s="22"/>
      <c r="BG59" s="22"/>
      <c r="BH59" s="22"/>
      <c r="BI59" s="22"/>
      <c r="BJ59" s="22"/>
      <c r="BK59" s="36"/>
    </row>
    <row r="60" spans="1:63" ht="51" x14ac:dyDescent="0.2">
      <c r="A60" s="93" t="s">
        <v>359</v>
      </c>
      <c r="B60" s="26" t="s">
        <v>103</v>
      </c>
      <c r="C60" s="93" t="s">
        <v>172</v>
      </c>
      <c r="D60" s="94" t="s">
        <v>3</v>
      </c>
      <c r="E60" s="10" t="s">
        <v>228</v>
      </c>
      <c r="F60" s="10" t="s">
        <v>199</v>
      </c>
      <c r="G60" s="13" t="s">
        <v>64</v>
      </c>
      <c r="H60" s="10" t="s">
        <v>266</v>
      </c>
      <c r="I60" s="12" t="s">
        <v>54</v>
      </c>
      <c r="J60" s="6" t="s">
        <v>136</v>
      </c>
      <c r="K60" s="95" t="s">
        <v>55</v>
      </c>
      <c r="L60" s="24">
        <v>10</v>
      </c>
      <c r="M60" s="11">
        <v>5</v>
      </c>
      <c r="N60" s="50">
        <f t="shared" si="0"/>
        <v>50</v>
      </c>
      <c r="O60" s="98">
        <v>1</v>
      </c>
      <c r="P60" s="23">
        <v>1</v>
      </c>
      <c r="Q60" s="8">
        <v>5</v>
      </c>
      <c r="R60" s="8">
        <v>10</v>
      </c>
      <c r="S60" s="8">
        <v>1</v>
      </c>
      <c r="T60" s="8">
        <v>1</v>
      </c>
      <c r="U60" s="80">
        <f t="shared" si="1"/>
        <v>62</v>
      </c>
      <c r="V60" s="83">
        <f t="shared" si="2"/>
        <v>38.400000000000006</v>
      </c>
      <c r="W60" s="6" t="str">
        <f t="shared" si="3"/>
        <v>Media</v>
      </c>
      <c r="X60" s="10" t="str">
        <f t="shared" si="4"/>
        <v>No Significativo</v>
      </c>
      <c r="Y60" s="9" t="s">
        <v>140</v>
      </c>
      <c r="Z60" s="162" t="s">
        <v>292</v>
      </c>
      <c r="AA60" s="35"/>
      <c r="AB60" s="35"/>
      <c r="AC60" s="35"/>
      <c r="AD60" s="49"/>
      <c r="AE60" s="155"/>
      <c r="AF60" s="49"/>
      <c r="BD60" s="25"/>
      <c r="BE60" s="34"/>
      <c r="BF60" s="22"/>
      <c r="BG60" s="22"/>
      <c r="BH60" s="22"/>
      <c r="BI60" s="22"/>
      <c r="BJ60" s="22"/>
      <c r="BK60" s="36"/>
    </row>
    <row r="61" spans="1:63" ht="127.5" x14ac:dyDescent="0.2">
      <c r="A61" s="93" t="s">
        <v>359</v>
      </c>
      <c r="B61" s="26" t="s">
        <v>103</v>
      </c>
      <c r="C61" s="93" t="s">
        <v>172</v>
      </c>
      <c r="D61" s="94" t="s">
        <v>3</v>
      </c>
      <c r="E61" s="10" t="s">
        <v>229</v>
      </c>
      <c r="F61" s="10" t="s">
        <v>185</v>
      </c>
      <c r="G61" s="13" t="s">
        <v>64</v>
      </c>
      <c r="H61" s="10" t="s">
        <v>266</v>
      </c>
      <c r="I61" s="12" t="s">
        <v>54</v>
      </c>
      <c r="J61" s="6" t="s">
        <v>136</v>
      </c>
      <c r="K61" s="95" t="s">
        <v>56</v>
      </c>
      <c r="L61" s="24">
        <v>10</v>
      </c>
      <c r="M61" s="11">
        <v>5</v>
      </c>
      <c r="N61" s="50">
        <f t="shared" si="0"/>
        <v>50</v>
      </c>
      <c r="O61" s="98">
        <v>1</v>
      </c>
      <c r="P61" s="23">
        <v>1</v>
      </c>
      <c r="Q61" s="8">
        <v>5</v>
      </c>
      <c r="R61" s="8">
        <v>5</v>
      </c>
      <c r="S61" s="8">
        <v>1</v>
      </c>
      <c r="T61" s="8">
        <v>1</v>
      </c>
      <c r="U61" s="80">
        <f t="shared" si="1"/>
        <v>44.5</v>
      </c>
      <c r="V61" s="83">
        <f t="shared" si="2"/>
        <v>32.450000000000003</v>
      </c>
      <c r="W61" s="6" t="str">
        <f t="shared" si="3"/>
        <v>Media</v>
      </c>
      <c r="X61" s="10" t="str">
        <f t="shared" si="4"/>
        <v>No Significativo</v>
      </c>
      <c r="Y61" s="9" t="s">
        <v>140</v>
      </c>
      <c r="Z61" s="162" t="s">
        <v>293</v>
      </c>
      <c r="AA61" s="35"/>
      <c r="AB61" s="35"/>
      <c r="AC61" s="35"/>
      <c r="AD61" s="49"/>
      <c r="AE61" s="155"/>
      <c r="AF61" s="49"/>
      <c r="BD61" s="25"/>
      <c r="BE61" s="34"/>
      <c r="BF61" s="22"/>
      <c r="BG61" s="22"/>
      <c r="BH61" s="22"/>
      <c r="BI61" s="22"/>
      <c r="BJ61" s="22"/>
      <c r="BK61" s="36"/>
    </row>
    <row r="62" spans="1:63" ht="102" x14ac:dyDescent="0.2">
      <c r="A62" s="93" t="s">
        <v>359</v>
      </c>
      <c r="B62" s="26" t="s">
        <v>103</v>
      </c>
      <c r="C62" s="93" t="s">
        <v>173</v>
      </c>
      <c r="D62" s="94" t="s">
        <v>3</v>
      </c>
      <c r="E62" s="10" t="s">
        <v>229</v>
      </c>
      <c r="F62" s="10" t="s">
        <v>185</v>
      </c>
      <c r="G62" s="13" t="s">
        <v>64</v>
      </c>
      <c r="H62" s="10" t="s">
        <v>266</v>
      </c>
      <c r="I62" s="12" t="s">
        <v>54</v>
      </c>
      <c r="J62" s="6" t="s">
        <v>136</v>
      </c>
      <c r="K62" s="95" t="s">
        <v>56</v>
      </c>
      <c r="L62" s="24">
        <v>10</v>
      </c>
      <c r="M62" s="11">
        <v>5</v>
      </c>
      <c r="N62" s="50">
        <f t="shared" si="0"/>
        <v>50</v>
      </c>
      <c r="O62" s="98">
        <v>1</v>
      </c>
      <c r="P62" s="23">
        <v>1</v>
      </c>
      <c r="Q62" s="8">
        <v>5</v>
      </c>
      <c r="R62" s="8">
        <v>5</v>
      </c>
      <c r="S62" s="8">
        <v>1</v>
      </c>
      <c r="T62" s="8">
        <v>1</v>
      </c>
      <c r="U62" s="80">
        <f t="shared" si="1"/>
        <v>44.5</v>
      </c>
      <c r="V62" s="83">
        <f t="shared" si="2"/>
        <v>32.450000000000003</v>
      </c>
      <c r="W62" s="6" t="str">
        <f t="shared" si="3"/>
        <v>Media</v>
      </c>
      <c r="X62" s="10" t="str">
        <f t="shared" si="4"/>
        <v>No Significativo</v>
      </c>
      <c r="Y62" s="9" t="s">
        <v>140</v>
      </c>
      <c r="Z62" s="162" t="s">
        <v>285</v>
      </c>
      <c r="AA62" s="35"/>
      <c r="AB62" s="35"/>
      <c r="AC62" s="35"/>
      <c r="AD62" s="49"/>
      <c r="AE62" s="155"/>
      <c r="AF62" s="49"/>
      <c r="BD62" s="25"/>
      <c r="BE62" s="34"/>
      <c r="BF62" s="22"/>
      <c r="BG62" s="22"/>
      <c r="BH62" s="22"/>
      <c r="BI62" s="22"/>
      <c r="BJ62" s="22"/>
      <c r="BK62" s="36"/>
    </row>
    <row r="63" spans="1:63" ht="102" x14ac:dyDescent="0.2">
      <c r="A63" s="93" t="s">
        <v>359</v>
      </c>
      <c r="B63" s="26" t="s">
        <v>103</v>
      </c>
      <c r="C63" s="93" t="s">
        <v>173</v>
      </c>
      <c r="D63" s="94" t="s">
        <v>3</v>
      </c>
      <c r="E63" s="10" t="s">
        <v>191</v>
      </c>
      <c r="F63" s="10" t="s">
        <v>192</v>
      </c>
      <c r="G63" s="13" t="s">
        <v>64</v>
      </c>
      <c r="H63" s="10" t="s">
        <v>266</v>
      </c>
      <c r="I63" s="12" t="s">
        <v>54</v>
      </c>
      <c r="J63" s="6" t="s">
        <v>136</v>
      </c>
      <c r="K63" s="95" t="s">
        <v>56</v>
      </c>
      <c r="L63" s="24">
        <v>10</v>
      </c>
      <c r="M63" s="11">
        <v>5</v>
      </c>
      <c r="N63" s="50">
        <f t="shared" si="0"/>
        <v>50</v>
      </c>
      <c r="O63" s="98">
        <v>1</v>
      </c>
      <c r="P63" s="23">
        <v>1</v>
      </c>
      <c r="Q63" s="8">
        <v>5</v>
      </c>
      <c r="R63" s="8">
        <v>5</v>
      </c>
      <c r="S63" s="8">
        <v>1</v>
      </c>
      <c r="T63" s="8">
        <v>1</v>
      </c>
      <c r="U63" s="80">
        <f t="shared" si="1"/>
        <v>44.5</v>
      </c>
      <c r="V63" s="83">
        <f t="shared" si="2"/>
        <v>32.450000000000003</v>
      </c>
      <c r="W63" s="6" t="str">
        <f t="shared" si="3"/>
        <v>Media</v>
      </c>
      <c r="X63" s="10" t="str">
        <f t="shared" si="4"/>
        <v>No Significativo</v>
      </c>
      <c r="Y63" s="9" t="s">
        <v>140</v>
      </c>
      <c r="Z63" s="162" t="s">
        <v>285</v>
      </c>
      <c r="AA63" s="35"/>
      <c r="AB63" s="35"/>
      <c r="AC63" s="35"/>
      <c r="AD63" s="49"/>
      <c r="AE63" s="155"/>
      <c r="AF63" s="49"/>
      <c r="BD63" s="25"/>
      <c r="BE63" s="34"/>
      <c r="BF63" s="22"/>
      <c r="BG63" s="22"/>
      <c r="BH63" s="22"/>
      <c r="BI63" s="22"/>
      <c r="BJ63" s="22"/>
      <c r="BK63" s="36"/>
    </row>
    <row r="64" spans="1:63" ht="63.75" x14ac:dyDescent="0.2">
      <c r="A64" s="93" t="s">
        <v>359</v>
      </c>
      <c r="B64" s="26" t="s">
        <v>103</v>
      </c>
      <c r="C64" s="93" t="s">
        <v>174</v>
      </c>
      <c r="D64" s="94" t="s">
        <v>3</v>
      </c>
      <c r="E64" s="10" t="s">
        <v>191</v>
      </c>
      <c r="F64" s="10" t="s">
        <v>192</v>
      </c>
      <c r="G64" s="13" t="s">
        <v>64</v>
      </c>
      <c r="H64" s="10" t="s">
        <v>267</v>
      </c>
      <c r="I64" s="12" t="s">
        <v>54</v>
      </c>
      <c r="J64" s="6" t="s">
        <v>136</v>
      </c>
      <c r="K64" s="95" t="s">
        <v>56</v>
      </c>
      <c r="L64" s="24">
        <v>10</v>
      </c>
      <c r="M64" s="11">
        <v>5</v>
      </c>
      <c r="N64" s="50">
        <f t="shared" si="0"/>
        <v>50</v>
      </c>
      <c r="O64" s="98">
        <v>1</v>
      </c>
      <c r="P64" s="23">
        <v>5</v>
      </c>
      <c r="Q64" s="8">
        <v>10</v>
      </c>
      <c r="R64" s="8">
        <v>5</v>
      </c>
      <c r="S64" s="8">
        <v>1</v>
      </c>
      <c r="T64" s="8">
        <v>1</v>
      </c>
      <c r="U64" s="80">
        <f t="shared" si="1"/>
        <v>76</v>
      </c>
      <c r="V64" s="83">
        <f t="shared" si="2"/>
        <v>43.160000000000004</v>
      </c>
      <c r="W64" s="6" t="str">
        <f t="shared" si="3"/>
        <v>Media</v>
      </c>
      <c r="X64" s="10" t="str">
        <f t="shared" si="4"/>
        <v>No Significativo</v>
      </c>
      <c r="Y64" s="9" t="s">
        <v>140</v>
      </c>
      <c r="Z64" s="162" t="s">
        <v>294</v>
      </c>
      <c r="AA64" s="35"/>
      <c r="AB64" s="35"/>
      <c r="AC64" s="35"/>
      <c r="AD64" s="49"/>
      <c r="AE64" s="155"/>
      <c r="AF64" s="49"/>
      <c r="BD64" s="25"/>
      <c r="BE64" s="34"/>
      <c r="BF64" s="22"/>
      <c r="BG64" s="22"/>
      <c r="BH64" s="22"/>
      <c r="BI64" s="22"/>
      <c r="BJ64" s="22"/>
      <c r="BK64" s="36"/>
    </row>
    <row r="65" spans="1:63" ht="63.75" x14ac:dyDescent="0.2">
      <c r="A65" s="93" t="s">
        <v>359</v>
      </c>
      <c r="B65" s="26" t="s">
        <v>103</v>
      </c>
      <c r="C65" s="93" t="s">
        <v>174</v>
      </c>
      <c r="D65" s="94" t="s">
        <v>3</v>
      </c>
      <c r="E65" s="10" t="s">
        <v>187</v>
      </c>
      <c r="F65" s="10" t="s">
        <v>185</v>
      </c>
      <c r="G65" s="13" t="s">
        <v>64</v>
      </c>
      <c r="H65" s="10" t="s">
        <v>268</v>
      </c>
      <c r="I65" s="12" t="s">
        <v>54</v>
      </c>
      <c r="J65" s="6" t="s">
        <v>136</v>
      </c>
      <c r="K65" s="95" t="s">
        <v>56</v>
      </c>
      <c r="L65" s="24">
        <v>10</v>
      </c>
      <c r="M65" s="11">
        <v>5</v>
      </c>
      <c r="N65" s="50">
        <f t="shared" si="0"/>
        <v>50</v>
      </c>
      <c r="O65" s="98">
        <v>1</v>
      </c>
      <c r="P65" s="23">
        <v>5</v>
      </c>
      <c r="Q65" s="8">
        <v>5</v>
      </c>
      <c r="R65" s="8">
        <v>5</v>
      </c>
      <c r="S65" s="8">
        <v>1</v>
      </c>
      <c r="T65" s="8">
        <v>1</v>
      </c>
      <c r="U65" s="80">
        <f t="shared" si="1"/>
        <v>58.5</v>
      </c>
      <c r="V65" s="83">
        <f t="shared" si="2"/>
        <v>37.21</v>
      </c>
      <c r="W65" s="6" t="str">
        <f t="shared" si="3"/>
        <v>Media</v>
      </c>
      <c r="X65" s="10" t="str">
        <f t="shared" si="4"/>
        <v>No Significativo</v>
      </c>
      <c r="Y65" s="9" t="s">
        <v>140</v>
      </c>
      <c r="Z65" s="162" t="s">
        <v>294</v>
      </c>
      <c r="AA65" s="35"/>
      <c r="AB65" s="35"/>
      <c r="AC65" s="35"/>
      <c r="AD65" s="49"/>
      <c r="AE65" s="155"/>
      <c r="AF65" s="49"/>
      <c r="BD65" s="25"/>
      <c r="BE65" s="34"/>
      <c r="BF65" s="22"/>
      <c r="BG65" s="22"/>
      <c r="BH65" s="22"/>
      <c r="BI65" s="22"/>
      <c r="BJ65" s="22"/>
      <c r="BK65" s="36"/>
    </row>
    <row r="66" spans="1:63" ht="63.75" x14ac:dyDescent="0.2">
      <c r="A66" s="93" t="s">
        <v>359</v>
      </c>
      <c r="B66" s="26" t="s">
        <v>103</v>
      </c>
      <c r="C66" s="93" t="s">
        <v>174</v>
      </c>
      <c r="D66" s="94" t="s">
        <v>3</v>
      </c>
      <c r="E66" s="10" t="s">
        <v>201</v>
      </c>
      <c r="F66" s="10" t="s">
        <v>209</v>
      </c>
      <c r="G66" s="13" t="s">
        <v>64</v>
      </c>
      <c r="H66" s="10" t="s">
        <v>268</v>
      </c>
      <c r="I66" s="12" t="s">
        <v>54</v>
      </c>
      <c r="J66" s="6" t="s">
        <v>136</v>
      </c>
      <c r="K66" s="95" t="s">
        <v>56</v>
      </c>
      <c r="L66" s="24">
        <v>10</v>
      </c>
      <c r="M66" s="11">
        <v>5</v>
      </c>
      <c r="N66" s="50">
        <f t="shared" si="0"/>
        <v>50</v>
      </c>
      <c r="O66" s="98">
        <v>1</v>
      </c>
      <c r="P66" s="23">
        <v>5</v>
      </c>
      <c r="Q66" s="8">
        <v>5</v>
      </c>
      <c r="R66" s="8">
        <v>1</v>
      </c>
      <c r="S66" s="8">
        <v>1</v>
      </c>
      <c r="T66" s="8">
        <v>1</v>
      </c>
      <c r="U66" s="80">
        <f t="shared" si="1"/>
        <v>44.5</v>
      </c>
      <c r="V66" s="83">
        <f t="shared" si="2"/>
        <v>32.450000000000003</v>
      </c>
      <c r="W66" s="6" t="str">
        <f t="shared" si="3"/>
        <v>Media</v>
      </c>
      <c r="X66" s="10" t="str">
        <f t="shared" si="4"/>
        <v>No Significativo</v>
      </c>
      <c r="Y66" s="9" t="s">
        <v>140</v>
      </c>
      <c r="Z66" s="162" t="s">
        <v>294</v>
      </c>
      <c r="AA66" s="35"/>
      <c r="AB66" s="35"/>
      <c r="AC66" s="35"/>
      <c r="AD66" s="49"/>
      <c r="AE66" s="155"/>
      <c r="AF66" s="49"/>
      <c r="BD66" s="25"/>
      <c r="BE66" s="34"/>
      <c r="BF66" s="22"/>
      <c r="BG66" s="22"/>
      <c r="BH66" s="22"/>
      <c r="BI66" s="22"/>
      <c r="BJ66" s="22"/>
      <c r="BK66" s="36"/>
    </row>
    <row r="67" spans="1:63" ht="63.75" x14ac:dyDescent="0.2">
      <c r="A67" s="93" t="s">
        <v>359</v>
      </c>
      <c r="B67" s="26" t="s">
        <v>103</v>
      </c>
      <c r="C67" s="93" t="s">
        <v>174</v>
      </c>
      <c r="D67" s="94" t="s">
        <v>3</v>
      </c>
      <c r="E67" s="10" t="s">
        <v>230</v>
      </c>
      <c r="F67" s="10" t="s">
        <v>185</v>
      </c>
      <c r="G67" s="13" t="s">
        <v>64</v>
      </c>
      <c r="H67" s="10" t="s">
        <v>268</v>
      </c>
      <c r="I67" s="12" t="s">
        <v>54</v>
      </c>
      <c r="J67" s="6" t="s">
        <v>136</v>
      </c>
      <c r="K67" s="95" t="s">
        <v>55</v>
      </c>
      <c r="L67" s="24">
        <v>10</v>
      </c>
      <c r="M67" s="11">
        <v>5</v>
      </c>
      <c r="N67" s="50">
        <f t="shared" si="0"/>
        <v>50</v>
      </c>
      <c r="O67" s="98">
        <v>1</v>
      </c>
      <c r="P67" s="23">
        <v>5</v>
      </c>
      <c r="Q67" s="8">
        <v>5</v>
      </c>
      <c r="R67" s="8">
        <v>1</v>
      </c>
      <c r="S67" s="8">
        <v>1</v>
      </c>
      <c r="T67" s="8">
        <v>1</v>
      </c>
      <c r="U67" s="80">
        <f t="shared" si="1"/>
        <v>44.5</v>
      </c>
      <c r="V67" s="83">
        <f t="shared" si="2"/>
        <v>32.450000000000003</v>
      </c>
      <c r="W67" s="6" t="str">
        <f t="shared" si="3"/>
        <v>Media</v>
      </c>
      <c r="X67" s="10" t="str">
        <f t="shared" si="4"/>
        <v>No Significativo</v>
      </c>
      <c r="Y67" s="9" t="s">
        <v>140</v>
      </c>
      <c r="Z67" s="162" t="s">
        <v>294</v>
      </c>
      <c r="AA67" s="35"/>
      <c r="AB67" s="35"/>
      <c r="AC67" s="35"/>
      <c r="AD67" s="49"/>
      <c r="AE67" s="155"/>
      <c r="AF67" s="49"/>
      <c r="BD67" s="25"/>
      <c r="BE67" s="34"/>
      <c r="BF67" s="22"/>
      <c r="BG67" s="22"/>
      <c r="BH67" s="22"/>
      <c r="BI67" s="22"/>
      <c r="BJ67" s="22"/>
      <c r="BK67" s="36"/>
    </row>
    <row r="68" spans="1:63" ht="63.75" x14ac:dyDescent="0.2">
      <c r="A68" s="93" t="s">
        <v>359</v>
      </c>
      <c r="B68" s="26" t="s">
        <v>103</v>
      </c>
      <c r="C68" s="93" t="s">
        <v>174</v>
      </c>
      <c r="D68" s="94" t="s">
        <v>3</v>
      </c>
      <c r="E68" s="10" t="s">
        <v>231</v>
      </c>
      <c r="F68" s="10" t="s">
        <v>60</v>
      </c>
      <c r="G68" s="13" t="s">
        <v>64</v>
      </c>
      <c r="H68" s="10" t="s">
        <v>268</v>
      </c>
      <c r="I68" s="12" t="s">
        <v>54</v>
      </c>
      <c r="J68" s="6" t="s">
        <v>136</v>
      </c>
      <c r="K68" s="95" t="s">
        <v>56</v>
      </c>
      <c r="L68" s="24">
        <v>10</v>
      </c>
      <c r="M68" s="11">
        <v>5</v>
      </c>
      <c r="N68" s="50">
        <f t="shared" si="0"/>
        <v>50</v>
      </c>
      <c r="O68" s="98">
        <v>1</v>
      </c>
      <c r="P68" s="23">
        <v>5</v>
      </c>
      <c r="Q68" s="8">
        <v>5</v>
      </c>
      <c r="R68" s="8">
        <v>1</v>
      </c>
      <c r="S68" s="8">
        <v>1</v>
      </c>
      <c r="T68" s="8">
        <v>1</v>
      </c>
      <c r="U68" s="80">
        <f t="shared" si="1"/>
        <v>44.5</v>
      </c>
      <c r="V68" s="83">
        <f t="shared" si="2"/>
        <v>32.450000000000003</v>
      </c>
      <c r="W68" s="6" t="str">
        <f t="shared" si="3"/>
        <v>Media</v>
      </c>
      <c r="X68" s="10" t="str">
        <f t="shared" si="4"/>
        <v>No Significativo</v>
      </c>
      <c r="Y68" s="9" t="s">
        <v>140</v>
      </c>
      <c r="Z68" s="162" t="s">
        <v>294</v>
      </c>
      <c r="AA68" s="35"/>
      <c r="AB68" s="35"/>
      <c r="AC68" s="35"/>
      <c r="AD68" s="49"/>
      <c r="AE68" s="155"/>
      <c r="AF68" s="49"/>
      <c r="BD68" s="25"/>
      <c r="BE68" s="34"/>
      <c r="BF68" s="22"/>
      <c r="BG68" s="22"/>
      <c r="BH68" s="22"/>
      <c r="BI68" s="22"/>
      <c r="BJ68" s="22"/>
      <c r="BK68" s="36"/>
    </row>
    <row r="69" spans="1:63" ht="63.75" x14ac:dyDescent="0.2">
      <c r="A69" s="93" t="s">
        <v>359</v>
      </c>
      <c r="B69" s="26" t="s">
        <v>103</v>
      </c>
      <c r="C69" s="93" t="s">
        <v>174</v>
      </c>
      <c r="D69" s="94" t="s">
        <v>3</v>
      </c>
      <c r="E69" s="10" t="s">
        <v>59</v>
      </c>
      <c r="F69" s="10" t="s">
        <v>60</v>
      </c>
      <c r="G69" s="13" t="s">
        <v>64</v>
      </c>
      <c r="H69" s="10" t="s">
        <v>268</v>
      </c>
      <c r="I69" s="12" t="s">
        <v>54</v>
      </c>
      <c r="J69" s="6" t="s">
        <v>136</v>
      </c>
      <c r="K69" s="95" t="s">
        <v>56</v>
      </c>
      <c r="L69" s="24">
        <v>10</v>
      </c>
      <c r="M69" s="11">
        <v>5</v>
      </c>
      <c r="N69" s="50">
        <f t="shared" si="0"/>
        <v>50</v>
      </c>
      <c r="O69" s="98">
        <v>1</v>
      </c>
      <c r="P69" s="23">
        <v>5</v>
      </c>
      <c r="Q69" s="8">
        <v>5</v>
      </c>
      <c r="R69" s="8">
        <v>1</v>
      </c>
      <c r="S69" s="8">
        <v>1</v>
      </c>
      <c r="T69" s="8">
        <v>1</v>
      </c>
      <c r="U69" s="80">
        <f t="shared" si="1"/>
        <v>44.5</v>
      </c>
      <c r="V69" s="83">
        <f t="shared" si="2"/>
        <v>32.450000000000003</v>
      </c>
      <c r="W69" s="6" t="str">
        <f t="shared" si="3"/>
        <v>Media</v>
      </c>
      <c r="X69" s="10" t="str">
        <f t="shared" si="4"/>
        <v>No Significativo</v>
      </c>
      <c r="Y69" s="9" t="s">
        <v>140</v>
      </c>
      <c r="Z69" s="162" t="s">
        <v>294</v>
      </c>
      <c r="AA69" s="35"/>
      <c r="AB69" s="35"/>
      <c r="AC69" s="35"/>
      <c r="AD69" s="49"/>
      <c r="AE69" s="155"/>
      <c r="AF69" s="49"/>
      <c r="BD69" s="25"/>
      <c r="BE69" s="34"/>
      <c r="BF69" s="22"/>
      <c r="BG69" s="22"/>
      <c r="BH69" s="22"/>
      <c r="BI69" s="22"/>
      <c r="BJ69" s="22"/>
      <c r="BK69" s="36"/>
    </row>
    <row r="70" spans="1:63" ht="76.5" x14ac:dyDescent="0.2">
      <c r="A70" s="93" t="s">
        <v>359</v>
      </c>
      <c r="B70" s="26" t="s">
        <v>103</v>
      </c>
      <c r="C70" s="93" t="s">
        <v>175</v>
      </c>
      <c r="D70" s="94" t="s">
        <v>3</v>
      </c>
      <c r="E70" s="10" t="s">
        <v>229</v>
      </c>
      <c r="F70" s="10" t="s">
        <v>185</v>
      </c>
      <c r="G70" s="13" t="s">
        <v>64</v>
      </c>
      <c r="H70" s="10" t="s">
        <v>269</v>
      </c>
      <c r="I70" s="12" t="s">
        <v>54</v>
      </c>
      <c r="J70" s="6" t="s">
        <v>136</v>
      </c>
      <c r="K70" s="95" t="s">
        <v>56</v>
      </c>
      <c r="L70" s="24">
        <v>10</v>
      </c>
      <c r="M70" s="11">
        <v>5</v>
      </c>
      <c r="N70" s="50">
        <f t="shared" si="0"/>
        <v>50</v>
      </c>
      <c r="O70" s="98">
        <v>1</v>
      </c>
      <c r="P70" s="23">
        <v>5</v>
      </c>
      <c r="Q70" s="8">
        <v>5</v>
      </c>
      <c r="R70" s="8">
        <v>5</v>
      </c>
      <c r="S70" s="8">
        <v>1</v>
      </c>
      <c r="T70" s="8">
        <v>1</v>
      </c>
      <c r="U70" s="80">
        <f t="shared" si="1"/>
        <v>58.5</v>
      </c>
      <c r="V70" s="83">
        <f t="shared" si="2"/>
        <v>37.21</v>
      </c>
      <c r="W70" s="6" t="str">
        <f t="shared" si="3"/>
        <v>Media</v>
      </c>
      <c r="X70" s="10" t="str">
        <f t="shared" si="4"/>
        <v>No Significativo</v>
      </c>
      <c r="Y70" s="9" t="s">
        <v>140</v>
      </c>
      <c r="Z70" s="162" t="s">
        <v>295</v>
      </c>
      <c r="AA70" s="35"/>
      <c r="AB70" s="35"/>
      <c r="AC70" s="35"/>
      <c r="AD70" s="49"/>
      <c r="AE70" s="155"/>
      <c r="AF70" s="49"/>
      <c r="BD70" s="25"/>
      <c r="BE70" s="34"/>
      <c r="BF70" s="22"/>
      <c r="BG70" s="22"/>
      <c r="BH70" s="22"/>
      <c r="BI70" s="22"/>
      <c r="BJ70" s="22"/>
      <c r="BK70" s="36"/>
    </row>
    <row r="71" spans="1:63" ht="76.5" x14ac:dyDescent="0.2">
      <c r="A71" s="93" t="s">
        <v>359</v>
      </c>
      <c r="B71" s="26" t="s">
        <v>103</v>
      </c>
      <c r="C71" s="93" t="s">
        <v>176</v>
      </c>
      <c r="D71" s="94" t="s">
        <v>3</v>
      </c>
      <c r="E71" s="10" t="s">
        <v>232</v>
      </c>
      <c r="F71" s="10" t="s">
        <v>233</v>
      </c>
      <c r="G71" s="13" t="s">
        <v>4</v>
      </c>
      <c r="H71" s="10" t="s">
        <v>269</v>
      </c>
      <c r="I71" s="12" t="s">
        <v>54</v>
      </c>
      <c r="J71" s="6" t="s">
        <v>136</v>
      </c>
      <c r="K71" s="95" t="s">
        <v>56</v>
      </c>
      <c r="L71" s="24">
        <v>10</v>
      </c>
      <c r="M71" s="11">
        <v>5</v>
      </c>
      <c r="N71" s="50">
        <f t="shared" si="0"/>
        <v>50</v>
      </c>
      <c r="O71" s="98">
        <v>1</v>
      </c>
      <c r="P71" s="23">
        <v>5</v>
      </c>
      <c r="Q71" s="8">
        <v>5</v>
      </c>
      <c r="R71" s="8">
        <v>1</v>
      </c>
      <c r="S71" s="8">
        <v>5</v>
      </c>
      <c r="T71" s="8">
        <v>1</v>
      </c>
      <c r="U71" s="80">
        <f t="shared" si="1"/>
        <v>56.5</v>
      </c>
      <c r="V71" s="83">
        <f t="shared" si="2"/>
        <v>36.53</v>
      </c>
      <c r="W71" s="6" t="str">
        <f t="shared" si="3"/>
        <v>Media</v>
      </c>
      <c r="X71" s="10" t="str">
        <f t="shared" si="4"/>
        <v>No Significativo</v>
      </c>
      <c r="Y71" s="9" t="s">
        <v>140</v>
      </c>
      <c r="Z71" s="162" t="s">
        <v>283</v>
      </c>
      <c r="AA71" s="35"/>
      <c r="AB71" s="35"/>
      <c r="AC71" s="35"/>
      <c r="AD71" s="49"/>
      <c r="AE71" s="155"/>
      <c r="AF71" s="49"/>
      <c r="BD71" s="25"/>
      <c r="BE71" s="34"/>
      <c r="BF71" s="22"/>
      <c r="BG71" s="22"/>
      <c r="BH71" s="22"/>
      <c r="BI71" s="22"/>
      <c r="BJ71" s="22"/>
      <c r="BK71" s="36"/>
    </row>
    <row r="72" spans="1:63" ht="127.5" x14ac:dyDescent="0.2">
      <c r="A72" s="93" t="s">
        <v>359</v>
      </c>
      <c r="B72" s="26" t="s">
        <v>103</v>
      </c>
      <c r="C72" s="93" t="s">
        <v>176</v>
      </c>
      <c r="D72" s="94" t="s">
        <v>3</v>
      </c>
      <c r="E72" s="10" t="s">
        <v>229</v>
      </c>
      <c r="F72" s="10" t="s">
        <v>185</v>
      </c>
      <c r="G72" s="13" t="s">
        <v>64</v>
      </c>
      <c r="H72" s="10" t="s">
        <v>269</v>
      </c>
      <c r="I72" s="12" t="s">
        <v>54</v>
      </c>
      <c r="J72" s="6" t="s">
        <v>136</v>
      </c>
      <c r="K72" s="95" t="s">
        <v>56</v>
      </c>
      <c r="L72" s="24">
        <v>10</v>
      </c>
      <c r="M72" s="11">
        <v>5</v>
      </c>
      <c r="N72" s="50">
        <f t="shared" si="0"/>
        <v>50</v>
      </c>
      <c r="O72" s="98">
        <v>1</v>
      </c>
      <c r="P72" s="23">
        <v>5</v>
      </c>
      <c r="Q72" s="8">
        <v>5</v>
      </c>
      <c r="R72" s="8">
        <v>5</v>
      </c>
      <c r="S72" s="8">
        <v>1</v>
      </c>
      <c r="T72" s="8">
        <v>1</v>
      </c>
      <c r="U72" s="80">
        <f t="shared" si="1"/>
        <v>58.5</v>
      </c>
      <c r="V72" s="83">
        <f t="shared" si="2"/>
        <v>37.21</v>
      </c>
      <c r="W72" s="6" t="str">
        <f t="shared" si="3"/>
        <v>Media</v>
      </c>
      <c r="X72" s="10" t="str">
        <f t="shared" si="4"/>
        <v>No Significativo</v>
      </c>
      <c r="Y72" s="9" t="s">
        <v>140</v>
      </c>
      <c r="Z72" s="162" t="s">
        <v>296</v>
      </c>
      <c r="AA72" s="35"/>
      <c r="AB72" s="35"/>
      <c r="AC72" s="35"/>
      <c r="AD72" s="49"/>
      <c r="AE72" s="155"/>
      <c r="AF72" s="49"/>
      <c r="BD72" s="25"/>
      <c r="BE72" s="34"/>
      <c r="BF72" s="22"/>
      <c r="BG72" s="22"/>
      <c r="BH72" s="22"/>
      <c r="BI72" s="22"/>
      <c r="BJ72" s="22"/>
      <c r="BK72" s="36"/>
    </row>
    <row r="73" spans="1:63" ht="76.5" x14ac:dyDescent="0.2">
      <c r="A73" s="93" t="s">
        <v>359</v>
      </c>
      <c r="B73" s="26" t="s">
        <v>274</v>
      </c>
      <c r="C73" s="93" t="s">
        <v>177</v>
      </c>
      <c r="D73" s="94" t="s">
        <v>3</v>
      </c>
      <c r="E73" s="10" t="s">
        <v>227</v>
      </c>
      <c r="F73" s="10" t="s">
        <v>60</v>
      </c>
      <c r="G73" s="13" t="s">
        <v>64</v>
      </c>
      <c r="H73" s="10" t="s">
        <v>270</v>
      </c>
      <c r="I73" s="12" t="s">
        <v>54</v>
      </c>
      <c r="J73" s="6" t="s">
        <v>136</v>
      </c>
      <c r="K73" s="95" t="s">
        <v>55</v>
      </c>
      <c r="L73" s="24">
        <v>10</v>
      </c>
      <c r="M73" s="11">
        <v>5</v>
      </c>
      <c r="N73" s="50">
        <f t="shared" si="0"/>
        <v>50</v>
      </c>
      <c r="O73" s="98">
        <v>1</v>
      </c>
      <c r="P73" s="23">
        <v>1</v>
      </c>
      <c r="Q73" s="8">
        <v>5</v>
      </c>
      <c r="R73" s="8">
        <v>1</v>
      </c>
      <c r="S73" s="8">
        <v>1</v>
      </c>
      <c r="T73" s="8">
        <v>1</v>
      </c>
      <c r="U73" s="80">
        <f t="shared" si="1"/>
        <v>30.5</v>
      </c>
      <c r="V73" s="83">
        <f t="shared" si="2"/>
        <v>27.69</v>
      </c>
      <c r="W73" s="6" t="str">
        <f t="shared" si="3"/>
        <v>Baja</v>
      </c>
      <c r="X73" s="10" t="str">
        <f t="shared" si="4"/>
        <v>No Significativo</v>
      </c>
      <c r="Y73" s="9" t="s">
        <v>140</v>
      </c>
      <c r="Z73" s="162" t="s">
        <v>297</v>
      </c>
      <c r="AA73" s="35"/>
      <c r="AB73" s="35"/>
      <c r="AC73" s="35"/>
      <c r="AD73" s="49"/>
      <c r="AE73" s="155"/>
      <c r="AF73" s="49"/>
      <c r="BD73" s="25"/>
      <c r="BE73" s="34"/>
      <c r="BF73" s="22"/>
      <c r="BG73" s="22"/>
      <c r="BH73" s="22"/>
      <c r="BI73" s="22"/>
      <c r="BJ73" s="22"/>
      <c r="BK73" s="36"/>
    </row>
    <row r="74" spans="1:63" ht="76.5" x14ac:dyDescent="0.2">
      <c r="A74" s="93" t="s">
        <v>359</v>
      </c>
      <c r="B74" s="26" t="s">
        <v>274</v>
      </c>
      <c r="C74" s="93" t="s">
        <v>177</v>
      </c>
      <c r="D74" s="94" t="s">
        <v>3</v>
      </c>
      <c r="E74" s="6" t="s">
        <v>229</v>
      </c>
      <c r="F74" s="10" t="s">
        <v>185</v>
      </c>
      <c r="G74" s="13" t="s">
        <v>64</v>
      </c>
      <c r="H74" s="10" t="s">
        <v>270</v>
      </c>
      <c r="I74" s="12" t="s">
        <v>54</v>
      </c>
      <c r="J74" s="6" t="s">
        <v>136</v>
      </c>
      <c r="K74" s="95" t="s">
        <v>55</v>
      </c>
      <c r="L74" s="23">
        <v>10</v>
      </c>
      <c r="M74" s="8">
        <v>5</v>
      </c>
      <c r="N74" s="50">
        <f t="shared" si="0"/>
        <v>50</v>
      </c>
      <c r="O74" s="98">
        <v>1</v>
      </c>
      <c r="P74" s="23">
        <v>1</v>
      </c>
      <c r="Q74" s="8">
        <v>5</v>
      </c>
      <c r="R74" s="8">
        <v>5</v>
      </c>
      <c r="S74" s="8">
        <v>1</v>
      </c>
      <c r="T74" s="8">
        <v>1</v>
      </c>
      <c r="U74" s="80">
        <f t="shared" si="1"/>
        <v>44.5</v>
      </c>
      <c r="V74" s="83">
        <f t="shared" si="2"/>
        <v>32.450000000000003</v>
      </c>
      <c r="W74" s="6" t="str">
        <f t="shared" si="3"/>
        <v>Media</v>
      </c>
      <c r="X74" s="10" t="str">
        <f t="shared" si="4"/>
        <v>No Significativo</v>
      </c>
      <c r="Y74" s="9" t="s">
        <v>140</v>
      </c>
      <c r="Z74" s="162" t="s">
        <v>298</v>
      </c>
      <c r="AA74" s="35"/>
      <c r="AB74" s="35"/>
      <c r="AC74" s="35"/>
      <c r="AD74" s="49"/>
      <c r="AE74" s="155"/>
      <c r="AF74" s="49"/>
      <c r="BD74" s="25"/>
      <c r="BE74" s="34"/>
      <c r="BF74" s="22"/>
      <c r="BG74" s="22"/>
      <c r="BH74" s="22"/>
      <c r="BI74" s="22"/>
      <c r="BJ74" s="22"/>
      <c r="BK74" s="36"/>
    </row>
    <row r="75" spans="1:63" ht="89.25" x14ac:dyDescent="0.2">
      <c r="A75" s="93" t="s">
        <v>359</v>
      </c>
      <c r="B75" s="26" t="s">
        <v>75</v>
      </c>
      <c r="C75" s="93" t="s">
        <v>246</v>
      </c>
      <c r="D75" s="94" t="s">
        <v>3</v>
      </c>
      <c r="E75" s="6" t="s">
        <v>250</v>
      </c>
      <c r="F75" s="10" t="s">
        <v>60</v>
      </c>
      <c r="G75" s="13" t="s">
        <v>64</v>
      </c>
      <c r="H75" s="7" t="s">
        <v>270</v>
      </c>
      <c r="I75" s="12" t="s">
        <v>54</v>
      </c>
      <c r="J75" s="6" t="s">
        <v>136</v>
      </c>
      <c r="K75" s="95" t="s">
        <v>56</v>
      </c>
      <c r="L75" s="23">
        <v>10</v>
      </c>
      <c r="M75" s="8">
        <v>5</v>
      </c>
      <c r="N75" s="50">
        <f t="shared" si="0"/>
        <v>50</v>
      </c>
      <c r="O75" s="98">
        <v>1</v>
      </c>
      <c r="P75" s="23">
        <v>10</v>
      </c>
      <c r="Q75" s="8">
        <v>5</v>
      </c>
      <c r="R75" s="8">
        <v>5</v>
      </c>
      <c r="S75" s="8">
        <v>5</v>
      </c>
      <c r="T75" s="8">
        <v>1</v>
      </c>
      <c r="U75" s="80">
        <f t="shared" si="1"/>
        <v>88</v>
      </c>
      <c r="V75" s="83">
        <f t="shared" si="2"/>
        <v>47.24</v>
      </c>
      <c r="W75" s="6" t="str">
        <f t="shared" si="3"/>
        <v>Media</v>
      </c>
      <c r="X75" s="10" t="str">
        <f t="shared" si="4"/>
        <v>No Significativo</v>
      </c>
      <c r="Y75" s="99" t="s">
        <v>277</v>
      </c>
      <c r="Z75" s="162" t="s">
        <v>299</v>
      </c>
      <c r="AA75" s="35"/>
      <c r="AB75" s="35"/>
      <c r="AC75" s="35"/>
      <c r="AD75" s="49"/>
      <c r="AE75" s="155"/>
      <c r="AF75" s="49"/>
      <c r="BD75" s="25"/>
      <c r="BE75" s="34"/>
      <c r="BF75" s="22"/>
      <c r="BG75" s="22"/>
      <c r="BH75" s="22"/>
      <c r="BI75" s="22"/>
      <c r="BJ75" s="22"/>
      <c r="BK75" s="36"/>
    </row>
    <row r="76" spans="1:63" ht="89.25" x14ac:dyDescent="0.2">
      <c r="A76" s="93" t="s">
        <v>359</v>
      </c>
      <c r="B76" s="26" t="s">
        <v>75</v>
      </c>
      <c r="C76" s="93" t="s">
        <v>246</v>
      </c>
      <c r="D76" s="94" t="s">
        <v>3</v>
      </c>
      <c r="E76" s="6" t="s">
        <v>229</v>
      </c>
      <c r="F76" s="10" t="s">
        <v>185</v>
      </c>
      <c r="G76" s="13" t="s">
        <v>64</v>
      </c>
      <c r="H76" s="7" t="s">
        <v>270</v>
      </c>
      <c r="I76" s="12" t="s">
        <v>54</v>
      </c>
      <c r="J76" s="6" t="s">
        <v>136</v>
      </c>
      <c r="K76" s="95" t="s">
        <v>56</v>
      </c>
      <c r="L76" s="23">
        <v>10</v>
      </c>
      <c r="M76" s="8">
        <v>5</v>
      </c>
      <c r="N76" s="50">
        <f t="shared" si="0"/>
        <v>50</v>
      </c>
      <c r="O76" s="98">
        <v>1</v>
      </c>
      <c r="P76" s="23">
        <v>5</v>
      </c>
      <c r="Q76" s="8">
        <v>10</v>
      </c>
      <c r="R76" s="8">
        <v>5</v>
      </c>
      <c r="S76" s="8">
        <v>5</v>
      </c>
      <c r="T76" s="8">
        <v>1</v>
      </c>
      <c r="U76" s="80">
        <f t="shared" si="1"/>
        <v>88</v>
      </c>
      <c r="V76" s="83">
        <f t="shared" si="2"/>
        <v>47.24</v>
      </c>
      <c r="W76" s="6" t="str">
        <f t="shared" si="3"/>
        <v>Media</v>
      </c>
      <c r="X76" s="10" t="str">
        <f t="shared" si="4"/>
        <v>No Significativo</v>
      </c>
      <c r="Y76" s="9" t="s">
        <v>140</v>
      </c>
      <c r="Z76" s="162" t="s">
        <v>354</v>
      </c>
      <c r="AA76" s="35"/>
      <c r="AB76" s="35"/>
      <c r="AC76" s="35"/>
      <c r="AD76" s="49"/>
      <c r="AE76" s="155"/>
      <c r="AF76" s="49"/>
      <c r="BD76" s="25"/>
      <c r="BE76" s="34"/>
      <c r="BF76" s="22"/>
      <c r="BG76" s="22"/>
      <c r="BH76" s="22"/>
      <c r="BI76" s="22"/>
      <c r="BJ76" s="22"/>
      <c r="BK76" s="36"/>
    </row>
    <row r="77" spans="1:63" ht="76.5" x14ac:dyDescent="0.2">
      <c r="A77" s="93" t="s">
        <v>359</v>
      </c>
      <c r="B77" s="26" t="s">
        <v>75</v>
      </c>
      <c r="C77" s="93" t="s">
        <v>246</v>
      </c>
      <c r="D77" s="94" t="s">
        <v>3</v>
      </c>
      <c r="E77" s="6" t="s">
        <v>251</v>
      </c>
      <c r="F77" s="10" t="s">
        <v>185</v>
      </c>
      <c r="G77" s="13" t="s">
        <v>64</v>
      </c>
      <c r="H77" s="7" t="s">
        <v>270</v>
      </c>
      <c r="I77" s="12" t="s">
        <v>54</v>
      </c>
      <c r="J77" s="6" t="s">
        <v>136</v>
      </c>
      <c r="K77" s="95" t="s">
        <v>56</v>
      </c>
      <c r="L77" s="23">
        <v>10</v>
      </c>
      <c r="M77" s="8">
        <v>5</v>
      </c>
      <c r="N77" s="50">
        <f t="shared" si="0"/>
        <v>50</v>
      </c>
      <c r="O77" s="98">
        <v>1</v>
      </c>
      <c r="P77" s="23">
        <v>5</v>
      </c>
      <c r="Q77" s="8">
        <v>10</v>
      </c>
      <c r="R77" s="8">
        <v>5</v>
      </c>
      <c r="S77" s="8">
        <v>1</v>
      </c>
      <c r="T77" s="8">
        <v>1</v>
      </c>
      <c r="U77" s="80">
        <f t="shared" si="1"/>
        <v>76</v>
      </c>
      <c r="V77" s="83">
        <f t="shared" ref="V77:V115" si="15">(0.34*N77)+(0.32*O77)+(0.34* U77)</f>
        <v>43.160000000000004</v>
      </c>
      <c r="W77" s="6" t="str">
        <f t="shared" si="3"/>
        <v>Media</v>
      </c>
      <c r="X77" s="10" t="str">
        <f t="shared" si="4"/>
        <v>No Significativo</v>
      </c>
      <c r="Y77" s="9" t="s">
        <v>140</v>
      </c>
      <c r="Z77" s="162" t="s">
        <v>300</v>
      </c>
      <c r="AA77" s="35"/>
      <c r="AB77" s="35"/>
      <c r="AC77" s="35"/>
      <c r="AD77" s="49"/>
      <c r="AE77" s="155"/>
      <c r="AF77" s="49"/>
      <c r="BD77" s="25"/>
      <c r="BE77" s="34"/>
      <c r="BF77" s="22"/>
      <c r="BG77" s="22"/>
      <c r="BH77" s="22"/>
      <c r="BI77" s="22"/>
      <c r="BJ77" s="22"/>
      <c r="BK77" s="36"/>
    </row>
    <row r="78" spans="1:63" ht="76.5" x14ac:dyDescent="0.2">
      <c r="A78" s="93" t="s">
        <v>359</v>
      </c>
      <c r="B78" s="26" t="s">
        <v>75</v>
      </c>
      <c r="C78" s="93" t="s">
        <v>246</v>
      </c>
      <c r="D78" s="94" t="s">
        <v>3</v>
      </c>
      <c r="E78" s="6" t="s">
        <v>187</v>
      </c>
      <c r="F78" s="10" t="s">
        <v>185</v>
      </c>
      <c r="G78" s="13" t="s">
        <v>64</v>
      </c>
      <c r="H78" s="7" t="s">
        <v>270</v>
      </c>
      <c r="I78" s="12" t="s">
        <v>54</v>
      </c>
      <c r="J78" s="6" t="s">
        <v>136</v>
      </c>
      <c r="K78" s="95" t="s">
        <v>56</v>
      </c>
      <c r="L78" s="23">
        <v>10</v>
      </c>
      <c r="M78" s="8">
        <v>5</v>
      </c>
      <c r="N78" s="50">
        <f t="shared" si="0"/>
        <v>50</v>
      </c>
      <c r="O78" s="98">
        <v>1</v>
      </c>
      <c r="P78" s="23">
        <v>5</v>
      </c>
      <c r="Q78" s="8">
        <v>10</v>
      </c>
      <c r="R78" s="8">
        <v>5</v>
      </c>
      <c r="S78" s="8">
        <v>1</v>
      </c>
      <c r="T78" s="8">
        <v>1</v>
      </c>
      <c r="U78" s="80">
        <f t="shared" si="1"/>
        <v>76</v>
      </c>
      <c r="V78" s="83">
        <f t="shared" si="15"/>
        <v>43.160000000000004</v>
      </c>
      <c r="W78" s="6" t="str">
        <f t="shared" si="3"/>
        <v>Media</v>
      </c>
      <c r="X78" s="10" t="str">
        <f t="shared" si="4"/>
        <v>No Significativo</v>
      </c>
      <c r="Y78" s="9" t="s">
        <v>140</v>
      </c>
      <c r="Z78" s="162" t="s">
        <v>300</v>
      </c>
      <c r="AA78" s="35"/>
      <c r="AB78" s="35"/>
      <c r="AC78" s="35"/>
      <c r="AD78" s="49"/>
      <c r="AE78" s="155"/>
      <c r="AF78" s="49"/>
      <c r="BD78" s="25"/>
      <c r="BE78" s="34"/>
      <c r="BF78" s="22"/>
      <c r="BG78" s="22"/>
      <c r="BH78" s="22"/>
      <c r="BI78" s="22"/>
      <c r="BJ78" s="22"/>
      <c r="BK78" s="36"/>
    </row>
    <row r="79" spans="1:63" ht="76.5" x14ac:dyDescent="0.2">
      <c r="A79" s="93" t="s">
        <v>359</v>
      </c>
      <c r="B79" s="26" t="s">
        <v>75</v>
      </c>
      <c r="C79" s="93" t="s">
        <v>246</v>
      </c>
      <c r="D79" s="94" t="s">
        <v>3</v>
      </c>
      <c r="E79" s="6" t="s">
        <v>252</v>
      </c>
      <c r="F79" s="10" t="s">
        <v>185</v>
      </c>
      <c r="G79" s="13" t="s">
        <v>64</v>
      </c>
      <c r="H79" s="7" t="s">
        <v>270</v>
      </c>
      <c r="I79" s="12" t="s">
        <v>54</v>
      </c>
      <c r="J79" s="6" t="s">
        <v>136</v>
      </c>
      <c r="K79" s="95" t="s">
        <v>56</v>
      </c>
      <c r="L79" s="23">
        <v>10</v>
      </c>
      <c r="M79" s="8">
        <v>5</v>
      </c>
      <c r="N79" s="50">
        <f t="shared" si="0"/>
        <v>50</v>
      </c>
      <c r="O79" s="98">
        <v>1</v>
      </c>
      <c r="P79" s="23">
        <v>5</v>
      </c>
      <c r="Q79" s="8">
        <v>10</v>
      </c>
      <c r="R79" s="8">
        <v>5</v>
      </c>
      <c r="S79" s="8">
        <v>1</v>
      </c>
      <c r="T79" s="8">
        <v>1</v>
      </c>
      <c r="U79" s="80">
        <f t="shared" si="1"/>
        <v>76</v>
      </c>
      <c r="V79" s="83">
        <f t="shared" si="15"/>
        <v>43.160000000000004</v>
      </c>
      <c r="W79" s="6" t="str">
        <f t="shared" si="3"/>
        <v>Media</v>
      </c>
      <c r="X79" s="10" t="str">
        <f t="shared" si="4"/>
        <v>No Significativo</v>
      </c>
      <c r="Y79" s="9" t="s">
        <v>140</v>
      </c>
      <c r="Z79" s="162" t="s">
        <v>300</v>
      </c>
      <c r="AA79" s="35"/>
      <c r="AB79" s="35"/>
      <c r="AC79" s="35"/>
      <c r="AD79" s="49"/>
      <c r="AE79" s="155"/>
      <c r="AF79" s="49"/>
      <c r="BD79" s="25"/>
      <c r="BE79" s="34"/>
      <c r="BF79" s="22"/>
      <c r="BG79" s="22"/>
      <c r="BH79" s="22"/>
      <c r="BI79" s="22"/>
      <c r="BJ79" s="22"/>
      <c r="BK79" s="36"/>
    </row>
    <row r="80" spans="1:63" ht="76.5" x14ac:dyDescent="0.2">
      <c r="A80" s="93" t="s">
        <v>359</v>
      </c>
      <c r="B80" s="26" t="s">
        <v>75</v>
      </c>
      <c r="C80" s="93" t="s">
        <v>246</v>
      </c>
      <c r="D80" s="94" t="s">
        <v>3</v>
      </c>
      <c r="E80" s="6" t="s">
        <v>253</v>
      </c>
      <c r="F80" s="10" t="s">
        <v>185</v>
      </c>
      <c r="G80" s="13" t="s">
        <v>64</v>
      </c>
      <c r="H80" s="7" t="s">
        <v>270</v>
      </c>
      <c r="I80" s="12" t="s">
        <v>54</v>
      </c>
      <c r="J80" s="6" t="s">
        <v>136</v>
      </c>
      <c r="K80" s="95" t="s">
        <v>56</v>
      </c>
      <c r="L80" s="23">
        <v>10</v>
      </c>
      <c r="M80" s="8">
        <v>5</v>
      </c>
      <c r="N80" s="50">
        <f t="shared" si="0"/>
        <v>50</v>
      </c>
      <c r="O80" s="98">
        <v>1</v>
      </c>
      <c r="P80" s="23">
        <v>10</v>
      </c>
      <c r="Q80" s="8">
        <v>10</v>
      </c>
      <c r="R80" s="8">
        <v>5</v>
      </c>
      <c r="S80" s="8">
        <v>1</v>
      </c>
      <c r="T80" s="8">
        <v>1</v>
      </c>
      <c r="U80" s="80">
        <f t="shared" si="1"/>
        <v>93.5</v>
      </c>
      <c r="V80" s="83">
        <f t="shared" si="15"/>
        <v>49.11</v>
      </c>
      <c r="W80" s="6" t="str">
        <f t="shared" si="3"/>
        <v>Media</v>
      </c>
      <c r="X80" s="10" t="str">
        <f t="shared" si="4"/>
        <v>No Significativo</v>
      </c>
      <c r="Y80" s="9" t="s">
        <v>140</v>
      </c>
      <c r="Z80" s="162" t="s">
        <v>300</v>
      </c>
      <c r="AA80" s="35"/>
      <c r="AB80" s="35"/>
      <c r="AC80" s="35"/>
      <c r="AD80" s="49"/>
      <c r="AE80" s="155"/>
      <c r="AF80" s="49"/>
      <c r="BD80" s="25"/>
      <c r="BE80" s="34"/>
      <c r="BF80" s="22"/>
      <c r="BG80" s="22"/>
      <c r="BH80" s="22"/>
      <c r="BI80" s="22"/>
      <c r="BJ80" s="22"/>
      <c r="BK80" s="36"/>
    </row>
    <row r="81" spans="1:63" ht="76.5" x14ac:dyDescent="0.2">
      <c r="A81" s="93" t="s">
        <v>359</v>
      </c>
      <c r="B81" s="26" t="s">
        <v>75</v>
      </c>
      <c r="C81" s="93" t="s">
        <v>246</v>
      </c>
      <c r="D81" s="94" t="s">
        <v>3</v>
      </c>
      <c r="E81" s="6" t="s">
        <v>202</v>
      </c>
      <c r="F81" s="10" t="s">
        <v>60</v>
      </c>
      <c r="G81" s="13" t="s">
        <v>7</v>
      </c>
      <c r="H81" s="7" t="s">
        <v>270</v>
      </c>
      <c r="I81" s="12" t="s">
        <v>54</v>
      </c>
      <c r="J81" s="6" t="s">
        <v>136</v>
      </c>
      <c r="K81" s="95" t="s">
        <v>56</v>
      </c>
      <c r="L81" s="23">
        <v>10</v>
      </c>
      <c r="M81" s="8">
        <v>5</v>
      </c>
      <c r="N81" s="50">
        <f t="shared" ref="N81:N94" si="16">L81*M81</f>
        <v>50</v>
      </c>
      <c r="O81" s="98">
        <v>1</v>
      </c>
      <c r="P81" s="23">
        <v>10</v>
      </c>
      <c r="Q81" s="8">
        <v>5</v>
      </c>
      <c r="R81" s="8">
        <v>5</v>
      </c>
      <c r="S81" s="8">
        <v>5</v>
      </c>
      <c r="T81" s="8">
        <v>1</v>
      </c>
      <c r="U81" s="80">
        <f t="shared" si="1"/>
        <v>88</v>
      </c>
      <c r="V81" s="83">
        <f t="shared" si="15"/>
        <v>47.24</v>
      </c>
      <c r="W81" s="6" t="str">
        <f t="shared" si="3"/>
        <v>Media</v>
      </c>
      <c r="X81" s="10" t="str">
        <f t="shared" si="4"/>
        <v>No Significativo</v>
      </c>
      <c r="Y81" s="9" t="s">
        <v>140</v>
      </c>
      <c r="Z81" s="162" t="s">
        <v>300</v>
      </c>
      <c r="AA81" s="35"/>
      <c r="AB81" s="35"/>
      <c r="AC81" s="35"/>
      <c r="AD81" s="49"/>
      <c r="AE81" s="155"/>
      <c r="AF81" s="49"/>
      <c r="BD81" s="25"/>
      <c r="BE81" s="34"/>
      <c r="BF81" s="22"/>
      <c r="BG81" s="22"/>
      <c r="BH81" s="22"/>
      <c r="BI81" s="22"/>
      <c r="BJ81" s="22"/>
      <c r="BK81" s="36"/>
    </row>
    <row r="82" spans="1:63" ht="76.5" x14ac:dyDescent="0.2">
      <c r="A82" s="93" t="s">
        <v>359</v>
      </c>
      <c r="B82" s="26" t="s">
        <v>75</v>
      </c>
      <c r="C82" s="93" t="s">
        <v>246</v>
      </c>
      <c r="D82" s="94" t="s">
        <v>3</v>
      </c>
      <c r="E82" s="6" t="s">
        <v>254</v>
      </c>
      <c r="F82" s="7" t="s">
        <v>199</v>
      </c>
      <c r="G82" s="13" t="s">
        <v>66</v>
      </c>
      <c r="H82" s="7" t="s">
        <v>270</v>
      </c>
      <c r="I82" s="12" t="s">
        <v>54</v>
      </c>
      <c r="J82" s="6" t="s">
        <v>136</v>
      </c>
      <c r="K82" s="95" t="s">
        <v>56</v>
      </c>
      <c r="L82" s="23">
        <v>10</v>
      </c>
      <c r="M82" s="8">
        <v>5</v>
      </c>
      <c r="N82" s="50">
        <f t="shared" si="16"/>
        <v>50</v>
      </c>
      <c r="O82" s="98">
        <v>1</v>
      </c>
      <c r="P82" s="23">
        <v>10</v>
      </c>
      <c r="Q82" s="8">
        <v>5</v>
      </c>
      <c r="R82" s="8">
        <v>5</v>
      </c>
      <c r="S82" s="8">
        <v>5</v>
      </c>
      <c r="T82" s="8">
        <v>1</v>
      </c>
      <c r="U82" s="80">
        <f t="shared" ref="U82:U113" si="17">(P82*3.5)+(Q82*3.5)+(R82*3.5)+(S82*3)+(T82*3)</f>
        <v>88</v>
      </c>
      <c r="V82" s="83">
        <f t="shared" si="15"/>
        <v>47.24</v>
      </c>
      <c r="W82" s="6" t="str">
        <f t="shared" ref="W82:W100" si="18">IF(V82&lt;=28,"Baja",IF(V82&lt;=51.99,"Media","Alta"))</f>
        <v>Media</v>
      </c>
      <c r="X82" s="10" t="str">
        <f t="shared" ref="X82:X92" si="19">IF(W82="Alta","Significativo","No Significativo")</f>
        <v>No Significativo</v>
      </c>
      <c r="Y82" s="9" t="s">
        <v>140</v>
      </c>
      <c r="Z82" s="162" t="s">
        <v>300</v>
      </c>
      <c r="AA82" s="35"/>
      <c r="AB82" s="35"/>
      <c r="AC82" s="35"/>
      <c r="AD82" s="49"/>
      <c r="AE82" s="155"/>
      <c r="AF82" s="49"/>
      <c r="BD82" s="25"/>
      <c r="BE82" s="34"/>
      <c r="BF82" s="22"/>
      <c r="BG82" s="22"/>
      <c r="BH82" s="22"/>
      <c r="BI82" s="22"/>
      <c r="BJ82" s="22"/>
      <c r="BK82" s="36"/>
    </row>
    <row r="83" spans="1:63" ht="51" x14ac:dyDescent="0.2">
      <c r="A83" s="93" t="s">
        <v>87</v>
      </c>
      <c r="B83" s="26" t="s">
        <v>274</v>
      </c>
      <c r="C83" s="93" t="s">
        <v>178</v>
      </c>
      <c r="D83" s="94" t="s">
        <v>3</v>
      </c>
      <c r="E83" s="6" t="s">
        <v>230</v>
      </c>
      <c r="F83" s="10" t="s">
        <v>185</v>
      </c>
      <c r="G83" s="13" t="s">
        <v>64</v>
      </c>
      <c r="H83" s="7" t="s">
        <v>271</v>
      </c>
      <c r="I83" s="12" t="s">
        <v>54</v>
      </c>
      <c r="J83" s="6" t="s">
        <v>136</v>
      </c>
      <c r="K83" s="95" t="s">
        <v>55</v>
      </c>
      <c r="L83" s="23">
        <v>10</v>
      </c>
      <c r="M83" s="8">
        <v>5</v>
      </c>
      <c r="N83" s="50">
        <f t="shared" si="16"/>
        <v>50</v>
      </c>
      <c r="O83" s="98">
        <v>1</v>
      </c>
      <c r="P83" s="23">
        <v>5</v>
      </c>
      <c r="Q83" s="8">
        <v>5</v>
      </c>
      <c r="R83" s="8">
        <v>5</v>
      </c>
      <c r="S83" s="8">
        <v>1</v>
      </c>
      <c r="T83" s="8">
        <v>1</v>
      </c>
      <c r="U83" s="80">
        <f t="shared" si="17"/>
        <v>58.5</v>
      </c>
      <c r="V83" s="83">
        <f t="shared" si="15"/>
        <v>37.21</v>
      </c>
      <c r="W83" s="6" t="str">
        <f t="shared" si="18"/>
        <v>Media</v>
      </c>
      <c r="X83" s="10" t="str">
        <f t="shared" si="19"/>
        <v>No Significativo</v>
      </c>
      <c r="Y83" s="9" t="s">
        <v>140</v>
      </c>
      <c r="Z83" s="162" t="s">
        <v>284</v>
      </c>
      <c r="AA83" s="35"/>
      <c r="AB83" s="35"/>
      <c r="AC83" s="35"/>
      <c r="AD83" s="49"/>
      <c r="AE83" s="155"/>
      <c r="AF83" s="49"/>
      <c r="BD83" s="25"/>
      <c r="BE83" s="34"/>
      <c r="BF83" s="22"/>
      <c r="BG83" s="22"/>
      <c r="BH83" s="22"/>
      <c r="BI83" s="22"/>
      <c r="BJ83" s="22"/>
      <c r="BK83" s="36"/>
    </row>
    <row r="84" spans="1:63" ht="51" x14ac:dyDescent="0.2">
      <c r="A84" s="93" t="s">
        <v>87</v>
      </c>
      <c r="B84" s="26" t="s">
        <v>274</v>
      </c>
      <c r="C84" s="93" t="s">
        <v>178</v>
      </c>
      <c r="D84" s="94" t="s">
        <v>3</v>
      </c>
      <c r="E84" s="6" t="s">
        <v>234</v>
      </c>
      <c r="F84" s="10" t="s">
        <v>185</v>
      </c>
      <c r="G84" s="13" t="s">
        <v>64</v>
      </c>
      <c r="H84" s="7" t="s">
        <v>271</v>
      </c>
      <c r="I84" s="12" t="s">
        <v>54</v>
      </c>
      <c r="J84" s="6" t="s">
        <v>136</v>
      </c>
      <c r="K84" s="95" t="s">
        <v>55</v>
      </c>
      <c r="L84" s="23">
        <v>10</v>
      </c>
      <c r="M84" s="8">
        <v>5</v>
      </c>
      <c r="N84" s="50">
        <f t="shared" si="16"/>
        <v>50</v>
      </c>
      <c r="O84" s="98">
        <v>1</v>
      </c>
      <c r="P84" s="23">
        <v>5</v>
      </c>
      <c r="Q84" s="8">
        <v>5</v>
      </c>
      <c r="R84" s="8">
        <v>5</v>
      </c>
      <c r="S84" s="8">
        <v>1</v>
      </c>
      <c r="T84" s="8">
        <v>1</v>
      </c>
      <c r="U84" s="80">
        <f t="shared" si="17"/>
        <v>58.5</v>
      </c>
      <c r="V84" s="83">
        <f t="shared" si="15"/>
        <v>37.21</v>
      </c>
      <c r="W84" s="6" t="str">
        <f t="shared" si="18"/>
        <v>Media</v>
      </c>
      <c r="X84" s="10" t="str">
        <f t="shared" si="19"/>
        <v>No Significativo</v>
      </c>
      <c r="Y84" s="9" t="s">
        <v>140</v>
      </c>
      <c r="Z84" s="162" t="s">
        <v>284</v>
      </c>
      <c r="AA84" s="35"/>
      <c r="AB84" s="35"/>
      <c r="AC84" s="35"/>
      <c r="AD84" s="49"/>
      <c r="AE84" s="155"/>
      <c r="AF84" s="49"/>
      <c r="BD84" s="25"/>
      <c r="BE84" s="34"/>
      <c r="BF84" s="22"/>
      <c r="BG84" s="22"/>
      <c r="BH84" s="22"/>
      <c r="BI84" s="22"/>
      <c r="BJ84" s="22"/>
      <c r="BK84" s="36"/>
    </row>
    <row r="85" spans="1:63" ht="89.25" x14ac:dyDescent="0.2">
      <c r="A85" s="93" t="s">
        <v>362</v>
      </c>
      <c r="B85" s="26" t="s">
        <v>103</v>
      </c>
      <c r="C85" s="93" t="s">
        <v>179</v>
      </c>
      <c r="D85" s="94" t="s">
        <v>3</v>
      </c>
      <c r="E85" s="6" t="s">
        <v>235</v>
      </c>
      <c r="F85" s="10" t="s">
        <v>60</v>
      </c>
      <c r="G85" s="13" t="s">
        <v>64</v>
      </c>
      <c r="H85" s="7" t="s">
        <v>350</v>
      </c>
      <c r="I85" s="12" t="s">
        <v>54</v>
      </c>
      <c r="J85" s="6" t="s">
        <v>136</v>
      </c>
      <c r="K85" s="95" t="s">
        <v>55</v>
      </c>
      <c r="L85" s="23">
        <v>10</v>
      </c>
      <c r="M85" s="8">
        <v>5</v>
      </c>
      <c r="N85" s="50">
        <f t="shared" si="16"/>
        <v>50</v>
      </c>
      <c r="O85" s="98">
        <v>1</v>
      </c>
      <c r="P85" s="23">
        <v>5</v>
      </c>
      <c r="Q85" s="8">
        <v>5</v>
      </c>
      <c r="R85" s="8">
        <v>10</v>
      </c>
      <c r="S85" s="8">
        <v>5</v>
      </c>
      <c r="T85" s="8">
        <v>1</v>
      </c>
      <c r="U85" s="80">
        <f t="shared" si="17"/>
        <v>88</v>
      </c>
      <c r="V85" s="83">
        <f t="shared" si="15"/>
        <v>47.24</v>
      </c>
      <c r="W85" s="6" t="str">
        <f t="shared" si="18"/>
        <v>Media</v>
      </c>
      <c r="X85" s="10" t="str">
        <f t="shared" si="19"/>
        <v>No Significativo</v>
      </c>
      <c r="Y85" s="99" t="s">
        <v>352</v>
      </c>
      <c r="Z85" s="162" t="s">
        <v>353</v>
      </c>
      <c r="AA85" s="103" t="s">
        <v>355</v>
      </c>
      <c r="AB85" s="104" t="s">
        <v>356</v>
      </c>
      <c r="AC85" s="102">
        <v>44196</v>
      </c>
      <c r="AD85" s="110" t="s">
        <v>357</v>
      </c>
      <c r="AE85" s="157">
        <v>44316</v>
      </c>
      <c r="AF85" s="110" t="s">
        <v>399</v>
      </c>
      <c r="BD85" s="25"/>
      <c r="BE85" s="34"/>
      <c r="BF85" s="22"/>
      <c r="BG85" s="22"/>
      <c r="BH85" s="22"/>
      <c r="BI85" s="22"/>
      <c r="BJ85" s="22"/>
      <c r="BK85" s="36"/>
    </row>
    <row r="86" spans="1:63" ht="89.25" x14ac:dyDescent="0.2">
      <c r="A86" s="93" t="s">
        <v>362</v>
      </c>
      <c r="B86" s="26" t="s">
        <v>103</v>
      </c>
      <c r="C86" s="93" t="s">
        <v>179</v>
      </c>
      <c r="D86" s="94" t="s">
        <v>3</v>
      </c>
      <c r="E86" s="6" t="s">
        <v>221</v>
      </c>
      <c r="F86" s="7" t="s">
        <v>222</v>
      </c>
      <c r="G86" s="13" t="s">
        <v>4</v>
      </c>
      <c r="H86" s="7" t="s">
        <v>351</v>
      </c>
      <c r="I86" s="12" t="s">
        <v>54</v>
      </c>
      <c r="J86" s="6" t="s">
        <v>136</v>
      </c>
      <c r="K86" s="95" t="s">
        <v>55</v>
      </c>
      <c r="L86" s="23">
        <v>10</v>
      </c>
      <c r="M86" s="8">
        <v>5</v>
      </c>
      <c r="N86" s="50">
        <f t="shared" si="16"/>
        <v>50</v>
      </c>
      <c r="O86" s="98">
        <v>1</v>
      </c>
      <c r="P86" s="23">
        <v>5</v>
      </c>
      <c r="Q86" s="8">
        <v>5</v>
      </c>
      <c r="R86" s="8">
        <v>10</v>
      </c>
      <c r="S86" s="8">
        <v>5</v>
      </c>
      <c r="T86" s="8">
        <v>1</v>
      </c>
      <c r="U86" s="80">
        <f t="shared" si="17"/>
        <v>88</v>
      </c>
      <c r="V86" s="83">
        <f t="shared" si="15"/>
        <v>47.24</v>
      </c>
      <c r="W86" s="6" t="str">
        <f t="shared" si="18"/>
        <v>Media</v>
      </c>
      <c r="X86" s="10" t="str">
        <f t="shared" si="19"/>
        <v>No Significativo</v>
      </c>
      <c r="Y86" s="99" t="s">
        <v>352</v>
      </c>
      <c r="Z86" s="162" t="s">
        <v>353</v>
      </c>
      <c r="AA86" s="103" t="s">
        <v>355</v>
      </c>
      <c r="AB86" s="104" t="s">
        <v>356</v>
      </c>
      <c r="AC86" s="102">
        <v>44196</v>
      </c>
      <c r="AD86" s="110" t="s">
        <v>357</v>
      </c>
      <c r="AE86" s="157">
        <v>44316</v>
      </c>
      <c r="AF86" s="110" t="s">
        <v>399</v>
      </c>
      <c r="BD86" s="25"/>
      <c r="BE86" s="34"/>
      <c r="BF86" s="22"/>
      <c r="BG86" s="22"/>
      <c r="BH86" s="22"/>
      <c r="BI86" s="22"/>
      <c r="BJ86" s="22"/>
      <c r="BK86" s="36"/>
    </row>
    <row r="87" spans="1:63" ht="89.25" x14ac:dyDescent="0.2">
      <c r="A87" s="93" t="s">
        <v>362</v>
      </c>
      <c r="B87" s="26" t="s">
        <v>103</v>
      </c>
      <c r="C87" s="93" t="s">
        <v>179</v>
      </c>
      <c r="D87" s="94" t="s">
        <v>3</v>
      </c>
      <c r="E87" s="6" t="s">
        <v>236</v>
      </c>
      <c r="F87" s="7" t="s">
        <v>237</v>
      </c>
      <c r="G87" s="13" t="s">
        <v>67</v>
      </c>
      <c r="H87" s="7" t="s">
        <v>272</v>
      </c>
      <c r="I87" s="12" t="s">
        <v>54</v>
      </c>
      <c r="J87" s="6" t="s">
        <v>136</v>
      </c>
      <c r="K87" s="95" t="s">
        <v>55</v>
      </c>
      <c r="L87" s="23">
        <v>10</v>
      </c>
      <c r="M87" s="8">
        <v>5</v>
      </c>
      <c r="N87" s="50">
        <f t="shared" si="16"/>
        <v>50</v>
      </c>
      <c r="O87" s="98">
        <v>1</v>
      </c>
      <c r="P87" s="23">
        <v>5</v>
      </c>
      <c r="Q87" s="8">
        <v>5</v>
      </c>
      <c r="R87" s="8">
        <v>5</v>
      </c>
      <c r="S87" s="8">
        <v>1</v>
      </c>
      <c r="T87" s="8">
        <v>1</v>
      </c>
      <c r="U87" s="80">
        <f t="shared" si="17"/>
        <v>58.5</v>
      </c>
      <c r="V87" s="83">
        <f t="shared" si="15"/>
        <v>37.21</v>
      </c>
      <c r="W87" s="6" t="str">
        <f t="shared" si="18"/>
        <v>Media</v>
      </c>
      <c r="X87" s="10" t="str">
        <f t="shared" si="19"/>
        <v>No Significativo</v>
      </c>
      <c r="Y87" s="9" t="s">
        <v>140</v>
      </c>
      <c r="Z87" s="162" t="s">
        <v>301</v>
      </c>
      <c r="AA87" s="35"/>
      <c r="AB87" s="35"/>
      <c r="AC87" s="35"/>
      <c r="AD87" s="49"/>
      <c r="AE87" s="155"/>
      <c r="AF87" s="49"/>
      <c r="BD87" s="25"/>
      <c r="BE87" s="34"/>
      <c r="BF87" s="22"/>
      <c r="BG87" s="22"/>
      <c r="BH87" s="22"/>
      <c r="BI87" s="22"/>
      <c r="BJ87" s="22"/>
      <c r="BK87" s="36"/>
    </row>
    <row r="88" spans="1:63" ht="76.5" x14ac:dyDescent="0.2">
      <c r="A88" s="93" t="s">
        <v>360</v>
      </c>
      <c r="B88" s="26" t="s">
        <v>103</v>
      </c>
      <c r="C88" s="93" t="s">
        <v>180</v>
      </c>
      <c r="D88" s="94" t="s">
        <v>8</v>
      </c>
      <c r="E88" s="6" t="s">
        <v>235</v>
      </c>
      <c r="F88" s="10" t="s">
        <v>60</v>
      </c>
      <c r="G88" s="13" t="s">
        <v>64</v>
      </c>
      <c r="H88" s="7" t="s">
        <v>272</v>
      </c>
      <c r="I88" s="12" t="s">
        <v>54</v>
      </c>
      <c r="J88" s="6" t="s">
        <v>136</v>
      </c>
      <c r="K88" s="95" t="s">
        <v>56</v>
      </c>
      <c r="L88" s="23">
        <v>10</v>
      </c>
      <c r="M88" s="8">
        <v>5</v>
      </c>
      <c r="N88" s="50">
        <f t="shared" si="16"/>
        <v>50</v>
      </c>
      <c r="O88" s="98">
        <v>1</v>
      </c>
      <c r="P88" s="23">
        <v>1</v>
      </c>
      <c r="Q88" s="8">
        <v>5</v>
      </c>
      <c r="R88" s="8">
        <v>5</v>
      </c>
      <c r="S88" s="8">
        <v>5</v>
      </c>
      <c r="T88" s="8">
        <v>1</v>
      </c>
      <c r="U88" s="80">
        <f t="shared" si="17"/>
        <v>56.5</v>
      </c>
      <c r="V88" s="83">
        <f t="shared" si="15"/>
        <v>36.53</v>
      </c>
      <c r="W88" s="6" t="str">
        <f t="shared" si="18"/>
        <v>Media</v>
      </c>
      <c r="X88" s="10" t="str">
        <f t="shared" si="19"/>
        <v>No Significativo</v>
      </c>
      <c r="Y88" s="9" t="s">
        <v>140</v>
      </c>
      <c r="Z88" s="162" t="s">
        <v>283</v>
      </c>
      <c r="AA88" s="35"/>
      <c r="AB88" s="35"/>
      <c r="AC88" s="35"/>
      <c r="AD88" s="49"/>
      <c r="AE88" s="155"/>
      <c r="AF88" s="49"/>
      <c r="BD88" s="25"/>
      <c r="BE88" s="34"/>
      <c r="BF88" s="22"/>
      <c r="BG88" s="22"/>
      <c r="BH88" s="22"/>
      <c r="BI88" s="22"/>
      <c r="BJ88" s="22"/>
      <c r="BK88" s="36"/>
    </row>
    <row r="89" spans="1:63" ht="76.5" x14ac:dyDescent="0.2">
      <c r="A89" s="93" t="s">
        <v>360</v>
      </c>
      <c r="B89" s="26" t="s">
        <v>103</v>
      </c>
      <c r="C89" s="93" t="s">
        <v>180</v>
      </c>
      <c r="D89" s="94" t="s">
        <v>8</v>
      </c>
      <c r="E89" s="6" t="s">
        <v>221</v>
      </c>
      <c r="F89" s="7" t="s">
        <v>222</v>
      </c>
      <c r="G89" s="13" t="s">
        <v>4</v>
      </c>
      <c r="H89" s="7" t="s">
        <v>272</v>
      </c>
      <c r="I89" s="12" t="s">
        <v>54</v>
      </c>
      <c r="J89" s="6" t="s">
        <v>136</v>
      </c>
      <c r="K89" s="95" t="s">
        <v>56</v>
      </c>
      <c r="L89" s="24">
        <v>10</v>
      </c>
      <c r="M89" s="8">
        <v>5</v>
      </c>
      <c r="N89" s="50">
        <f t="shared" si="16"/>
        <v>50</v>
      </c>
      <c r="O89" s="98">
        <v>1</v>
      </c>
      <c r="P89" s="23">
        <v>1</v>
      </c>
      <c r="Q89" s="8">
        <v>5</v>
      </c>
      <c r="R89" s="8">
        <v>5</v>
      </c>
      <c r="S89" s="8">
        <v>5</v>
      </c>
      <c r="T89" s="8">
        <v>1</v>
      </c>
      <c r="U89" s="80">
        <f t="shared" si="17"/>
        <v>56.5</v>
      </c>
      <c r="V89" s="83">
        <f t="shared" si="15"/>
        <v>36.53</v>
      </c>
      <c r="W89" s="6" t="str">
        <f t="shared" si="18"/>
        <v>Media</v>
      </c>
      <c r="X89" s="10" t="str">
        <f t="shared" si="19"/>
        <v>No Significativo</v>
      </c>
      <c r="Y89" s="9" t="s">
        <v>140</v>
      </c>
      <c r="Z89" s="162" t="s">
        <v>283</v>
      </c>
      <c r="AA89" s="35"/>
      <c r="AB89" s="35"/>
      <c r="AC89" s="35"/>
      <c r="AD89" s="49"/>
      <c r="AE89" s="155"/>
      <c r="AF89" s="49"/>
      <c r="BD89" s="25"/>
      <c r="BE89" s="34"/>
      <c r="BF89" s="22"/>
      <c r="BG89" s="22"/>
      <c r="BH89" s="22"/>
      <c r="BI89" s="22"/>
      <c r="BJ89" s="22"/>
      <c r="BK89" s="36"/>
    </row>
    <row r="90" spans="1:63" ht="63.75" x14ac:dyDescent="0.2">
      <c r="A90" s="93" t="s">
        <v>360</v>
      </c>
      <c r="B90" s="26" t="s">
        <v>103</v>
      </c>
      <c r="C90" s="93" t="s">
        <v>180</v>
      </c>
      <c r="D90" s="94" t="s">
        <v>8</v>
      </c>
      <c r="E90" s="6" t="s">
        <v>236</v>
      </c>
      <c r="F90" s="7" t="s">
        <v>237</v>
      </c>
      <c r="G90" s="13" t="s">
        <v>67</v>
      </c>
      <c r="H90" s="7" t="s">
        <v>272</v>
      </c>
      <c r="I90" s="12" t="s">
        <v>54</v>
      </c>
      <c r="J90" s="6" t="s">
        <v>136</v>
      </c>
      <c r="K90" s="95" t="s">
        <v>56</v>
      </c>
      <c r="L90" s="24">
        <v>10</v>
      </c>
      <c r="M90" s="8">
        <v>5</v>
      </c>
      <c r="N90" s="50">
        <f t="shared" si="16"/>
        <v>50</v>
      </c>
      <c r="O90" s="98">
        <v>1</v>
      </c>
      <c r="P90" s="23">
        <v>1</v>
      </c>
      <c r="Q90" s="8">
        <v>5</v>
      </c>
      <c r="R90" s="8">
        <v>5</v>
      </c>
      <c r="S90" s="8">
        <v>1</v>
      </c>
      <c r="T90" s="8">
        <v>1</v>
      </c>
      <c r="U90" s="80">
        <f t="shared" si="17"/>
        <v>44.5</v>
      </c>
      <c r="V90" s="83">
        <f t="shared" si="15"/>
        <v>32.450000000000003</v>
      </c>
      <c r="W90" s="6" t="str">
        <f t="shared" si="18"/>
        <v>Media</v>
      </c>
      <c r="X90" s="10" t="str">
        <f t="shared" si="19"/>
        <v>No Significativo</v>
      </c>
      <c r="Y90" s="9" t="s">
        <v>140</v>
      </c>
      <c r="Z90" s="162" t="s">
        <v>337</v>
      </c>
      <c r="AA90" s="35"/>
      <c r="AB90" s="35"/>
      <c r="AC90" s="35"/>
      <c r="AD90" s="49"/>
      <c r="AE90" s="155"/>
      <c r="AF90" s="49"/>
      <c r="BD90" s="25"/>
      <c r="BE90" s="34"/>
      <c r="BF90" s="22"/>
      <c r="BG90" s="22"/>
      <c r="BH90" s="22"/>
      <c r="BI90" s="22"/>
      <c r="BJ90" s="22"/>
      <c r="BK90" s="36"/>
    </row>
    <row r="91" spans="1:63" ht="51" x14ac:dyDescent="0.2">
      <c r="A91" s="93" t="s">
        <v>360</v>
      </c>
      <c r="B91" s="26" t="s">
        <v>274</v>
      </c>
      <c r="C91" s="93" t="s">
        <v>181</v>
      </c>
      <c r="D91" s="94" t="s">
        <v>5</v>
      </c>
      <c r="E91" s="6" t="s">
        <v>229</v>
      </c>
      <c r="F91" s="10" t="s">
        <v>185</v>
      </c>
      <c r="G91" s="13" t="s">
        <v>61</v>
      </c>
      <c r="H91" s="10" t="s">
        <v>273</v>
      </c>
      <c r="I91" s="12" t="s">
        <v>54</v>
      </c>
      <c r="J91" s="6" t="s">
        <v>136</v>
      </c>
      <c r="K91" s="95" t="s">
        <v>55</v>
      </c>
      <c r="L91" s="23">
        <v>10</v>
      </c>
      <c r="M91" s="8">
        <v>5</v>
      </c>
      <c r="N91" s="50">
        <f t="shared" si="16"/>
        <v>50</v>
      </c>
      <c r="O91" s="98">
        <v>1</v>
      </c>
      <c r="P91" s="23">
        <v>1</v>
      </c>
      <c r="Q91" s="8">
        <v>10</v>
      </c>
      <c r="R91" s="8">
        <v>5</v>
      </c>
      <c r="S91" s="8">
        <v>1</v>
      </c>
      <c r="T91" s="8">
        <v>1</v>
      </c>
      <c r="U91" s="80">
        <f t="shared" si="17"/>
        <v>62</v>
      </c>
      <c r="V91" s="83">
        <f t="shared" si="15"/>
        <v>38.400000000000006</v>
      </c>
      <c r="W91" s="6" t="str">
        <f t="shared" si="18"/>
        <v>Media</v>
      </c>
      <c r="X91" s="10" t="str">
        <f t="shared" si="19"/>
        <v>No Significativo</v>
      </c>
      <c r="Y91" s="9" t="s">
        <v>140</v>
      </c>
      <c r="Z91" s="162" t="s">
        <v>349</v>
      </c>
      <c r="AA91" s="35"/>
      <c r="AB91" s="35"/>
      <c r="AC91" s="35"/>
      <c r="AD91" s="49"/>
      <c r="AE91" s="155"/>
      <c r="AF91" s="49"/>
      <c r="BD91" s="25"/>
      <c r="BE91" s="34"/>
      <c r="BF91" s="22"/>
      <c r="BG91" s="22"/>
      <c r="BH91" s="22"/>
      <c r="BI91" s="22"/>
      <c r="BJ91" s="22"/>
      <c r="BK91" s="36"/>
    </row>
    <row r="92" spans="1:63" ht="51" x14ac:dyDescent="0.2">
      <c r="A92" s="93" t="s">
        <v>360</v>
      </c>
      <c r="B92" s="26" t="s">
        <v>274</v>
      </c>
      <c r="C92" s="93" t="s">
        <v>181</v>
      </c>
      <c r="D92" s="94" t="s">
        <v>5</v>
      </c>
      <c r="E92" s="6" t="s">
        <v>238</v>
      </c>
      <c r="F92" s="10" t="s">
        <v>185</v>
      </c>
      <c r="G92" s="13" t="s">
        <v>61</v>
      </c>
      <c r="H92" s="10" t="s">
        <v>273</v>
      </c>
      <c r="I92" s="12" t="s">
        <v>54</v>
      </c>
      <c r="J92" s="6" t="s">
        <v>136</v>
      </c>
      <c r="K92" s="95" t="s">
        <v>55</v>
      </c>
      <c r="L92" s="23">
        <v>10</v>
      </c>
      <c r="M92" s="8">
        <v>5</v>
      </c>
      <c r="N92" s="50">
        <f t="shared" si="16"/>
        <v>50</v>
      </c>
      <c r="O92" s="98">
        <v>1</v>
      </c>
      <c r="P92" s="23">
        <v>1</v>
      </c>
      <c r="Q92" s="8">
        <v>10</v>
      </c>
      <c r="R92" s="8">
        <v>5</v>
      </c>
      <c r="S92" s="8">
        <v>1</v>
      </c>
      <c r="T92" s="8">
        <v>1</v>
      </c>
      <c r="U92" s="80">
        <f t="shared" si="17"/>
        <v>62</v>
      </c>
      <c r="V92" s="83">
        <f t="shared" si="15"/>
        <v>38.400000000000006</v>
      </c>
      <c r="W92" s="6" t="str">
        <f t="shared" si="18"/>
        <v>Media</v>
      </c>
      <c r="X92" s="10" t="str">
        <f t="shared" si="19"/>
        <v>No Significativo</v>
      </c>
      <c r="Y92" s="9" t="s">
        <v>140</v>
      </c>
      <c r="Z92" s="162" t="s">
        <v>349</v>
      </c>
      <c r="AA92" s="35"/>
      <c r="AB92" s="35"/>
      <c r="AC92" s="35"/>
      <c r="AD92" s="49"/>
      <c r="AE92" s="155"/>
      <c r="AF92" s="49"/>
      <c r="BD92" s="25"/>
      <c r="BE92" s="34"/>
      <c r="BF92" s="22"/>
      <c r="BG92" s="22"/>
      <c r="BH92" s="22"/>
      <c r="BI92" s="22"/>
      <c r="BJ92" s="22"/>
      <c r="BK92" s="36"/>
    </row>
    <row r="93" spans="1:63" ht="51" x14ac:dyDescent="0.2">
      <c r="A93" s="93" t="s">
        <v>360</v>
      </c>
      <c r="B93" s="26" t="s">
        <v>274</v>
      </c>
      <c r="C93" s="93" t="s">
        <v>181</v>
      </c>
      <c r="D93" s="94" t="s">
        <v>5</v>
      </c>
      <c r="E93" s="6" t="s">
        <v>239</v>
      </c>
      <c r="F93" s="10" t="s">
        <v>185</v>
      </c>
      <c r="G93" s="13" t="s">
        <v>61</v>
      </c>
      <c r="H93" s="10" t="s">
        <v>273</v>
      </c>
      <c r="I93" s="12" t="s">
        <v>54</v>
      </c>
      <c r="J93" s="6" t="s">
        <v>136</v>
      </c>
      <c r="K93" s="95" t="s">
        <v>55</v>
      </c>
      <c r="L93" s="23">
        <v>10</v>
      </c>
      <c r="M93" s="8">
        <v>5</v>
      </c>
      <c r="N93" s="50">
        <f t="shared" si="16"/>
        <v>50</v>
      </c>
      <c r="O93" s="98">
        <v>1</v>
      </c>
      <c r="P93" s="23">
        <v>1</v>
      </c>
      <c r="Q93" s="8">
        <v>10</v>
      </c>
      <c r="R93" s="8">
        <v>5</v>
      </c>
      <c r="S93" s="8">
        <v>1</v>
      </c>
      <c r="T93" s="8">
        <v>1</v>
      </c>
      <c r="U93" s="80">
        <f t="shared" si="17"/>
        <v>62</v>
      </c>
      <c r="V93" s="83">
        <f t="shared" si="15"/>
        <v>38.400000000000006</v>
      </c>
      <c r="W93" s="6" t="str">
        <f t="shared" si="18"/>
        <v>Media</v>
      </c>
      <c r="X93" s="10" t="str">
        <f t="shared" ref="X93:X100" si="20">IF(W93="Alta","Significativo","No Significativo")</f>
        <v>No Significativo</v>
      </c>
      <c r="Y93" s="9" t="s">
        <v>140</v>
      </c>
      <c r="Z93" s="162" t="s">
        <v>349</v>
      </c>
      <c r="AA93" s="6"/>
      <c r="AB93" s="6"/>
      <c r="AC93" s="6"/>
      <c r="AD93" s="9"/>
      <c r="AE93" s="154"/>
      <c r="AF93" s="9"/>
      <c r="BD93" s="25"/>
      <c r="BE93" s="34"/>
      <c r="BF93" s="22"/>
      <c r="BG93" s="22"/>
      <c r="BH93" s="22"/>
      <c r="BI93" s="22"/>
      <c r="BJ93" s="22"/>
      <c r="BK93" s="36"/>
    </row>
    <row r="94" spans="1:63" ht="38.25" x14ac:dyDescent="0.2">
      <c r="A94" s="93" t="s">
        <v>360</v>
      </c>
      <c r="B94" s="26" t="s">
        <v>274</v>
      </c>
      <c r="C94" s="93" t="s">
        <v>181</v>
      </c>
      <c r="D94" s="94" t="s">
        <v>5</v>
      </c>
      <c r="E94" s="6" t="s">
        <v>240</v>
      </c>
      <c r="F94" s="7" t="s">
        <v>241</v>
      </c>
      <c r="G94" s="13" t="s">
        <v>61</v>
      </c>
      <c r="H94" s="10" t="s">
        <v>273</v>
      </c>
      <c r="I94" s="12" t="s">
        <v>54</v>
      </c>
      <c r="J94" s="6" t="s">
        <v>136</v>
      </c>
      <c r="K94" s="95" t="s">
        <v>55</v>
      </c>
      <c r="L94" s="23">
        <v>10</v>
      </c>
      <c r="M94" s="8">
        <v>5</v>
      </c>
      <c r="N94" s="50">
        <f t="shared" si="16"/>
        <v>50</v>
      </c>
      <c r="O94" s="98">
        <v>1</v>
      </c>
      <c r="P94" s="23">
        <v>1</v>
      </c>
      <c r="Q94" s="8">
        <v>10</v>
      </c>
      <c r="R94" s="8">
        <v>5</v>
      </c>
      <c r="S94" s="8">
        <v>5</v>
      </c>
      <c r="T94" s="8">
        <v>1</v>
      </c>
      <c r="U94" s="80">
        <f t="shared" si="17"/>
        <v>74</v>
      </c>
      <c r="V94" s="83">
        <f t="shared" si="15"/>
        <v>42.480000000000004</v>
      </c>
      <c r="W94" s="6" t="str">
        <f t="shared" si="18"/>
        <v>Media</v>
      </c>
      <c r="X94" s="10" t="str">
        <f t="shared" si="20"/>
        <v>No Significativo</v>
      </c>
      <c r="Y94" s="9" t="s">
        <v>140</v>
      </c>
      <c r="Z94" s="162" t="s">
        <v>349</v>
      </c>
      <c r="AA94" s="6"/>
      <c r="AB94" s="6"/>
      <c r="AC94" s="6"/>
      <c r="AD94" s="9"/>
      <c r="AE94" s="154"/>
      <c r="AF94" s="9"/>
      <c r="BD94" s="25"/>
      <c r="BK94" s="36"/>
    </row>
    <row r="95" spans="1:63" ht="38.25" x14ac:dyDescent="0.2">
      <c r="A95" s="93" t="s">
        <v>360</v>
      </c>
      <c r="B95" s="26" t="s">
        <v>274</v>
      </c>
      <c r="C95" s="93" t="s">
        <v>181</v>
      </c>
      <c r="D95" s="94" t="s">
        <v>5</v>
      </c>
      <c r="E95" s="6" t="s">
        <v>221</v>
      </c>
      <c r="F95" s="7" t="s">
        <v>222</v>
      </c>
      <c r="G95" s="13" t="s">
        <v>61</v>
      </c>
      <c r="H95" s="10" t="s">
        <v>273</v>
      </c>
      <c r="I95" s="12" t="s">
        <v>54</v>
      </c>
      <c r="J95" s="6" t="s">
        <v>136</v>
      </c>
      <c r="K95" s="95" t="s">
        <v>55</v>
      </c>
      <c r="L95" s="23">
        <v>10</v>
      </c>
      <c r="M95" s="8">
        <v>5</v>
      </c>
      <c r="N95" s="48">
        <f t="shared" ref="N95:N115" si="21">L95*M95</f>
        <v>50</v>
      </c>
      <c r="O95" s="98">
        <v>1</v>
      </c>
      <c r="P95" s="23">
        <v>1</v>
      </c>
      <c r="Q95" s="8">
        <v>10</v>
      </c>
      <c r="R95" s="8">
        <v>5</v>
      </c>
      <c r="S95" s="8">
        <v>5</v>
      </c>
      <c r="T95" s="8">
        <v>1</v>
      </c>
      <c r="U95" s="80">
        <f t="shared" si="17"/>
        <v>74</v>
      </c>
      <c r="V95" s="83">
        <f t="shared" si="15"/>
        <v>42.480000000000004</v>
      </c>
      <c r="W95" s="6" t="str">
        <f t="shared" si="18"/>
        <v>Media</v>
      </c>
      <c r="X95" s="10" t="str">
        <f t="shared" si="20"/>
        <v>No Significativo</v>
      </c>
      <c r="Y95" s="9" t="s">
        <v>140</v>
      </c>
      <c r="Z95" s="162" t="s">
        <v>349</v>
      </c>
      <c r="AA95" s="6"/>
      <c r="AB95" s="6"/>
      <c r="AC95" s="6"/>
      <c r="AD95" s="9"/>
      <c r="AE95" s="154"/>
      <c r="AF95" s="9"/>
      <c r="BD95" s="25"/>
      <c r="BK95" s="36"/>
    </row>
    <row r="96" spans="1:63" ht="38.25" x14ac:dyDescent="0.2">
      <c r="A96" s="93" t="s">
        <v>360</v>
      </c>
      <c r="B96" s="26" t="s">
        <v>274</v>
      </c>
      <c r="C96" s="93" t="s">
        <v>181</v>
      </c>
      <c r="D96" s="94" t="s">
        <v>5</v>
      </c>
      <c r="E96" s="6" t="s">
        <v>207</v>
      </c>
      <c r="F96" s="7" t="s">
        <v>241</v>
      </c>
      <c r="G96" s="13" t="s">
        <v>61</v>
      </c>
      <c r="H96" s="10" t="s">
        <v>273</v>
      </c>
      <c r="I96" s="12" t="s">
        <v>54</v>
      </c>
      <c r="J96" s="6" t="s">
        <v>136</v>
      </c>
      <c r="K96" s="95" t="s">
        <v>55</v>
      </c>
      <c r="L96" s="23">
        <v>10</v>
      </c>
      <c r="M96" s="8">
        <v>5</v>
      </c>
      <c r="N96" s="48">
        <f t="shared" si="21"/>
        <v>50</v>
      </c>
      <c r="O96" s="98">
        <v>1</v>
      </c>
      <c r="P96" s="23">
        <v>1</v>
      </c>
      <c r="Q96" s="8">
        <v>10</v>
      </c>
      <c r="R96" s="8">
        <v>5</v>
      </c>
      <c r="S96" s="8">
        <v>5</v>
      </c>
      <c r="T96" s="8">
        <v>1</v>
      </c>
      <c r="U96" s="80">
        <f t="shared" si="17"/>
        <v>74</v>
      </c>
      <c r="V96" s="83">
        <f t="shared" si="15"/>
        <v>42.480000000000004</v>
      </c>
      <c r="W96" s="6" t="str">
        <f t="shared" si="18"/>
        <v>Media</v>
      </c>
      <c r="X96" s="10" t="str">
        <f t="shared" si="20"/>
        <v>No Significativo</v>
      </c>
      <c r="Y96" s="9" t="s">
        <v>140</v>
      </c>
      <c r="Z96" s="162" t="s">
        <v>349</v>
      </c>
      <c r="AA96" s="6"/>
      <c r="AB96" s="6"/>
      <c r="AC96" s="6"/>
      <c r="AD96" s="9"/>
      <c r="AE96" s="154"/>
      <c r="AF96" s="9"/>
      <c r="BD96" s="25"/>
      <c r="BK96" s="36"/>
    </row>
    <row r="97" spans="1:63" ht="38.25" x14ac:dyDescent="0.2">
      <c r="A97" s="93" t="s">
        <v>360</v>
      </c>
      <c r="B97" s="26" t="s">
        <v>274</v>
      </c>
      <c r="C97" s="93" t="s">
        <v>181</v>
      </c>
      <c r="D97" s="94" t="s">
        <v>5</v>
      </c>
      <c r="E97" s="6" t="s">
        <v>236</v>
      </c>
      <c r="F97" s="7" t="s">
        <v>237</v>
      </c>
      <c r="G97" s="13" t="s">
        <v>61</v>
      </c>
      <c r="H97" s="10" t="s">
        <v>273</v>
      </c>
      <c r="I97" s="12" t="s">
        <v>54</v>
      </c>
      <c r="J97" s="6" t="s">
        <v>136</v>
      </c>
      <c r="K97" s="95" t="s">
        <v>55</v>
      </c>
      <c r="L97" s="23">
        <v>10</v>
      </c>
      <c r="M97" s="8">
        <v>5</v>
      </c>
      <c r="N97" s="48">
        <f t="shared" si="21"/>
        <v>50</v>
      </c>
      <c r="O97" s="98">
        <v>1</v>
      </c>
      <c r="P97" s="23">
        <v>1</v>
      </c>
      <c r="Q97" s="8">
        <v>10</v>
      </c>
      <c r="R97" s="8">
        <v>5</v>
      </c>
      <c r="S97" s="8">
        <v>1</v>
      </c>
      <c r="T97" s="8">
        <v>1</v>
      </c>
      <c r="U97" s="80">
        <f t="shared" si="17"/>
        <v>62</v>
      </c>
      <c r="V97" s="83">
        <f t="shared" si="15"/>
        <v>38.400000000000006</v>
      </c>
      <c r="W97" s="6" t="str">
        <f t="shared" si="18"/>
        <v>Media</v>
      </c>
      <c r="X97" s="10" t="str">
        <f t="shared" si="20"/>
        <v>No Significativo</v>
      </c>
      <c r="Y97" s="9" t="s">
        <v>140</v>
      </c>
      <c r="Z97" s="162" t="s">
        <v>349</v>
      </c>
      <c r="AA97" s="6"/>
      <c r="AB97" s="6"/>
      <c r="AC97" s="6"/>
      <c r="AD97" s="9"/>
      <c r="AE97" s="154"/>
      <c r="AF97" s="9"/>
      <c r="BD97" s="25"/>
      <c r="BK97" s="36"/>
    </row>
    <row r="98" spans="1:63" ht="51" x14ac:dyDescent="0.2">
      <c r="A98" s="93" t="s">
        <v>360</v>
      </c>
      <c r="B98" s="26" t="s">
        <v>274</v>
      </c>
      <c r="C98" s="93" t="s">
        <v>181</v>
      </c>
      <c r="D98" s="94" t="s">
        <v>5</v>
      </c>
      <c r="E98" s="6" t="s">
        <v>255</v>
      </c>
      <c r="F98" s="10" t="s">
        <v>60</v>
      </c>
      <c r="G98" s="13" t="s">
        <v>61</v>
      </c>
      <c r="H98" s="10" t="s">
        <v>273</v>
      </c>
      <c r="I98" s="12" t="s">
        <v>54</v>
      </c>
      <c r="J98" s="6" t="s">
        <v>136</v>
      </c>
      <c r="K98" s="95" t="s">
        <v>55</v>
      </c>
      <c r="L98" s="23">
        <v>10</v>
      </c>
      <c r="M98" s="8">
        <v>5</v>
      </c>
      <c r="N98" s="48">
        <f t="shared" si="21"/>
        <v>50</v>
      </c>
      <c r="O98" s="98">
        <v>1</v>
      </c>
      <c r="P98" s="23">
        <v>1</v>
      </c>
      <c r="Q98" s="8">
        <v>10</v>
      </c>
      <c r="R98" s="8">
        <v>5</v>
      </c>
      <c r="S98" s="8">
        <v>1</v>
      </c>
      <c r="T98" s="8">
        <v>1</v>
      </c>
      <c r="U98" s="80">
        <f t="shared" si="17"/>
        <v>62</v>
      </c>
      <c r="V98" s="83">
        <f t="shared" si="15"/>
        <v>38.400000000000006</v>
      </c>
      <c r="W98" s="6" t="str">
        <f t="shared" si="18"/>
        <v>Media</v>
      </c>
      <c r="X98" s="10" t="str">
        <f t="shared" si="20"/>
        <v>No Significativo</v>
      </c>
      <c r="Y98" s="9" t="s">
        <v>140</v>
      </c>
      <c r="Z98" s="162" t="s">
        <v>349</v>
      </c>
      <c r="AA98" s="6"/>
      <c r="AB98" s="6"/>
      <c r="AC98" s="6"/>
      <c r="AD98" s="9"/>
      <c r="AE98" s="154"/>
      <c r="AF98" s="9"/>
      <c r="BD98" s="25"/>
      <c r="BK98" s="36"/>
    </row>
    <row r="99" spans="1:63" ht="38.25" x14ac:dyDescent="0.2">
      <c r="A99" s="93" t="s">
        <v>360</v>
      </c>
      <c r="B99" s="26" t="s">
        <v>274</v>
      </c>
      <c r="C99" s="93" t="s">
        <v>181</v>
      </c>
      <c r="D99" s="94" t="s">
        <v>5</v>
      </c>
      <c r="E99" s="6" t="s">
        <v>202</v>
      </c>
      <c r="F99" s="10" t="s">
        <v>60</v>
      </c>
      <c r="G99" s="13" t="s">
        <v>61</v>
      </c>
      <c r="H99" s="10" t="s">
        <v>273</v>
      </c>
      <c r="I99" s="12" t="s">
        <v>54</v>
      </c>
      <c r="J99" s="6" t="s">
        <v>136</v>
      </c>
      <c r="K99" s="95" t="s">
        <v>55</v>
      </c>
      <c r="L99" s="23">
        <v>10</v>
      </c>
      <c r="M99" s="8">
        <v>5</v>
      </c>
      <c r="N99" s="48">
        <f t="shared" si="21"/>
        <v>50</v>
      </c>
      <c r="O99" s="98">
        <v>1</v>
      </c>
      <c r="P99" s="23">
        <v>1</v>
      </c>
      <c r="Q99" s="8">
        <v>10</v>
      </c>
      <c r="R99" s="8">
        <v>5</v>
      </c>
      <c r="S99" s="8">
        <v>5</v>
      </c>
      <c r="T99" s="8">
        <v>1</v>
      </c>
      <c r="U99" s="80">
        <f t="shared" si="17"/>
        <v>74</v>
      </c>
      <c r="V99" s="83">
        <f t="shared" si="15"/>
        <v>42.480000000000004</v>
      </c>
      <c r="W99" s="6" t="str">
        <f t="shared" si="18"/>
        <v>Media</v>
      </c>
      <c r="X99" s="10" t="str">
        <f t="shared" si="20"/>
        <v>No Significativo</v>
      </c>
      <c r="Y99" s="9" t="s">
        <v>140</v>
      </c>
      <c r="Z99" s="162" t="s">
        <v>349</v>
      </c>
      <c r="AA99" s="6"/>
      <c r="AB99" s="6"/>
      <c r="AC99" s="6"/>
      <c r="AD99" s="9"/>
      <c r="AE99" s="154"/>
      <c r="AF99" s="9"/>
      <c r="BD99" s="25"/>
      <c r="BK99" s="36"/>
    </row>
    <row r="100" spans="1:63" ht="38.25" x14ac:dyDescent="0.2">
      <c r="A100" s="93" t="s">
        <v>359</v>
      </c>
      <c r="B100" s="26" t="s">
        <v>274</v>
      </c>
      <c r="C100" s="93" t="s">
        <v>182</v>
      </c>
      <c r="D100" s="94" t="s">
        <v>3</v>
      </c>
      <c r="E100" s="6" t="s">
        <v>242</v>
      </c>
      <c r="F100" s="10" t="s">
        <v>243</v>
      </c>
      <c r="G100" s="13" t="s">
        <v>67</v>
      </c>
      <c r="H100" s="10" t="s">
        <v>272</v>
      </c>
      <c r="I100" s="12" t="s">
        <v>54</v>
      </c>
      <c r="J100" s="6" t="s">
        <v>136</v>
      </c>
      <c r="K100" s="95" t="s">
        <v>55</v>
      </c>
      <c r="L100" s="23">
        <v>10</v>
      </c>
      <c r="M100" s="8">
        <v>10</v>
      </c>
      <c r="N100" s="48">
        <f t="shared" si="21"/>
        <v>100</v>
      </c>
      <c r="O100" s="98">
        <v>1</v>
      </c>
      <c r="P100" s="23">
        <v>1</v>
      </c>
      <c r="Q100" s="8">
        <v>1</v>
      </c>
      <c r="R100" s="8">
        <v>1</v>
      </c>
      <c r="S100" s="8">
        <v>1</v>
      </c>
      <c r="T100" s="8">
        <v>1</v>
      </c>
      <c r="U100" s="80">
        <f t="shared" si="17"/>
        <v>16.5</v>
      </c>
      <c r="V100" s="83">
        <f t="shared" si="15"/>
        <v>39.93</v>
      </c>
      <c r="W100" s="6" t="str">
        <f t="shared" si="18"/>
        <v>Media</v>
      </c>
      <c r="X100" s="10" t="str">
        <f t="shared" si="20"/>
        <v>No Significativo</v>
      </c>
      <c r="Y100" s="9" t="s">
        <v>140</v>
      </c>
      <c r="Z100" s="162" t="s">
        <v>302</v>
      </c>
      <c r="AA100" s="6"/>
      <c r="AB100" s="6"/>
      <c r="AC100" s="6"/>
      <c r="AD100" s="9"/>
      <c r="AE100" s="154"/>
      <c r="AF100" s="9"/>
      <c r="BD100" s="25"/>
      <c r="BK100" s="36"/>
    </row>
    <row r="101" spans="1:63" ht="96.75" customHeight="1" x14ac:dyDescent="0.2">
      <c r="A101" s="93" t="s">
        <v>359</v>
      </c>
      <c r="B101" s="26" t="s">
        <v>101</v>
      </c>
      <c r="C101" s="93" t="s">
        <v>388</v>
      </c>
      <c r="D101" s="94" t="s">
        <v>8</v>
      </c>
      <c r="E101" s="6" t="s">
        <v>390</v>
      </c>
      <c r="F101" s="10" t="s">
        <v>60</v>
      </c>
      <c r="G101" s="13" t="s">
        <v>61</v>
      </c>
      <c r="H101" s="10" t="s">
        <v>400</v>
      </c>
      <c r="I101" s="12" t="s">
        <v>54</v>
      </c>
      <c r="J101" s="6" t="s">
        <v>136</v>
      </c>
      <c r="K101" s="95" t="s">
        <v>55</v>
      </c>
      <c r="L101" s="23">
        <v>10</v>
      </c>
      <c r="M101" s="8">
        <v>5</v>
      </c>
      <c r="N101" s="48">
        <f t="shared" si="21"/>
        <v>50</v>
      </c>
      <c r="O101" s="98">
        <v>1</v>
      </c>
      <c r="P101" s="23">
        <v>1</v>
      </c>
      <c r="Q101" s="8">
        <v>1</v>
      </c>
      <c r="R101" s="8">
        <v>1</v>
      </c>
      <c r="S101" s="8">
        <v>5</v>
      </c>
      <c r="T101" s="8">
        <v>1</v>
      </c>
      <c r="U101" s="80">
        <f t="shared" ref="U101:U104" si="22">(P101*3.5)+(Q101*3.5)+(R101*3.5)+(S101*3)+(T101*3)</f>
        <v>28.5</v>
      </c>
      <c r="V101" s="83">
        <f t="shared" ref="V101:V104" si="23">(0.34*N101)+(0.32*O101)+(0.34* U101)</f>
        <v>27.01</v>
      </c>
      <c r="W101" s="6" t="str">
        <f t="shared" ref="W101:W104" si="24">IF(V101&lt;=28,"Baja",IF(V101&lt;=51.99,"Media","Alta"))</f>
        <v>Baja</v>
      </c>
      <c r="X101" s="10" t="str">
        <f t="shared" ref="X101:X104" si="25">IF(W101="Alta","Significativo","No Significativo")</f>
        <v>No Significativo</v>
      </c>
      <c r="Y101" s="9" t="s">
        <v>140</v>
      </c>
      <c r="Z101" s="162" t="s">
        <v>402</v>
      </c>
      <c r="AA101" s="6"/>
      <c r="AB101" s="6"/>
      <c r="AC101" s="6"/>
      <c r="AD101" s="9"/>
      <c r="AE101" s="154"/>
      <c r="AF101" s="9"/>
      <c r="BD101" s="25"/>
      <c r="BK101" s="36"/>
    </row>
    <row r="102" spans="1:63" ht="129.75" customHeight="1" x14ac:dyDescent="0.2">
      <c r="A102" s="93" t="s">
        <v>359</v>
      </c>
      <c r="B102" s="26" t="s">
        <v>101</v>
      </c>
      <c r="C102" s="93" t="s">
        <v>388</v>
      </c>
      <c r="D102" s="94" t="s">
        <v>8</v>
      </c>
      <c r="E102" s="6" t="s">
        <v>391</v>
      </c>
      <c r="F102" s="10" t="s">
        <v>60</v>
      </c>
      <c r="G102" s="13" t="s">
        <v>64</v>
      </c>
      <c r="H102" s="10" t="s">
        <v>270</v>
      </c>
      <c r="I102" s="12" t="s">
        <v>54</v>
      </c>
      <c r="J102" s="6" t="s">
        <v>136</v>
      </c>
      <c r="K102" s="95" t="s">
        <v>56</v>
      </c>
      <c r="L102" s="23">
        <v>10</v>
      </c>
      <c r="M102" s="8">
        <v>5</v>
      </c>
      <c r="N102" s="48">
        <f t="shared" si="21"/>
        <v>50</v>
      </c>
      <c r="O102" s="98">
        <v>1</v>
      </c>
      <c r="P102" s="23">
        <v>1</v>
      </c>
      <c r="Q102" s="8">
        <v>1</v>
      </c>
      <c r="R102" s="8">
        <v>1</v>
      </c>
      <c r="S102" s="8">
        <v>5</v>
      </c>
      <c r="T102" s="8">
        <v>1</v>
      </c>
      <c r="U102" s="80">
        <f t="shared" si="22"/>
        <v>28.5</v>
      </c>
      <c r="V102" s="83">
        <f t="shared" si="23"/>
        <v>27.01</v>
      </c>
      <c r="W102" s="6" t="str">
        <f t="shared" si="24"/>
        <v>Baja</v>
      </c>
      <c r="X102" s="10" t="str">
        <f t="shared" si="25"/>
        <v>No Significativo</v>
      </c>
      <c r="Y102" s="9" t="s">
        <v>140</v>
      </c>
      <c r="Z102" s="162" t="s">
        <v>291</v>
      </c>
      <c r="AA102" s="6"/>
      <c r="AB102" s="6"/>
      <c r="AC102" s="6"/>
      <c r="AD102" s="9"/>
      <c r="AE102" s="154"/>
      <c r="AF102" s="9"/>
      <c r="BD102" s="25"/>
      <c r="BK102" s="36"/>
    </row>
    <row r="103" spans="1:63" ht="57.75" customHeight="1" x14ac:dyDescent="0.2">
      <c r="A103" s="93" t="s">
        <v>359</v>
      </c>
      <c r="B103" s="26" t="s">
        <v>101</v>
      </c>
      <c r="C103" s="93" t="s">
        <v>388</v>
      </c>
      <c r="D103" s="94" t="s">
        <v>8</v>
      </c>
      <c r="E103" s="6" t="s">
        <v>392</v>
      </c>
      <c r="F103" s="10" t="s">
        <v>185</v>
      </c>
      <c r="G103" s="13" t="s">
        <v>61</v>
      </c>
      <c r="H103" s="10" t="s">
        <v>400</v>
      </c>
      <c r="I103" s="12" t="s">
        <v>54</v>
      </c>
      <c r="J103" s="6" t="s">
        <v>136</v>
      </c>
      <c r="K103" s="95" t="s">
        <v>55</v>
      </c>
      <c r="L103" s="23">
        <v>10</v>
      </c>
      <c r="M103" s="8">
        <v>5</v>
      </c>
      <c r="N103" s="48">
        <f t="shared" si="21"/>
        <v>50</v>
      </c>
      <c r="O103" s="98">
        <v>1</v>
      </c>
      <c r="P103" s="23">
        <v>1</v>
      </c>
      <c r="Q103" s="8">
        <v>1</v>
      </c>
      <c r="R103" s="8">
        <v>5</v>
      </c>
      <c r="S103" s="8">
        <v>5</v>
      </c>
      <c r="T103" s="8">
        <v>1</v>
      </c>
      <c r="U103" s="80">
        <f t="shared" si="22"/>
        <v>42.5</v>
      </c>
      <c r="V103" s="83">
        <f t="shared" si="23"/>
        <v>31.770000000000003</v>
      </c>
      <c r="W103" s="6" t="str">
        <f t="shared" si="24"/>
        <v>Media</v>
      </c>
      <c r="X103" s="10" t="str">
        <f t="shared" si="25"/>
        <v>No Significativo</v>
      </c>
      <c r="Y103" s="9" t="s">
        <v>140</v>
      </c>
      <c r="Z103" s="162" t="s">
        <v>403</v>
      </c>
      <c r="AA103" s="6"/>
      <c r="AB103" s="6"/>
      <c r="AC103" s="6"/>
      <c r="AD103" s="9"/>
      <c r="AE103" s="154"/>
      <c r="AF103" s="9"/>
      <c r="BD103" s="25"/>
      <c r="BK103" s="36"/>
    </row>
    <row r="104" spans="1:63" ht="57.75" customHeight="1" x14ac:dyDescent="0.2">
      <c r="A104" s="93" t="s">
        <v>359</v>
      </c>
      <c r="B104" s="26" t="s">
        <v>101</v>
      </c>
      <c r="C104" s="93" t="s">
        <v>388</v>
      </c>
      <c r="D104" s="94" t="s">
        <v>8</v>
      </c>
      <c r="E104" s="6" t="s">
        <v>393</v>
      </c>
      <c r="F104" s="10" t="s">
        <v>401</v>
      </c>
      <c r="G104" s="13" t="s">
        <v>61</v>
      </c>
      <c r="H104" s="10" t="s">
        <v>400</v>
      </c>
      <c r="I104" s="12" t="s">
        <v>54</v>
      </c>
      <c r="J104" s="6" t="s">
        <v>136</v>
      </c>
      <c r="K104" s="95" t="s">
        <v>55</v>
      </c>
      <c r="L104" s="23">
        <v>10</v>
      </c>
      <c r="M104" s="8">
        <v>5</v>
      </c>
      <c r="N104" s="48">
        <f t="shared" si="21"/>
        <v>50</v>
      </c>
      <c r="O104" s="98">
        <v>1</v>
      </c>
      <c r="P104" s="23">
        <v>1</v>
      </c>
      <c r="Q104" s="8">
        <v>1</v>
      </c>
      <c r="R104" s="8">
        <v>5</v>
      </c>
      <c r="S104" s="8">
        <v>5</v>
      </c>
      <c r="T104" s="8">
        <v>1</v>
      </c>
      <c r="U104" s="80">
        <f t="shared" si="22"/>
        <v>42.5</v>
      </c>
      <c r="V104" s="83">
        <f t="shared" si="23"/>
        <v>31.770000000000003</v>
      </c>
      <c r="W104" s="6" t="str">
        <f t="shared" si="24"/>
        <v>Media</v>
      </c>
      <c r="X104" s="10" t="str">
        <f t="shared" si="25"/>
        <v>No Significativo</v>
      </c>
      <c r="Y104" s="9" t="s">
        <v>140</v>
      </c>
      <c r="Z104" s="162" t="s">
        <v>336</v>
      </c>
      <c r="AA104" s="6"/>
      <c r="AB104" s="6"/>
      <c r="AC104" s="6"/>
      <c r="AD104" s="9"/>
      <c r="AE104" s="154"/>
      <c r="AF104" s="9"/>
      <c r="BD104" s="25"/>
      <c r="BK104" s="36"/>
    </row>
    <row r="105" spans="1:63" ht="57.75" customHeight="1" x14ac:dyDescent="0.2">
      <c r="A105" s="93" t="s">
        <v>86</v>
      </c>
      <c r="B105" s="26" t="s">
        <v>101</v>
      </c>
      <c r="C105" s="93" t="s">
        <v>365</v>
      </c>
      <c r="D105" s="94" t="s">
        <v>5</v>
      </c>
      <c r="E105" s="6" t="s">
        <v>236</v>
      </c>
      <c r="F105" s="7" t="s">
        <v>237</v>
      </c>
      <c r="G105" s="13" t="s">
        <v>4</v>
      </c>
      <c r="H105" s="10" t="s">
        <v>378</v>
      </c>
      <c r="I105" s="12" t="s">
        <v>54</v>
      </c>
      <c r="J105" s="6" t="s">
        <v>136</v>
      </c>
      <c r="K105" s="95" t="s">
        <v>56</v>
      </c>
      <c r="L105" s="23">
        <v>10</v>
      </c>
      <c r="M105" s="8">
        <v>5</v>
      </c>
      <c r="N105" s="48">
        <f t="shared" si="21"/>
        <v>50</v>
      </c>
      <c r="O105" s="98">
        <v>1</v>
      </c>
      <c r="P105" s="23">
        <v>1</v>
      </c>
      <c r="Q105" s="8">
        <v>1</v>
      </c>
      <c r="R105" s="8">
        <v>1</v>
      </c>
      <c r="S105" s="8">
        <v>1</v>
      </c>
      <c r="T105" s="8">
        <v>1</v>
      </c>
      <c r="U105" s="80">
        <f t="shared" si="17"/>
        <v>16.5</v>
      </c>
      <c r="V105" s="83">
        <f t="shared" si="15"/>
        <v>22.93</v>
      </c>
      <c r="W105" s="6" t="str">
        <f t="shared" ref="W105:W108" si="26">IF(V105&lt;=28,"Baja",IF(V105&lt;=51.99,"Media","Alta"))</f>
        <v>Baja</v>
      </c>
      <c r="X105" s="10" t="str">
        <f t="shared" ref="X105:X108" si="27">IF(W105="Alta","Significativo","No Significativo")</f>
        <v>No Significativo</v>
      </c>
      <c r="Y105" s="9" t="s">
        <v>140</v>
      </c>
      <c r="Z105" s="162" t="s">
        <v>385</v>
      </c>
      <c r="AA105" s="6"/>
      <c r="AB105" s="6"/>
      <c r="AC105" s="6"/>
      <c r="AD105" s="9"/>
      <c r="AE105" s="154"/>
      <c r="AF105" s="9"/>
      <c r="BD105" s="25"/>
      <c r="BK105" s="36"/>
    </row>
    <row r="106" spans="1:63" ht="89.25" x14ac:dyDescent="0.2">
      <c r="A106" s="93" t="s">
        <v>86</v>
      </c>
      <c r="B106" s="26" t="s">
        <v>101</v>
      </c>
      <c r="C106" s="93" t="s">
        <v>365</v>
      </c>
      <c r="D106" s="94" t="s">
        <v>5</v>
      </c>
      <c r="E106" s="6" t="s">
        <v>366</v>
      </c>
      <c r="F106" s="10" t="s">
        <v>185</v>
      </c>
      <c r="G106" s="13" t="s">
        <v>64</v>
      </c>
      <c r="H106" s="10" t="s">
        <v>378</v>
      </c>
      <c r="I106" s="12" t="s">
        <v>54</v>
      </c>
      <c r="J106" s="6" t="s">
        <v>136</v>
      </c>
      <c r="K106" s="95" t="s">
        <v>56</v>
      </c>
      <c r="L106" s="23">
        <v>10</v>
      </c>
      <c r="M106" s="8">
        <v>5</v>
      </c>
      <c r="N106" s="48">
        <f t="shared" si="21"/>
        <v>50</v>
      </c>
      <c r="O106" s="98">
        <v>1</v>
      </c>
      <c r="P106" s="23">
        <v>1</v>
      </c>
      <c r="Q106" s="8">
        <v>5</v>
      </c>
      <c r="R106" s="8">
        <v>5</v>
      </c>
      <c r="S106" s="8">
        <v>1</v>
      </c>
      <c r="T106" s="8">
        <v>1</v>
      </c>
      <c r="U106" s="80">
        <f t="shared" si="17"/>
        <v>44.5</v>
      </c>
      <c r="V106" s="83">
        <f t="shared" si="15"/>
        <v>32.450000000000003</v>
      </c>
      <c r="W106" s="6" t="str">
        <f t="shared" si="26"/>
        <v>Media</v>
      </c>
      <c r="X106" s="10" t="str">
        <f t="shared" si="27"/>
        <v>No Significativo</v>
      </c>
      <c r="Y106" s="9" t="s">
        <v>140</v>
      </c>
      <c r="Z106" s="162" t="s">
        <v>384</v>
      </c>
      <c r="AA106" s="6"/>
      <c r="AB106" s="6"/>
      <c r="AC106" s="6"/>
      <c r="AD106" s="9"/>
      <c r="AE106" s="154"/>
      <c r="AF106" s="9"/>
      <c r="BD106" s="25"/>
      <c r="BK106" s="36"/>
    </row>
    <row r="107" spans="1:63" ht="89.25" x14ac:dyDescent="0.2">
      <c r="A107" s="93" t="s">
        <v>86</v>
      </c>
      <c r="B107" s="26" t="s">
        <v>101</v>
      </c>
      <c r="C107" s="93" t="s">
        <v>365</v>
      </c>
      <c r="D107" s="94" t="s">
        <v>5</v>
      </c>
      <c r="E107" s="6" t="s">
        <v>221</v>
      </c>
      <c r="F107" s="10" t="s">
        <v>60</v>
      </c>
      <c r="G107" s="13" t="s">
        <v>4</v>
      </c>
      <c r="H107" s="10" t="s">
        <v>378</v>
      </c>
      <c r="I107" s="12" t="s">
        <v>54</v>
      </c>
      <c r="J107" s="6" t="s">
        <v>136</v>
      </c>
      <c r="K107" s="95" t="s">
        <v>56</v>
      </c>
      <c r="L107" s="23">
        <v>10</v>
      </c>
      <c r="M107" s="8">
        <v>5</v>
      </c>
      <c r="N107" s="48">
        <f t="shared" si="21"/>
        <v>50</v>
      </c>
      <c r="O107" s="98">
        <v>1</v>
      </c>
      <c r="P107" s="23">
        <v>1</v>
      </c>
      <c r="Q107" s="8">
        <v>5</v>
      </c>
      <c r="R107" s="8">
        <v>10</v>
      </c>
      <c r="S107" s="8">
        <v>5</v>
      </c>
      <c r="T107" s="8">
        <v>1</v>
      </c>
      <c r="U107" s="80">
        <f t="shared" si="17"/>
        <v>74</v>
      </c>
      <c r="V107" s="83">
        <f t="shared" si="15"/>
        <v>42.480000000000004</v>
      </c>
      <c r="W107" s="6" t="str">
        <f t="shared" si="26"/>
        <v>Media</v>
      </c>
      <c r="X107" s="10" t="str">
        <f t="shared" si="27"/>
        <v>No Significativo</v>
      </c>
      <c r="Y107" s="9" t="s">
        <v>140</v>
      </c>
      <c r="Z107" s="162" t="s">
        <v>385</v>
      </c>
      <c r="AA107" s="6"/>
      <c r="AB107" s="6"/>
      <c r="AC107" s="6"/>
      <c r="AD107" s="9"/>
      <c r="AE107" s="154"/>
      <c r="AF107" s="9"/>
      <c r="BD107" s="25"/>
      <c r="BK107" s="36"/>
    </row>
    <row r="108" spans="1:63" ht="89.25" x14ac:dyDescent="0.2">
      <c r="A108" s="93" t="s">
        <v>86</v>
      </c>
      <c r="B108" s="26" t="s">
        <v>101</v>
      </c>
      <c r="C108" s="93" t="s">
        <v>365</v>
      </c>
      <c r="D108" s="94" t="s">
        <v>5</v>
      </c>
      <c r="E108" s="6" t="s">
        <v>235</v>
      </c>
      <c r="F108" s="10" t="s">
        <v>60</v>
      </c>
      <c r="G108" s="13" t="s">
        <v>64</v>
      </c>
      <c r="H108" s="10" t="s">
        <v>378</v>
      </c>
      <c r="I108" s="12" t="s">
        <v>54</v>
      </c>
      <c r="J108" s="6" t="s">
        <v>136</v>
      </c>
      <c r="K108" s="95" t="s">
        <v>56</v>
      </c>
      <c r="L108" s="23">
        <v>10</v>
      </c>
      <c r="M108" s="8">
        <v>5</v>
      </c>
      <c r="N108" s="48">
        <f t="shared" si="21"/>
        <v>50</v>
      </c>
      <c r="O108" s="98">
        <v>1</v>
      </c>
      <c r="P108" s="23">
        <v>1</v>
      </c>
      <c r="Q108" s="8">
        <v>5</v>
      </c>
      <c r="R108" s="8">
        <v>5</v>
      </c>
      <c r="S108" s="8">
        <v>5</v>
      </c>
      <c r="T108" s="8">
        <v>1</v>
      </c>
      <c r="U108" s="80">
        <f t="shared" si="17"/>
        <v>56.5</v>
      </c>
      <c r="V108" s="83">
        <f t="shared" si="15"/>
        <v>36.53</v>
      </c>
      <c r="W108" s="6" t="str">
        <f t="shared" si="26"/>
        <v>Media</v>
      </c>
      <c r="X108" s="10" t="str">
        <f t="shared" si="27"/>
        <v>No Significativo</v>
      </c>
      <c r="Y108" s="9" t="s">
        <v>140</v>
      </c>
      <c r="Z108" s="162" t="s">
        <v>385</v>
      </c>
      <c r="AA108" s="6"/>
      <c r="AB108" s="6"/>
      <c r="AC108" s="6"/>
      <c r="AD108" s="9"/>
      <c r="AE108" s="154"/>
      <c r="AF108" s="9"/>
      <c r="BD108" s="25"/>
      <c r="BK108" s="36"/>
    </row>
    <row r="109" spans="1:63" ht="107.25" customHeight="1" x14ac:dyDescent="0.2">
      <c r="A109" s="93" t="s">
        <v>14</v>
      </c>
      <c r="B109" s="26" t="s">
        <v>274</v>
      </c>
      <c r="C109" s="93" t="s">
        <v>367</v>
      </c>
      <c r="D109" s="94" t="s">
        <v>3</v>
      </c>
      <c r="E109" s="6" t="s">
        <v>379</v>
      </c>
      <c r="F109" s="10" t="s">
        <v>197</v>
      </c>
      <c r="G109" s="13" t="s">
        <v>61</v>
      </c>
      <c r="H109" s="10" t="s">
        <v>380</v>
      </c>
      <c r="I109" s="12" t="s">
        <v>54</v>
      </c>
      <c r="J109" s="6" t="s">
        <v>134</v>
      </c>
      <c r="K109" s="95" t="s">
        <v>56</v>
      </c>
      <c r="L109" s="23">
        <v>10</v>
      </c>
      <c r="M109" s="8">
        <v>5</v>
      </c>
      <c r="N109" s="48">
        <f t="shared" si="21"/>
        <v>50</v>
      </c>
      <c r="O109" s="98">
        <v>1</v>
      </c>
      <c r="P109" s="23">
        <v>5</v>
      </c>
      <c r="Q109" s="8">
        <v>5</v>
      </c>
      <c r="R109" s="8">
        <v>10</v>
      </c>
      <c r="S109" s="8">
        <v>5</v>
      </c>
      <c r="T109" s="8">
        <v>1</v>
      </c>
      <c r="U109" s="80">
        <f t="shared" si="17"/>
        <v>88</v>
      </c>
      <c r="V109" s="83">
        <f t="shared" si="15"/>
        <v>47.24</v>
      </c>
      <c r="W109" s="6" t="str">
        <f t="shared" ref="W109:W110" si="28">IF(V109&lt;=28,"Baja",IF(V109&lt;=51.99,"Media","Alta"))</f>
        <v>Media</v>
      </c>
      <c r="X109" s="10" t="str">
        <f t="shared" ref="X109:X110" si="29">IF(W109="Alta","Significativo","No Significativo")</f>
        <v>No Significativo</v>
      </c>
      <c r="Y109" s="9" t="s">
        <v>140</v>
      </c>
      <c r="Z109" s="162" t="s">
        <v>384</v>
      </c>
      <c r="AA109" s="6"/>
      <c r="AB109" s="6"/>
      <c r="AC109" s="6"/>
      <c r="AD109" s="9"/>
      <c r="AE109" s="154"/>
      <c r="AF109" s="9"/>
      <c r="BD109" s="25"/>
      <c r="BK109" s="36"/>
    </row>
    <row r="110" spans="1:63" ht="107.25" customHeight="1" x14ac:dyDescent="0.2">
      <c r="A110" s="93" t="s">
        <v>14</v>
      </c>
      <c r="B110" s="26" t="s">
        <v>274</v>
      </c>
      <c r="C110" s="93" t="s">
        <v>367</v>
      </c>
      <c r="D110" s="94" t="s">
        <v>3</v>
      </c>
      <c r="E110" s="6" t="s">
        <v>381</v>
      </c>
      <c r="F110" s="10" t="s">
        <v>197</v>
      </c>
      <c r="G110" s="13" t="s">
        <v>61</v>
      </c>
      <c r="H110" s="10" t="s">
        <v>382</v>
      </c>
      <c r="I110" s="12" t="s">
        <v>54</v>
      </c>
      <c r="J110" s="6" t="s">
        <v>134</v>
      </c>
      <c r="K110" s="95" t="s">
        <v>56</v>
      </c>
      <c r="L110" s="23">
        <v>10</v>
      </c>
      <c r="M110" s="8">
        <v>5</v>
      </c>
      <c r="N110" s="48">
        <f t="shared" si="21"/>
        <v>50</v>
      </c>
      <c r="O110" s="98">
        <v>1</v>
      </c>
      <c r="P110" s="23">
        <v>1</v>
      </c>
      <c r="Q110" s="8">
        <v>5</v>
      </c>
      <c r="R110" s="8">
        <v>5</v>
      </c>
      <c r="S110" s="8">
        <v>1</v>
      </c>
      <c r="T110" s="8">
        <v>1</v>
      </c>
      <c r="U110" s="80">
        <f t="shared" si="17"/>
        <v>44.5</v>
      </c>
      <c r="V110" s="83">
        <f t="shared" si="15"/>
        <v>32.450000000000003</v>
      </c>
      <c r="W110" s="6" t="str">
        <f t="shared" si="28"/>
        <v>Media</v>
      </c>
      <c r="X110" s="10" t="str">
        <f t="shared" si="29"/>
        <v>No Significativo</v>
      </c>
      <c r="Y110" s="9" t="s">
        <v>140</v>
      </c>
      <c r="Z110" s="162" t="s">
        <v>384</v>
      </c>
      <c r="AA110" s="6"/>
      <c r="AB110" s="6"/>
      <c r="AC110" s="6"/>
      <c r="AD110" s="9"/>
      <c r="AE110" s="154"/>
      <c r="AF110" s="9"/>
      <c r="BD110" s="25"/>
      <c r="BK110" s="36"/>
    </row>
    <row r="111" spans="1:63" ht="102" x14ac:dyDescent="0.2">
      <c r="A111" s="93" t="s">
        <v>14</v>
      </c>
      <c r="B111" s="26" t="s">
        <v>274</v>
      </c>
      <c r="C111" s="93" t="s">
        <v>367</v>
      </c>
      <c r="D111" s="94" t="s">
        <v>3</v>
      </c>
      <c r="E111" s="10" t="s">
        <v>383</v>
      </c>
      <c r="F111" s="10" t="s">
        <v>185</v>
      </c>
      <c r="G111" s="112" t="s">
        <v>64</v>
      </c>
      <c r="H111" s="10" t="s">
        <v>380</v>
      </c>
      <c r="I111" s="12" t="s">
        <v>54</v>
      </c>
      <c r="J111" s="6" t="s">
        <v>136</v>
      </c>
      <c r="K111" s="95" t="s">
        <v>55</v>
      </c>
      <c r="L111" s="23">
        <v>10</v>
      </c>
      <c r="M111" s="8">
        <v>5</v>
      </c>
      <c r="N111" s="48">
        <f t="shared" si="21"/>
        <v>50</v>
      </c>
      <c r="O111" s="98">
        <v>1</v>
      </c>
      <c r="P111" s="23">
        <v>10</v>
      </c>
      <c r="Q111" s="8">
        <v>5</v>
      </c>
      <c r="R111" s="8">
        <v>5</v>
      </c>
      <c r="S111" s="8">
        <v>5</v>
      </c>
      <c r="T111" s="8">
        <v>1</v>
      </c>
      <c r="U111" s="80">
        <f t="shared" si="17"/>
        <v>88</v>
      </c>
      <c r="V111" s="83">
        <f t="shared" si="15"/>
        <v>47.24</v>
      </c>
      <c r="W111" s="6" t="str">
        <f t="shared" ref="W111" si="30">IF(V111&lt;=28,"Baja",IF(V111&lt;=51.99,"Media","Alta"))</f>
        <v>Media</v>
      </c>
      <c r="X111" s="10" t="str">
        <f t="shared" ref="X111" si="31">IF(W111="Alta","Significativo","No Significativo")</f>
        <v>No Significativo</v>
      </c>
      <c r="Y111" s="9" t="s">
        <v>140</v>
      </c>
      <c r="Z111" s="162" t="s">
        <v>282</v>
      </c>
      <c r="AA111" s="6"/>
      <c r="AB111" s="6"/>
      <c r="AC111" s="6"/>
      <c r="AD111" s="9"/>
      <c r="AE111" s="154"/>
      <c r="AF111" s="9"/>
      <c r="BD111" s="25"/>
      <c r="BK111" s="36"/>
    </row>
    <row r="112" spans="1:63" ht="102" x14ac:dyDescent="0.2">
      <c r="A112" s="93" t="s">
        <v>14</v>
      </c>
      <c r="B112" s="111" t="s">
        <v>274</v>
      </c>
      <c r="C112" s="93" t="s">
        <v>368</v>
      </c>
      <c r="D112" s="94" t="s">
        <v>3</v>
      </c>
      <c r="E112" s="10" t="s">
        <v>370</v>
      </c>
      <c r="F112" s="10" t="s">
        <v>373</v>
      </c>
      <c r="G112" s="112" t="s">
        <v>16</v>
      </c>
      <c r="H112" s="10" t="s">
        <v>58</v>
      </c>
      <c r="I112" s="12" t="s">
        <v>53</v>
      </c>
      <c r="J112" s="6" t="s">
        <v>136</v>
      </c>
      <c r="K112" s="95" t="s">
        <v>55</v>
      </c>
      <c r="L112" s="23">
        <v>10</v>
      </c>
      <c r="M112" s="8">
        <v>5</v>
      </c>
      <c r="N112" s="48">
        <f t="shared" si="21"/>
        <v>50</v>
      </c>
      <c r="O112" s="98">
        <v>1</v>
      </c>
      <c r="P112" s="23">
        <v>10</v>
      </c>
      <c r="Q112" s="8">
        <v>10</v>
      </c>
      <c r="R112" s="8">
        <v>1</v>
      </c>
      <c r="S112" s="8">
        <v>5</v>
      </c>
      <c r="T112" s="8">
        <v>1</v>
      </c>
      <c r="U112" s="80">
        <f t="shared" si="17"/>
        <v>91.5</v>
      </c>
      <c r="V112" s="83">
        <f t="shared" si="15"/>
        <v>48.430000000000007</v>
      </c>
      <c r="W112" s="6" t="str">
        <f t="shared" ref="W112" si="32">IF(V112&lt;=28,"Baja",IF(V112&lt;=51.99,"Media","Alta"))</f>
        <v>Media</v>
      </c>
      <c r="X112" s="10" t="str">
        <f t="shared" ref="X112" si="33">IF(W112="Alta","Significativo","No Significativo")</f>
        <v>No Significativo</v>
      </c>
      <c r="Y112" s="9" t="s">
        <v>140</v>
      </c>
      <c r="Z112" s="162" t="s">
        <v>386</v>
      </c>
      <c r="AA112" s="6"/>
      <c r="AB112" s="6"/>
      <c r="AC112" s="6"/>
      <c r="AD112" s="9"/>
      <c r="AE112" s="154"/>
      <c r="AF112" s="9"/>
      <c r="BD112" s="25"/>
      <c r="BK112" s="36"/>
    </row>
    <row r="113" spans="1:63" ht="102" x14ac:dyDescent="0.2">
      <c r="A113" s="93" t="s">
        <v>14</v>
      </c>
      <c r="B113" s="111" t="s">
        <v>274</v>
      </c>
      <c r="C113" s="93" t="s">
        <v>368</v>
      </c>
      <c r="D113" s="94" t="s">
        <v>8</v>
      </c>
      <c r="E113" s="10" t="s">
        <v>372</v>
      </c>
      <c r="F113" s="10" t="s">
        <v>374</v>
      </c>
      <c r="G113" s="112" t="s">
        <v>64</v>
      </c>
      <c r="H113" s="10" t="s">
        <v>58</v>
      </c>
      <c r="I113" s="12" t="s">
        <v>53</v>
      </c>
      <c r="J113" s="6" t="s">
        <v>136</v>
      </c>
      <c r="K113" s="95" t="s">
        <v>55</v>
      </c>
      <c r="L113" s="23">
        <v>10</v>
      </c>
      <c r="M113" s="8">
        <v>5</v>
      </c>
      <c r="N113" s="48">
        <f t="shared" si="21"/>
        <v>50</v>
      </c>
      <c r="O113" s="98">
        <v>1</v>
      </c>
      <c r="P113" s="23">
        <v>10</v>
      </c>
      <c r="Q113" s="8">
        <v>5</v>
      </c>
      <c r="R113" s="8">
        <v>1</v>
      </c>
      <c r="S113" s="8">
        <v>5</v>
      </c>
      <c r="T113" s="8">
        <v>1</v>
      </c>
      <c r="U113" s="80">
        <f t="shared" si="17"/>
        <v>74</v>
      </c>
      <c r="V113" s="83">
        <f t="shared" si="15"/>
        <v>42.480000000000004</v>
      </c>
      <c r="W113" s="6" t="str">
        <f t="shared" ref="W113" si="34">IF(V113&lt;=28,"Baja",IF(V113&lt;=51.99,"Media","Alta"))</f>
        <v>Media</v>
      </c>
      <c r="X113" s="10" t="str">
        <f t="shared" ref="X113" si="35">IF(W113="Alta","Significativo","No Significativo")</f>
        <v>No Significativo</v>
      </c>
      <c r="Y113" s="9" t="s">
        <v>140</v>
      </c>
      <c r="Z113" s="162" t="s">
        <v>386</v>
      </c>
      <c r="AA113" s="6"/>
      <c r="AB113" s="6"/>
      <c r="AC113" s="6"/>
      <c r="AD113" s="9"/>
      <c r="AE113" s="154"/>
      <c r="AF113" s="9"/>
      <c r="BD113" s="25"/>
      <c r="BK113" s="36"/>
    </row>
    <row r="114" spans="1:63" ht="102" x14ac:dyDescent="0.2">
      <c r="A114" s="93" t="s">
        <v>14</v>
      </c>
      <c r="B114" s="111" t="s">
        <v>101</v>
      </c>
      <c r="C114" s="93" t="s">
        <v>368</v>
      </c>
      <c r="D114" s="94" t="s">
        <v>3</v>
      </c>
      <c r="E114" s="10" t="s">
        <v>375</v>
      </c>
      <c r="F114" s="10" t="s">
        <v>376</v>
      </c>
      <c r="G114" s="112" t="s">
        <v>64</v>
      </c>
      <c r="H114" s="10" t="s">
        <v>319</v>
      </c>
      <c r="I114" s="12" t="s">
        <v>53</v>
      </c>
      <c r="J114" s="6" t="s">
        <v>136</v>
      </c>
      <c r="K114" s="95" t="s">
        <v>55</v>
      </c>
      <c r="L114" s="23">
        <v>10</v>
      </c>
      <c r="M114" s="8">
        <v>5</v>
      </c>
      <c r="N114" s="48">
        <f t="shared" si="21"/>
        <v>50</v>
      </c>
      <c r="O114" s="98">
        <v>1</v>
      </c>
      <c r="P114" s="23">
        <v>1</v>
      </c>
      <c r="Q114" s="8">
        <v>5</v>
      </c>
      <c r="R114" s="8">
        <v>1</v>
      </c>
      <c r="S114" s="8">
        <v>5</v>
      </c>
      <c r="T114" s="8">
        <v>1</v>
      </c>
      <c r="U114" s="80">
        <f t="shared" ref="U114:U119" si="36">(P114*3.5)+(Q114*3.5)+(R114*3.5)+(S114*3)+(T114*3)</f>
        <v>42.5</v>
      </c>
      <c r="V114" s="83">
        <f t="shared" si="15"/>
        <v>31.770000000000003</v>
      </c>
      <c r="W114" s="6" t="str">
        <f t="shared" ref="W114:W116" si="37">IF(V114&lt;=28,"Baja",IF(V114&lt;=51.99,"Media","Alta"))</f>
        <v>Media</v>
      </c>
      <c r="X114" s="10" t="str">
        <f t="shared" ref="X114:X116" si="38">IF(W114="Alta","Significativo","No Significativo")</f>
        <v>No Significativo</v>
      </c>
      <c r="Y114" s="9" t="s">
        <v>140</v>
      </c>
      <c r="Z114" s="162" t="s">
        <v>386</v>
      </c>
      <c r="AA114" s="6"/>
      <c r="AB114" s="6"/>
      <c r="AC114" s="6"/>
      <c r="AD114" s="9"/>
      <c r="AE114" s="154"/>
      <c r="AF114" s="9"/>
      <c r="BD114" s="25"/>
      <c r="BK114" s="36"/>
    </row>
    <row r="115" spans="1:63" ht="38.25" x14ac:dyDescent="0.2">
      <c r="A115" s="93" t="s">
        <v>14</v>
      </c>
      <c r="B115" s="111" t="s">
        <v>274</v>
      </c>
      <c r="C115" s="93" t="s">
        <v>369</v>
      </c>
      <c r="D115" s="94" t="s">
        <v>8</v>
      </c>
      <c r="E115" s="10" t="s">
        <v>371</v>
      </c>
      <c r="F115" s="10" t="s">
        <v>377</v>
      </c>
      <c r="G115" s="112" t="s">
        <v>4</v>
      </c>
      <c r="H115" s="10" t="s">
        <v>58</v>
      </c>
      <c r="I115" s="12" t="s">
        <v>53</v>
      </c>
      <c r="J115" s="6" t="s">
        <v>136</v>
      </c>
      <c r="K115" s="95" t="s">
        <v>55</v>
      </c>
      <c r="L115" s="23">
        <v>10</v>
      </c>
      <c r="M115" s="8">
        <v>5</v>
      </c>
      <c r="N115" s="48">
        <f t="shared" si="21"/>
        <v>50</v>
      </c>
      <c r="O115" s="98">
        <v>1</v>
      </c>
      <c r="P115" s="23">
        <v>5</v>
      </c>
      <c r="Q115" s="8">
        <v>5</v>
      </c>
      <c r="R115" s="8">
        <v>10</v>
      </c>
      <c r="S115" s="8">
        <v>5</v>
      </c>
      <c r="T115" s="8">
        <v>1</v>
      </c>
      <c r="U115" s="80">
        <f t="shared" si="36"/>
        <v>88</v>
      </c>
      <c r="V115" s="83">
        <f t="shared" si="15"/>
        <v>47.24</v>
      </c>
      <c r="W115" s="6" t="str">
        <f t="shared" si="37"/>
        <v>Media</v>
      </c>
      <c r="X115" s="10" t="str">
        <f t="shared" si="38"/>
        <v>No Significativo</v>
      </c>
      <c r="Y115" s="9" t="s">
        <v>140</v>
      </c>
      <c r="Z115" s="162" t="s">
        <v>353</v>
      </c>
      <c r="AA115" s="6"/>
      <c r="AB115" s="6"/>
      <c r="AC115" s="6"/>
      <c r="AD115" s="9"/>
      <c r="AE115" s="154"/>
      <c r="AF115" s="9"/>
      <c r="BD115" s="25"/>
      <c r="BK115" s="36"/>
    </row>
    <row r="116" spans="1:63" ht="51" x14ac:dyDescent="0.2">
      <c r="A116" s="93" t="s">
        <v>359</v>
      </c>
      <c r="B116" s="111" t="s">
        <v>103</v>
      </c>
      <c r="C116" s="93" t="s">
        <v>409</v>
      </c>
      <c r="D116" s="94" t="s">
        <v>8</v>
      </c>
      <c r="E116" s="10" t="s">
        <v>404</v>
      </c>
      <c r="F116" s="10" t="s">
        <v>60</v>
      </c>
      <c r="G116" s="112" t="s">
        <v>18</v>
      </c>
      <c r="H116" s="10" t="s">
        <v>407</v>
      </c>
      <c r="I116" s="12" t="s">
        <v>54</v>
      </c>
      <c r="J116" s="6" t="s">
        <v>139</v>
      </c>
      <c r="K116" s="95" t="s">
        <v>55</v>
      </c>
      <c r="L116" s="23">
        <v>10</v>
      </c>
      <c r="M116" s="8">
        <v>5</v>
      </c>
      <c r="N116" s="48">
        <f t="shared" ref="N116" si="39">L116*M116</f>
        <v>50</v>
      </c>
      <c r="O116" s="98">
        <v>1</v>
      </c>
      <c r="P116" s="23">
        <v>1</v>
      </c>
      <c r="Q116" s="8">
        <v>5</v>
      </c>
      <c r="R116" s="8">
        <v>5</v>
      </c>
      <c r="S116" s="8">
        <v>5</v>
      </c>
      <c r="T116" s="8">
        <v>5</v>
      </c>
      <c r="U116" s="80">
        <f t="shared" si="36"/>
        <v>68.5</v>
      </c>
      <c r="V116" s="83">
        <f t="shared" ref="V116:V120" si="40">(0.34*N116)+(0.32*O116)+(0.34* U116)</f>
        <v>40.61</v>
      </c>
      <c r="W116" s="6" t="str">
        <f t="shared" si="37"/>
        <v>Media</v>
      </c>
      <c r="X116" s="10" t="str">
        <f t="shared" si="38"/>
        <v>No Significativo</v>
      </c>
      <c r="Y116" s="9" t="s">
        <v>140</v>
      </c>
      <c r="Z116" s="162" t="s">
        <v>411</v>
      </c>
      <c r="AA116" s="6"/>
      <c r="AB116" s="6"/>
      <c r="AC116" s="6"/>
      <c r="AD116" s="9"/>
      <c r="AE116" s="154"/>
      <c r="AF116" s="9"/>
      <c r="BD116" s="25"/>
      <c r="BK116" s="36"/>
    </row>
    <row r="117" spans="1:63" ht="87" customHeight="1" x14ac:dyDescent="0.2">
      <c r="A117" s="93" t="s">
        <v>359</v>
      </c>
      <c r="B117" s="111" t="s">
        <v>103</v>
      </c>
      <c r="C117" s="93" t="s">
        <v>409</v>
      </c>
      <c r="D117" s="94" t="s">
        <v>8</v>
      </c>
      <c r="E117" s="10" t="s">
        <v>405</v>
      </c>
      <c r="F117" s="10" t="s">
        <v>185</v>
      </c>
      <c r="G117" s="13" t="s">
        <v>61</v>
      </c>
      <c r="H117" s="10" t="s">
        <v>407</v>
      </c>
      <c r="I117" s="12" t="s">
        <v>54</v>
      </c>
      <c r="J117" s="6" t="s">
        <v>136</v>
      </c>
      <c r="K117" s="95" t="s">
        <v>55</v>
      </c>
      <c r="L117" s="23">
        <v>10</v>
      </c>
      <c r="M117" s="8">
        <v>5</v>
      </c>
      <c r="N117" s="48">
        <f t="shared" ref="N117:N118" si="41">L117*M117</f>
        <v>50</v>
      </c>
      <c r="O117" s="98">
        <v>1</v>
      </c>
      <c r="P117" s="23">
        <v>1</v>
      </c>
      <c r="Q117" s="8">
        <v>5</v>
      </c>
      <c r="R117" s="8">
        <v>5</v>
      </c>
      <c r="S117" s="8">
        <v>1</v>
      </c>
      <c r="T117" s="8">
        <v>1</v>
      </c>
      <c r="U117" s="80">
        <f t="shared" si="36"/>
        <v>44.5</v>
      </c>
      <c r="V117" s="83">
        <f t="shared" si="40"/>
        <v>32.450000000000003</v>
      </c>
      <c r="W117" s="6" t="str">
        <f t="shared" ref="W117:W119" si="42">IF(V117&lt;=28,"Baja",IF(V117&lt;=51.99,"Media","Alta"))</f>
        <v>Media</v>
      </c>
      <c r="X117" s="10" t="str">
        <f t="shared" ref="X117:X119" si="43">IF(W117="Alta","Significativo","No Significativo")</f>
        <v>No Significativo</v>
      </c>
      <c r="Y117" s="9" t="s">
        <v>140</v>
      </c>
      <c r="Z117" s="162" t="s">
        <v>412</v>
      </c>
      <c r="AA117" s="6"/>
      <c r="AB117" s="6"/>
      <c r="AC117" s="6"/>
      <c r="AD117" s="9"/>
      <c r="AE117" s="154"/>
      <c r="AF117" s="9"/>
      <c r="BD117" s="25"/>
      <c r="BK117" s="36"/>
    </row>
    <row r="118" spans="1:63" ht="93" customHeight="1" x14ac:dyDescent="0.2">
      <c r="A118" s="93" t="s">
        <v>359</v>
      </c>
      <c r="B118" s="111" t="s">
        <v>103</v>
      </c>
      <c r="C118" s="93" t="s">
        <v>409</v>
      </c>
      <c r="D118" s="94" t="s">
        <v>8</v>
      </c>
      <c r="E118" s="10" t="s">
        <v>390</v>
      </c>
      <c r="F118" s="10" t="s">
        <v>60</v>
      </c>
      <c r="G118" s="13" t="s">
        <v>61</v>
      </c>
      <c r="H118" s="10" t="s">
        <v>407</v>
      </c>
      <c r="I118" s="12" t="s">
        <v>54</v>
      </c>
      <c r="J118" s="6" t="s">
        <v>136</v>
      </c>
      <c r="K118" s="95" t="s">
        <v>55</v>
      </c>
      <c r="L118" s="23">
        <v>10</v>
      </c>
      <c r="M118" s="8">
        <v>5</v>
      </c>
      <c r="N118" s="48">
        <f t="shared" si="41"/>
        <v>50</v>
      </c>
      <c r="O118" s="98">
        <v>1</v>
      </c>
      <c r="P118" s="23">
        <v>1</v>
      </c>
      <c r="Q118" s="8">
        <v>1</v>
      </c>
      <c r="R118" s="8">
        <v>1</v>
      </c>
      <c r="S118" s="8">
        <v>5</v>
      </c>
      <c r="T118" s="8">
        <v>1</v>
      </c>
      <c r="U118" s="80">
        <f t="shared" si="36"/>
        <v>28.5</v>
      </c>
      <c r="V118" s="83">
        <f t="shared" si="40"/>
        <v>27.01</v>
      </c>
      <c r="W118" s="6" t="str">
        <f t="shared" si="42"/>
        <v>Baja</v>
      </c>
      <c r="X118" s="10" t="str">
        <f t="shared" si="43"/>
        <v>No Significativo</v>
      </c>
      <c r="Y118" s="9" t="s">
        <v>140</v>
      </c>
      <c r="Z118" s="162" t="s">
        <v>408</v>
      </c>
      <c r="AA118" s="6"/>
      <c r="AB118" s="6"/>
      <c r="AC118" s="6"/>
      <c r="AD118" s="9"/>
      <c r="AE118" s="154"/>
      <c r="AF118" s="9"/>
      <c r="BD118" s="25"/>
      <c r="BK118" s="36"/>
    </row>
    <row r="119" spans="1:63" ht="45.75" customHeight="1" x14ac:dyDescent="0.2">
      <c r="A119" s="93" t="s">
        <v>359</v>
      </c>
      <c r="B119" s="111" t="s">
        <v>103</v>
      </c>
      <c r="C119" s="93" t="s">
        <v>409</v>
      </c>
      <c r="D119" s="94" t="s">
        <v>8</v>
      </c>
      <c r="E119" s="10" t="s">
        <v>406</v>
      </c>
      <c r="F119" s="10" t="s">
        <v>185</v>
      </c>
      <c r="G119" s="13" t="s">
        <v>61</v>
      </c>
      <c r="H119" s="10" t="s">
        <v>407</v>
      </c>
      <c r="I119" s="12" t="s">
        <v>54</v>
      </c>
      <c r="J119" s="6" t="s">
        <v>138</v>
      </c>
      <c r="K119" s="95" t="s">
        <v>55</v>
      </c>
      <c r="L119" s="23">
        <v>10</v>
      </c>
      <c r="M119" s="8">
        <v>5</v>
      </c>
      <c r="N119" s="48">
        <f t="shared" ref="N119" si="44">L119*M119</f>
        <v>50</v>
      </c>
      <c r="O119" s="98">
        <v>1</v>
      </c>
      <c r="P119" s="23">
        <v>1</v>
      </c>
      <c r="Q119" s="8">
        <v>5</v>
      </c>
      <c r="R119" s="8">
        <v>1</v>
      </c>
      <c r="S119" s="8">
        <v>5</v>
      </c>
      <c r="T119" s="8">
        <v>1</v>
      </c>
      <c r="U119" s="80">
        <f t="shared" si="36"/>
        <v>42.5</v>
      </c>
      <c r="V119" s="83">
        <f t="shared" si="40"/>
        <v>31.770000000000003</v>
      </c>
      <c r="W119" s="6" t="str">
        <f t="shared" si="42"/>
        <v>Media</v>
      </c>
      <c r="X119" s="10" t="str">
        <f t="shared" si="43"/>
        <v>No Significativo</v>
      </c>
      <c r="Y119" s="9" t="s">
        <v>140</v>
      </c>
      <c r="Z119" s="162" t="s">
        <v>282</v>
      </c>
      <c r="AA119" s="6"/>
      <c r="AB119" s="6"/>
      <c r="AC119" s="6"/>
      <c r="AD119" s="9"/>
      <c r="AE119" s="154"/>
      <c r="AF119" s="9"/>
      <c r="BD119" s="25"/>
      <c r="BK119" s="36"/>
    </row>
    <row r="120" spans="1:63" ht="36.75" customHeight="1" thickBot="1" x14ac:dyDescent="0.25">
      <c r="A120" s="93" t="s">
        <v>359</v>
      </c>
      <c r="B120" s="111" t="s">
        <v>103</v>
      </c>
      <c r="C120" s="93" t="s">
        <v>409</v>
      </c>
      <c r="D120" s="94" t="s">
        <v>8</v>
      </c>
      <c r="E120" s="10" t="s">
        <v>410</v>
      </c>
      <c r="F120" s="10" t="s">
        <v>413</v>
      </c>
      <c r="G120" s="13" t="s">
        <v>61</v>
      </c>
      <c r="H120" s="10" t="s">
        <v>268</v>
      </c>
      <c r="I120" s="12" t="s">
        <v>53</v>
      </c>
      <c r="J120" s="6" t="s">
        <v>138</v>
      </c>
      <c r="K120" s="95" t="s">
        <v>55</v>
      </c>
      <c r="L120" s="23">
        <v>10</v>
      </c>
      <c r="M120" s="8">
        <v>5</v>
      </c>
      <c r="N120" s="48">
        <f t="shared" ref="N120" si="45">L120*M120</f>
        <v>50</v>
      </c>
      <c r="O120" s="98">
        <v>1</v>
      </c>
      <c r="P120" s="23">
        <v>1</v>
      </c>
      <c r="Q120" s="8">
        <v>1</v>
      </c>
      <c r="R120" s="8">
        <v>1</v>
      </c>
      <c r="S120" s="8">
        <v>1</v>
      </c>
      <c r="T120" s="8">
        <v>1</v>
      </c>
      <c r="U120" s="80">
        <f t="shared" ref="U120" si="46">(P120*3.5)+(Q120*3.5)+(R120*3.5)+(S120*3)+(T120*3)</f>
        <v>16.5</v>
      </c>
      <c r="V120" s="83">
        <f t="shared" si="40"/>
        <v>22.93</v>
      </c>
      <c r="W120" s="6" t="str">
        <f t="shared" ref="W120:W121" si="47">IF(V120&lt;=28,"Baja",IF(V120&lt;=51.99,"Media","Alta"))</f>
        <v>Baja</v>
      </c>
      <c r="X120" s="10" t="str">
        <f t="shared" ref="X120:X121" si="48">IF(W120="Alta","Significativo","No Significativo")</f>
        <v>No Significativo</v>
      </c>
      <c r="Y120" s="9" t="s">
        <v>140</v>
      </c>
      <c r="Z120" s="163" t="s">
        <v>282</v>
      </c>
      <c r="AA120" s="164"/>
      <c r="AB120" s="164"/>
      <c r="AC120" s="164"/>
      <c r="AD120" s="165"/>
      <c r="AE120" s="154"/>
      <c r="AF120" s="9"/>
      <c r="BD120" s="25"/>
      <c r="BK120" s="36"/>
    </row>
    <row r="121" spans="1:63" s="16" customFormat="1" ht="3.75" customHeight="1" thickBot="1" x14ac:dyDescent="0.25">
      <c r="B121" s="17"/>
      <c r="C121" s="17"/>
      <c r="G121" s="13"/>
      <c r="I121" s="17"/>
      <c r="J121" s="1"/>
      <c r="K121" s="17"/>
      <c r="M121" s="17"/>
      <c r="P121" s="17"/>
      <c r="Q121" s="17"/>
      <c r="R121" s="17"/>
      <c r="S121" s="17"/>
      <c r="T121" s="17"/>
      <c r="U121" s="17"/>
      <c r="W121" s="6" t="str">
        <f t="shared" si="47"/>
        <v>Baja</v>
      </c>
      <c r="X121" s="10" t="str">
        <f t="shared" si="48"/>
        <v>No Significativo</v>
      </c>
      <c r="Y121" s="9" t="s">
        <v>140</v>
      </c>
      <c r="Z121" s="100"/>
      <c r="AA121" s="17"/>
      <c r="AB121" s="17"/>
      <c r="AC121" s="17"/>
      <c r="AD121" s="17"/>
      <c r="AE121" s="17"/>
      <c r="AF121" s="17"/>
      <c r="BH121" s="1"/>
      <c r="BI121" s="1"/>
    </row>
    <row r="122" spans="1:63" s="16" customFormat="1" ht="24" customHeight="1" x14ac:dyDescent="0.2">
      <c r="A122" s="113" t="s">
        <v>70</v>
      </c>
      <c r="B122" s="114"/>
      <c r="C122" s="114"/>
      <c r="D122" s="114" t="s">
        <v>71</v>
      </c>
      <c r="E122" s="114"/>
      <c r="F122" s="114"/>
      <c r="G122" s="114"/>
      <c r="H122" s="114"/>
      <c r="I122" s="114"/>
      <c r="J122" s="114"/>
      <c r="K122" s="114"/>
      <c r="L122" s="114"/>
      <c r="M122" s="115" t="s">
        <v>72</v>
      </c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6" t="s">
        <v>73</v>
      </c>
      <c r="Z122" s="117"/>
      <c r="AA122" s="117"/>
      <c r="AB122" s="117"/>
      <c r="AC122" s="117"/>
      <c r="AD122" s="117"/>
      <c r="AE122" s="117"/>
      <c r="AF122" s="117"/>
      <c r="BG122" s="1"/>
      <c r="BH122" s="1"/>
    </row>
    <row r="123" spans="1:63" s="16" customFormat="1" ht="24" customHeight="1" thickBot="1" x14ac:dyDescent="0.25">
      <c r="A123" s="118" t="s">
        <v>142</v>
      </c>
      <c r="B123" s="119"/>
      <c r="C123" s="119"/>
      <c r="D123" s="119" t="s">
        <v>143</v>
      </c>
      <c r="E123" s="119"/>
      <c r="F123" s="119"/>
      <c r="G123" s="119"/>
      <c r="H123" s="119"/>
      <c r="I123" s="119"/>
      <c r="J123" s="119"/>
      <c r="K123" s="119"/>
      <c r="L123" s="119"/>
      <c r="M123" s="120" t="s">
        <v>144</v>
      </c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1" t="s">
        <v>145</v>
      </c>
      <c r="Z123" s="122"/>
      <c r="AA123" s="122"/>
      <c r="AB123" s="122"/>
      <c r="AC123" s="122"/>
      <c r="AD123" s="122"/>
      <c r="AE123" s="122"/>
      <c r="AF123" s="122"/>
      <c r="BG123" s="1"/>
      <c r="BH123" s="1"/>
    </row>
    <row r="124" spans="1:63" s="16" customFormat="1" x14ac:dyDescent="0.2">
      <c r="B124" s="17"/>
      <c r="C124" s="17"/>
      <c r="I124" s="17"/>
      <c r="J124" s="1"/>
      <c r="K124" s="17"/>
      <c r="M124" s="17"/>
      <c r="P124" s="17"/>
      <c r="Q124" s="17"/>
      <c r="R124" s="17"/>
      <c r="S124" s="17"/>
      <c r="T124" s="17"/>
      <c r="U124" s="17"/>
      <c r="Z124" s="17"/>
      <c r="AA124" s="17"/>
      <c r="AB124" s="17"/>
      <c r="AC124" s="17"/>
      <c r="AD124" s="17"/>
      <c r="AE124" s="17"/>
      <c r="AF124" s="17"/>
      <c r="BH124" s="1"/>
      <c r="BI124" s="1"/>
    </row>
    <row r="125" spans="1:63" s="16" customFormat="1" x14ac:dyDescent="0.2">
      <c r="B125" s="17"/>
      <c r="C125" s="17"/>
      <c r="I125" s="17"/>
      <c r="J125" s="1"/>
      <c r="K125" s="17"/>
      <c r="M125" s="17"/>
      <c r="P125" s="17"/>
      <c r="Q125" s="17"/>
      <c r="R125" s="17"/>
      <c r="S125" s="17"/>
      <c r="T125" s="17"/>
      <c r="U125" s="17"/>
      <c r="Z125" s="17"/>
      <c r="AA125" s="17"/>
      <c r="AB125" s="17"/>
      <c r="AC125" s="17"/>
      <c r="AD125" s="17"/>
      <c r="AE125" s="17"/>
      <c r="AF125" s="17"/>
      <c r="BH125" s="1"/>
      <c r="BI125" s="1"/>
    </row>
    <row r="126" spans="1:63" s="16" customFormat="1" x14ac:dyDescent="0.2">
      <c r="B126" s="17"/>
      <c r="C126" s="17"/>
      <c r="I126" s="17"/>
      <c r="J126" s="1"/>
      <c r="K126" s="17"/>
      <c r="M126" s="17"/>
      <c r="P126" s="17"/>
      <c r="Q126" s="17"/>
      <c r="R126" s="17"/>
      <c r="S126" s="17"/>
      <c r="T126" s="17"/>
      <c r="U126" s="17"/>
      <c r="Z126" s="17"/>
      <c r="AA126" s="17"/>
      <c r="AB126" s="17"/>
      <c r="AC126" s="17"/>
      <c r="AD126" s="17"/>
      <c r="AE126" s="17"/>
      <c r="AF126" s="17"/>
      <c r="BH126" s="1"/>
      <c r="BI126" s="1"/>
    </row>
    <row r="127" spans="1:63" s="16" customFormat="1" x14ac:dyDescent="0.2">
      <c r="B127" s="17"/>
      <c r="C127" s="17"/>
      <c r="I127" s="17"/>
      <c r="J127" s="1"/>
      <c r="K127" s="17"/>
      <c r="M127" s="17"/>
      <c r="P127" s="17"/>
      <c r="Q127" s="17"/>
      <c r="R127" s="17"/>
      <c r="S127" s="17"/>
      <c r="T127" s="17"/>
      <c r="U127" s="17"/>
      <c r="Z127" s="17"/>
      <c r="AA127" s="17"/>
      <c r="AB127" s="17"/>
      <c r="AC127" s="17"/>
      <c r="AD127" s="17"/>
      <c r="AE127" s="17"/>
      <c r="AF127" s="17"/>
      <c r="BH127" s="1"/>
      <c r="BI127" s="1"/>
    </row>
    <row r="128" spans="1:63" s="16" customFormat="1" x14ac:dyDescent="0.2">
      <c r="B128" s="17"/>
      <c r="C128" s="17"/>
      <c r="I128" s="17"/>
      <c r="J128" s="1"/>
      <c r="K128" s="17"/>
      <c r="M128" s="17"/>
      <c r="P128" s="17"/>
      <c r="Q128" s="17"/>
      <c r="R128" s="17"/>
      <c r="S128" s="17"/>
      <c r="T128" s="17"/>
      <c r="U128" s="17"/>
      <c r="Z128" s="17"/>
      <c r="AA128" s="17"/>
      <c r="AB128" s="17"/>
      <c r="AC128" s="17"/>
      <c r="AD128" s="17"/>
      <c r="AE128" s="17"/>
      <c r="AF128" s="17"/>
      <c r="BH128" s="1"/>
      <c r="BI128" s="1"/>
    </row>
    <row r="129" spans="2:61" s="16" customFormat="1" x14ac:dyDescent="0.2">
      <c r="B129" s="17"/>
      <c r="C129" s="17"/>
      <c r="I129" s="17"/>
      <c r="J129" s="1"/>
      <c r="K129" s="17"/>
      <c r="M129" s="17"/>
      <c r="P129" s="17"/>
      <c r="Q129" s="17"/>
      <c r="R129" s="17"/>
      <c r="S129" s="17"/>
      <c r="T129" s="17"/>
      <c r="U129" s="17"/>
      <c r="Z129" s="17"/>
      <c r="AA129" s="17"/>
      <c r="AB129" s="17"/>
      <c r="AC129" s="17"/>
      <c r="AD129" s="17"/>
      <c r="AE129" s="17"/>
      <c r="AF129" s="17"/>
      <c r="BH129" s="1"/>
      <c r="BI129" s="1"/>
    </row>
  </sheetData>
  <autoFilter ref="A9:AF123" xr:uid="{00000000-0009-0000-0000-000000000000}">
    <sortState ref="A8:AJ91">
      <sortCondition sortBy="cellColor" ref="V7:V91" dxfId="224"/>
    </sortState>
  </autoFilter>
  <mergeCells count="23">
    <mergeCell ref="AE8:AF8"/>
    <mergeCell ref="Z8:AD8"/>
    <mergeCell ref="AA6:AB6"/>
    <mergeCell ref="A8:C8"/>
    <mergeCell ref="D8:K8"/>
    <mergeCell ref="L8:N8"/>
    <mergeCell ref="P8:U8"/>
    <mergeCell ref="V8:Y8"/>
    <mergeCell ref="A1:F4"/>
    <mergeCell ref="G1:AF4"/>
    <mergeCell ref="BD4:BE4"/>
    <mergeCell ref="B6:C6"/>
    <mergeCell ref="E6:J6"/>
    <mergeCell ref="L6:V6"/>
    <mergeCell ref="W6:X6"/>
    <mergeCell ref="A122:C122"/>
    <mergeCell ref="D122:L122"/>
    <mergeCell ref="M122:X122"/>
    <mergeCell ref="Y122:AF122"/>
    <mergeCell ref="A123:C123"/>
    <mergeCell ref="D123:L123"/>
    <mergeCell ref="M123:X123"/>
    <mergeCell ref="Y123:AF123"/>
  </mergeCells>
  <conditionalFormatting sqref="V41:V115 V10:V38">
    <cfRule type="cellIs" dxfId="223" priority="771" operator="lessThanOrEqual">
      <formula>28</formula>
    </cfRule>
    <cfRule type="cellIs" dxfId="222" priority="772" operator="between">
      <formula>28.01</formula>
      <formula>51.99</formula>
    </cfRule>
    <cfRule type="cellIs" dxfId="221" priority="773" operator="greaterThanOrEqual">
      <formula>52</formula>
    </cfRule>
  </conditionalFormatting>
  <conditionalFormatting sqref="A10:A12 A14:A57">
    <cfRule type="cellIs" dxfId="220" priority="438" stopIfTrue="1" operator="equal">
      <formula>"Gestión gerencial"+#REF!</formula>
    </cfRule>
    <cfRule type="cellIs" dxfId="219" priority="439" stopIfTrue="1" operator="equal">
      <formula>"Mantenimiento"</formula>
    </cfRule>
    <cfRule type="cellIs" dxfId="218" priority="440" stopIfTrue="1" operator="equal">
      <formula>"Gestión Humana"</formula>
    </cfRule>
    <cfRule type="cellIs" dxfId="217" priority="441" stopIfTrue="1" operator="equal">
      <formula>"Almacen"</formula>
    </cfRule>
    <cfRule type="cellIs" dxfId="216" priority="442" stopIfTrue="1" operator="equal">
      <formula>"Todos los Procesos"</formula>
    </cfRule>
    <cfRule type="cellIs" dxfId="215" priority="443" stopIfTrue="1" operator="equal">
      <formula>"Gestión Integral"</formula>
    </cfRule>
    <cfRule type="cellIs" dxfId="214" priority="444" stopIfTrue="1" operator="equal">
      <formula>"Compras"</formula>
    </cfRule>
    <cfRule type="cellIs" dxfId="213" priority="445" stopIfTrue="1" operator="equal">
      <formula>"Extracción tratamiento y aprovechamiento"</formula>
    </cfRule>
  </conditionalFormatting>
  <conditionalFormatting sqref="A72:A73">
    <cfRule type="cellIs" dxfId="212" priority="160" stopIfTrue="1" operator="equal">
      <formula>"Gestión gerencial"+#REF!</formula>
    </cfRule>
    <cfRule type="cellIs" dxfId="211" priority="161" stopIfTrue="1" operator="equal">
      <formula>"Mantenimiento"</formula>
    </cfRule>
    <cfRule type="cellIs" dxfId="210" priority="162" stopIfTrue="1" operator="equal">
      <formula>"Gestión Humana"</formula>
    </cfRule>
    <cfRule type="cellIs" dxfId="209" priority="163" stopIfTrue="1" operator="equal">
      <formula>"Almacen"</formula>
    </cfRule>
    <cfRule type="cellIs" dxfId="208" priority="164" stopIfTrue="1" operator="equal">
      <formula>"Todos los Procesos"</formula>
    </cfRule>
    <cfRule type="cellIs" dxfId="207" priority="165" stopIfTrue="1" operator="equal">
      <formula>"Gestión Integral"</formula>
    </cfRule>
    <cfRule type="cellIs" dxfId="206" priority="166" stopIfTrue="1" operator="equal">
      <formula>"Compras"</formula>
    </cfRule>
    <cfRule type="cellIs" dxfId="205" priority="167" stopIfTrue="1" operator="equal">
      <formula>"Extracción tratamiento y aprovechamiento"</formula>
    </cfRule>
  </conditionalFormatting>
  <conditionalFormatting sqref="A74:A77">
    <cfRule type="cellIs" dxfId="204" priority="152" stopIfTrue="1" operator="equal">
      <formula>"Gestión gerencial"+#REF!</formula>
    </cfRule>
    <cfRule type="cellIs" dxfId="203" priority="153" stopIfTrue="1" operator="equal">
      <formula>"Mantenimiento"</formula>
    </cfRule>
    <cfRule type="cellIs" dxfId="202" priority="154" stopIfTrue="1" operator="equal">
      <formula>"Gestión Humana"</formula>
    </cfRule>
    <cfRule type="cellIs" dxfId="201" priority="155" stopIfTrue="1" operator="equal">
      <formula>"Almacen"</formula>
    </cfRule>
    <cfRule type="cellIs" dxfId="200" priority="156" stopIfTrue="1" operator="equal">
      <formula>"Todos los Procesos"</formula>
    </cfRule>
    <cfRule type="cellIs" dxfId="199" priority="157" stopIfTrue="1" operator="equal">
      <formula>"Gestión Integral"</formula>
    </cfRule>
    <cfRule type="cellIs" dxfId="198" priority="158" stopIfTrue="1" operator="equal">
      <formula>"Compras"</formula>
    </cfRule>
    <cfRule type="cellIs" dxfId="197" priority="159" stopIfTrue="1" operator="equal">
      <formula>"Extracción tratamiento y aprovechamiento"</formula>
    </cfRule>
  </conditionalFormatting>
  <conditionalFormatting sqref="A78:A81">
    <cfRule type="cellIs" dxfId="196" priority="144" stopIfTrue="1" operator="equal">
      <formula>"Gestión gerencial"+#REF!</formula>
    </cfRule>
    <cfRule type="cellIs" dxfId="195" priority="145" stopIfTrue="1" operator="equal">
      <formula>"Mantenimiento"</formula>
    </cfRule>
    <cfRule type="cellIs" dxfId="194" priority="146" stopIfTrue="1" operator="equal">
      <formula>"Gestión Humana"</formula>
    </cfRule>
    <cfRule type="cellIs" dxfId="193" priority="147" stopIfTrue="1" operator="equal">
      <formula>"Almacen"</formula>
    </cfRule>
    <cfRule type="cellIs" dxfId="192" priority="148" stopIfTrue="1" operator="equal">
      <formula>"Todos los Procesos"</formula>
    </cfRule>
    <cfRule type="cellIs" dxfId="191" priority="149" stopIfTrue="1" operator="equal">
      <formula>"Gestión Integral"</formula>
    </cfRule>
    <cfRule type="cellIs" dxfId="190" priority="150" stopIfTrue="1" operator="equal">
      <formula>"Compras"</formula>
    </cfRule>
    <cfRule type="cellIs" dxfId="189" priority="151" stopIfTrue="1" operator="equal">
      <formula>"Extracción tratamiento y aprovechamiento"</formula>
    </cfRule>
  </conditionalFormatting>
  <conditionalFormatting sqref="A82:A101 A105:A108">
    <cfRule type="cellIs" dxfId="188" priority="136" stopIfTrue="1" operator="equal">
      <formula>"Gestión gerencial"+#REF!</formula>
    </cfRule>
    <cfRule type="cellIs" dxfId="187" priority="137" stopIfTrue="1" operator="equal">
      <formula>"Mantenimiento"</formula>
    </cfRule>
    <cfRule type="cellIs" dxfId="186" priority="138" stopIfTrue="1" operator="equal">
      <formula>"Gestión Humana"</formula>
    </cfRule>
    <cfRule type="cellIs" dxfId="185" priority="139" stopIfTrue="1" operator="equal">
      <formula>"Almacen"</formula>
    </cfRule>
    <cfRule type="cellIs" dxfId="184" priority="140" stopIfTrue="1" operator="equal">
      <formula>"Todos los Procesos"</formula>
    </cfRule>
    <cfRule type="cellIs" dxfId="183" priority="141" stopIfTrue="1" operator="equal">
      <formula>"Gestión Integral"</formula>
    </cfRule>
    <cfRule type="cellIs" dxfId="182" priority="142" stopIfTrue="1" operator="equal">
      <formula>"Compras"</formula>
    </cfRule>
    <cfRule type="cellIs" dxfId="181" priority="143" stopIfTrue="1" operator="equal">
      <formula>"Extracción tratamiento y aprovechamiento"</formula>
    </cfRule>
  </conditionalFormatting>
  <conditionalFormatting sqref="A61">
    <cfRule type="cellIs" dxfId="177" priority="256" stopIfTrue="1" operator="equal">
      <formula>"Gestión gerencial"+#REF!</formula>
    </cfRule>
    <cfRule type="cellIs" dxfId="176" priority="257" stopIfTrue="1" operator="equal">
      <formula>"Mantenimiento"</formula>
    </cfRule>
    <cfRule type="cellIs" dxfId="175" priority="258" stopIfTrue="1" operator="equal">
      <formula>"Gestión Humana"</formula>
    </cfRule>
    <cfRule type="cellIs" dxfId="174" priority="259" stopIfTrue="1" operator="equal">
      <formula>"Almacen"</formula>
    </cfRule>
    <cfRule type="cellIs" dxfId="173" priority="260" stopIfTrue="1" operator="equal">
      <formula>"Todos los Procesos"</formula>
    </cfRule>
    <cfRule type="cellIs" dxfId="172" priority="261" stopIfTrue="1" operator="equal">
      <formula>"Gestión Integral"</formula>
    </cfRule>
    <cfRule type="cellIs" dxfId="171" priority="262" stopIfTrue="1" operator="equal">
      <formula>"Compras"</formula>
    </cfRule>
    <cfRule type="cellIs" dxfId="170" priority="263" stopIfTrue="1" operator="equal">
      <formula>"Extracción tratamiento y aprovechamiento"</formula>
    </cfRule>
  </conditionalFormatting>
  <conditionalFormatting sqref="A58:A60">
    <cfRule type="cellIs" dxfId="169" priority="264" stopIfTrue="1" operator="equal">
      <formula>"Gestión gerencial"+#REF!</formula>
    </cfRule>
    <cfRule type="cellIs" dxfId="168" priority="265" stopIfTrue="1" operator="equal">
      <formula>"Mantenimiento"</formula>
    </cfRule>
    <cfRule type="cellIs" dxfId="167" priority="266" stopIfTrue="1" operator="equal">
      <formula>"Gestión Humana"</formula>
    </cfRule>
    <cfRule type="cellIs" dxfId="166" priority="267" stopIfTrue="1" operator="equal">
      <formula>"Almacen"</formula>
    </cfRule>
    <cfRule type="cellIs" dxfId="165" priority="268" stopIfTrue="1" operator="equal">
      <formula>"Todos los Procesos"</formula>
    </cfRule>
    <cfRule type="cellIs" dxfId="164" priority="269" stopIfTrue="1" operator="equal">
      <formula>"Gestión Integral"</formula>
    </cfRule>
    <cfRule type="cellIs" dxfId="163" priority="270" stopIfTrue="1" operator="equal">
      <formula>"Compras"</formula>
    </cfRule>
    <cfRule type="cellIs" dxfId="162" priority="271" stopIfTrue="1" operator="equal">
      <formula>"Extracción tratamiento y aprovechamiento"</formula>
    </cfRule>
  </conditionalFormatting>
  <conditionalFormatting sqref="A62">
    <cfRule type="cellIs" dxfId="161" priority="248" stopIfTrue="1" operator="equal">
      <formula>"Gestión gerencial"+#REF!</formula>
    </cfRule>
    <cfRule type="cellIs" dxfId="160" priority="249" stopIfTrue="1" operator="equal">
      <formula>"Mantenimiento"</formula>
    </cfRule>
    <cfRule type="cellIs" dxfId="159" priority="250" stopIfTrue="1" operator="equal">
      <formula>"Gestión Humana"</formula>
    </cfRule>
    <cfRule type="cellIs" dxfId="158" priority="251" stopIfTrue="1" operator="equal">
      <formula>"Almacen"</formula>
    </cfRule>
    <cfRule type="cellIs" dxfId="157" priority="252" stopIfTrue="1" operator="equal">
      <formula>"Todos los Procesos"</formula>
    </cfRule>
    <cfRule type="cellIs" dxfId="156" priority="253" stopIfTrue="1" operator="equal">
      <formula>"Gestión Integral"</formula>
    </cfRule>
    <cfRule type="cellIs" dxfId="155" priority="254" stopIfTrue="1" operator="equal">
      <formula>"Compras"</formula>
    </cfRule>
    <cfRule type="cellIs" dxfId="154" priority="255" stopIfTrue="1" operator="equal">
      <formula>"Extracción tratamiento y aprovechamiento"</formula>
    </cfRule>
  </conditionalFormatting>
  <conditionalFormatting sqref="A63">
    <cfRule type="cellIs" dxfId="153" priority="240" stopIfTrue="1" operator="equal">
      <formula>"Gestión gerencial"+#REF!</formula>
    </cfRule>
    <cfRule type="cellIs" dxfId="152" priority="241" stopIfTrue="1" operator="equal">
      <formula>"Mantenimiento"</formula>
    </cfRule>
    <cfRule type="cellIs" dxfId="151" priority="242" stopIfTrue="1" operator="equal">
      <formula>"Gestión Humana"</formula>
    </cfRule>
    <cfRule type="cellIs" dxfId="150" priority="243" stopIfTrue="1" operator="equal">
      <formula>"Almacen"</formula>
    </cfRule>
    <cfRule type="cellIs" dxfId="149" priority="244" stopIfTrue="1" operator="equal">
      <formula>"Todos los Procesos"</formula>
    </cfRule>
    <cfRule type="cellIs" dxfId="148" priority="245" stopIfTrue="1" operator="equal">
      <formula>"Gestión Integral"</formula>
    </cfRule>
    <cfRule type="cellIs" dxfId="147" priority="246" stopIfTrue="1" operator="equal">
      <formula>"Compras"</formula>
    </cfRule>
    <cfRule type="cellIs" dxfId="146" priority="247" stopIfTrue="1" operator="equal">
      <formula>"Extracción tratamiento y aprovechamiento"</formula>
    </cfRule>
  </conditionalFormatting>
  <conditionalFormatting sqref="A64">
    <cfRule type="cellIs" dxfId="145" priority="232" stopIfTrue="1" operator="equal">
      <formula>"Gestión gerencial"+#REF!</formula>
    </cfRule>
    <cfRule type="cellIs" dxfId="144" priority="233" stopIfTrue="1" operator="equal">
      <formula>"Mantenimiento"</formula>
    </cfRule>
    <cfRule type="cellIs" dxfId="143" priority="234" stopIfTrue="1" operator="equal">
      <formula>"Gestión Humana"</formula>
    </cfRule>
    <cfRule type="cellIs" dxfId="142" priority="235" stopIfTrue="1" operator="equal">
      <formula>"Almacen"</formula>
    </cfRule>
    <cfRule type="cellIs" dxfId="141" priority="236" stopIfTrue="1" operator="equal">
      <formula>"Todos los Procesos"</formula>
    </cfRule>
    <cfRule type="cellIs" dxfId="140" priority="237" stopIfTrue="1" operator="equal">
      <formula>"Gestión Integral"</formula>
    </cfRule>
    <cfRule type="cellIs" dxfId="139" priority="238" stopIfTrue="1" operator="equal">
      <formula>"Compras"</formula>
    </cfRule>
    <cfRule type="cellIs" dxfId="138" priority="239" stopIfTrue="1" operator="equal">
      <formula>"Extracción tratamiento y aprovechamiento"</formula>
    </cfRule>
  </conditionalFormatting>
  <conditionalFormatting sqref="A65">
    <cfRule type="cellIs" dxfId="137" priority="224" stopIfTrue="1" operator="equal">
      <formula>"Gestión gerencial"+#REF!</formula>
    </cfRule>
    <cfRule type="cellIs" dxfId="136" priority="225" stopIfTrue="1" operator="equal">
      <formula>"Mantenimiento"</formula>
    </cfRule>
    <cfRule type="cellIs" dxfId="135" priority="226" stopIfTrue="1" operator="equal">
      <formula>"Gestión Humana"</formula>
    </cfRule>
    <cfRule type="cellIs" dxfId="134" priority="227" stopIfTrue="1" operator="equal">
      <formula>"Almacen"</formula>
    </cfRule>
    <cfRule type="cellIs" dxfId="133" priority="228" stopIfTrue="1" operator="equal">
      <formula>"Todos los Procesos"</formula>
    </cfRule>
    <cfRule type="cellIs" dxfId="132" priority="229" stopIfTrue="1" operator="equal">
      <formula>"Gestión Integral"</formula>
    </cfRule>
    <cfRule type="cellIs" dxfId="131" priority="230" stopIfTrue="1" operator="equal">
      <formula>"Compras"</formula>
    </cfRule>
    <cfRule type="cellIs" dxfId="130" priority="231" stopIfTrue="1" operator="equal">
      <formula>"Extracción tratamiento y aprovechamiento"</formula>
    </cfRule>
  </conditionalFormatting>
  <conditionalFormatting sqref="A66">
    <cfRule type="cellIs" dxfId="129" priority="216" stopIfTrue="1" operator="equal">
      <formula>"Gestión gerencial"+#REF!</formula>
    </cfRule>
    <cfRule type="cellIs" dxfId="128" priority="217" stopIfTrue="1" operator="equal">
      <formula>"Mantenimiento"</formula>
    </cfRule>
    <cfRule type="cellIs" dxfId="127" priority="218" stopIfTrue="1" operator="equal">
      <formula>"Gestión Humana"</formula>
    </cfRule>
    <cfRule type="cellIs" dxfId="126" priority="219" stopIfTrue="1" operator="equal">
      <formula>"Almacen"</formula>
    </cfRule>
    <cfRule type="cellIs" dxfId="125" priority="220" stopIfTrue="1" operator="equal">
      <formula>"Todos los Procesos"</formula>
    </cfRule>
    <cfRule type="cellIs" dxfId="124" priority="221" stopIfTrue="1" operator="equal">
      <formula>"Gestión Integral"</formula>
    </cfRule>
    <cfRule type="cellIs" dxfId="123" priority="222" stopIfTrue="1" operator="equal">
      <formula>"Compras"</formula>
    </cfRule>
    <cfRule type="cellIs" dxfId="122" priority="223" stopIfTrue="1" operator="equal">
      <formula>"Extracción tratamiento y aprovechamiento"</formula>
    </cfRule>
  </conditionalFormatting>
  <conditionalFormatting sqref="A67">
    <cfRule type="cellIs" dxfId="121" priority="208" stopIfTrue="1" operator="equal">
      <formula>"Gestión gerencial"+#REF!</formula>
    </cfRule>
    <cfRule type="cellIs" dxfId="120" priority="209" stopIfTrue="1" operator="equal">
      <formula>"Mantenimiento"</formula>
    </cfRule>
    <cfRule type="cellIs" dxfId="119" priority="210" stopIfTrue="1" operator="equal">
      <formula>"Gestión Humana"</formula>
    </cfRule>
    <cfRule type="cellIs" dxfId="118" priority="211" stopIfTrue="1" operator="equal">
      <formula>"Almacen"</formula>
    </cfRule>
    <cfRule type="cellIs" dxfId="117" priority="212" stopIfTrue="1" operator="equal">
      <formula>"Todos los Procesos"</formula>
    </cfRule>
    <cfRule type="cellIs" dxfId="116" priority="213" stopIfTrue="1" operator="equal">
      <formula>"Gestión Integral"</formula>
    </cfRule>
    <cfRule type="cellIs" dxfId="115" priority="214" stopIfTrue="1" operator="equal">
      <formula>"Compras"</formula>
    </cfRule>
    <cfRule type="cellIs" dxfId="114" priority="215" stopIfTrue="1" operator="equal">
      <formula>"Extracción tratamiento y aprovechamiento"</formula>
    </cfRule>
  </conditionalFormatting>
  <conditionalFormatting sqref="A68">
    <cfRule type="cellIs" dxfId="113" priority="200" stopIfTrue="1" operator="equal">
      <formula>"Gestión gerencial"+#REF!</formula>
    </cfRule>
    <cfRule type="cellIs" dxfId="112" priority="201" stopIfTrue="1" operator="equal">
      <formula>"Mantenimiento"</formula>
    </cfRule>
    <cfRule type="cellIs" dxfId="111" priority="202" stopIfTrue="1" operator="equal">
      <formula>"Gestión Humana"</formula>
    </cfRule>
    <cfRule type="cellIs" dxfId="110" priority="203" stopIfTrue="1" operator="equal">
      <formula>"Almacen"</formula>
    </cfRule>
    <cfRule type="cellIs" dxfId="109" priority="204" stopIfTrue="1" operator="equal">
      <formula>"Todos los Procesos"</formula>
    </cfRule>
    <cfRule type="cellIs" dxfId="108" priority="205" stopIfTrue="1" operator="equal">
      <formula>"Gestión Integral"</formula>
    </cfRule>
    <cfRule type="cellIs" dxfId="107" priority="206" stopIfTrue="1" operator="equal">
      <formula>"Compras"</formula>
    </cfRule>
    <cfRule type="cellIs" dxfId="106" priority="207" stopIfTrue="1" operator="equal">
      <formula>"Extracción tratamiento y aprovechamiento"</formula>
    </cfRule>
  </conditionalFormatting>
  <conditionalFormatting sqref="A69">
    <cfRule type="cellIs" dxfId="105" priority="192" stopIfTrue="1" operator="equal">
      <formula>"Gestión gerencial"+#REF!</formula>
    </cfRule>
    <cfRule type="cellIs" dxfId="104" priority="193" stopIfTrue="1" operator="equal">
      <formula>"Mantenimiento"</formula>
    </cfRule>
    <cfRule type="cellIs" dxfId="103" priority="194" stopIfTrue="1" operator="equal">
      <formula>"Gestión Humana"</formula>
    </cfRule>
    <cfRule type="cellIs" dxfId="102" priority="195" stopIfTrue="1" operator="equal">
      <formula>"Almacen"</formula>
    </cfRule>
    <cfRule type="cellIs" dxfId="101" priority="196" stopIfTrue="1" operator="equal">
      <formula>"Todos los Procesos"</formula>
    </cfRule>
    <cfRule type="cellIs" dxfId="100" priority="197" stopIfTrue="1" operator="equal">
      <formula>"Gestión Integral"</formula>
    </cfRule>
    <cfRule type="cellIs" dxfId="99" priority="198" stopIfTrue="1" operator="equal">
      <formula>"Compras"</formula>
    </cfRule>
    <cfRule type="cellIs" dxfId="98" priority="199" stopIfTrue="1" operator="equal">
      <formula>"Extracción tratamiento y aprovechamiento"</formula>
    </cfRule>
  </conditionalFormatting>
  <conditionalFormatting sqref="A71">
    <cfRule type="cellIs" dxfId="97" priority="184" stopIfTrue="1" operator="equal">
      <formula>"Gestión gerencial"+#REF!</formula>
    </cfRule>
    <cfRule type="cellIs" dxfId="96" priority="185" stopIfTrue="1" operator="equal">
      <formula>"Mantenimiento"</formula>
    </cfRule>
    <cfRule type="cellIs" dxfId="95" priority="186" stopIfTrue="1" operator="equal">
      <formula>"Gestión Humana"</formula>
    </cfRule>
    <cfRule type="cellIs" dxfId="94" priority="187" stopIfTrue="1" operator="equal">
      <formula>"Almacen"</formula>
    </cfRule>
    <cfRule type="cellIs" dxfId="93" priority="188" stopIfTrue="1" operator="equal">
      <formula>"Todos los Procesos"</formula>
    </cfRule>
    <cfRule type="cellIs" dxfId="92" priority="189" stopIfTrue="1" operator="equal">
      <formula>"Gestión Integral"</formula>
    </cfRule>
    <cfRule type="cellIs" dxfId="91" priority="190" stopIfTrue="1" operator="equal">
      <formula>"Compras"</formula>
    </cfRule>
    <cfRule type="cellIs" dxfId="90" priority="191" stopIfTrue="1" operator="equal">
      <formula>"Extracción tratamiento y aprovechamiento"</formula>
    </cfRule>
  </conditionalFormatting>
  <conditionalFormatting sqref="A70">
    <cfRule type="cellIs" dxfId="89" priority="176" stopIfTrue="1" operator="equal">
      <formula>"Gestión gerencial"+#REF!</formula>
    </cfRule>
    <cfRule type="cellIs" dxfId="88" priority="177" stopIfTrue="1" operator="equal">
      <formula>"Mantenimiento"</formula>
    </cfRule>
    <cfRule type="cellIs" dxfId="87" priority="178" stopIfTrue="1" operator="equal">
      <formula>"Gestión Humana"</formula>
    </cfRule>
    <cfRule type="cellIs" dxfId="86" priority="179" stopIfTrue="1" operator="equal">
      <formula>"Almacen"</formula>
    </cfRule>
    <cfRule type="cellIs" dxfId="85" priority="180" stopIfTrue="1" operator="equal">
      <formula>"Todos los Procesos"</formula>
    </cfRule>
    <cfRule type="cellIs" dxfId="84" priority="181" stopIfTrue="1" operator="equal">
      <formula>"Gestión Integral"</formula>
    </cfRule>
    <cfRule type="cellIs" dxfId="83" priority="182" stopIfTrue="1" operator="equal">
      <formula>"Compras"</formula>
    </cfRule>
    <cfRule type="cellIs" dxfId="82" priority="183" stopIfTrue="1" operator="equal">
      <formula>"Extracción tratamiento y aprovechamiento"</formula>
    </cfRule>
  </conditionalFormatting>
  <conditionalFormatting sqref="A109 A112 A115">
    <cfRule type="cellIs" dxfId="81" priority="125" stopIfTrue="1" operator="equal">
      <formula>"Gestión gerencial"+#REF!</formula>
    </cfRule>
    <cfRule type="cellIs" dxfId="80" priority="126" stopIfTrue="1" operator="equal">
      <formula>"Mantenimiento"</formula>
    </cfRule>
    <cfRule type="cellIs" dxfId="79" priority="127" stopIfTrue="1" operator="equal">
      <formula>"Gestión Humana"</formula>
    </cfRule>
    <cfRule type="cellIs" dxfId="78" priority="128" stopIfTrue="1" operator="equal">
      <formula>"Almacen"</formula>
    </cfRule>
    <cfRule type="cellIs" dxfId="77" priority="129" stopIfTrue="1" operator="equal">
      <formula>"Todos los Procesos"</formula>
    </cfRule>
    <cfRule type="cellIs" dxfId="76" priority="130" stopIfTrue="1" operator="equal">
      <formula>"Gestión Integral"</formula>
    </cfRule>
    <cfRule type="cellIs" dxfId="75" priority="131" stopIfTrue="1" operator="equal">
      <formula>"Compras"</formula>
    </cfRule>
    <cfRule type="cellIs" dxfId="74" priority="132" stopIfTrue="1" operator="equal">
      <formula>"Extracción tratamiento y aprovechamiento"</formula>
    </cfRule>
  </conditionalFormatting>
  <conditionalFormatting sqref="A111">
    <cfRule type="cellIs" dxfId="73" priority="98" stopIfTrue="1" operator="equal">
      <formula>"Gestión gerencial"+#REF!</formula>
    </cfRule>
    <cfRule type="cellIs" dxfId="72" priority="99" stopIfTrue="1" operator="equal">
      <formula>"Mantenimiento"</formula>
    </cfRule>
    <cfRule type="cellIs" dxfId="71" priority="100" stopIfTrue="1" operator="equal">
      <formula>"Gestión Humana"</formula>
    </cfRule>
    <cfRule type="cellIs" dxfId="70" priority="101" stopIfTrue="1" operator="equal">
      <formula>"Almacen"</formula>
    </cfRule>
    <cfRule type="cellIs" dxfId="69" priority="102" stopIfTrue="1" operator="equal">
      <formula>"Todos los Procesos"</formula>
    </cfRule>
    <cfRule type="cellIs" dxfId="68" priority="103" stopIfTrue="1" operator="equal">
      <formula>"Gestión Integral"</formula>
    </cfRule>
    <cfRule type="cellIs" dxfId="67" priority="104" stopIfTrue="1" operator="equal">
      <formula>"Compras"</formula>
    </cfRule>
    <cfRule type="cellIs" dxfId="66" priority="105" stopIfTrue="1" operator="equal">
      <formula>"Extracción tratamiento y aprovechamiento"</formula>
    </cfRule>
  </conditionalFormatting>
  <conditionalFormatting sqref="A113">
    <cfRule type="cellIs" dxfId="65" priority="90" stopIfTrue="1" operator="equal">
      <formula>"Gestión gerencial"+#REF!</formula>
    </cfRule>
    <cfRule type="cellIs" dxfId="64" priority="91" stopIfTrue="1" operator="equal">
      <formula>"Mantenimiento"</formula>
    </cfRule>
    <cfRule type="cellIs" dxfId="63" priority="92" stopIfTrue="1" operator="equal">
      <formula>"Gestión Humana"</formula>
    </cfRule>
    <cfRule type="cellIs" dxfId="62" priority="93" stopIfTrue="1" operator="equal">
      <formula>"Almacen"</formula>
    </cfRule>
    <cfRule type="cellIs" dxfId="61" priority="94" stopIfTrue="1" operator="equal">
      <formula>"Todos los Procesos"</formula>
    </cfRule>
    <cfRule type="cellIs" dxfId="60" priority="95" stopIfTrue="1" operator="equal">
      <formula>"Gestión Integral"</formula>
    </cfRule>
    <cfRule type="cellIs" dxfId="59" priority="96" stopIfTrue="1" operator="equal">
      <formula>"Compras"</formula>
    </cfRule>
    <cfRule type="cellIs" dxfId="58" priority="97" stopIfTrue="1" operator="equal">
      <formula>"Extracción tratamiento y aprovechamiento"</formula>
    </cfRule>
  </conditionalFormatting>
  <conditionalFormatting sqref="A114">
    <cfRule type="cellIs" dxfId="57" priority="82" stopIfTrue="1" operator="equal">
      <formula>"Gestión gerencial"+#REF!</formula>
    </cfRule>
    <cfRule type="cellIs" dxfId="56" priority="83" stopIfTrue="1" operator="equal">
      <formula>"Mantenimiento"</formula>
    </cfRule>
    <cfRule type="cellIs" dxfId="55" priority="84" stopIfTrue="1" operator="equal">
      <formula>"Gestión Humana"</formula>
    </cfRule>
    <cfRule type="cellIs" dxfId="54" priority="85" stopIfTrue="1" operator="equal">
      <formula>"Almacen"</formula>
    </cfRule>
    <cfRule type="cellIs" dxfId="53" priority="86" stopIfTrue="1" operator="equal">
      <formula>"Todos los Procesos"</formula>
    </cfRule>
    <cfRule type="cellIs" dxfId="52" priority="87" stopIfTrue="1" operator="equal">
      <formula>"Gestión Integral"</formula>
    </cfRule>
    <cfRule type="cellIs" dxfId="51" priority="88" stopIfTrue="1" operator="equal">
      <formula>"Compras"</formula>
    </cfRule>
    <cfRule type="cellIs" dxfId="50" priority="89" stopIfTrue="1" operator="equal">
      <formula>"Extracción tratamiento y aprovechamiento"</formula>
    </cfRule>
  </conditionalFormatting>
  <conditionalFormatting sqref="A110">
    <cfRule type="cellIs" dxfId="49" priority="66" stopIfTrue="1" operator="equal">
      <formula>"Gestión gerencial"+#REF!</formula>
    </cfRule>
    <cfRule type="cellIs" dxfId="48" priority="67" stopIfTrue="1" operator="equal">
      <formula>"Mantenimiento"</formula>
    </cfRule>
    <cfRule type="cellIs" dxfId="47" priority="68" stopIfTrue="1" operator="equal">
      <formula>"Gestión Humana"</formula>
    </cfRule>
    <cfRule type="cellIs" dxfId="46" priority="69" stopIfTrue="1" operator="equal">
      <formula>"Almacen"</formula>
    </cfRule>
    <cfRule type="cellIs" dxfId="45" priority="70" stopIfTrue="1" operator="equal">
      <formula>"Todos los Procesos"</formula>
    </cfRule>
    <cfRule type="cellIs" dxfId="44" priority="71" stopIfTrue="1" operator="equal">
      <formula>"Gestión Integral"</formula>
    </cfRule>
    <cfRule type="cellIs" dxfId="43" priority="72" stopIfTrue="1" operator="equal">
      <formula>"Compras"</formula>
    </cfRule>
    <cfRule type="cellIs" dxfId="42" priority="73" stopIfTrue="1" operator="equal">
      <formula>"Extracción tratamiento y aprovechamiento"</formula>
    </cfRule>
  </conditionalFormatting>
  <conditionalFormatting sqref="A102 A104">
    <cfRule type="cellIs" dxfId="41" priority="58" stopIfTrue="1" operator="equal">
      <formula>"Gestión gerencial"+#REF!</formula>
    </cfRule>
    <cfRule type="cellIs" dxfId="40" priority="59" stopIfTrue="1" operator="equal">
      <formula>"Mantenimiento"</formula>
    </cfRule>
    <cfRule type="cellIs" dxfId="39" priority="60" stopIfTrue="1" operator="equal">
      <formula>"Gestión Humana"</formula>
    </cfRule>
    <cfRule type="cellIs" dxfId="38" priority="61" stopIfTrue="1" operator="equal">
      <formula>"Almacen"</formula>
    </cfRule>
    <cfRule type="cellIs" dxfId="37" priority="62" stopIfTrue="1" operator="equal">
      <formula>"Todos los Procesos"</formula>
    </cfRule>
    <cfRule type="cellIs" dxfId="36" priority="63" stopIfTrue="1" operator="equal">
      <formula>"Gestión Integral"</formula>
    </cfRule>
    <cfRule type="cellIs" dxfId="35" priority="64" stopIfTrue="1" operator="equal">
      <formula>"Compras"</formula>
    </cfRule>
    <cfRule type="cellIs" dxfId="34" priority="65" stopIfTrue="1" operator="equal">
      <formula>"Extracción tratamiento y aprovechamiento"</formula>
    </cfRule>
  </conditionalFormatting>
  <conditionalFormatting sqref="A103">
    <cfRule type="cellIs" dxfId="33" priority="50" stopIfTrue="1" operator="equal">
      <formula>"Gestión gerencial"+#REF!</formula>
    </cfRule>
    <cfRule type="cellIs" dxfId="32" priority="51" stopIfTrue="1" operator="equal">
      <formula>"Mantenimiento"</formula>
    </cfRule>
    <cfRule type="cellIs" dxfId="31" priority="52" stopIfTrue="1" operator="equal">
      <formula>"Gestión Humana"</formula>
    </cfRule>
    <cfRule type="cellIs" dxfId="30" priority="53" stopIfTrue="1" operator="equal">
      <formula>"Almacen"</formula>
    </cfRule>
    <cfRule type="cellIs" dxfId="29" priority="54" stopIfTrue="1" operator="equal">
      <formula>"Todos los Procesos"</formula>
    </cfRule>
    <cfRule type="cellIs" dxfId="28" priority="55" stopIfTrue="1" operator="equal">
      <formula>"Gestión Integral"</formula>
    </cfRule>
    <cfRule type="cellIs" dxfId="27" priority="56" stopIfTrue="1" operator="equal">
      <formula>"Compras"</formula>
    </cfRule>
    <cfRule type="cellIs" dxfId="26" priority="57" stopIfTrue="1" operator="equal">
      <formula>"Extracción tratamiento y aprovechamiento"</formula>
    </cfRule>
  </conditionalFormatting>
  <conditionalFormatting sqref="V116:V118">
    <cfRule type="cellIs" dxfId="25" priority="47" operator="lessThanOrEqual">
      <formula>28</formula>
    </cfRule>
    <cfRule type="cellIs" dxfId="24" priority="48" operator="between">
      <formula>28.01</formula>
      <formula>51.99</formula>
    </cfRule>
    <cfRule type="cellIs" dxfId="23" priority="49" operator="greaterThanOrEqual">
      <formula>52</formula>
    </cfRule>
  </conditionalFormatting>
  <conditionalFormatting sqref="A116:A120">
    <cfRule type="cellIs" dxfId="22" priority="39" stopIfTrue="1" operator="equal">
      <formula>"Gestión gerencial"+#REF!</formula>
    </cfRule>
    <cfRule type="cellIs" dxfId="21" priority="40" stopIfTrue="1" operator="equal">
      <formula>"Mantenimiento"</formula>
    </cfRule>
    <cfRule type="cellIs" dxfId="20" priority="41" stopIfTrue="1" operator="equal">
      <formula>"Gestión Humana"</formula>
    </cfRule>
    <cfRule type="cellIs" dxfId="19" priority="42" stopIfTrue="1" operator="equal">
      <formula>"Almacen"</formula>
    </cfRule>
    <cfRule type="cellIs" dxfId="18" priority="43" stopIfTrue="1" operator="equal">
      <formula>"Todos los Procesos"</formula>
    </cfRule>
    <cfRule type="cellIs" dxfId="17" priority="44" stopIfTrue="1" operator="equal">
      <formula>"Gestión Integral"</formula>
    </cfRule>
    <cfRule type="cellIs" dxfId="16" priority="45" stopIfTrue="1" operator="equal">
      <formula>"Compras"</formula>
    </cfRule>
    <cfRule type="cellIs" dxfId="15" priority="46" stopIfTrue="1" operator="equal">
      <formula>"Extracción tratamiento y aprovechamiento"</formula>
    </cfRule>
  </conditionalFormatting>
  <conditionalFormatting sqref="V119:V120">
    <cfRule type="cellIs" dxfId="14" priority="20" operator="lessThanOrEqual">
      <formula>28</formula>
    </cfRule>
    <cfRule type="cellIs" dxfId="13" priority="21" operator="between">
      <formula>28.01</formula>
      <formula>51.99</formula>
    </cfRule>
    <cfRule type="cellIs" dxfId="12" priority="22" operator="greaterThanOrEqual">
      <formula>52</formula>
    </cfRule>
  </conditionalFormatting>
  <conditionalFormatting sqref="A13">
    <cfRule type="cellIs" dxfId="10" priority="4" stopIfTrue="1" operator="equal">
      <formula>"Gestión gerencial"+#REF!</formula>
    </cfRule>
    <cfRule type="cellIs" dxfId="9" priority="5" stopIfTrue="1" operator="equal">
      <formula>"Mantenimiento"</formula>
    </cfRule>
    <cfRule type="cellIs" dxfId="8" priority="6" stopIfTrue="1" operator="equal">
      <formula>"Gestión Humana"</formula>
    </cfRule>
    <cfRule type="cellIs" dxfId="7" priority="7" stopIfTrue="1" operator="equal">
      <formula>"Almacen"</formula>
    </cfRule>
    <cfRule type="cellIs" dxfId="6" priority="8" stopIfTrue="1" operator="equal">
      <formula>"Todos los Procesos"</formula>
    </cfRule>
    <cfRule type="cellIs" dxfId="5" priority="9" stopIfTrue="1" operator="equal">
      <formula>"Gestión Integral"</formula>
    </cfRule>
    <cfRule type="cellIs" dxfId="4" priority="10" stopIfTrue="1" operator="equal">
      <formula>"Compras"</formula>
    </cfRule>
    <cfRule type="cellIs" dxfId="3" priority="11" stopIfTrue="1" operator="equal">
      <formula>"Extracción tratamiento y aprovechamiento"</formula>
    </cfRule>
  </conditionalFormatting>
  <conditionalFormatting sqref="V39:V40">
    <cfRule type="cellIs" dxfId="2" priority="1" operator="lessThanOrEqual">
      <formula>28</formula>
    </cfRule>
    <cfRule type="cellIs" dxfId="1" priority="2" operator="between">
      <formula>28.01</formula>
      <formula>51.99</formula>
    </cfRule>
    <cfRule type="cellIs" dxfId="0" priority="3" operator="greaterThanOrEqual">
      <formula>52</formula>
    </cfRule>
  </conditionalFormatting>
  <dataValidations count="3">
    <dataValidation type="list" allowBlank="1" showInputMessage="1" sqref="G82" xr:uid="{00000000-0002-0000-0000-000000000000}">
      <formula1>$BA$11:$BA$29</formula1>
    </dataValidation>
    <dataValidation type="list" allowBlank="1" showInputMessage="1" showErrorMessage="1" sqref="D45:D47" xr:uid="{00000000-0002-0000-0000-000001000000}">
      <formula1>$AV$5:$AV$7</formula1>
    </dataValidation>
    <dataValidation type="list" allowBlank="1" showInputMessage="1" showErrorMessage="1" sqref="K28:K30" xr:uid="{00000000-0002-0000-0000-000002000000}">
      <formula1>$AY$5:$AY$6</formula1>
    </dataValidation>
  </dataValidations>
  <printOptions horizontalCentered="1"/>
  <pageMargins left="0.25" right="0.25" top="0.75" bottom="0.75" header="0.3" footer="0.3"/>
  <pageSetup paperSize="5" scale="10" orientation="landscape" horizontalDpi="300" verticalDpi="300" r:id="rId1"/>
  <colBreaks count="1" manualBreakCount="1">
    <brk id="56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Info!$A$2:$A$35</xm:f>
          </x14:formula1>
          <xm:sqref>B85:B90 B58:B72 B75:B82</xm:sqref>
        </x14:dataValidation>
        <x14:dataValidation type="list" allowBlank="1" showInputMessage="1" showErrorMessage="1" xr:uid="{00000000-0002-0000-0000-000004000000}">
          <x14:formula1>
            <xm:f>Info!$A$2:$A$36</xm:f>
          </x14:formula1>
          <xm:sqref>B91:B120 B73:B74 B83:B84 B10:B57</xm:sqref>
        </x14:dataValidation>
        <x14:dataValidation type="list" allowBlank="1" showInputMessage="1" xr:uid="{00000000-0002-0000-0000-000006000000}">
          <x14:formula1>
            <xm:f>Info!$K$2:$K$15</xm:f>
          </x14:formula1>
          <xm:sqref>G10:G81 G83:G121</xm:sqref>
        </x14:dataValidation>
        <x14:dataValidation type="list" allowBlank="1" showInputMessage="1" showErrorMessage="1" xr:uid="{00000000-0002-0000-0000-000007000000}">
          <x14:formula1>
            <xm:f>Info!$H$15:$H$16</xm:f>
          </x14:formula1>
          <xm:sqref>K10:K27 K31:K120</xm:sqref>
        </x14:dataValidation>
        <x14:dataValidation type="list" allowBlank="1" showInputMessage="1" showErrorMessage="1" xr:uid="{00000000-0002-0000-0000-000008000000}">
          <x14:formula1>
            <xm:f>Info!$I$2:$I$4</xm:f>
          </x14:formula1>
          <xm:sqref>D10:D44 D48:D120</xm:sqref>
        </x14:dataValidation>
        <x14:dataValidation type="list" allowBlank="1" showInputMessage="1" showErrorMessage="1" xr:uid="{00000000-0002-0000-0000-00000A000000}">
          <x14:formula1>
            <xm:f>Info!$D$2:$D$25</xm:f>
          </x14:formula1>
          <xm:sqref>A10:A83</xm:sqref>
        </x14:dataValidation>
        <x14:dataValidation type="list" allowBlank="1" showInputMessage="1" showErrorMessage="1" xr:uid="{00000000-0002-0000-0000-000005000000}">
          <x14:formula1>
            <xm:f>Info!$F$2:$F$8</xm:f>
          </x14:formula1>
          <xm:sqref>J10:J120</xm:sqref>
        </x14:dataValidation>
        <x14:dataValidation type="list" allowBlank="1" showInputMessage="1" showErrorMessage="1" xr:uid="{00000000-0002-0000-0000-000009000000}">
          <x14:formula1>
            <xm:f>Info!$H$12:$H$13</xm:f>
          </x14:formula1>
          <xm:sqref>I10:I120</xm:sqref>
        </x14:dataValidation>
        <x14:dataValidation type="list" allowBlank="1" showInputMessage="1" showErrorMessage="1" xr:uid="{00000000-0002-0000-0000-00000B000000}">
          <x14:formula1>
            <xm:f>Info!$D$2:$D$28</xm:f>
          </x14:formula1>
          <xm:sqref>A84:A120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view="pageBreakPreview" topLeftCell="A7" zoomScale="85" zoomScaleNormal="100" zoomScaleSheetLayoutView="85" workbookViewId="0">
      <selection activeCell="D24" sqref="D24"/>
    </sheetView>
  </sheetViews>
  <sheetFormatPr baseColWidth="10" defaultRowHeight="12.75" x14ac:dyDescent="0.2"/>
  <cols>
    <col min="1" max="1" width="37.28515625" style="60" bestFit="1" customWidth="1"/>
    <col min="2" max="2" width="4.7109375" customWidth="1"/>
    <col min="3" max="3" width="19.85546875" customWidth="1"/>
    <col min="4" max="4" width="58.7109375" customWidth="1"/>
    <col min="5" max="5" width="3.85546875" customWidth="1"/>
    <col min="6" max="6" width="28.42578125" customWidth="1"/>
    <col min="7" max="7" width="2.85546875" customWidth="1"/>
    <col min="8" max="8" width="30.7109375" customWidth="1"/>
    <col min="10" max="10" width="2.5703125" customWidth="1"/>
    <col min="11" max="11" width="27.28515625" customWidth="1"/>
  </cols>
  <sheetData>
    <row r="1" spans="1:11" ht="18" customHeight="1" x14ac:dyDescent="0.25">
      <c r="A1" s="59" t="s">
        <v>95</v>
      </c>
      <c r="C1" s="37" t="s">
        <v>96</v>
      </c>
      <c r="D1" s="37" t="s">
        <v>13</v>
      </c>
      <c r="F1" s="32" t="s">
        <v>69</v>
      </c>
      <c r="H1" s="149" t="s">
        <v>152</v>
      </c>
      <c r="I1" s="149"/>
      <c r="K1" s="58" t="s">
        <v>15</v>
      </c>
    </row>
    <row r="2" spans="1:11" ht="14.25" x14ac:dyDescent="0.2">
      <c r="A2" s="63" t="s">
        <v>146</v>
      </c>
      <c r="C2" s="38" t="s">
        <v>49</v>
      </c>
      <c r="D2" s="39" t="s">
        <v>76</v>
      </c>
      <c r="F2" s="33" t="s">
        <v>133</v>
      </c>
      <c r="H2" s="20" t="s">
        <v>10</v>
      </c>
      <c r="I2" s="20" t="s">
        <v>3</v>
      </c>
      <c r="K2" s="36" t="s">
        <v>7</v>
      </c>
    </row>
    <row r="3" spans="1:11" ht="14.25" x14ac:dyDescent="0.2">
      <c r="A3" s="63" t="s">
        <v>75</v>
      </c>
      <c r="C3" s="38" t="s">
        <v>49</v>
      </c>
      <c r="D3" s="67" t="s">
        <v>77</v>
      </c>
      <c r="F3" s="33" t="s">
        <v>139</v>
      </c>
      <c r="H3" s="70" t="s">
        <v>11</v>
      </c>
      <c r="I3" s="70" t="s">
        <v>8</v>
      </c>
      <c r="K3" s="36" t="s">
        <v>4</v>
      </c>
    </row>
    <row r="4" spans="1:11" ht="14.25" x14ac:dyDescent="0.2">
      <c r="A4" s="63" t="s">
        <v>100</v>
      </c>
      <c r="C4" s="38" t="s">
        <v>49</v>
      </c>
      <c r="D4" s="67" t="s">
        <v>78</v>
      </c>
      <c r="F4" s="34" t="s">
        <v>134</v>
      </c>
      <c r="H4" s="20" t="s">
        <v>12</v>
      </c>
      <c r="I4" s="20" t="s">
        <v>5</v>
      </c>
      <c r="K4" s="36" t="s">
        <v>6</v>
      </c>
    </row>
    <row r="5" spans="1:11" ht="14.25" x14ac:dyDescent="0.2">
      <c r="A5" s="63" t="s">
        <v>101</v>
      </c>
      <c r="C5" s="25" t="s">
        <v>50</v>
      </c>
      <c r="D5" s="68" t="s">
        <v>79</v>
      </c>
      <c r="F5" s="34" t="s">
        <v>135</v>
      </c>
      <c r="H5" s="68"/>
      <c r="I5" s="68"/>
      <c r="K5" s="36" t="s">
        <v>16</v>
      </c>
    </row>
    <row r="6" spans="1:11" ht="14.25" x14ac:dyDescent="0.2">
      <c r="A6" s="64" t="s">
        <v>102</v>
      </c>
      <c r="C6" s="25" t="s">
        <v>50</v>
      </c>
      <c r="D6" s="67" t="s">
        <v>80</v>
      </c>
      <c r="F6" s="34" t="s">
        <v>136</v>
      </c>
      <c r="K6" s="36" t="s">
        <v>62</v>
      </c>
    </row>
    <row r="7" spans="1:11" ht="25.5" x14ac:dyDescent="0.2">
      <c r="A7" s="64" t="s">
        <v>103</v>
      </c>
      <c r="C7" s="25" t="s">
        <v>50</v>
      </c>
      <c r="D7" s="67" t="s">
        <v>81</v>
      </c>
      <c r="F7" s="34" t="s">
        <v>137</v>
      </c>
      <c r="K7" s="36" t="s">
        <v>17</v>
      </c>
    </row>
    <row r="8" spans="1:11" ht="25.5" x14ac:dyDescent="0.2">
      <c r="A8" s="64" t="s">
        <v>104</v>
      </c>
      <c r="C8" s="25" t="s">
        <v>50</v>
      </c>
      <c r="D8" s="67" t="s">
        <v>82</v>
      </c>
      <c r="F8" s="34" t="s">
        <v>138</v>
      </c>
      <c r="K8" s="36" t="s">
        <v>18</v>
      </c>
    </row>
    <row r="9" spans="1:11" ht="38.25" x14ac:dyDescent="0.2">
      <c r="A9" s="64" t="s">
        <v>105</v>
      </c>
      <c r="C9" s="25" t="s">
        <v>50</v>
      </c>
      <c r="D9" s="67" t="s">
        <v>83</v>
      </c>
      <c r="K9" s="36" t="s">
        <v>9</v>
      </c>
    </row>
    <row r="10" spans="1:11" ht="14.25" x14ac:dyDescent="0.2">
      <c r="A10" s="64" t="s">
        <v>106</v>
      </c>
      <c r="C10" s="25" t="s">
        <v>50</v>
      </c>
      <c r="D10" s="67" t="s">
        <v>84</v>
      </c>
      <c r="K10" s="36" t="s">
        <v>67</v>
      </c>
    </row>
    <row r="11" spans="1:11" ht="33.75" customHeight="1" x14ac:dyDescent="0.2">
      <c r="A11" s="64" t="s">
        <v>147</v>
      </c>
      <c r="C11" s="25" t="s">
        <v>50</v>
      </c>
      <c r="D11" s="67" t="s">
        <v>85</v>
      </c>
      <c r="H11" s="73" t="s">
        <v>153</v>
      </c>
      <c r="K11" s="36" t="s">
        <v>19</v>
      </c>
    </row>
    <row r="12" spans="1:11" ht="38.25" x14ac:dyDescent="0.2">
      <c r="A12" s="64" t="s">
        <v>148</v>
      </c>
      <c r="C12" s="25" t="s">
        <v>51</v>
      </c>
      <c r="D12" s="39" t="s">
        <v>86</v>
      </c>
      <c r="H12" s="30" t="s">
        <v>53</v>
      </c>
      <c r="K12" s="36" t="s">
        <v>63</v>
      </c>
    </row>
    <row r="13" spans="1:11" ht="38.25" x14ac:dyDescent="0.2">
      <c r="A13" s="65" t="s">
        <v>149</v>
      </c>
      <c r="C13" s="25" t="s">
        <v>51</v>
      </c>
      <c r="D13" s="39" t="s">
        <v>87</v>
      </c>
      <c r="H13" s="45" t="s">
        <v>54</v>
      </c>
      <c r="K13" s="36" t="s">
        <v>66</v>
      </c>
    </row>
    <row r="14" spans="1:11" ht="51" x14ac:dyDescent="0.2">
      <c r="A14" s="65" t="s">
        <v>109</v>
      </c>
      <c r="C14" s="25" t="s">
        <v>51</v>
      </c>
      <c r="D14" s="106" t="s">
        <v>88</v>
      </c>
      <c r="K14" s="36" t="s">
        <v>64</v>
      </c>
    </row>
    <row r="15" spans="1:11" ht="14.25" x14ac:dyDescent="0.2">
      <c r="A15" s="63" t="s">
        <v>110</v>
      </c>
      <c r="C15" s="25" t="s">
        <v>51</v>
      </c>
      <c r="D15" s="69" t="s">
        <v>89</v>
      </c>
      <c r="H15" s="18" t="s">
        <v>55</v>
      </c>
      <c r="K15" s="36" t="s">
        <v>61</v>
      </c>
    </row>
    <row r="16" spans="1:11" ht="14.25" x14ac:dyDescent="0.2">
      <c r="A16" s="63" t="s">
        <v>150</v>
      </c>
      <c r="C16" s="25" t="s">
        <v>51</v>
      </c>
      <c r="D16" s="69" t="s">
        <v>90</v>
      </c>
      <c r="H16" s="47" t="s">
        <v>56</v>
      </c>
    </row>
    <row r="17" spans="1:4" x14ac:dyDescent="0.2">
      <c r="A17" s="66" t="s">
        <v>151</v>
      </c>
      <c r="C17" s="25" t="s">
        <v>51</v>
      </c>
      <c r="D17" s="69" t="s">
        <v>358</v>
      </c>
    </row>
    <row r="18" spans="1:4" ht="14.25" x14ac:dyDescent="0.2">
      <c r="A18" s="63" t="s">
        <v>107</v>
      </c>
      <c r="C18" s="25" t="s">
        <v>51</v>
      </c>
      <c r="D18" s="69" t="s">
        <v>359</v>
      </c>
    </row>
    <row r="19" spans="1:4" ht="14.25" x14ac:dyDescent="0.2">
      <c r="A19" s="63" t="s">
        <v>108</v>
      </c>
      <c r="C19" s="25" t="s">
        <v>51</v>
      </c>
      <c r="D19" s="69" t="s">
        <v>91</v>
      </c>
    </row>
    <row r="20" spans="1:4" ht="14.25" x14ac:dyDescent="0.2">
      <c r="A20" s="63" t="s">
        <v>111</v>
      </c>
      <c r="C20" s="25" t="s">
        <v>52</v>
      </c>
      <c r="D20" s="69" t="s">
        <v>92</v>
      </c>
    </row>
    <row r="21" spans="1:4" ht="14.25" x14ac:dyDescent="0.2">
      <c r="A21" s="63" t="s">
        <v>112</v>
      </c>
      <c r="C21" s="25" t="s">
        <v>52</v>
      </c>
      <c r="D21" s="69" t="s">
        <v>93</v>
      </c>
    </row>
    <row r="22" spans="1:4" ht="14.25" x14ac:dyDescent="0.2">
      <c r="A22" s="63" t="s">
        <v>113</v>
      </c>
      <c r="C22" s="25" t="s">
        <v>14</v>
      </c>
      <c r="D22" s="39" t="s">
        <v>94</v>
      </c>
    </row>
    <row r="23" spans="1:4" ht="25.5" x14ac:dyDescent="0.2">
      <c r="A23" s="63" t="s">
        <v>114</v>
      </c>
      <c r="D23" s="107" t="s">
        <v>360</v>
      </c>
    </row>
    <row r="24" spans="1:4" ht="25.5" x14ac:dyDescent="0.2">
      <c r="A24" s="65" t="s">
        <v>115</v>
      </c>
      <c r="D24" s="108" t="s">
        <v>361</v>
      </c>
    </row>
    <row r="25" spans="1:4" ht="25.5" x14ac:dyDescent="0.2">
      <c r="A25" s="65" t="s">
        <v>116</v>
      </c>
      <c r="D25" s="108" t="s">
        <v>362</v>
      </c>
    </row>
    <row r="26" spans="1:4" ht="25.5" x14ac:dyDescent="0.2">
      <c r="A26" s="65" t="s">
        <v>117</v>
      </c>
      <c r="D26" s="109" t="s">
        <v>363</v>
      </c>
    </row>
    <row r="27" spans="1:4" ht="25.5" x14ac:dyDescent="0.2">
      <c r="A27" s="63" t="s">
        <v>118</v>
      </c>
      <c r="D27" s="107" t="s">
        <v>364</v>
      </c>
    </row>
    <row r="28" spans="1:4" ht="14.25" x14ac:dyDescent="0.2">
      <c r="A28" s="65" t="s">
        <v>119</v>
      </c>
      <c r="D28" s="25" t="s">
        <v>14</v>
      </c>
    </row>
    <row r="29" spans="1:4" ht="14.25" x14ac:dyDescent="0.2">
      <c r="A29" s="65" t="s">
        <v>120</v>
      </c>
    </row>
    <row r="30" spans="1:4" ht="14.25" x14ac:dyDescent="0.2">
      <c r="A30" s="63" t="s">
        <v>121</v>
      </c>
    </row>
    <row r="31" spans="1:4" ht="14.25" x14ac:dyDescent="0.2">
      <c r="A31" s="63" t="s">
        <v>122</v>
      </c>
    </row>
    <row r="32" spans="1:4" ht="14.25" x14ac:dyDescent="0.2">
      <c r="A32" s="65" t="s">
        <v>123</v>
      </c>
    </row>
    <row r="33" spans="1:1" ht="14.25" x14ac:dyDescent="0.2">
      <c r="A33" s="65" t="s">
        <v>124</v>
      </c>
    </row>
    <row r="34" spans="1:1" ht="14.25" x14ac:dyDescent="0.2">
      <c r="A34" s="65" t="s">
        <v>125</v>
      </c>
    </row>
    <row r="35" spans="1:1" ht="14.25" x14ac:dyDescent="0.2">
      <c r="A35" s="63" t="s">
        <v>126</v>
      </c>
    </row>
    <row r="36" spans="1:1" ht="14.25" x14ac:dyDescent="0.2">
      <c r="A36" s="64" t="s">
        <v>274</v>
      </c>
    </row>
  </sheetData>
  <mergeCells count="1">
    <mergeCell ref="H1:I1"/>
  </mergeCells>
  <pageMargins left="0.7" right="0.7" top="0.75" bottom="0.75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F-EVSG-05</vt:lpstr>
      <vt:lpstr>Info</vt:lpstr>
      <vt:lpstr>'F-EVSG-05'!Área_de_impresión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Legal</dc:title>
  <dc:creator>Gahes para Biogás SA</dc:creator>
  <cp:lastModifiedBy>Carolina Rodríguez Estupiñan</cp:lastModifiedBy>
  <cp:lastPrinted>2016-10-31T18:14:54Z</cp:lastPrinted>
  <dcterms:created xsi:type="dcterms:W3CDTF">1996-11-27T10:00:04Z</dcterms:created>
  <dcterms:modified xsi:type="dcterms:W3CDTF">2022-07-11T03:46:16Z</dcterms:modified>
</cp:coreProperties>
</file>