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07"/>
  <workbookPr hidePivotFieldList="1" defaultThemeVersion="166925"/>
  <mc:AlternateContent xmlns:mc="http://schemas.openxmlformats.org/markup-compatibility/2006">
    <mc:Choice Requires="x15">
      <x15ac:absPath xmlns:x15ac="http://schemas.microsoft.com/office/spreadsheetml/2010/11/ac" url="C:\Users\jchavess\Downloads\"/>
    </mc:Choice>
  </mc:AlternateContent>
  <xr:revisionPtr revIDLastSave="261" documentId="13_ncr:1_{15D2A4D1-4607-4991-9B6B-32F356DDF747}" xr6:coauthVersionLast="47" xr6:coauthVersionMax="47" xr10:uidLastSave="{1876886C-1073-4A0F-A498-6D572012FE84}"/>
  <bookViews>
    <workbookView xWindow="0" yWindow="0" windowWidth="28800" windowHeight="12225" tabRatio="943" firstSheet="14" activeTab="14" xr2:uid="{00000000-000D-0000-FFFF-FFFF00000000}"/>
  </bookViews>
  <sheets>
    <sheet name="Análisis de Contexto " sheetId="24" r:id="rId1"/>
    <sheet name="Estrategias" sheetId="25" r:id="rId2"/>
    <sheet name="Instructivo" sheetId="3" r:id="rId3"/>
    <sheet name="Mapa Final" sheetId="1" r:id="rId4"/>
    <sheet name="Clasificación Riesgo" sheetId="4" r:id="rId5"/>
    <sheet name="Tabla probabilidad" sheetId="5" r:id="rId6"/>
    <sheet name="Tabla Impacto" sheetId="6" r:id="rId7"/>
    <sheet name="Tabla Valoración de Controles" sheetId="7" r:id="rId8"/>
    <sheet name="Matriz de Calor" sheetId="21" r:id="rId9"/>
    <sheet name="Hoja1" sheetId="13" state="hidden" r:id="rId10"/>
    <sheet name="LISTA" sheetId="2" state="hidden" r:id="rId11"/>
    <sheet name="Seguimiento 1 Trimestre" sheetId="18" r:id="rId12"/>
    <sheet name="Seguimiento 2 Trimestre" sheetId="17" r:id="rId13"/>
    <sheet name="Seguimiento 3 Trimestre " sheetId="19" r:id="rId14"/>
    <sheet name="Seguimiento 4 Trimestre " sheetId="20" r:id="rId15"/>
    <sheet name="Hoja2" sheetId="26" r:id="rId16"/>
    <sheet name="Hoja3" sheetId="27" r:id="rId17"/>
    <sheet name="Hoja4" sheetId="28" r:id="rId18"/>
  </sheets>
  <externalReferences>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4099"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7" l="1"/>
  <c r="E15" i="19"/>
  <c r="D15" i="19"/>
  <c r="F15" i="19"/>
  <c r="D10" i="17"/>
  <c r="D15" i="18"/>
  <c r="D25" i="18"/>
  <c r="I10" i="1"/>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C25" i="18"/>
  <c r="A25" i="18"/>
  <c r="N20" i="18"/>
  <c r="G20" i="18"/>
  <c r="F20" i="18"/>
  <c r="E20" i="18"/>
  <c r="D20" i="18"/>
  <c r="C20" i="18"/>
  <c r="N15" i="18"/>
  <c r="G15" i="18"/>
  <c r="F15" i="18"/>
  <c r="E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AD47" i="1" s="1"/>
  <c r="Z46" i="1"/>
  <c r="Y46" i="1" s="1"/>
  <c r="T46" i="1"/>
  <c r="Q46" i="1"/>
  <c r="T45" i="1"/>
  <c r="Q45" i="1"/>
  <c r="X45" i="1" s="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C15" i="17"/>
  <c r="A15" i="17"/>
  <c r="D6" i="17"/>
  <c r="D5" i="17"/>
  <c r="D4" i="17"/>
  <c r="N10" i="17"/>
  <c r="G10" i="17"/>
  <c r="F10" i="17"/>
  <c r="E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I35" i="1"/>
  <c r="X39" i="1" l="1"/>
  <c r="X38" i="1"/>
  <c r="H35" i="20"/>
  <c r="H35" i="18"/>
  <c r="H35" i="19"/>
  <c r="H35" i="17"/>
  <c r="I10" i="17"/>
  <c r="I10" i="18"/>
  <c r="I10" i="20"/>
  <c r="I10" i="19"/>
  <c r="I35" i="18"/>
  <c r="I35" i="19"/>
  <c r="I35" i="20"/>
  <c r="I35" i="17"/>
  <c r="Z38" i="1"/>
  <c r="Y38" i="1" s="1"/>
  <c r="X36" i="1"/>
  <c r="X37" i="1"/>
  <c r="Z35" i="1"/>
  <c r="Y35" i="1" s="1"/>
  <c r="Z39" i="1"/>
  <c r="Y39" i="1" s="1"/>
  <c r="Z37" i="1"/>
  <c r="Y37" i="1" s="1"/>
  <c r="X35" i="1"/>
  <c r="N35" i="1"/>
  <c r="AD38" i="1"/>
  <c r="AC38" i="1" s="1"/>
  <c r="AD36" i="1"/>
  <c r="AC36" i="1" s="1"/>
  <c r="AD37" i="1"/>
  <c r="AC37" i="1" s="1"/>
  <c r="AD35" i="1"/>
  <c r="AC39"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l="1"/>
  <c r="AG15" i="1"/>
  <c r="L15" i="19"/>
  <c r="L15" i="20"/>
  <c r="L15" i="18"/>
  <c r="L15" i="17"/>
  <c r="AG20" i="1"/>
  <c r="L20" i="18"/>
  <c r="L20" i="19"/>
  <c r="L20" i="20"/>
  <c r="L20" i="17"/>
  <c r="AC11" i="1"/>
  <c r="Z14" i="1"/>
  <c r="Z11" i="1"/>
  <c r="Z10" i="1"/>
  <c r="Y10" i="1" s="1"/>
  <c r="Z12" i="1"/>
  <c r="Z13" i="1"/>
  <c r="X13" i="1"/>
  <c r="X12" i="1"/>
  <c r="X14" i="1"/>
  <c r="AC10" i="1"/>
  <c r="X11" i="1"/>
  <c r="M20" i="17" l="1"/>
  <c r="M20" i="18"/>
  <c r="M20" i="19"/>
  <c r="M20" i="20"/>
  <c r="N10" i="1"/>
  <c r="J10" i="18" s="1"/>
  <c r="H10" i="18"/>
  <c r="H10" i="19"/>
  <c r="H10" i="20"/>
  <c r="H10" i="17"/>
  <c r="M15" i="17"/>
  <c r="M15" i="20"/>
  <c r="M15" i="18"/>
  <c r="M15" i="19"/>
  <c r="AF10" i="1"/>
  <c r="AE10" i="1" s="1"/>
  <c r="Y13" i="1"/>
  <c r="Y12" i="1"/>
  <c r="Y11" i="1"/>
  <c r="Y14" i="1"/>
  <c r="AB10" i="1"/>
  <c r="AA10" i="1" s="1"/>
  <c r="B249" i="6" a="1"/>
  <c r="B249" i="6" l="1"/>
  <c r="J10" i="19"/>
  <c r="K10" i="17"/>
  <c r="K10" i="18"/>
  <c r="K10" i="19"/>
  <c r="K10" i="20"/>
  <c r="J10" i="20"/>
  <c r="J10" i="17"/>
  <c r="L10" i="17"/>
  <c r="L10" i="20"/>
  <c r="L10" i="19"/>
  <c r="L10" i="18"/>
  <c r="AG10" i="1"/>
  <c r="M10" i="18" s="1"/>
  <c r="G238" i="6"/>
  <c r="M10" i="17" l="1"/>
  <c r="M10" i="19"/>
  <c r="M10" i="2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<sst xmlns="http://schemas.openxmlformats.org/spreadsheetml/2006/main" count="2804" uniqueCount="703">
  <si>
    <t>CONSEJO SUPERIOR DE LA JUDICATURA  - DIRECCIÓN EJECUTIVA DE ADMINISTRACIÓN JUDICIAL</t>
  </si>
  <si>
    <t>Análisis del Contexto</t>
  </si>
  <si>
    <t>DEPENDENCIA</t>
  </si>
  <si>
    <t>GRUPO DE PROYECTOS ESPECIALES DE INFRAESTRUCTURA</t>
  </si>
  <si>
    <t xml:space="preserve">PROCESO </t>
  </si>
  <si>
    <t>MEJORAMIENTO DE LA INFRAESTRUCTURA FÍSICA</t>
  </si>
  <si>
    <t>CONSEJO SECCIONAL/ DIRECCIÓN SECCIONAL DE ADMINISTRACIÓN JUDICIAL</t>
  </si>
  <si>
    <t xml:space="preserve">DIRECCIÓN EJECUTIVA DE ADMINISTRACIÓN JUDICIAL
</t>
  </si>
  <si>
    <t xml:space="preserve">OBJETIVO DEL PROCESO: </t>
  </si>
  <si>
    <t xml:space="preserve">Mejorar las condiciones locativas de la infraestructura física, mediante la adquisición, contratación de diseños, estudios, construcción, mejoramiento y mantenimiento de las sedes judiciales y administrativas en el territorio nacional, en concordancia con la reglamentación ambiental y de seguridad y salud en el trabajo, para ofrecer unas condiciones acordes a las necesidades de la administración de justicia. </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</si>
  <si>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</si>
  <si>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</si>
  <si>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</si>
  <si>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</si>
  <si>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</si>
  <si>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</si>
  <si>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</si>
  <si>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</si>
  <si>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</si>
  <si>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ejecución de los proyectos de infraestructura de la Rama Judicial.</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</si>
  <si>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</si>
  <si>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</si>
  <si>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Políticas públicas en infraestructura con criterios de sostenibilidad ambiental, dados por el legislativo y ejecutivo.</t>
  </si>
  <si>
    <t>Por motivo de las elecciones legislativas y presidenciales rige la ley de garantías, la cual establece restricciones para adelantar contratación directa, entre otras.</t>
  </si>
  <si>
    <t>La ley de garantías promueve un manejo transparente de los recursos públicos.</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</si>
  <si>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</si>
  <si>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</si>
  <si>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</si>
  <si>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</si>
  <si>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Apoyo financiero de entidades extranjeras o del orden Nacional, para impulsar proyectos de infraestructura judicial de media alta y alta complejidad.</t>
  </si>
  <si>
    <t>Demora en la radicación de cortes de obra y facturación de Contratistas e Interventorías, reflejando atrasos en el avance financiero de los contratos.</t>
  </si>
  <si>
    <t>Aumento y priorización en el presupuesto de inversión para infraestructura de la Rama Judicial, por parte del Ejecutivo y Congreso de la República.</t>
  </si>
  <si>
    <t>Demoras en el trámite para la asignación presupuestal, correspondiente a cada actividad que se debe contratar.</t>
  </si>
  <si>
    <t xml:space="preserve">Número deficiente de proveedores inscritos en la plataforma de Colombia Compra Eficiente, para suplir las necesidades de adquisición de bienes y servicios </t>
  </si>
  <si>
    <t>Variaciones en el mercado cambiario, que puede afectar positiva o negativamente la adquisición de equipos importados, parte de los proyectos de infraestuctra física judicial.</t>
  </si>
  <si>
    <t>Sociales  y culturales ( cultura, religión, demografía, responsabilidad social, orden público.)</t>
  </si>
  <si>
    <t>Interrupcion en la ejecución de las obras de infraestructura de la Rama Judicial a causa del Conflicto Armado de la region.</t>
  </si>
  <si>
    <t xml:space="preserve">Incremento de la credibilidad y confianza en la administracion de justicia al implementar y certificar sus Sistemas de Gestión. </t>
  </si>
  <si>
    <t>Interrupcion en la ejecución de las obras de infraestructura de la Rama Judicial a causa del Covid 19 y sus variantes.</t>
  </si>
  <si>
    <t>La construcción de nueva infraestructura judicial permite la visibilizacion de la Administracion de Justicia  y mejoramiento del acceso, entre los actores no formales de la justicia (Grupos Etnicos y minorias Indigenas, género)</t>
  </si>
  <si>
    <t>Interrupcion en la ejecución de las obras de infraestructura de la Rama Judicial a causa de las Huelgas y/o  Marchas.</t>
  </si>
  <si>
    <t>Mejora en la dinámica económica y social en la región, a través de los proyectos de infraestructura judicial y el mejoramiento en el acceso a la justicia.</t>
  </si>
  <si>
    <t>Limitaciones en la movilidad de mano de obra, equipos, materiales y suministros para las obras de nuevas sedes judiciales asociados a factores de orden público.</t>
  </si>
  <si>
    <t>Se afianza la presencia del estado en los territorios, ofreciendo una mayor calidad en las instalaciones y la prestacion del servicio de justicia.</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</si>
  <si>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</si>
  <si>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</si>
  <si>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</si>
  <si>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</si>
  <si>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</si>
  <si>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</si>
  <si>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</si>
  <si>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</si>
  <si>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</si>
  <si>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Herramientas tecnológicas que fortalecen el trabajo remoto, permitiendo la mejora en tiempos de respuesta, trabajo colaborativo, interacción más directa e inmediata con partes interesadas a nivel Nacional.</t>
  </si>
  <si>
    <t>Susceptibilidad de sufrir ataques y como consecuencia daños o pérdidas potenciales (fuga o robo de datos, infección, caída de los sistemas, etc), en las plataformas usadas por la Entidad, afectando su normal funcionamiento, contratación o ejecución de los proyectos de infraestructura.</t>
  </si>
  <si>
    <t>Se proyecta la aplicación de avances tecnológicos en el la construcción, como lo es el Building Information Modeling (BIM) y en el campo medioambiental la Certificación Leadership in Energy and Environmental Design (LEED), con beneficios en la construcción y operación de las futuras sedes judiciales.</t>
  </si>
  <si>
    <t>Legales y reglamentarios (estándares nacionales, internacionales, regulación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</si>
  <si>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</si>
  <si>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</si>
  <si>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</si>
  <si>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Fenomenos naturales (Inundación, cambio climático, quema de bosques, sismo, vendavales, epidemias y plagas) que dificulten la ejecución de proyectos de infraestructura de la rama judicial.</t>
  </si>
  <si>
    <t>Ejecución de obras de infraestructura física judicial, con criterios de construcción sostenible y que se integren al entorno ambiental.</t>
  </si>
  <si>
    <t>Aumento de los Impactos ambientales negativos de la Pandemia por Contagio de la Covid 19 y sus variantes .</t>
  </si>
  <si>
    <t>Crecimiento de una economía circular alrededor de las obras de infraestructura física judicial, que beneficien especialmente comunidades u organizaciones sensibles.</t>
  </si>
  <si>
    <t>Inadecuada disposición de residuos e inservibles acordes con la legislación ambiental en la materia acorde con las políticas del Gobierno Nacional  y Local</t>
  </si>
  <si>
    <t>Mejora la oferta y competitividad de los proveedores o contratistas de infraestructura judicial, en lo relacionado con productos que tengan incorporada la sostenibilidad ambiental.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</si>
  <si>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</si>
  <si>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</si>
  <si>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</si>
  <si>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</si>
  <si>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</si>
  <si>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</si>
  <si>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</si>
  <si>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</si>
  <si>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</si>
  <si>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</si>
  <si>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</si>
  <si>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</si>
  <si>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</si>
  <si>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futuro cambio de Director Ejecutivo, puede derivar en cambios importantes en la composición del Grupo de Proyectos Especiales de Infraestructura ocasionando transiciones que retrasen algunos procesos.</t>
  </si>
  <si>
    <t>El compromiso de la Alta Dirección y de los líderes de proceso, para ampliar, mantener y mejora el SIGCMA</t>
  </si>
  <si>
    <t>Encuentro nacional e internacional del SIGCMA</t>
  </si>
  <si>
    <t>Liderazgo de la coordinación del GPEI y el trabajo en equipo arrojando resultados de nuevas sedes judiciales al servicio de la entidad.</t>
  </si>
  <si>
    <t>Recursos financieros (presupuesto de funcionamiento, recursos de inversión</t>
  </si>
  <si>
    <t>Estandarizacion de procesos y procedimientos para el desarrollo del proceso contractual.</t>
  </si>
  <si>
    <t>Demora en el tramite interno para el pago de cortes de obra y facturación de Contratistas e Interventorías, reflejando atrasos en el avance financiero de los contratos.</t>
  </si>
  <si>
    <t>Ejecución de los recursos asignados.</t>
  </si>
  <si>
    <t>Recursos insuficientes para atender el Plan de necesidades planificadas</t>
  </si>
  <si>
    <t>Conocimiento de la reglamentación que establece el procedimiento para el manejo de los recursos presupuestales, financieros y de contratación estatal.</t>
  </si>
  <si>
    <t xml:space="preserve">Directrices establecidas en el  Manual de Contratación </t>
  </si>
  <si>
    <t>Elaboración Proyecto Plan Operativo Anual de Inversiones del GPEI, desde abril de la vigencia anterior, de esta forma garantizar los recursos de infraestructura judicial.</t>
  </si>
  <si>
    <t>Personal
( competencia del personal, disponibilidad, suficiencia, seguridad
y salud ocupacional.)</t>
  </si>
  <si>
    <t>Carencia de recurso humano y necesario para responder a la demanda de Justicia</t>
  </si>
  <si>
    <t>Líderazgo y equipo integrado, cuenta con el conocimiento y experiencia en Supervisión y Ejecución de proyectos de infraestructura Judicial.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</si>
  <si>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</si>
  <si>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</si>
  <si>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</si>
  <si>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brindada por la Escuela Judicial RLB para el mejoramiento de las competencias laborales; también en habilidades emocionales y organización del trabajo con apoyo en la ARL.</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</si>
  <si>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</si>
  <si>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</si>
  <si>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</si>
  <si>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Desinterés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</si>
  <si>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</si>
  <si>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</si>
  <si>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</si>
  <si>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</si>
  <si>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</si>
  <si>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El proceso cuenta con el apoyo externo a través del Convenio con la Agencia Nacional Inmobiliaria Virgilio Barco, en la gestión de proyectos y adquisición de infraestructura Judicial.</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</si>
  <si>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</si>
  <si>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</si>
  <si>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</si>
  <si>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</si>
  <si>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</si>
  <si>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</si>
  <si>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Equipos tecnológicos (hard-ware) actualizados a las exigencias de conectividad; la Rama Judicial tiene licenciamiento del paquete Office 365, LifeZide para audicnecias y otras herramientas para el trabajo.</t>
  </si>
  <si>
    <t>Fallas en la conectividad para la realización de las actividades propias del proceso.</t>
  </si>
  <si>
    <t>Carencia del software de gestión para el manejo integral de la información.</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</si>
  <si>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</si>
  <si>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</si>
  <si>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</si>
  <si>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</si>
  <si>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</si>
  <si>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No se tiene una documentación del proceso acorde a la nueva estructura de la DEAJ</t>
  </si>
  <si>
    <t>Documentos y herramientas diseñadas para llevar a cabo el apoyo a la contratación de las obras de infraestrura judicial, los cuales son de buena calidad y ajustados a los requisitos normativos.</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</si>
  <si>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</si>
  <si>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</si>
  <si>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</si>
  <si>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Formatos estandarizados impartidos  desde la Coordinación Nacional del SIGCMA para la mejor prestación del servicio.</t>
  </si>
  <si>
    <t>Falta de  documentacion de procesos, procedimientos, competencias y funciones  de los servidores judiciales</t>
  </si>
  <si>
    <t>Infraestructura física ( suficiencia, comodidad)</t>
  </si>
  <si>
    <t>Espacios fisicos reducidos que no cumplen los estándares de salud ocupacional.</t>
  </si>
  <si>
    <t xml:space="preserve">Adquisición de sedes propias para mejorar la prestación del servicio </t>
  </si>
  <si>
    <t>Dificultad en la adquisición de inmuebles en el Nivel Central por usos de suelo no compatibles.</t>
  </si>
  <si>
    <t>Sede actual propia de la Calle 72 7-96, en la cual funciona la DEAJ y en ella el GPEI.</t>
  </si>
  <si>
    <t>Elementos de trabajo (papel, equipos)</t>
  </si>
  <si>
    <t>Falta de modernización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</si>
  <si>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</si>
  <si>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</si>
  <si>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</si>
  <si>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</si>
  <si>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</si>
  <si>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</si>
  <si>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Creación de canales de comunicación.</t>
  </si>
  <si>
    <t>Desaprovechamiento de canales de comunicaciones, para generar mayor información a las partes interesadas.</t>
  </si>
  <si>
    <t>Uso adecuado del micrositio asignado al Consejo Seccional de la Judicatura</t>
  </si>
  <si>
    <t>Uso adecuado de los correos electrónicos.</t>
  </si>
  <si>
    <t>Uso adecuado del aplicativo SIGOBIUS</t>
  </si>
  <si>
    <t>Ambientales</t>
  </si>
  <si>
    <t>Desconocimiento del Plan de Gestión Ambiental que aplica para la Rama Judicial Acuerdo PSAA14-10160</t>
  </si>
  <si>
    <t>Disminución en el uso de papel, toners y demás elementos de oficina, debido al incremento en el uso de medios tecnológicos.</t>
  </si>
  <si>
    <t>Ausencia de indicadores ambientales establecidos en los programas de gestión del Acuerdo PSAA14-10160</t>
  </si>
  <si>
    <t>Participación virtual es los espacios de sensibilización ambiental, como el Día Ambiental.</t>
  </si>
  <si>
    <t>Dificultad en la implementación del PGAS en las obras de infraestructura física judicial de media alta y alta complejidad</t>
  </si>
  <si>
    <t>Formación de Auditores en la Norma NTC ISO 14001:2015 y en la Norma Técnica de la Rama Judicial NTC 6256 :2018</t>
  </si>
  <si>
    <t>Desconocimiento por parte de los brigadistas, Servidores Judiciales y contratistas de las acciones necesarias para actuar ante una emergencia ambiental</t>
  </si>
  <si>
    <t>Implementación de buenas practicas tendientes a la protección del medio ambiente en las obras de infraestructura judicial y de criterios de construcción sostenible.</t>
  </si>
  <si>
    <t xml:space="preserve"> </t>
  </si>
  <si>
    <t>Bajo porcentaje de dedicación definido en los Estudios Previos del profesional ambiental en las obras de alta y media alta complejidad de infraestructura física judicial.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</si>
  <si>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</si>
  <si>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</si>
  <si>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</si>
  <si>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</si>
  <si>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</si>
  <si>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</si>
  <si>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</si>
  <si>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</si>
  <si>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</si>
  <si>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</si>
  <si>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</si>
  <si>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</si>
  <si>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</si>
  <si>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</si>
  <si>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1,2,3,13</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</si>
  <si>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</si>
  <si>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</si>
  <si>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</si>
  <si>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24,25,26</t>
  </si>
  <si>
    <t>Capacitación, implementación y actualización en la tablas de retención documental (TRD) articuladas al PETD</t>
  </si>
  <si>
    <t>Implementar estrategias para fortalecer las competencias organizacionales de los servidores judiciales</t>
  </si>
  <si>
    <t>16,22,37,38</t>
  </si>
  <si>
    <t>Plan de accion</t>
  </si>
  <si>
    <t>Implementar las herramientas tecnológicas dispuestas para la prestación del servicios articuladas al PETD</t>
  </si>
  <si>
    <t>31,32,33</t>
  </si>
  <si>
    <t xml:space="preserve">Sensibilización y capacitación a los servidores judiciales en la Implementación del plan de gestión ambiental y protocolos de bioseguridad en las dependencias certificadas. </t>
  </si>
  <si>
    <t>35,36,37,38,39</t>
  </si>
  <si>
    <t>37,38,40</t>
  </si>
  <si>
    <t>Documentos Estratégicos de Planeación en Infraestructura
Informe Anual de gestión de infraestructura judicial en inversión en el territorio Nacional
Visibilizar deficit  de infraestructura judicial propia, versus demanda de la justicia, en lo competente al Grupo de Proyectos Especiales de Infraestructura.</t>
  </si>
  <si>
    <t>1,2,3,4,5</t>
  </si>
  <si>
    <t>1,2,3,4,5,6,7</t>
  </si>
  <si>
    <t>Plan Decenal de la Justicia 2017 - 2027
Plan Sectorial de Desarrollo de la Rama Judicial 2019 -2022
Informe Anual al Congreso de la República de 2021
Matriz de Riesgos GPEI 2022
Manual de Contratación</t>
  </si>
  <si>
    <t xml:space="preserve">Proyectos de inversión anual, contratación y ejecución 
</t>
  </si>
  <si>
    <t>4,5,6,7,8,9,10</t>
  </si>
  <si>
    <t>5,6,7</t>
  </si>
  <si>
    <t>6,7,8</t>
  </si>
  <si>
    <t>8,9,10,11,12</t>
  </si>
  <si>
    <t>Plan Operativo Anual de Inversiones 2022
Plan de Acción 2022
Acuerdo PCSJ120-11604 Modifica Estructura de la DEAJ
Matriz de Riesgos Contratación
Estudios de Mercado
Manual de Contratación</t>
  </si>
  <si>
    <t>Seguimiento marco normativo relacionado con la infraestructura pública y contratación a nivel Nacional.</t>
  </si>
  <si>
    <t>Listado Maestro de Documentos Internos y Externos
Especificaciones generales de construcción
Normas urbanísticas
Normatividad Ambiental</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</si>
  <si>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</si>
  <si>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23,24,25,26</t>
  </si>
  <si>
    <t>17,18,19</t>
  </si>
  <si>
    <t>36,37,38,39</t>
  </si>
  <si>
    <t>Acuerdo PSAA14-10160 Plan de Gestión Ambiental Rama Judicial
Manual Ambiental para Adquisición de Bienes y Servicios
Plan de Gestión Ambiental y Social - PGAS</t>
  </si>
  <si>
    <t xml:space="preserve">Recolección y verificación de la información registrada en la primera etapa del Plan Maestro de Infraestructura y gestión para la contratación del Plan Maestro de Infraestructura
Proyectos para gestión de la infraestructura judicial
</t>
  </si>
  <si>
    <t>4,8,9</t>
  </si>
  <si>
    <t>4,7,14</t>
  </si>
  <si>
    <t>5,6,8,9</t>
  </si>
  <si>
    <t>1,8,9,13</t>
  </si>
  <si>
    <t>Plan de Acción 2022
Prueba Piloto Plan Maestro de Infraestructura
Elaboración de Documentos SIGCMA GPEI
Acuerdos PCSJA20-11602, PCSJA20-11603, y PCSJA20-11700 de 2020
Resolución 1754 de 2020 de la DEAJ
Oficio Director Ejecutivo de Administración Judicial DEAJO20-753</t>
  </si>
  <si>
    <t>Requisitos de calidad para los procesos de selección de contratistas de obra e Interventorías de los proyectos de infraestructura física, en experiencia y formación académica.
Exigir y garantizar el equipo mínimo de contratista e Interventoría requerido en el proyecto.</t>
  </si>
  <si>
    <t>7,22,25</t>
  </si>
  <si>
    <t>14,15,16,17</t>
  </si>
  <si>
    <t>7,15,34,35</t>
  </si>
  <si>
    <t>8,9,10,11,13,15,19,24,31,34,35,39</t>
  </si>
  <si>
    <t>Plan de Acción 2022
Estudios Previos Interventorías</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</si>
  <si>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</si>
  <si>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9,10,11,14,15</t>
  </si>
  <si>
    <t>17,25,32,34</t>
  </si>
  <si>
    <t>8,9,10,11,12,14,15,18,19,21,22,30,31</t>
  </si>
  <si>
    <t xml:space="preserve">Plan de Acción 2022
Procedimiento Ejecución de Cadena Presupuestal del Gasto
Lista de Chequeo para recepción de cuentas a Pagar
Registro de Socialización a Contratistas e Interventorías del GPEI
Circulares DEAJ </t>
  </si>
  <si>
    <t>Proyecto para el POAI de 2023
Planeación y ejecución de proyectos de infraestructura de media alta y alta complejidad.
Comunicar y asignar responsabilidades al equipo en los objetivos comunes del proceso.</t>
  </si>
  <si>
    <t>1,2,3,4,5,6</t>
  </si>
  <si>
    <t>1,2,3,4,5,6,7,16,17</t>
  </si>
  <si>
    <t>5,6,8,34.35</t>
  </si>
  <si>
    <t>1,2,3,4,7,9,10,12,13,15,16,18,24,27,31</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</si>
  <si>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</si>
  <si>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</si>
  <si>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2,3,22,23,25,26</t>
  </si>
  <si>
    <t>15,16,17</t>
  </si>
  <si>
    <t>13,14,17,18,35</t>
  </si>
  <si>
    <t>4,5,6,15,16,19,21,22,23,34,35,37,38</t>
  </si>
  <si>
    <t xml:space="preserve">Plan de Acción 2022
Formato de Identificación de Necesidades de Formación Judicial
</t>
  </si>
  <si>
    <t>Contratación de estudios y diseños, que incorporen criterios de construcción sostenible
Adopción de medidas de emergencias sanitarias establecidas por las autoridades competentes</t>
  </si>
  <si>
    <t>22,23,24,25,26</t>
  </si>
  <si>
    <t>3,15,16,17,18,19</t>
  </si>
  <si>
    <t>4,36,37,38,39</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</si>
  <si>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</si>
  <si>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</si>
  <si>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</si>
  <si>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</si>
  <si>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</si>
  <si>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</si>
  <si>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</si>
  <si>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</si>
  <si>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</si>
  <si>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</si>
  <si>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</si>
  <si>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</si>
  <si>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</si>
  <si>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</si>
  <si>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</si>
  <si>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</si>
  <si>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</si>
  <si>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</si>
  <si>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</si>
  <si>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</si>
  <si>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</si>
  <si>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</si>
  <si>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</si>
  <si>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</si>
  <si>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</si>
  <si>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</si>
  <si>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y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</si>
  <si>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</si>
  <si>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</si>
  <si>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</si>
  <si>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</si>
  <si>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</si>
  <si>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</si>
  <si>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</si>
  <si>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</si>
  <si>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</si>
  <si>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</si>
  <si>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</si>
  <si>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</si>
  <si>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</si>
  <si>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</si>
  <si>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</si>
  <si>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</si>
  <si>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</si>
  <si>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</si>
  <si>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</si>
  <si>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</si>
  <si>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</si>
  <si>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</si>
  <si>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</si>
  <si>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</si>
  <si>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</si>
  <si>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se deriva de esta (ejemplo póliza seguros, terceración), indicando información relevante.</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</si>
  <si>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</si>
  <si>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</si>
  <si>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</si>
  <si>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</si>
  <si>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</si>
  <si>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</si>
  <si>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</si>
  <si>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</si>
  <si>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</si>
  <si>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</si>
  <si>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</si>
  <si>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 Infraestructura Física - Grupo de Proyectos Especiales de Infraestructura</t>
  </si>
  <si>
    <t>Objetivo:</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</si>
  <si>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</si>
  <si>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</si>
  <si>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</si>
  <si>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</si>
  <si>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</si>
  <si>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</si>
  <si>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</si>
  <si>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</si>
  <si>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</si>
  <si>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</si>
  <si>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</si>
  <si>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</si>
  <si>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</si>
  <si>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</si>
  <si>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</si>
  <si>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</si>
  <si>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</si>
  <si>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</si>
  <si>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</si>
  <si>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</si>
  <si>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</si>
  <si>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</si>
  <si>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</si>
  <si>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</si>
  <si>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</si>
  <si>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</si>
  <si>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</si>
  <si>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</si>
  <si>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</si>
  <si>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</si>
  <si>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</si>
  <si>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</si>
  <si>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</si>
  <si>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 en los procesos precontractuales y contractuales de infraestructura física de alta y media alta complejidad</t>
  </si>
  <si>
    <t>Incumplimiento de las metas establecidas</t>
  </si>
  <si>
    <t>1. Debilidad en la preparación de los documentos técnicos
2. Dificultad en la gestión de aprobación de documentos
3. Por numerosas observaciones al proceso, se corre el cronograma
4. Por declaración de desierto el proceso de contratación
5. Por revocatoria al acto administrativo de adjudicación del proceso</t>
  </si>
  <si>
    <t>Dificultad en la gestión precontractual e idoneidad de los documentos presentados por los oferentes</t>
  </si>
  <si>
    <t>Posibilidad de generar retraso en el cronograma del POAI, afectando el cumplimiento de las metas del POAI, debido a la dificultad en la gestión precontractual y contractual de los proyectos.</t>
  </si>
  <si>
    <t>Ejecución y Administración de Procesos</t>
  </si>
  <si>
    <t>Incumplimiento máximo del 20% de la meta planeada</t>
  </si>
  <si>
    <t>Lista de chequeo específica de documentos base para la contratación</t>
  </si>
  <si>
    <t>Preventivo</t>
  </si>
  <si>
    <t>Manual</t>
  </si>
  <si>
    <t>Documentado</t>
  </si>
  <si>
    <t>Continua</t>
  </si>
  <si>
    <t>Con Registro</t>
  </si>
  <si>
    <t>Aceptar</t>
  </si>
  <si>
    <t>Facilitar y reducir validaciones, simplificando la gestión de los procesos precontractuales</t>
  </si>
  <si>
    <t>Verificación de los documentos técnicos publicados</t>
  </si>
  <si>
    <t>Cuadro de evaluación y verificación de documentos presentados por los proponentes</t>
  </si>
  <si>
    <t>Detectivo</t>
  </si>
  <si>
    <t>Dificultad en la adquisición de inmuebles</t>
  </si>
  <si>
    <t>Afectación en la Prestación del Servicio de Justicia</t>
  </si>
  <si>
    <t>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t>
  </si>
  <si>
    <t>Depender de terceros (Convenio, Secretarias, propietarios.)</t>
  </si>
  <si>
    <t>Posibilidad de no suplir la necesidad del mejoramiento de sedes judiciales, debido a la falta de oportunidad por entidades externas que intervienen en el proceso de adquisición de inmuebles, dificultando el acceso a un mejor servicio de justicia.</t>
  </si>
  <si>
    <t>Usuarios, productos y prácticas organizacionales</t>
  </si>
  <si>
    <t>Afecta la Prestación del Servicio de Administración de Justicia en 20%</t>
  </si>
  <si>
    <t xml:space="preserve">Mantener las medidas de bioseguridad y plan de vacunación. </t>
  </si>
  <si>
    <t>Reducir(mitigar)</t>
  </si>
  <si>
    <t>Establecer métodos, para seleccionar y realizar los análisis técnico-jurídicos de inmuebles objeto de adquisición.</t>
  </si>
  <si>
    <t>Coordinadora Grupo de Proyectos Especiales de Infraestructura y equipo jurídico.</t>
  </si>
  <si>
    <t>Solicitar que al momento de la presentación de la oferta se realice de manera simultanea la entrega de documentos.</t>
  </si>
  <si>
    <t>Supervisión periódica al convenio, ejecución de comités operativos y revisión de los informes entregados.</t>
  </si>
  <si>
    <t>Coordinación y opotunidad en la entrega de conceptos por parte de los diferentes equipos que intervengan en el procceso.</t>
  </si>
  <si>
    <t>Consulta previa ante las entidades expertas en la materia.</t>
  </si>
  <si>
    <t>Demora en la ejecución de los contratos de consultorías de estudios y diseños de infraestructura física de alta y media alta complejidad</t>
  </si>
  <si>
    <t>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t>
  </si>
  <si>
    <t>La presencia de cambios normativos o ajustes al programa arquitectónico y a la falta de calidad en el diseño, causan demoras considerables en el proyecto de estudios y diseños.</t>
  </si>
  <si>
    <t>Posibilidad de que se genere retraso en la contratación de la construcción del proyecto, a causa de los cambios normativos, ajustes al programa arquitectónico o falta en la calidad de los diseños y estudios técnicos.</t>
  </si>
  <si>
    <t>Afecta la Prestación del Servicio de Administración de Justicia en 15%</t>
  </si>
  <si>
    <t>Solicitud de actualización de concepto de norma a la oficina de Planeación o Curaduría, a la fecha de inicio de los diseños</t>
  </si>
  <si>
    <t>Revisión del programa arquitectónico a la fecha de inicio de los diseños, con la Dirección Seccional.</t>
  </si>
  <si>
    <t>Interventoría, Comité de Diseño y Supervisión a la Interventoría.</t>
  </si>
  <si>
    <t>Cumplimiento del cronograma del proyecto de estudios y diseños.</t>
  </si>
  <si>
    <t>Demora en la ejecución de los contratos de contrucción y mobiliario en proyectos de inversión de alta y media alta complejidad</t>
  </si>
  <si>
    <t>1. Paros, bloqueos o situaciones de orden público
2. Interventoría externa de baja calidad o del contratista de obra
3. Dificultad en la disponibilidad de recursos financieros, suministro de equipos, materiales, mano de obra y otros recursos necesarios
4. Relacionadas con los procesos adquisición, contratación o liquidación de los proyectos de infraestructura judicial
5. Sanciones de autoridades competentes</t>
  </si>
  <si>
    <t>Demora en la entrega de una sede judicial nueva, debido a la imposibilidad para resolver la causa que ocasiona el retraso en el cronograma del proyecto.</t>
  </si>
  <si>
    <t>Posibilidad de que la entrega de una sede judicial nueva se retrase, por factores asociados a la adquisición, contratación, ejecución de estudios, diseños y contrucción de infraestructura judicial.</t>
  </si>
  <si>
    <t>Mediante medidas administrativas internas y adecuaciones temporales para prevenir la afectación de obras.</t>
  </si>
  <si>
    <t>Manual de Contratación
Procedimientos del Proceso de MIF
Comités de obra o de diseño
Seguimiento al cronograma y programación del proyecto
Gestión previa a la declaratoria de incumplimiento del Contrato
Interventoría Externa</t>
  </si>
  <si>
    <t>Garantizar la Reserva Presupuestal
Solicitud de PAC de manera anticipada
Estudios de Mercado y del Sector</t>
  </si>
  <si>
    <t>Cumplimiento de los lineamientos del Gobierno Nacional y del Consejo Superior de la Judicatura</t>
  </si>
  <si>
    <t>Interventoría y Supervisión a la Interventoría</t>
  </si>
  <si>
    <t>Daño o deterioro en sedes judiciales en construcción o ya construidas de alta y media alta complejidad</t>
  </si>
  <si>
    <t>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t>
  </si>
  <si>
    <t>Evento o situación adversa que genera un daño a la infraestructura física judicial.</t>
  </si>
  <si>
    <t>Posibilidad de que dado un evento o situación externa, se genere una afectación grave o leve a la infraestructura física judicial, a causa de un evento que impacte la infraestructura física.</t>
  </si>
  <si>
    <t>Daños Activos Fijos/Eventos Externos</t>
  </si>
  <si>
    <t>Cooperación interinstitucional Oficina de Seguridad del Consejo Superior de la Judicatura
Contrato de vigilancia privada
Pólizas</t>
  </si>
  <si>
    <t>Certificado de uso de suelo y afectaciones por riesgo o amenazas naturales expedido por autoridad municipal competente.
Estudios y diseños</t>
  </si>
  <si>
    <t>Supervisión de Interventoría
Mecanismos de concertación previstos
Procesos de conciliación</t>
  </si>
  <si>
    <t>Pólizas
Proceso de conciliación</t>
  </si>
  <si>
    <t>Impacto ambiental negativo, ocasionado por las actividades constructivas de alta y media alta complejidad</t>
  </si>
  <si>
    <t xml:space="preserve"> Afectación Ambiental</t>
  </si>
  <si>
    <t>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t>
  </si>
  <si>
    <t>Incumplimiento ambiental, ocasionado por el desconocimiento y mala aplicación de los requisitos ambientales</t>
  </si>
  <si>
    <t>Posibilidad de que la ocurrencia de un incumplimiento ambiental, a causa del desconocimiento o la indebida aplicación de los requisitos ambientales, lo que puede acarrear sanciones y retrasos en los proyectos de infraestructura.</t>
  </si>
  <si>
    <t>Eventos Ambientales Internos</t>
  </si>
  <si>
    <t>Si el hecho llegara a presentarse, tendría medianas consecuencias o efectos sobre la entidad</t>
  </si>
  <si>
    <t>1. Aplicación herramientas: Matriz de Requisitos Ambientales - Matriz de Requisitos Legales</t>
  </si>
  <si>
    <t>2. Implementación Guía PGAS, informes de cumplimiento</t>
  </si>
  <si>
    <t xml:space="preserve">3. Especialista Ambiental en Interventoría y profesional ambiental Contratista </t>
  </si>
  <si>
    <t>4. Comités de seguimiento ambiental de los proyectos de infraestructura</t>
  </si>
  <si>
    <t>5. Plan de Emergencias y Contingencias Ambientales - PGAS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</si>
  <si>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</si>
  <si>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</si>
  <si>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</si>
  <si>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</si>
  <si>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</si>
  <si>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</si>
  <si>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</si>
  <si>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</si>
  <si>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</si>
  <si>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</si>
  <si>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</si>
  <si>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</si>
  <si>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</si>
  <si>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</si>
  <si>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</si>
  <si>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</si>
  <si>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</si>
  <si>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</si>
  <si>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</si>
  <si>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</si>
  <si>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</si>
  <si>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</si>
  <si>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</si>
  <si>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</si>
  <si>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</si>
  <si>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</si>
  <si>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</si>
  <si>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</si>
  <si>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</si>
  <si>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</si>
  <si>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</si>
  <si>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</si>
  <si>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</si>
  <si>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</si>
  <si>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</si>
  <si>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</si>
  <si>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</si>
  <si>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</si>
  <si>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</si>
  <si>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</si>
  <si>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</si>
  <si>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</si>
  <si>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</si>
  <si>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</si>
  <si>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</si>
  <si>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</si>
  <si>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</si>
  <si>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</si>
  <si>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</si>
  <si>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</si>
  <si>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</si>
  <si>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</si>
  <si>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</si>
  <si>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</si>
  <si>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</si>
  <si>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</si>
  <si>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</si>
  <si>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</si>
  <si>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</si>
  <si>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</si>
  <si>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</si>
  <si>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</si>
  <si>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</si>
  <si>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</si>
  <si>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</si>
  <si>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</si>
  <si>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</si>
  <si>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</si>
  <si>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</si>
  <si>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</si>
  <si>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</si>
  <si>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</si>
  <si>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</si>
  <si>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</si>
  <si>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</si>
  <si>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</si>
  <si>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</si>
  <si>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</si>
  <si>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</si>
  <si>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</si>
  <si>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</si>
  <si>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</si>
  <si>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</si>
  <si>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</si>
  <si>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</si>
  <si>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</si>
  <si>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</si>
  <si>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</si>
  <si>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</si>
  <si>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</si>
  <si>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</si>
  <si>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</si>
  <si>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</si>
  <si>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</si>
  <si>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</si>
  <si>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</si>
  <si>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</si>
  <si>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</si>
  <si>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</si>
  <si>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</si>
  <si>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</si>
  <si>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</si>
  <si>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</si>
  <si>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</si>
  <si>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</si>
  <si>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</si>
  <si>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</si>
  <si>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</si>
  <si>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</si>
  <si>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</si>
  <si>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</si>
  <si>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</si>
  <si>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</si>
  <si>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</si>
  <si>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</si>
  <si>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</si>
  <si>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</si>
  <si>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</si>
  <si>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</si>
  <si>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</si>
  <si>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</si>
  <si>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</si>
  <si>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</si>
  <si>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</si>
  <si>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</si>
  <si>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</si>
  <si>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</si>
  <si>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</si>
  <si>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</si>
  <si>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</si>
  <si>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</si>
  <si>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</si>
  <si>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</si>
  <si>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</si>
  <si>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</si>
  <si>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</si>
  <si>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</si>
  <si>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</si>
  <si>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</si>
  <si>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</si>
  <si>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</si>
  <si>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</si>
  <si>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</si>
  <si>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</si>
  <si>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</si>
  <si>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</si>
  <si>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</si>
  <si>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</si>
  <si>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</si>
  <si>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</si>
  <si>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</si>
  <si>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</si>
  <si>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</si>
  <si>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</si>
  <si>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</si>
  <si>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</si>
  <si>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</si>
  <si>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</si>
  <si>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</si>
  <si>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</si>
  <si>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</si>
  <si>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</si>
  <si>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</si>
  <si>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</si>
  <si>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</si>
  <si>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</si>
  <si>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</si>
  <si>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</si>
  <si>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</si>
  <si>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</si>
  <si>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</si>
  <si>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</si>
  <si>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</si>
  <si>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</si>
  <si>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</si>
  <si>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</si>
  <si>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</si>
  <si>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</si>
  <si>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</si>
  <si>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</si>
  <si>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</si>
  <si>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</si>
  <si>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</si>
  <si>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</si>
  <si>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</si>
  <si>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</si>
  <si>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</si>
  <si>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</si>
  <si>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</si>
  <si>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</si>
  <si>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</si>
  <si>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</si>
  <si>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</si>
  <si>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</si>
  <si>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</si>
  <si>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</si>
  <si>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</si>
  <si>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</si>
  <si>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</si>
  <si>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</si>
  <si>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</si>
  <si>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</si>
  <si>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</si>
  <si>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</si>
  <si>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</si>
  <si>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</si>
  <si>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</si>
  <si>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</si>
  <si>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</si>
  <si>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</si>
  <si>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</si>
  <si>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</si>
  <si>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Fraude Interno</t>
  </si>
  <si>
    <t>Reducir(compartir)</t>
  </si>
  <si>
    <t>Fallas Tecnológicas</t>
  </si>
  <si>
    <t>Relaciones Laborales</t>
  </si>
  <si>
    <t>Reputacional(Corrupción)</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</si>
  <si>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</si>
  <si>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</si>
  <si>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</si>
  <si>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</si>
  <si>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</si>
  <si>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</si>
  <si>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</si>
  <si>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</si>
  <si>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</si>
  <si>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</si>
  <si>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</si>
  <si>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</si>
  <si>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</si>
  <si>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</si>
  <si>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</si>
  <si>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</si>
  <si>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</si>
  <si>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</si>
  <si>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</si>
  <si>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</si>
  <si>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</si>
  <si>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</si>
  <si>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</si>
  <si>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</si>
  <si>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1. Sogamoso contrato 40 y 53 de 2021; Se presenta atraso en ell proceso contractual debido a la revocatoria del contrato de interventoría el cual obligó a adjudicar a otro oferente, produciendo un atraso de tres meses en el cronograma original.
2. Chocontá, Contratos 153 y 213 de 2021: Se firma acta de inicio el 18 de enero de 2022, dando inicio a la ejecución de la obra, con un retraso de dos meses generado por la no adjudicación de la Interventoría.
3. En cuanto al Plan Maestro de Infraestructura, en elsegundo trimestre del año, se deberá ajustar la información de la base de datos con la ayuda de las DESAJ.
Lo anterior, como medida ante la dificultad en la aprobación de la información para iniciar su contratación.</t>
  </si>
  <si>
    <t>X</t>
  </si>
  <si>
    <r>
      <rPr>
        <sz val="10"/>
        <color rgb="FF000000"/>
        <rFont val="Calibri"/>
      </rPr>
      <t xml:space="preserve">
1. La construcción de la sede Judicial de Sogamoso inició con atraso, se agilizó el pago del anticipo para facilitar la adquisición de materiales y contratación de personal de obra.
Gestion ante los entes municipales para adelantar permisos necesarios en la obra.
</t>
    </r>
    <r>
      <rPr>
        <sz val="10"/>
        <color rgb="FFFF0000"/>
        <rFont val="Calibri"/>
      </rPr>
      <t xml:space="preserve">
</t>
    </r>
    <r>
      <rPr>
        <sz val="10"/>
        <color rgb="FF000000"/>
        <rFont val="Calibri"/>
      </rPr>
      <t>2. Se firmaron actas de inicio el 18 de enero dando inicio a las obras de la Sede Judicial de Chocontá.
3. En lo referente a Plan Maestro de Infraestructura, no se ha obtenido un avance significativo y se deberá proceder a adoptar estrategias más efectivas para concretar esta etapa inicial del Plan.</t>
    </r>
  </si>
  <si>
    <t>Teniendo en cuenta que estamos en semestre electoral, la contratación directa no es posible llevarla a cabo dado que nos encontramos en Ley de Garantías, la cual termina el proximo 19 de junio.
Con la finalidad de adelantar procesos de adquisición, se sostuvieron distintas reuniones con Secretarías Distritales, ANIM y oferentes.</t>
  </si>
  <si>
    <t>Se dio inicio al proceso de contratación de avalúos comerciales de los inmuebles, por parte de la ANIM, de inmuebles tales como; DELCOP, y Avianca.</t>
  </si>
  <si>
    <t xml:space="preserve">1. El contrato 110 de 2021 correspondiente a la consultoria de revision de estudios, diseños y presupuesto de los juzgados penales de Girardot sigue en estado de Suspension, por la demora en la respuesta de las entidades de servicios publicos CODENSA Y AGUAGYR. 
2, El contrato 199 de 2020 correspondiente a la consultoria de estudios y diseños, y expedición de licencia de construcción del bloque anexo al Palacio de Justicia de Riohacha - Guajira sigue en estado de Suspension, por la demora en la respuesta de las empresas prestadoras de servicios públicos. 
</t>
  </si>
  <si>
    <t>x</t>
  </si>
  <si>
    <t xml:space="preserve"> La demora en la respuesta de las empresas de servicios publicos en Girardot y Riohacha ha impedido el reinicio de los contratos.
</t>
  </si>
  <si>
    <t>Sogamoso contrato 40 y 53 de 2021; Se presenta demora por replanteo en arquitectura vs estructura por encontrarse  cimientos de los predios vecinos en el área de ejecución del proyecto. Como consecuencia, se genera la modificación y ajuste de los diseños.</t>
  </si>
  <si>
    <t>Sogamoso contrato 40 y 53 de 2021; Se solicita plan de contingencia al contratista de obra. Como medida correctiva, el contratista implementa aumento de jornada laboral para fundida de elementos estructurales e implementación de sistemas constructivos mas acelerados para poder nivelar los tiempos en cronograma.</t>
  </si>
  <si>
    <t>No se registran eventos que puedan ocasionar este tipo de riesgo.</t>
  </si>
  <si>
    <t>Seguimiento a la construcción de la sede judicial de Chocontá en Cundinamarca:
1. Comité Ambiental el 17-02-2022, avance en elaboración PGAS
2. Radicación PGAS Chocontá 17-03-2022
Seguimiento a la construcción de la sede judicial de Sogamoso Boyacá:
1. Visita a la obra en Sogamoso 17 y 18 de febrero de 2022, solicitud de ajustes en la gestión ambiental e informes mensuales.
2. Comité ambiental del 18 de marzo de 2022, solicitud de actualización del PGAS.</t>
  </si>
  <si>
    <t>Chocontá: PGAS radicado y en revisión
Sogamoso: Pendiente fijar fecha para radicas PGAS ajustado
Gracias a las medidas tomadas no se generaron impactos ambientales negativos.</t>
  </si>
  <si>
    <t>SEGUIMIENTO MATRIZ DE RIESGOS SIGCMA 2 TRIMESTRE</t>
  </si>
  <si>
    <t>ANÁLISIS DEL RESULTADO FINAL 
2 TRIMESTRE</t>
  </si>
  <si>
    <t>1. Sogamoso contrato 40 y 53 de 2021; Se presenta atraso en el proceso contractual debido a la revocatoria del contrato de interventoría el cual obligó a adjudicar a otro oferente, produciendo un atraso de tres meses en el cronograma original.</t>
  </si>
  <si>
    <t>1. La construcción de la sede Judicial de Sogamoso inició con atraso, se agilizó el pago del anticipo para facilitar la adquisición de materiales y contratación de personal de obra.
Gestion ante los entes municipales para adelantar permisos necesarios en la obra. Los procesos precontractuales de los proyectos de Riohacha, Girardot, Valledupar, Medellín han estado detenidos debido a la ley de Garantías y a la imposibilidad de radicar las Vigencias Futuras que apalancaran cada uno de los procesos.</t>
  </si>
  <si>
    <t xml:space="preserve">1) Se retomó el estudio de la negociación de la bodega # 5 del Parque Empresarial de Oriente, solicitándole a la ANIM que adelante los trámites pertinentes ante la Alcaldía de Tunja- Boyacá, para la expedición de concepto de uso.
2)Se revisó el proyecto de Acuerdo Municipal, Lote 1, Urbanización Villa Celina Seccional de Montería, enviado por el Director Seccional y se emitieron observaciones.
3) El Grupo de Proyectos Especiales de Infraestructura, junto con el Director de la Unidad de compras emitieron un concepto para la ANIM sobre avalúos de bienes muebles y su vigencia, en relación con el avaluó de bienes muebles de la bodega DELCOP.
4) Se le solicito a la ANIM la realización del nuevo avalúo comercial de bienes muebles para la bodega ubicada en la Calle 18 No. 32-90. 
5) Se le  informo a los propietarios del Edificio CAV-Avianca el estado del estudio de la negociación, comunicándoles que se estaba realizando ante la Secretaria Distrital de Planeación las consultas de norma y consulta preliminar para la habilitación del uso de suelo. De otra parte, se le informó al propietario que de acuerdo a la vigencia de la Ley de Garantías no nos es permitido contratar el estudio de normal y el avalúo comercial. 
6) El Instituto Geográfico Agustín Codazzi emitió el avalúo comercial del bien inmueble de la bodega DELCOP, por lo que se procedió junto con la ANIM a socializarle a los propietarios el valor del avaluó sin las áreas por licenciar. De esta reunión, el propietario adquirió el compromiso de cancelar el Leasing que tienen con el banco de Bogota. 
8) Se emitió oficio de intención de adquisición de la bodega DELCOP, informándoles a los propietarios que se contrataría el avaluó de bienes muebles una vez termine la vigencia de la Ley de Garantías. Llegada la finalización de la Ley de Garantías, y una vez obtenido el avalúo de los bienes muebles se podrá presentar una oferta formal de compra.
9) Luego de realizar el estudio de la documentación enviada por la Seccional de Ibagué, sobre un lote ofrecido en doncación por parte de la Gobernación del Tolima, se informaron las observaciones con el fin de obtener las aclaraciones respectivas y poder dar continuidad al proceso de donación.
</t>
  </si>
  <si>
    <t>Teniendo en cuenta que 2022 es un año electoral y que por lo mismo se impide la contratación pública(Ley de garantías), se dilató la contratación de diferentes procesos necesarios para la continuidad de la negociación. Tales como: Estudio de títulos, avalúos comerciales, presentación de orfeta de compra.
Por otra parte, en Bogotá se suspendió temporalmente el POT, conllevando al retroceso en el estudio y analisis de la norma urbana en cuanto al uso del suelo se refiere.</t>
  </si>
  <si>
    <t xml:space="preserve">1. El contrato 110 de 2021 correspondiente a la consultoria de revision de estudios, diseños y presupuesto de los juzgados penales de Girardot sigue en estado de Suspension, por la demora en la respuesta de las entidades de servicios publicos CODENSA Y AGUAGYR. 
2. El contrato 199 de 2020 correspondiente a la consultoria de estudios y diseños, y expedición de licencia de construcción del bloque anexo al Palacio de Justicia de Riohacha - Guajira sigue en estado de Suspension, por la demora en la respuesta de las empresas prestadoras de servicios públicos. 
</t>
  </si>
  <si>
    <t xml:space="preserve"> La demora en la respuesta de las empresas de servicios publicos en Girardot ha impedido el reinicio de los contratos.
</t>
  </si>
  <si>
    <t>1- Sogamoso contrato 40 y 53 de 2021; Se continua presentando demora por la consecuencia del replanteo en arquitectura vs estructura por encontrarse  cimientos de los predios vecinos en el área de ejecución del proyecto. Como consecuencia, se genera la modificación y ajuste de los diseños. A pesar de implemantar jornadas extras de trabajo para la fundida de elementos estructurales, no se ha podido nivelar la programación inicial.
2.- Choconta contratos 153 y 213 de 2021 la obra presenta atraso por la decisión de mantener la fachada existente, razón por la cual se ha implementado un Plan de Contingencia para subsanar el atraso.</t>
  </si>
  <si>
    <t>1- Sogamoso contrato 40 y 53 de 2021; Se continúa la implementación de jornadas extras de trabajo para la fundida de elementos estructurales, Se inicia la contratación de equipos eléctricos para aumentar porcentajes de obra y porcentajes presupuestales.
2.- Choconta contratos 153 y 213 de 2021: Debido a ue se decidio conservar la totalidad de la fachada existente se hizo necesario implementar un Plan de Contingencia que nos ayude a subsanar el atraso que se tiene en este momento.</t>
  </si>
  <si>
    <t>Seguimiento y control al cumplimiento de requisitos ambientales de Chocontá:
1. Visita de seguimiento y comité ambiental
2. Informes mensuales de abril, mayo y junio PGAS
3. Ajustes al documento PGAS solicitados por la entidad y aprobados por Interventoría
Seguimiento y control al cumplimiento de requisitos ambientales de Sogamoso:
1. Mesas de trabajo con Interventoría y Contratista para ajuste del PGAS y actualización
2. Mesas de trabajo para presentación nuevo PG-RCD  a Corpoboyacá</t>
  </si>
  <si>
    <t>30/6/22</t>
  </si>
  <si>
    <t>Chocontá: Realizar visitas de seguimiento en el siguiente trimestre del año.
Sogamoso: Realizar comités y mesas de trabajo con Contratista e Interventoría, así como visitas de obra ambientales</t>
  </si>
  <si>
    <t>SEGUIMIENTO MATRIZ DE RIESGOS SIGCMA 3 TRIMESTRE</t>
  </si>
  <si>
    <t>ANÁLISIS DEL RESULTADO FINAL 
3 TRIMESTRE</t>
  </si>
  <si>
    <t>1. Se remite documentación a la Unidad de Compras Públicas para iniciar el proceso de contratación del Plan Maestro de Infraestructura Física. 26/9/2022 DEAJGPEIM22-165.
También, trámite VF2023 turno 643428 ante DNP, de igual forma, el GPEI atiende las observaciones del DNP, frente a la solicitud de la Vigencias Futuras.
2. Se remite documentación a la Unidad de Compras Públicas para iniciar el proceso de contratación de obra, dotacion e interventoria de la sede de JUZGADOS PENALES de Girardot- Cundinamarca  el 11/8/2022 DEAJGPEIM22-126.
3. La construcción del bloque anexo al Palacio de Justicia de Riohacha, tuvo apertura el proceso de LP07-2022 el 7 de septiembre del presente año en la plataforma SECOP II para la contratación de la construcción. El CM15-2022 para la Interventoría de esta obra, se esta en proceso de estructuración para su correspondiente contratación
4. La construcción de la nueva torre del Palacio de Justicia de Valledupar, se encuentra enproceso de estructuración para su correspondiente contratación, para lo cual se presenta ante el Consejo Superior de la Judicatura para su correspondiente aprobación.
5. Acuerdo Medellín: Se solicitaron vigencias futuras desde el año 2024 a 2026, para la segunda etapa del Proyecto (Construcción) las cuales fueron aprobadas por un valor de $123,800,000,000.
6. Mobiliario Sogamoso - Chocontá, se presenta ante el Consejo Superior de la Judicatura para su correspondiente aprobación. El proeceso se va cumpliendo de acuerdo al cronograma establecido en la paltaforma transaccional SECOP II.</t>
  </si>
  <si>
    <t>El GPEI, acompaña a la Unidad de Compras en el desarrollo de los Estudios Previos y el proceso precontractual, con el propósito de ayudar a agilizar la contratación. También, se espera la autorización del DNP, frente a la solicitud de la VF2023.</t>
  </si>
  <si>
    <t xml:space="preserve">1. Radicación de consulta preliminar para habilitar el uso del Edf. Avianca, ante la Sec. de Planeación.
2. Reunión con la Sec. Distrital de Seguridad, Convivencia y Justicia para tratar el uso del suelo del Edf. Avianca.
3. Reuniones de seguimiento de auditoria interna de los convenios suscritos con la ANIM.
4. Reunión con la Sec. Distrital de Seguridad, Convivencia y Justicia para revisar aspectos de estándares de calidad espacial.
5. Oficio de seguimiento dirigido a la ANIM solicitando avance de contratación de avalúo comercial de bienes muebles de la bodega Delcop.
6. Reunion con la Sec. de Planeación para aclarar temas sobre la consulta preliminar del Edf. Avianca. y justificación del plan de implantación basado en la vulneración de ciertos derechos fundamentales.
7. Estudio y analisis de información sobre 3 lotes para posible adquisición en Popayán.
8. Análisis del lote donado en Monterrey - Casanare.
9. Solicitud de modificación en el Acuerdo Municipal de Cáqueza a través del cual se efectuaría una donación de lote para la construcción de la sede judicial del municipio.
10. Análisis y estudio del informe de visita técnica y concepto de norma de la bodega ofrecida en venta en Tunja.
11. Presentación de intención de compra de la bodega Delcop mediante comunicación enviada directamente a Delcop Colombia SAS
12.  Análisis de  los estudios de titulos de los 4 inmuebles ofrecidos en venta en la ciudad de Pereira.
13. Análisis del estudio de titulos del Edf. Avianca.
14. Comunicación dirigida a la Seccional de Ibague, por medio de la cual se realizaron observaciones al borrador de Ordenanza a través de la cual se pretende donar un lote para la construcción de la sede judicial de Ibague. 
15. Reunión interna del GPEI para revisar los estándares de calidad que se presentarían a la Sec. Distrita de Seguridad Convivencia y Justicia.
16. Oficio dirigido a la ANIM por medio del cual se solicitó la realización del estudio de títulos de la bodega ofrecida en Tunja. 
17. Oficio dirigido a la seccional de Ipiales, a través del cual se solicitó avance sobre la continuidad de la donación ofrecida por el Municipio. 
18. Oficio dirigido a la ANIM sobre los estudios de titulos de los inmuebles de Pereira.
19. Comunicación dirigida a la ANIM por medio de la cual solicitamos se presentará oferta de compra del Edf. Avianca.
20. Oficio dirigido a la secccional de Tunja solicitandole la actualización de documentos de la bodega ofrecida en venta. 
21. Solicitud de prorroga dirigida a la ANIM sobre el Convenio 218 de 2017.
22.  Presentación a la ANIM de gestión inmobiliria desarrollada en Bogotá para la adquisición de Avianca.
23. Elaboración de cronogramas de adquisiciones.
24. Socialización entre la Sec. de Seguridad, Convivencia y Justicia; la ANIM y el GPEI de la entrada en vigencia del Decreto 555 de 2021 y su aplicación en el caso concreto del Edf. Avianca.   
25. Oficio dirigido a la alcaldía de Barranquilla por medio del cual se acepta la donación del lote ofrecido.
26. Radicación ante la Sec. de Planeación a través de la cual se solicitó concepto de uso de Avianca.
27. Oficio dirigido a la Sec. de Planeación por medio del cual se desistió de la consulta preliminar de Avianca. 
28. Solicitud ante la Sec. de Movilidad a través de la cual se pidió emitir acciones de mitigación de impacto para el nuevo uso a darse en el Edf. Avianca.
29. Solicitud ante la Sec. de Ambiente a través de la cual se pidió emitir acciones de mitigación de impacto para el nuevo uso a darse en el Edf. Avianca.
30. Oficio dirigido a la Seccional de Tunja solicitando aclaración y complementación de los documentos enviados para continuar con su estudio de adquisición.
31. Comunicación enviada a la seccional de Monteria informando los documentos requeridos para estudiar predios ofrecidos en donación.
32. Oficio dirigido a la ANIM reiterando la presentación de la oferta económica a presentarse a Avianca. 
33. Elaboración y presentación al Despacho de la Directora sobre informe ejecutivo de los convenios suscritos con la ANIM.
34. Correo de reiteración a la ANIM para que presentará oferta de compra del Edf. Avianca.   </t>
  </si>
  <si>
    <t xml:space="preserve">Teniendo en cuenta la terminación de la Ley de Garantías, fue posible la contratación de direfentes procesos necesarios para poder dar continuidad a la negociación de inmuebles objeto de adquisición.
De otra parte, la entrada en vigencia del Dto. Distrital 555 de 2021, permitió dar celeridad a la adecuación del uso del suelo en Bogotá sin que fuera necesaria la implememtación de un Plan de Implantación que tomaría más tiempo.
Respecto a la adquisición por donación, la misma no ha fluido de la manera esperada por cuanto los municipios y /o Gobernaciones han tenido que efectuar aclaraciones a sus Acuerdos Municipales y/o Ordenanzas.  </t>
  </si>
  <si>
    <t>1. El contrato 110 de 2021 correspondiente a la consultoria de revision de estudios, diseños y presupuesto de los juzgados penales de Girardot sigue suspendido, por la demora en la respuesta de las entidades de servicios publicos CODENSA Y ACUAGYR.
2. El Contrato Nº 193 de 2021 correspondiente a la consultoria de revision de estudios, diseños y diseños de la segunda torre del Palacio de Justicia de Valledupar, se encuentra suspendio, a la espera de la expedicion de la licencia de construccion, por parte de la Curaduria Urbana Nº1 , junto a la aprobacion de los proyectos electricos e hidrosanitarios por parte de los entes prestadores de servicios públicos.
3. Los contratos 199 y 197 de 2020 correspondientes a los estudios y diseños del bloque anexo al palacio de justicia de Riohacha, continua suspendido teniendo en cuenta que aun se encuentra a la espera de la expedicion del aval del proyecto hidrosanitario por parte del ente presador de servicio público.
4. El contrato de consultoria e interventoria correspondiente a los estudios y diseños del edificio de los Tribunales de Medellin - Antioquia, continua suspendio, a la espera de la expedicion de la licencia de construccion, por parte de la Curaduria Urbana</t>
  </si>
  <si>
    <t>En general los contratos de estudios y diseños que se encuentran en ejecucion en la actualidad, se encuentran en estado de suspensión, teniendo en cuenta que se requiere la respuesta de terceros tanto para expedicion de licencia de construccion, para el proyecto de Medellin y Valledupar, y las respectivas aprobaciones de los diseños hidrosanitarios para los proyectos de Girardot y Riohacha</t>
  </si>
  <si>
    <t>1. Choconta contratos 153 y 213 de 2021 la obra presenta atraso, razón por la cual se ha implementado un Plan de Contingencia para subsanar el atraso.
2. Construcción Sogamoso; Como consecuencia de inconvenientes con el hallazgo de cimientos ocultos de los predios vecinos que afecto el proceso constructivo del proyecto Sogamoso , estado del clima, afectación por nivel freático, emtre otros, hizo que el proyecto tuviera un atraso considerable, motivo por el cual se adelanto el proceso de solicitud de prórroga al contrato de obra el cual fue recomendado por la interventoría, avalado por la supervisión, visto bueno de compras públicas y presentado en sala con su visto bueno, por 203 días de prórroga.</t>
  </si>
  <si>
    <t>1.- Choconta contratos 153 y 213 de 2021: Debido al retraso en obra, se hizo necesario implementar un Plan de Contingencia que nos ayude a subsanar el atraso que se tiene en este momento.
2. Se proyecta que el avance financiero y fisico del contrato se ajuste en Sogamoso.</t>
  </si>
  <si>
    <t>1. Se mantienen los protocolos de emergencias de SST y ambientales en las obras en ejecución.
2. Las obras se construyen, en cumplimiento de la NSR10 teniendo en cuenta eventos de origen natural que puedan afectar la edificación.</t>
  </si>
  <si>
    <t>La supervisión técnica en las obras en ejecución, es un apoyo fundamental para el control de estos riesgos en las obras.</t>
  </si>
  <si>
    <t xml:space="preserve">Seguimiento y control al cumplimiento de requisitos ambientales de Chocontá:
1. Radicación 2do informe trimestral del Programa de Gestión de RCD a la CAR.
2. Visita a la obra de Chocontá de seguimiento ambiental de la DEAJ el 29 y 30 de septiembre de 2022.
Seguimiento y control al cumplimiento de requisitos ambientales de Sogamoso:
1. El 12 de julio de 2022 la Interventoría aprueba la nueva versión del PGAS ajustado por el Contratista.
</t>
  </si>
  <si>
    <t>Chocontá:
1. Programar actividades de gestión social pendientes
2. Atender visita de auditoría interna CSJ
Sogamoso:
1. Pendiente por solucionar acuerdo con propietario sitio disposición RCD´s. 
2. Programar actividades de gestión social pendientes
3. Atender visita de auditoría interna CSJ
Sogamoso:
Realizar comités y mesas de trabajo con Contratista e Interventoría, así como visitas de obra ambientales, Acompañamiento auditoría.</t>
  </si>
  <si>
    <t>SEGUIMIENTO MATRIZ DE RIESGOS SIGCMA 4 TRIMESTRE</t>
  </si>
  <si>
    <t>ANÁLISIS DEL RESULTADO FINAL 
4 TRIMESTRE</t>
  </si>
  <si>
    <r>
      <rPr>
        <sz val="10"/>
        <color rgb="FF000000"/>
        <rFont val="Calibri"/>
      </rPr>
      <t xml:space="preserve">El Grupo de Proyectos Especiales de Infraestructura, como dueño de la necesidad de los proyectos de infraestructura de alta y media alta complejidad, brindó el apoyo técnico en la estructuración acompañó todo el proceso de adjudicación por parte de la Unidad de Compras Públicas de los contratos que a continuación se relacionan:
</t>
    </r>
    <r>
      <rPr>
        <b/>
        <sz val="10"/>
        <color rgb="FF000000"/>
        <rFont val="Calibri"/>
      </rPr>
      <t>RIOHACHA</t>
    </r>
    <r>
      <rPr>
        <sz val="10"/>
        <color rgb="FF000000"/>
        <rFont val="Calibri"/>
      </rPr>
      <t xml:space="preserve">: 
LP07-2022, con el cual se adjudicó el Contrato de Obra 270 de 2022.
CM15-2022, en el que se adjudicó la Interventoría Contrato 294 de 2022.
</t>
    </r>
    <r>
      <rPr>
        <b/>
        <sz val="10"/>
        <color rgb="FF000000"/>
        <rFont val="Calibri"/>
      </rPr>
      <t>VALLEDUPAR</t>
    </r>
    <r>
      <rPr>
        <sz val="10"/>
        <color rgb="FF000000"/>
        <rFont val="Calibri"/>
      </rPr>
      <t xml:space="preserve">:
LP10-2022, con el cual se adjudicó el Contrato de Obra 323 de 2022
CM20-2022, para la adjudicación del Contrato de Interventoría 322 de 2022.
</t>
    </r>
    <r>
      <rPr>
        <b/>
        <sz val="10"/>
        <color rgb="FF000000"/>
        <rFont val="Calibri"/>
      </rPr>
      <t>GIRARDOT</t>
    </r>
    <r>
      <rPr>
        <sz val="10"/>
        <color rgb="FF000000"/>
        <rFont val="Calibri"/>
      </rPr>
      <t xml:space="preserve">:
LP08-2022, para adjudicación del Contrato de Obra 293 de 2022.
CM18-2022, proceso de adjudicación del Contrato Interventoría 328 de 2022.
</t>
    </r>
    <r>
      <rPr>
        <b/>
        <sz val="10"/>
        <color rgb="FF000000"/>
        <rFont val="Calibri"/>
      </rPr>
      <t xml:space="preserve">MOBILIARIO CHOCONTÁ Y SOGAMOSO:
</t>
    </r>
    <r>
      <rPr>
        <sz val="10"/>
        <color rgb="FF000000"/>
        <rFont val="Calibri"/>
      </rPr>
      <t xml:space="preserve">SI05-2022, proceso mediante el cual se seleccionó la mejor oferta y se firmó el contrato 272 de 2022.
</t>
    </r>
    <r>
      <rPr>
        <b/>
        <sz val="10"/>
        <color rgb="FF000000"/>
        <rFont val="Calibri"/>
      </rPr>
      <t xml:space="preserve">PALACIO DE JUSTICIA DE MEDELLÍN:
</t>
    </r>
    <r>
      <rPr>
        <sz val="10"/>
        <color rgb="FF000000"/>
        <rFont val="Calibri"/>
      </rPr>
      <t xml:space="preserve">Convenio 324 de 2022, para la ejecución de la etapa constructiva de la nueva edificación.
</t>
    </r>
    <r>
      <rPr>
        <b/>
        <sz val="10"/>
        <color rgb="FF000000"/>
        <rFont val="Calibri"/>
      </rPr>
      <t xml:space="preserve">ADQUISICIÓN INMUEBLES:
</t>
    </r>
    <r>
      <rPr>
        <sz val="10"/>
        <color rgb="FF000000"/>
        <rFont val="Calibri"/>
      </rPr>
      <t xml:space="preserve">Convenio 325 de 2022, con la finalidad de continuar la cooperación en la adquisición de inmuebles para la Rama Judicial.
</t>
    </r>
    <r>
      <rPr>
        <b/>
        <sz val="10"/>
        <color rgb="FF000000"/>
        <rFont val="Calibri"/>
      </rPr>
      <t xml:space="preserve">PLAN MAESTRO DE INFRAESTRUCTURA:
</t>
    </r>
    <r>
      <rPr>
        <sz val="10"/>
        <color rgb="FF000000"/>
        <rFont val="Calibri"/>
      </rPr>
      <t>CD170-2022, con el cual se seleccionó el Consultor y se firmó el Contrato Interadministrativo 286 de 2022.</t>
    </r>
  </si>
  <si>
    <t>31/12/22</t>
  </si>
  <si>
    <t>En primer lugar, es preciso indicar que el GPEI logró llevar a buen puerto los procesos de contratación realizados a través de la Unidad de Compras Públicas de la DEAJ, cumpliendo con las metas establecidas en esta vigencia.
Lo anterior, continuando con el apoyo técnico y acompañamiento en las distintas etapas de los procesos, con el propósito de orientar a la UCP, en los aspectos técnicos de las necesidades a satisfacer mediante los contratos ya firmados.</t>
  </si>
  <si>
    <t>1. Se suscribió el otrosí No. 6 al Acuerdo Específico de Cooperación y Colaboración No. 218 de 2017.
2. Se reviso y se emitieron observaciones a la Secretaria de Seguridad, Convivencia y Justicia sobre los Estándares de Calidad Espacial. 
3 se le informo y copio a la ANIM la respuesta de la Secretaria de Seguridad, convivencia y justicia sobre el concepto de viabilidad de localización y mitigación de impactos urbanísticos.
4. Informe ejecutivo dirigido al la Directora Ejecutiva de Administración Judicial, sobre el estado de los acuerdos suscritos con la ANIM.
5. Se le envió un oficio a la ANIM aclarándole el valor de la oferta económica que se le presentaría a los propietarios del edificio ubicado en la Av. Calle 26 No. 59-15 en la ciudad de Bogotá D.C.
6. Se le remitió a la ANIM la documentación necesaria para iniciar con el estudio de adquisición del inmueble ubicado en la carrera 11 con calle 11, Edificio Centro Empresarial Prado Plaza.
7. Se le envió oficio al Director Seccional de Bogotá, con observaciones sobre la donación de un lote en Cáqueza - Cundinamarca. 
8.  Se le envió oficio al Director Seccional de Pasto, con observaciones sobre la donación de un inmueble en la ciudad de Ipiales. 
9. Se le envió un oficio al Director Seccional de Ibagué con las observaciones técnicas y jurídicas para la donación de un lote en la ciudad de Ibagué. 
10. Se presento a sesión a los Magistrados del Consejo Superior de la judicatura, solicitud de suscripción de nuevo acuerdo con la ANIM de Gestión inmobiliaria integral, priorizando las adquisiciones inmuebles en las ciudades de Villavicencio, Popayán, Florencia, Pereira y Tunja.
11. Se le envió a la ANIM la solicitud de presentación de oferta de compra de la bodega ubicada en la calle 18# 32-90 de la ciudad de Bogotá. 
12. Después de un estudio inicial el lote ubicado en la calle 10 norte No. 9-60 de la ciudad de Popayán Cauca, le enviamos al Director Seccional, un oficio solicitándole los documentos necesarios para continuar con el estudio de adquisición del lote.
13. Se realizo Comité operativo con la ANIM de los acuerdos No. 218 de 2017 y 227 de 2019. 
14. Se le solicito a la ANIM que presentara oferta de compra a los propietarios del edificio ubicado en la AV. calle 26 No. 59-15 de Bogotá.
15. La ANIM junto con el CSJ le socializo a los propietarios del edificio ubicado en la AV. calle 26 No. 59-15 de Bogotá, el valor del avalúo comercial, realizado por el IGAC.
16. De la reunión de socialización del avaluó comercial con los propietarios del edificio de la AV. calle 26 No. 59-15 de Bogotá, el CSJ envió oficio manifestando el interés de compra a los propietarios del inmueble. 
17. Se hizo una reunión de socialización  de los estándares de calidad espacial, junto con la Secretaria de Seguridad, Convivencia y Justicia.
18. Con ocasión a la suscripción de dos nuevos acuerdos suscritos con la ANIM , sobre todo  por la suscripción del acuerdo que dará inicio a la segunda fase del proyecto Palacio de Justicia de Medellín, se le solicito a la Agencia iniciar con los trámites para firmar un otrosí que prorrogara el convenio marco hasta el año 2026.
19.  Se le envió oficio con justificación detallada a la ANIM sobre la necesidad de la suscrición de un nuevo acuerdo de gestión inmobiliaria integral. 
20. Se reviso por parte del GPEI el poder para la adquisición del lote en donación de Cáqueza, y se envió a despacho para firma y autorización. 
21. Se le envió al propietario de la Bodega ubicada en la calle 18 # 32-90 un oficio con el estado de la negociación.
22. Se dio respuesta a la secretaria de movilidad al radicado No. 202222409094381.
23. Se hizo reunión con la ANIM, los propietarios del edificio ubicado en la Av. Calle 26 No. 59-15 en la ciudad de Bogotá D.C. y el CSJ, para continuar con el trámite de adquisición y se acordó visita al inmueble y reuniones con las partes para iniciar con la última fase de la adquisición.  
24. Se suscribió nuevo acuerdo con la ANIM de gestión inmobiliaria integral, priorizando la adquisición de inmuebles en las ciudades de Villavicencio, Tunja, Pereira, Popayán y Florencia.</t>
  </si>
  <si>
    <t>31/12/23</t>
  </si>
  <si>
    <t xml:space="preserve">Teniendo en cuenta la terminación de la Ley de Garantías, fue posible la contratación de direfentes procesos necesarios para poder dar continuidad a la negociación de inmuebles objeto de adquisición.
De otra parte, la entrada en vigencia del Dto. Distrital 555 de 2021, permitió dar celeridad a la adecuación del uso del suelo en Bogotá sin que fuera necesaria la implememtación de un Plan de Implantación que tomaría más tiempo.
Respecto a la adquisición por donación, la misma no ha fluido de la manera esperada por cuanto los municipios y /o Gobernaciones han tenido que efectuar aclaraciones a sus Acuerdos Municipales y/o Ordenanzas. </t>
  </si>
  <si>
    <r>
      <rPr>
        <b/>
        <sz val="11"/>
        <color rgb="FF000000"/>
        <rFont val="Calibri"/>
      </rPr>
      <t xml:space="preserve">1. Consultoría de Riohacha
</t>
    </r>
    <r>
      <rPr>
        <sz val="11"/>
        <color rgb="FF000000"/>
        <rFont val="Calibri"/>
      </rPr>
      <t xml:space="preserve">El Contrato 199 de 2020 para Estudios Técnicos y Diseños para el bloque anexo al Palacio de Justicia de Riohacha, se culminó y se entregó la respectiva Licencia de Construcción No. 068 de 2022 expedida por la Secretaría de Planeación de Riohacha.
</t>
    </r>
    <r>
      <rPr>
        <b/>
        <sz val="11"/>
        <color rgb="FF000000"/>
        <rFont val="Calibri"/>
      </rPr>
      <t xml:space="preserve">2. Consultoría de Valledupar
</t>
    </r>
    <r>
      <rPr>
        <sz val="11"/>
        <color rgb="FF000000"/>
        <rFont val="Calibri"/>
      </rPr>
      <t xml:space="preserve">El Contrato No. 193 de 2021 para la revisión y validación de los diseños de la nueva torre del Palacio de Justicia de Valledupar; finalizando este producto en el último trimestre de 2022 y obteniendo la Licencia de Construcción No. 200001-1-22-1282 de 2022, expedida por la Curaduría Urbana No. 1 de Valledupar.
</t>
    </r>
    <r>
      <rPr>
        <b/>
        <sz val="11"/>
        <color rgb="FF000000"/>
        <rFont val="Calibri"/>
      </rPr>
      <t xml:space="preserve">3. Consultoría de Girardot
</t>
    </r>
    <r>
      <rPr>
        <sz val="11"/>
        <color rgb="FF000000"/>
        <rFont val="Calibri"/>
      </rPr>
      <t>Que a través del Contrato de Consultoría 110 de 2021, para Realizar la actualización y validación de los estudios técnicos y del presupuesto total de obra para laSede de los Juzgados Penales de Girardot Cundinamarca. Actividad en el último trimestre de 2022.</t>
    </r>
  </si>
  <si>
    <t>Una vez revisados los contratos de consultoría bajo la coordinación y supervisión del GPEI, se concluye que fueron exitosos, toda vez que permitieron la contratación de las obras de cada una de las sedes judiciales que hoy están iniciando su construcción.</t>
  </si>
  <si>
    <t>1. Choconta contratos 153 y 213 de 2021: la obra presenta un retraso en su ejecución  por lo que el contratista de obra presento un plan de contingencia el cual a la fecha lo incumplio, por tal razon esta supervisión tomo medidas respecto al incumplimiento presentado mediante memorando DEAJGPEIM22-113, Dirigido a la unidad de compras.                                                                 2. Mobiliario choconta y sogamoso contrato 272 de 2022: Como resultado del proceso de contratacion de la subasta inversa SI-05-2022, Se adjudica el proceso a CARVEPA S.A.S mediante resolucion 2605 del 14 de diciembre del 2022 en donde se suscribe el contrato 272 del 2022 el 16 de diciembre del 2022 cuyo objeto es "Realizar el suministro e instalación de mobiliario de
las sedes judiciales de Sogamoso (Boyacá) y Chocontá (Cundinamarca)" y se firma acta de inicio el 26 de diciembre de 2022.
3- Construcción Sede judicial Sogamnoso contrato 40 y 53 de 2021. La obra no presenta atraso, se cumple cronograma ejecución de acuerdo a lo programado. 
4- Construcción Sede Judicial RIOHACHA, contratos 270 y 292 de 2022, En tramite de aprobación de garantías por parte de Unidad de compras públicas</t>
  </si>
  <si>
    <t>1. Choconta contratos 153 y 213 de 2021: Debido al retraso en obra, se hizo necesario Solicitar a la interventoría el cumplimiento del Plan de Contingencia para subsanar el atraso y que ejerza un control estricto al cumplimiento de las actividades según el cronograma de obra.                        2. Mobiliario choconta y sogamoso contrato 272 de 2022: Supervisar y contralor la ejecucion del contrato segun cronograma de actividades
3- Sogamoso Contratos 40 y 53 de 2021, Cumplimiento cronograma al día.
4- Riohacha, contratos 270 y 292 de 2022, en espera de aprobación de garantías por parte de la Unidad de Compras Públicas para poder dar inicio.</t>
  </si>
  <si>
    <t>El apoyo de las direcciones seccionales y coordinaciones administrativas, son pieza fundamental en el control de los riesgos asociados a los daños en la infraestructura en construcción.</t>
  </si>
  <si>
    <t>El 10 y 11 de octubre de 2022, se realizó el acompañamiento a la Auditoría Interna adelantada por la Unidad de Auditoría a las obras de Sogamoso y Chocontá en ejecución, lo que incluye el componente ambiental cumplimiento del PGAS y los requisitos legales ambientales establecidos.
Se realizan comités de seguimiento ambiental y recepción de informes mensuales ambientales y sociales de las obras.</t>
  </si>
  <si>
    <t>La gestión ambiental y social de las obras en ejecución, continúa efectuando los informes contractuales y legales a las autoridades ambientales en las distintas jurisdicciones.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</si>
</sst>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sz val="11"/>
      <color theme="1"/>
      <name val="Arial"/>
      <family val="2"/>
    </font>
    <font>
      <b/>
      <sz val="10"/>
      <color theme="1"/>
      <name val="Arial"/>
      <family val="2"/>
    </font>
    <font>
      <b/>
      <sz val="10"/>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theme="0"/>
      <name val="Arial"/>
      <family val="2"/>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4"/>
      <color theme="0"/>
      <name val="Arial Narrow"/>
      <family val="2"/>
    </font>
    <font>
      <b/>
      <i/>
      <sz val="10"/>
      <color theme="1"/>
      <name val="Arial"/>
      <family val="2"/>
    </font>
    <font>
      <b/>
      <sz val="10"/>
      <name val="Arial"/>
      <family val="2"/>
    </font>
    <font>
      <b/>
      <sz val="9"/>
      <name val="Arial"/>
      <family val="2"/>
    </font>
    <font>
      <sz val="9"/>
      <color theme="1"/>
      <name val="Calibri"/>
      <family val="2"/>
      <scheme val="minor"/>
    </font>
    <font>
      <b/>
      <i/>
      <sz val="9"/>
      <color theme="1"/>
      <name val="Calibri"/>
      <family val="2"/>
      <scheme val="minor"/>
    </font>
    <font>
      <b/>
      <sz val="9"/>
      <color theme="0"/>
      <name val="Calibri"/>
      <family val="2"/>
      <scheme val="minor"/>
    </font>
    <font>
      <b/>
      <sz val="9"/>
      <color theme="1"/>
      <name val="Calibri"/>
      <family val="2"/>
      <scheme val="minor"/>
    </font>
    <font>
      <sz val="9"/>
      <name val="Calibri"/>
      <family val="2"/>
      <scheme val="minor"/>
    </font>
    <font>
      <sz val="11"/>
      <color rgb="FF0070C0"/>
      <name val="Calibri"/>
      <family val="2"/>
      <scheme val="minor"/>
    </font>
    <font>
      <sz val="10"/>
      <color rgb="FF000000"/>
      <name val="Calibri"/>
    </font>
    <font>
      <sz val="10"/>
      <color rgb="FFFF0000"/>
      <name val="Calibri"/>
    </font>
    <font>
      <sz val="10"/>
      <color theme="1"/>
      <name val="Calibri"/>
    </font>
    <font>
      <sz val="10"/>
      <color rgb="FF000000"/>
      <name val="Calibri"/>
      <family val="2"/>
      <scheme val="minor"/>
    </font>
    <font>
      <sz val="10"/>
      <color rgb="FF000000"/>
      <name val="Calibri"/>
      <charset val="1"/>
    </font>
    <font>
      <b/>
      <sz val="10"/>
      <color rgb="FF000000"/>
      <name val="Calibri"/>
    </font>
    <font>
      <b/>
      <sz val="11"/>
      <color rgb="FF000000"/>
      <name val="Calibri"/>
    </font>
    <font>
      <sz val="11"/>
      <color rgb="FF000000"/>
      <name val="Calibri"/>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00B0F0"/>
        <bgColor indexed="64"/>
      </patternFill>
    </fill>
    <fill>
      <patternFill patternType="solid">
        <fgColor rgb="FFFFFFFF"/>
        <bgColor indexed="64"/>
      </patternFill>
    </fill>
  </fills>
  <borders count="12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s>
  <cellStyleXfs count="3">
    <xf numFmtId="0" fontId="0" fillId="0" borderId="0"/>
    <xf numFmtId="0" fontId="8" fillId="0" borderId="0"/>
    <xf numFmtId="0" fontId="14" fillId="0" borderId="0"/>
  </cellStyleXfs>
  <cellXfs count="66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7" xfId="0" applyFont="1" applyFill="1" applyBorder="1" applyAlignment="1">
      <alignment horizontal="center" vertical="center" wrapText="1" readingOrder="1"/>
    </xf>
    <xf numFmtId="0" fontId="33" fillId="13" borderId="58"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44" fillId="20" borderId="0" xfId="0" applyFont="1" applyFill="1" applyAlignment="1" applyProtection="1">
      <alignment horizontal="left" vertical="center"/>
      <protection locked="0"/>
    </xf>
    <xf numFmtId="0" fontId="44" fillId="20" borderId="0" xfId="0" applyFont="1" applyFill="1" applyAlignment="1" applyProtection="1">
      <alignment horizontal="left" vertical="center" wrapText="1"/>
      <protection locked="0"/>
    </xf>
    <xf numFmtId="0" fontId="47" fillId="0" borderId="0" xfId="0" applyFont="1"/>
    <xf numFmtId="0" fontId="44" fillId="20" borderId="13" xfId="0" applyFont="1" applyFill="1" applyBorder="1" applyAlignment="1">
      <alignment horizontal="center" vertical="top" wrapText="1" readingOrder="1"/>
    </xf>
    <xf numFmtId="0" fontId="44" fillId="20" borderId="13" xfId="0" applyFont="1" applyFill="1" applyBorder="1" applyAlignment="1">
      <alignment horizontal="center" vertical="center" wrapText="1" readingOrder="1"/>
    </xf>
    <xf numFmtId="0" fontId="48" fillId="0" borderId="13" xfId="0" applyFont="1" applyBorder="1" applyAlignment="1">
      <alignment horizontal="center" vertical="center" wrapText="1"/>
    </xf>
    <xf numFmtId="0" fontId="43" fillId="3" borderId="0" xfId="0" applyFont="1" applyFill="1"/>
    <xf numFmtId="0" fontId="52" fillId="7" borderId="0" xfId="0" applyFont="1" applyFill="1" applyAlignment="1">
      <alignment horizontal="center" vertical="center" wrapText="1" readingOrder="1"/>
    </xf>
    <xf numFmtId="0" fontId="53" fillId="8" borderId="51" xfId="0" applyFont="1" applyFill="1" applyBorder="1" applyAlignment="1">
      <alignment horizontal="center" vertical="center" wrapText="1" readingOrder="1"/>
    </xf>
    <xf numFmtId="0" fontId="53" fillId="0" borderId="51" xfId="0" applyFont="1" applyBorder="1" applyAlignment="1">
      <alignment horizontal="center" vertical="center" wrapText="1" readingOrder="1"/>
    </xf>
    <xf numFmtId="0" fontId="53" fillId="0" borderId="51" xfId="0" applyFont="1" applyBorder="1" applyAlignment="1">
      <alignment horizontal="justify" vertical="center" wrapText="1" readingOrder="1"/>
    </xf>
    <xf numFmtId="0" fontId="53" fillId="9" borderId="52" xfId="0" applyFont="1" applyFill="1" applyBorder="1" applyAlignment="1">
      <alignment horizontal="center" vertical="center" wrapText="1" readingOrder="1"/>
    </xf>
    <xf numFmtId="0" fontId="53" fillId="0" borderId="52" xfId="0" applyFont="1" applyBorder="1" applyAlignment="1">
      <alignment horizontal="center" vertical="center" wrapText="1" readingOrder="1"/>
    </xf>
    <xf numFmtId="0" fontId="53" fillId="0" borderId="52" xfId="0" applyFont="1" applyBorder="1" applyAlignment="1">
      <alignment horizontal="justify" vertical="center" wrapText="1" readingOrder="1"/>
    </xf>
    <xf numFmtId="0" fontId="53" fillId="10" borderId="52" xfId="0" applyFont="1" applyFill="1" applyBorder="1" applyAlignment="1">
      <alignment horizontal="center" vertical="center" wrapText="1" readingOrder="1"/>
    </xf>
    <xf numFmtId="0" fontId="53" fillId="11" borderId="52" xfId="0" applyFont="1" applyFill="1" applyBorder="1" applyAlignment="1">
      <alignment horizontal="center" vertical="center" wrapText="1" readingOrder="1"/>
    </xf>
    <xf numFmtId="0" fontId="54" fillId="12" borderId="52" xfId="0" applyFont="1" applyFill="1" applyBorder="1" applyAlignment="1">
      <alignment horizontal="center" vertical="center" wrapText="1" readingOrder="1"/>
    </xf>
    <xf numFmtId="0" fontId="56" fillId="7" borderId="0" xfId="0" applyFont="1" applyFill="1" applyAlignment="1">
      <alignment horizontal="center" vertical="center" wrapText="1" readingOrder="1"/>
    </xf>
    <xf numFmtId="0" fontId="57" fillId="8" borderId="51" xfId="0" applyFont="1" applyFill="1" applyBorder="1" applyAlignment="1">
      <alignment horizontal="center" vertical="center" wrapText="1" readingOrder="1"/>
    </xf>
    <xf numFmtId="0" fontId="57" fillId="0" borderId="51" xfId="0" applyFont="1" applyBorder="1" applyAlignment="1">
      <alignment horizontal="justify" vertical="center" wrapText="1" readingOrder="1"/>
    </xf>
    <xf numFmtId="9" fontId="57" fillId="0" borderId="51" xfId="0" applyNumberFormat="1" applyFont="1" applyBorder="1" applyAlignment="1">
      <alignment horizontal="center" vertical="center" wrapText="1" readingOrder="1"/>
    </xf>
    <xf numFmtId="0" fontId="57" fillId="9" borderId="52" xfId="0" applyFont="1" applyFill="1" applyBorder="1" applyAlignment="1">
      <alignment horizontal="center" vertical="center" wrapText="1" readingOrder="1"/>
    </xf>
    <xf numFmtId="0" fontId="57" fillId="0" borderId="52" xfId="0" applyFont="1" applyBorder="1" applyAlignment="1">
      <alignment horizontal="justify" vertical="center" wrapText="1" readingOrder="1"/>
    </xf>
    <xf numFmtId="9" fontId="57" fillId="0" borderId="52" xfId="0" applyNumberFormat="1" applyFont="1" applyBorder="1" applyAlignment="1">
      <alignment horizontal="center" vertical="center" wrapText="1" readingOrder="1"/>
    </xf>
    <xf numFmtId="0" fontId="57" fillId="10" borderId="52" xfId="0" applyFont="1" applyFill="1" applyBorder="1" applyAlignment="1">
      <alignment horizontal="center" vertical="center" wrapText="1" readingOrder="1"/>
    </xf>
    <xf numFmtId="0" fontId="57" fillId="11" borderId="52" xfId="0" applyFont="1" applyFill="1" applyBorder="1" applyAlignment="1">
      <alignment horizontal="center" vertical="center" wrapText="1" readingOrder="1"/>
    </xf>
    <xf numFmtId="0" fontId="58"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3"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1" fillId="3" borderId="13" xfId="0" applyFont="1" applyFill="1" applyBorder="1"/>
    <xf numFmtId="9" fontId="31"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1" fillId="3" borderId="13" xfId="0" applyNumberFormat="1" applyFont="1" applyFill="1" applyBorder="1"/>
    <xf numFmtId="0" fontId="4" fillId="4" borderId="83" xfId="0" applyFont="1" applyFill="1" applyBorder="1" applyAlignment="1">
      <alignment horizontal="center" vertical="center" textRotation="90" wrapText="1"/>
    </xf>
    <xf numFmtId="0" fontId="61" fillId="0" borderId="13" xfId="0" applyFont="1" applyBorder="1" applyAlignment="1">
      <alignment horizontal="left" vertical="center" wrapText="1"/>
    </xf>
    <xf numFmtId="0" fontId="61" fillId="0" borderId="0" xfId="0" applyFont="1" applyAlignment="1">
      <alignment horizontal="left" vertical="center" wrapText="1"/>
    </xf>
    <xf numFmtId="0" fontId="0" fillId="0" borderId="0" xfId="0" applyAlignment="1">
      <alignment vertical="center" wrapText="1"/>
    </xf>
    <xf numFmtId="0" fontId="62" fillId="3" borderId="0" xfId="0" applyFont="1" applyFill="1"/>
    <xf numFmtId="0" fontId="62"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47" fillId="0" borderId="13" xfId="0" applyFont="1" applyBorder="1" applyAlignment="1">
      <alignment horizontal="left" vertical="center" wrapText="1"/>
    </xf>
    <xf numFmtId="0" fontId="23" fillId="3" borderId="48" xfId="0" applyFont="1" applyFill="1" applyBorder="1" applyAlignment="1">
      <alignment vertical="top" wrapText="1"/>
    </xf>
    <xf numFmtId="0" fontId="31" fillId="0" borderId="0" xfId="0" applyFont="1" applyAlignment="1" applyProtection="1">
      <alignment vertical="center"/>
      <protection locked="0"/>
    </xf>
    <xf numFmtId="0" fontId="67" fillId="0" borderId="0" xfId="0" applyFont="1" applyAlignment="1" applyProtection="1">
      <alignment horizontal="center" vertical="center"/>
      <protection locked="0"/>
    </xf>
    <xf numFmtId="0" fontId="63"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69" fillId="4" borderId="92" xfId="0" applyFont="1" applyFill="1" applyBorder="1" applyAlignment="1">
      <alignment horizontal="center" vertical="center"/>
    </xf>
    <xf numFmtId="0" fontId="69" fillId="4" borderId="92" xfId="0" applyFont="1" applyFill="1" applyBorder="1" applyAlignment="1">
      <alignment horizontal="center" vertical="center" wrapText="1"/>
    </xf>
    <xf numFmtId="0" fontId="69" fillId="4" borderId="92" xfId="0" applyFont="1" applyFill="1" applyBorder="1" applyAlignment="1" applyProtection="1">
      <alignment horizontal="center" vertical="center" wrapText="1"/>
      <protection locked="0"/>
    </xf>
    <xf numFmtId="0" fontId="69" fillId="21" borderId="92" xfId="0" applyFont="1" applyFill="1" applyBorder="1" applyAlignment="1" applyProtection="1">
      <alignment horizontal="center" vertical="center" textRotation="90"/>
      <protection locked="0"/>
    </xf>
    <xf numFmtId="0" fontId="70" fillId="4" borderId="92" xfId="0" applyFont="1" applyFill="1" applyBorder="1" applyAlignment="1">
      <alignment horizontal="center" vertical="center" wrapText="1"/>
    </xf>
    <xf numFmtId="0" fontId="63" fillId="22" borderId="0" xfId="0" applyFont="1" applyFill="1"/>
    <xf numFmtId="0" fontId="31" fillId="3" borderId="0" xfId="0" applyFont="1" applyFill="1" applyAlignment="1" applyProtection="1">
      <alignment vertical="center"/>
      <protection locked="0"/>
    </xf>
    <xf numFmtId="0" fontId="67" fillId="3" borderId="0" xfId="0" applyFont="1" applyFill="1" applyAlignment="1" applyProtection="1">
      <alignment horizontal="center" vertical="center"/>
      <protection locked="0"/>
    </xf>
    <xf numFmtId="0" fontId="63" fillId="3" borderId="0" xfId="0" applyFont="1" applyFill="1"/>
    <xf numFmtId="0" fontId="69" fillId="4" borderId="92" xfId="0" applyFont="1" applyFill="1" applyBorder="1" applyAlignment="1" applyProtection="1">
      <alignment vertical="center" wrapText="1"/>
      <protection locked="0"/>
    </xf>
    <xf numFmtId="0" fontId="69" fillId="4" borderId="92" xfId="0" applyFont="1" applyFill="1" applyBorder="1" applyAlignment="1" applyProtection="1">
      <alignment vertical="center"/>
      <protection locked="0"/>
    </xf>
    <xf numFmtId="0" fontId="40" fillId="23" borderId="67" xfId="0" applyFont="1" applyFill="1" applyBorder="1" applyAlignment="1" applyProtection="1">
      <alignment horizontal="center" wrapText="1" readingOrder="1"/>
      <protection hidden="1"/>
    </xf>
    <xf numFmtId="0" fontId="40" fillId="23" borderId="68" xfId="0" applyFont="1" applyFill="1" applyBorder="1" applyAlignment="1" applyProtection="1">
      <alignment horizontal="center" wrapText="1" readingOrder="1"/>
      <protection hidden="1"/>
    </xf>
    <xf numFmtId="0" fontId="40" fillId="23" borderId="69" xfId="0" applyFont="1" applyFill="1" applyBorder="1" applyAlignment="1" applyProtection="1">
      <alignment horizontal="center" wrapText="1" readingOrder="1"/>
      <protection hidden="1"/>
    </xf>
    <xf numFmtId="0" fontId="40" fillId="23" borderId="20" xfId="0" applyFont="1" applyFill="1" applyBorder="1" applyAlignment="1" applyProtection="1">
      <alignment horizontal="center" wrapText="1" readingOrder="1"/>
      <protection hidden="1"/>
    </xf>
    <xf numFmtId="0" fontId="40" fillId="23" borderId="0" xfId="0" applyFont="1" applyFill="1" applyAlignment="1" applyProtection="1">
      <alignment horizontal="center" wrapText="1" readingOrder="1"/>
      <protection hidden="1"/>
    </xf>
    <xf numFmtId="0" fontId="40" fillId="23" borderId="21" xfId="0" applyFont="1" applyFill="1" applyBorder="1" applyAlignment="1" applyProtection="1">
      <alignment horizontal="center" wrapText="1" readingOrder="1"/>
      <protection hidden="1"/>
    </xf>
    <xf numFmtId="0" fontId="40" fillId="23" borderId="43" xfId="0" applyFont="1" applyFill="1" applyBorder="1" applyAlignment="1" applyProtection="1">
      <alignment horizontal="center" wrapText="1" readingOrder="1"/>
      <protection hidden="1"/>
    </xf>
    <xf numFmtId="0" fontId="40" fillId="23" borderId="44" xfId="0" applyFont="1" applyFill="1" applyBorder="1" applyAlignment="1" applyProtection="1">
      <alignment horizontal="center" wrapText="1" readingOrder="1"/>
      <protection hidden="1"/>
    </xf>
    <xf numFmtId="0" fontId="40" fillId="23" borderId="45"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44" fillId="20" borderId="82" xfId="0" applyFont="1" applyFill="1" applyBorder="1" applyAlignment="1">
      <alignment horizontal="center" vertical="top" wrapText="1" readingOrder="1"/>
    </xf>
    <xf numFmtId="0" fontId="48" fillId="0" borderId="13" xfId="0" applyFont="1" applyBorder="1" applyAlignment="1">
      <alignment horizontal="left" vertical="center" wrapText="1"/>
    </xf>
    <xf numFmtId="0" fontId="47" fillId="0" borderId="0" xfId="0" applyFont="1" applyAlignment="1">
      <alignment vertical="center"/>
    </xf>
    <xf numFmtId="0" fontId="47" fillId="0" borderId="13" xfId="0" applyFont="1" applyBorder="1" applyAlignment="1">
      <alignment vertical="center" wrapText="1"/>
    </xf>
    <xf numFmtId="0" fontId="8" fillId="0" borderId="13" xfId="0" applyFont="1" applyBorder="1" applyAlignment="1">
      <alignment horizontal="left" vertical="center" wrapText="1"/>
    </xf>
    <xf numFmtId="0" fontId="26" fillId="0" borderId="13" xfId="0" applyFont="1" applyBorder="1" applyAlignment="1" applyProtection="1">
      <alignment vertical="center" wrapText="1"/>
      <protection locked="0"/>
    </xf>
    <xf numFmtId="0" fontId="26" fillId="0" borderId="13" xfId="0" applyFont="1" applyBorder="1" applyAlignment="1" applyProtection="1">
      <alignment horizontal="left" vertical="center" wrapText="1"/>
      <protection locked="0"/>
    </xf>
    <xf numFmtId="0" fontId="26" fillId="0" borderId="82" xfId="0" applyFont="1" applyBorder="1" applyAlignment="1" applyProtection="1">
      <alignment horizontal="left" vertical="center" wrapText="1"/>
      <protection locked="0"/>
    </xf>
    <xf numFmtId="0" fontId="0" fillId="0" borderId="0" xfId="0" applyAlignment="1">
      <alignment vertical="center"/>
    </xf>
    <xf numFmtId="0" fontId="1" fillId="3" borderId="0" xfId="0" applyFont="1" applyFill="1" applyAlignment="1">
      <alignment vertical="center"/>
    </xf>
    <xf numFmtId="0" fontId="49" fillId="0" borderId="88" xfId="0" applyFont="1" applyBorder="1" applyAlignment="1" applyProtection="1">
      <alignment horizontal="left" vertical="center" wrapText="1"/>
      <protection locked="0"/>
    </xf>
    <xf numFmtId="0" fontId="49" fillId="0" borderId="13" xfId="0" applyFont="1" applyBorder="1" applyAlignment="1" applyProtection="1">
      <alignment horizontal="left" vertical="center" wrapText="1"/>
      <protection locked="0"/>
    </xf>
    <xf numFmtId="0" fontId="26" fillId="0" borderId="78" xfId="0" applyFont="1" applyBorder="1" applyAlignment="1" applyProtection="1">
      <alignment horizontal="left" vertical="center" wrapText="1"/>
      <protection locked="0"/>
    </xf>
    <xf numFmtId="0" fontId="63" fillId="0" borderId="0" xfId="0" applyFont="1" applyAlignment="1">
      <alignment vertical="center"/>
    </xf>
    <xf numFmtId="0" fontId="48" fillId="0" borderId="82" xfId="0" applyFont="1" applyBorder="1" applyAlignment="1">
      <alignment horizontal="left" vertical="center" wrapText="1"/>
    </xf>
    <xf numFmtId="0" fontId="47" fillId="0" borderId="0" xfId="0" applyFont="1" applyProtection="1">
      <protection locked="0"/>
    </xf>
    <xf numFmtId="0" fontId="44"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44" fillId="20" borderId="0" xfId="0" applyFont="1" applyFill="1" applyAlignment="1" applyProtection="1">
      <alignment horizontal="center" vertical="center"/>
      <protection locked="0"/>
    </xf>
    <xf numFmtId="0" fontId="75" fillId="19" borderId="0" xfId="0" applyFont="1" applyFill="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44" fillId="0" borderId="0" xfId="0" applyFont="1" applyAlignment="1" applyProtection="1">
      <alignment horizontal="left"/>
      <protection locked="0"/>
    </xf>
    <xf numFmtId="0" fontId="44" fillId="0" borderId="0" xfId="0" applyFont="1" applyAlignment="1" applyProtection="1">
      <alignment horizontal="center"/>
      <protection locked="0"/>
    </xf>
    <xf numFmtId="0" fontId="47" fillId="0" borderId="0" xfId="0" applyFont="1" applyAlignment="1" applyProtection="1">
      <alignment horizontal="center" vertical="center"/>
      <protection locked="0"/>
    </xf>
    <xf numFmtId="0" fontId="44" fillId="20" borderId="82" xfId="0" applyFont="1" applyFill="1" applyBorder="1" applyAlignment="1">
      <alignment horizontal="center" vertical="center" wrapText="1" readingOrder="1"/>
    </xf>
    <xf numFmtId="0" fontId="48" fillId="3" borderId="106" xfId="0" applyFont="1" applyFill="1" applyBorder="1" applyAlignment="1">
      <alignment horizontal="center" vertical="center" wrapText="1" readingOrder="1"/>
    </xf>
    <xf numFmtId="0" fontId="47" fillId="3" borderId="88" xfId="0" applyFont="1" applyFill="1" applyBorder="1" applyAlignment="1">
      <alignment horizontal="left" vertical="center" wrapText="1"/>
    </xf>
    <xf numFmtId="0" fontId="48" fillId="3" borderId="88" xfId="0" applyFont="1" applyFill="1" applyBorder="1" applyAlignment="1">
      <alignment horizontal="center" vertical="center" wrapText="1"/>
    </xf>
    <xf numFmtId="0" fontId="48" fillId="3" borderId="107" xfId="0" applyFont="1" applyFill="1" applyBorder="1" applyAlignment="1">
      <alignment horizontal="left" vertical="center" wrapText="1"/>
    </xf>
    <xf numFmtId="0" fontId="47" fillId="3" borderId="0" xfId="0" applyFont="1" applyFill="1"/>
    <xf numFmtId="0" fontId="48" fillId="3" borderId="62" xfId="0" applyFont="1" applyFill="1" applyBorder="1" applyAlignment="1">
      <alignment horizontal="center" vertical="center" wrapText="1" readingOrder="1"/>
    </xf>
    <xf numFmtId="0" fontId="47" fillId="3" borderId="13" xfId="0" applyFont="1" applyFill="1" applyBorder="1" applyAlignment="1">
      <alignment horizontal="left" vertical="center" wrapText="1"/>
    </xf>
    <xf numFmtId="0" fontId="48" fillId="3" borderId="13" xfId="0" applyFont="1" applyFill="1" applyBorder="1" applyAlignment="1">
      <alignment horizontal="center" vertical="center" wrapText="1"/>
    </xf>
    <xf numFmtId="0" fontId="48" fillId="0" borderId="63" xfId="0" applyFont="1" applyBorder="1" applyAlignment="1">
      <alignment vertical="center" wrapText="1"/>
    </xf>
    <xf numFmtId="0" fontId="47" fillId="0" borderId="63" xfId="0" applyFont="1" applyBorder="1" applyAlignment="1">
      <alignment vertical="center" wrapText="1"/>
    </xf>
    <xf numFmtId="0" fontId="48" fillId="3" borderId="108" xfId="0" applyFont="1" applyFill="1" applyBorder="1" applyAlignment="1">
      <alignment horizontal="center" vertical="center" wrapText="1" readingOrder="1"/>
    </xf>
    <xf numFmtId="0" fontId="47" fillId="3" borderId="82" xfId="0" applyFont="1" applyFill="1" applyBorder="1" applyAlignment="1">
      <alignment horizontal="left" vertical="center" wrapText="1"/>
    </xf>
    <xf numFmtId="0" fontId="47" fillId="3" borderId="82" xfId="0" applyFont="1" applyFill="1" applyBorder="1" applyAlignment="1">
      <alignment horizontal="center" vertical="center"/>
    </xf>
    <xf numFmtId="0" fontId="47" fillId="3" borderId="109" xfId="0" applyFont="1" applyFill="1" applyBorder="1" applyAlignment="1">
      <alignment vertical="center" wrapText="1"/>
    </xf>
    <xf numFmtId="0" fontId="47" fillId="0" borderId="88" xfId="0" applyFont="1" applyBorder="1" applyAlignment="1">
      <alignment horizontal="left" vertical="center" wrapText="1"/>
    </xf>
    <xf numFmtId="0" fontId="48" fillId="0" borderId="88" xfId="0" applyFont="1" applyBorder="1" applyAlignment="1">
      <alignment horizontal="center" vertical="center" wrapText="1" readingOrder="1"/>
    </xf>
    <xf numFmtId="0" fontId="47" fillId="0" borderId="107" xfId="0" applyFont="1" applyBorder="1" applyAlignment="1">
      <alignment horizontal="left" vertical="center" wrapText="1"/>
    </xf>
    <xf numFmtId="0" fontId="48" fillId="0" borderId="13" xfId="0" applyFont="1" applyBorder="1" applyAlignment="1">
      <alignment horizontal="center" vertical="center" wrapText="1" readingOrder="1"/>
    </xf>
    <xf numFmtId="0" fontId="8" fillId="0" borderId="13" xfId="0" applyFont="1" applyBorder="1" applyAlignment="1">
      <alignment vertical="center" wrapText="1"/>
    </xf>
    <xf numFmtId="0" fontId="47" fillId="0" borderId="13" xfId="0" applyFont="1" applyBorder="1"/>
    <xf numFmtId="0" fontId="47" fillId="0" borderId="63" xfId="0" applyFont="1" applyBorder="1"/>
    <xf numFmtId="0" fontId="47" fillId="0" borderId="82" xfId="0" applyFont="1" applyBorder="1"/>
    <xf numFmtId="0" fontId="47" fillId="0" borderId="109" xfId="0" applyFont="1" applyBorder="1"/>
    <xf numFmtId="0" fontId="47" fillId="3" borderId="107" xfId="0" applyFont="1" applyFill="1" applyBorder="1" applyAlignment="1">
      <alignment horizontal="left" vertical="center" wrapText="1"/>
    </xf>
    <xf numFmtId="0" fontId="48" fillId="3" borderId="63" xfId="0" applyFont="1" applyFill="1" applyBorder="1" applyAlignment="1">
      <alignment horizontal="left" vertical="center" wrapText="1"/>
    </xf>
    <xf numFmtId="0" fontId="48" fillId="0" borderId="63" xfId="0" applyFont="1" applyBorder="1" applyAlignment="1">
      <alignment horizontal="left" vertical="center" wrapText="1"/>
    </xf>
    <xf numFmtId="0" fontId="8" fillId="0" borderId="0" xfId="0" applyFont="1" applyAlignment="1">
      <alignment vertical="center" wrapText="1"/>
    </xf>
    <xf numFmtId="0" fontId="47" fillId="0" borderId="82" xfId="0" applyFont="1" applyBorder="1" applyAlignment="1">
      <alignment horizontal="left" vertical="center" wrapText="1"/>
    </xf>
    <xf numFmtId="0" fontId="48" fillId="0" borderId="82" xfId="0" applyFont="1" applyBorder="1" applyAlignment="1">
      <alignment horizontal="center" vertical="center" wrapText="1" readingOrder="1"/>
    </xf>
    <xf numFmtId="0" fontId="48" fillId="0" borderId="109" xfId="0" applyFont="1" applyBorder="1" applyAlignment="1">
      <alignment horizontal="left" vertical="center" wrapText="1"/>
    </xf>
    <xf numFmtId="0" fontId="48" fillId="0" borderId="107" xfId="0" applyFont="1" applyBorder="1" applyAlignment="1">
      <alignment horizontal="left" vertical="center" wrapText="1"/>
    </xf>
    <xf numFmtId="0" fontId="47" fillId="0" borderId="63" xfId="0" applyFont="1" applyBorder="1" applyAlignment="1">
      <alignment horizontal="left" vertical="center" wrapText="1"/>
    </xf>
    <xf numFmtId="0" fontId="48" fillId="3" borderId="64" xfId="0" applyFont="1" applyFill="1" applyBorder="1" applyAlignment="1">
      <alignment horizontal="center" vertical="center" wrapText="1" readingOrder="1"/>
    </xf>
    <xf numFmtId="0" fontId="47" fillId="3" borderId="65" xfId="0" applyFont="1" applyFill="1" applyBorder="1" applyAlignment="1">
      <alignment horizontal="left" vertical="center" wrapText="1"/>
    </xf>
    <xf numFmtId="0" fontId="48" fillId="0" borderId="65" xfId="0" applyFont="1" applyBorder="1" applyAlignment="1">
      <alignment horizontal="center" vertical="center" wrapText="1" readingOrder="1"/>
    </xf>
    <xf numFmtId="0" fontId="48" fillId="0" borderId="66" xfId="0" applyFont="1" applyBorder="1" applyAlignment="1">
      <alignment vertical="center" wrapText="1"/>
    </xf>
    <xf numFmtId="0" fontId="48" fillId="0" borderId="46" xfId="0" applyFont="1" applyBorder="1" applyAlignment="1">
      <alignment vertical="center" wrapText="1" readingOrder="1"/>
    </xf>
    <xf numFmtId="0" fontId="48" fillId="3" borderId="97" xfId="0" applyFont="1" applyFill="1" applyBorder="1" applyAlignment="1">
      <alignment horizontal="center" vertical="center" wrapText="1" readingOrder="1"/>
    </xf>
    <xf numFmtId="0" fontId="48" fillId="0" borderId="98" xfId="0" applyFont="1" applyBorder="1" applyAlignment="1">
      <alignment vertical="center" wrapText="1"/>
    </xf>
    <xf numFmtId="0" fontId="48" fillId="0" borderId="98" xfId="0" applyFont="1" applyBorder="1" applyAlignment="1">
      <alignment horizontal="center" vertical="center" wrapText="1"/>
    </xf>
    <xf numFmtId="0" fontId="48" fillId="0" borderId="110" xfId="0" applyFont="1" applyBorder="1" applyAlignment="1">
      <alignment vertical="center" wrapText="1"/>
    </xf>
    <xf numFmtId="0" fontId="48" fillId="0" borderId="107" xfId="0" applyFont="1" applyBorder="1" applyAlignment="1">
      <alignment vertical="center" wrapText="1"/>
    </xf>
    <xf numFmtId="0" fontId="47" fillId="0" borderId="65" xfId="0" applyFont="1" applyBorder="1" applyAlignment="1">
      <alignment horizontal="left" vertical="center" wrapText="1"/>
    </xf>
    <xf numFmtId="0" fontId="48" fillId="0" borderId="66" xfId="0" applyFont="1" applyBorder="1" applyAlignment="1">
      <alignment horizontal="left" vertical="center" wrapText="1"/>
    </xf>
    <xf numFmtId="0" fontId="75" fillId="24" borderId="84" xfId="0" applyFont="1" applyFill="1" applyBorder="1" applyAlignment="1">
      <alignment horizontal="center" vertical="center" wrapText="1" readingOrder="1"/>
    </xf>
    <xf numFmtId="0" fontId="75" fillId="24" borderId="91" xfId="0" applyFont="1" applyFill="1" applyBorder="1" applyAlignment="1">
      <alignment horizontal="center" vertical="center" wrapText="1" readingOrder="1"/>
    </xf>
    <xf numFmtId="0" fontId="44" fillId="24" borderId="82" xfId="0" applyFont="1" applyFill="1" applyBorder="1" applyAlignment="1">
      <alignment horizontal="center" vertical="center" wrapText="1" readingOrder="1"/>
    </xf>
    <xf numFmtId="0" fontId="48" fillId="0" borderId="106" xfId="0" applyFont="1" applyBorder="1" applyAlignment="1">
      <alignment horizontal="center" vertical="center" wrapText="1" readingOrder="1"/>
    </xf>
    <xf numFmtId="0" fontId="8" fillId="3" borderId="88" xfId="0" applyFont="1" applyFill="1" applyBorder="1" applyAlignment="1">
      <alignment horizontal="left" vertical="center" wrapText="1"/>
    </xf>
    <xf numFmtId="0" fontId="47" fillId="0" borderId="88" xfId="0" applyFont="1" applyBorder="1" applyAlignment="1">
      <alignment horizontal="center" vertical="center" wrapText="1" readingOrder="1"/>
    </xf>
    <xf numFmtId="0" fontId="48" fillId="0" borderId="62" xfId="0" applyFont="1" applyBorder="1" applyAlignment="1">
      <alignment horizontal="center" vertical="center" wrapText="1" readingOrder="1"/>
    </xf>
    <xf numFmtId="0" fontId="8" fillId="3" borderId="13" xfId="0" applyFont="1" applyFill="1" applyBorder="1" applyAlignment="1">
      <alignment horizontal="left" vertical="center" wrapText="1"/>
    </xf>
    <xf numFmtId="0" fontId="47" fillId="0" borderId="13" xfId="0" applyFont="1" applyBorder="1" applyAlignment="1">
      <alignment horizontal="center" vertical="center" wrapText="1" readingOrder="1"/>
    </xf>
    <xf numFmtId="0" fontId="8" fillId="3" borderId="63" xfId="0" applyFont="1" applyFill="1" applyBorder="1" applyAlignment="1">
      <alignment horizontal="left" vertical="center" wrapText="1"/>
    </xf>
    <xf numFmtId="0" fontId="8" fillId="25" borderId="63" xfId="0" applyFont="1" applyFill="1" applyBorder="1" applyAlignment="1">
      <alignment horizontal="left" vertical="center" wrapText="1"/>
    </xf>
    <xf numFmtId="0" fontId="47" fillId="0" borderId="64" xfId="0" applyFont="1" applyBorder="1"/>
    <xf numFmtId="0" fontId="47" fillId="0" borderId="65" xfId="0" applyFont="1" applyBorder="1"/>
    <xf numFmtId="0" fontId="47" fillId="0" borderId="65" xfId="0" applyFont="1" applyBorder="1" applyAlignment="1">
      <alignment horizontal="center" vertical="center" wrapText="1" readingOrder="1"/>
    </xf>
    <xf numFmtId="0" fontId="8" fillId="0" borderId="88" xfId="0" applyFont="1" applyBorder="1" applyAlignment="1">
      <alignment vertical="center" wrapText="1"/>
    </xf>
    <xf numFmtId="0" fontId="8" fillId="0" borderId="107" xfId="0" applyFont="1" applyBorder="1" applyAlignment="1">
      <alignment horizontal="left" vertical="center" wrapText="1" readingOrder="1"/>
    </xf>
    <xf numFmtId="0" fontId="47" fillId="0" borderId="63" xfId="0" applyFont="1" applyBorder="1" applyAlignment="1">
      <alignment horizontal="left" vertical="center" wrapText="1" readingOrder="1"/>
    </xf>
    <xf numFmtId="0" fontId="47" fillId="0" borderId="13" xfId="0" applyFont="1" applyBorder="1" applyAlignment="1">
      <alignment horizontal="left" vertical="center" wrapText="1" readingOrder="1"/>
    </xf>
    <xf numFmtId="0" fontId="8" fillId="0" borderId="63" xfId="0" applyFont="1" applyBorder="1" applyAlignment="1">
      <alignment horizontal="left" vertical="center" wrapText="1" readingOrder="1"/>
    </xf>
    <xf numFmtId="0" fontId="48" fillId="0" borderId="99" xfId="0" applyFont="1" applyBorder="1" applyAlignment="1">
      <alignment horizontal="center" vertical="center" wrapText="1" readingOrder="1"/>
    </xf>
    <xf numFmtId="0" fontId="47" fillId="0" borderId="82" xfId="0" applyFont="1" applyBorder="1" applyAlignment="1">
      <alignment horizontal="center" vertical="center" wrapText="1" readingOrder="1"/>
    </xf>
    <xf numFmtId="0" fontId="48" fillId="0" borderId="111" xfId="0" applyFont="1" applyBorder="1" applyAlignment="1">
      <alignment vertical="center" wrapText="1"/>
    </xf>
    <xf numFmtId="0" fontId="8" fillId="3" borderId="88" xfId="0" applyFont="1" applyFill="1" applyBorder="1" applyAlignment="1">
      <alignment vertical="center" wrapText="1"/>
    </xf>
    <xf numFmtId="0" fontId="50" fillId="0" borderId="0" xfId="0" applyFont="1"/>
    <xf numFmtId="0" fontId="8" fillId="25" borderId="13" xfId="0" applyFont="1" applyFill="1" applyBorder="1" applyAlignment="1">
      <alignment horizontal="left" vertical="center" wrapText="1"/>
    </xf>
    <xf numFmtId="0" fontId="48" fillId="0" borderId="108" xfId="0" applyFont="1" applyBorder="1" applyAlignment="1">
      <alignment horizontal="center" vertical="center" wrapText="1" readingOrder="1"/>
    </xf>
    <xf numFmtId="0" fontId="47" fillId="0" borderId="82" xfId="0" applyFont="1" applyBorder="1" applyAlignment="1">
      <alignment vertical="center" wrapText="1"/>
    </xf>
    <xf numFmtId="0" fontId="8" fillId="3" borderId="109" xfId="0" applyFont="1" applyFill="1" applyBorder="1" applyAlignment="1">
      <alignment horizontal="left" vertical="center" wrapText="1"/>
    </xf>
    <xf numFmtId="0" fontId="8" fillId="0" borderId="107" xfId="0" applyFont="1" applyBorder="1" applyAlignment="1">
      <alignment horizontal="left" vertical="center" wrapText="1"/>
    </xf>
    <xf numFmtId="0" fontId="8" fillId="3" borderId="13" xfId="0" applyFont="1" applyFill="1" applyBorder="1" applyAlignment="1">
      <alignment vertical="center" wrapText="1"/>
    </xf>
    <xf numFmtId="0" fontId="48" fillId="0" borderId="64" xfId="0" applyFont="1" applyBorder="1" applyAlignment="1">
      <alignment horizontal="center" vertical="center" wrapText="1" readingOrder="1"/>
    </xf>
    <xf numFmtId="0" fontId="47" fillId="0" borderId="65" xfId="0" applyFont="1" applyBorder="1" applyAlignment="1">
      <alignment vertical="center" wrapText="1"/>
    </xf>
    <xf numFmtId="0" fontId="47" fillId="0" borderId="66" xfId="0" applyFont="1" applyBorder="1" applyAlignment="1">
      <alignment horizontal="left" vertical="center" wrapText="1"/>
    </xf>
    <xf numFmtId="0" fontId="48" fillId="0" borderId="88" xfId="0" applyFont="1" applyBorder="1" applyAlignment="1">
      <alignment horizontal="left" vertical="center" wrapText="1"/>
    </xf>
    <xf numFmtId="0" fontId="47" fillId="3" borderId="107" xfId="0" applyFont="1" applyFill="1" applyBorder="1" applyAlignment="1">
      <alignment vertical="center" wrapText="1"/>
    </xf>
    <xf numFmtId="0" fontId="48" fillId="0" borderId="59" xfId="0" applyFont="1" applyBorder="1" applyAlignment="1">
      <alignment horizontal="center" vertical="center" wrapText="1" readingOrder="1"/>
    </xf>
    <xf numFmtId="0" fontId="47" fillId="0" borderId="63" xfId="0" applyFont="1" applyBorder="1" applyAlignment="1">
      <alignment vertical="center" wrapText="1" readingOrder="1"/>
    </xf>
    <xf numFmtId="0" fontId="48" fillId="0" borderId="100" xfId="0" applyFont="1" applyBorder="1" applyAlignment="1">
      <alignment horizontal="center" vertical="center" wrapText="1" readingOrder="1"/>
    </xf>
    <xf numFmtId="0" fontId="48" fillId="0" borderId="65" xfId="0" applyFont="1" applyBorder="1" applyAlignment="1">
      <alignment horizontal="center" vertical="center" wrapText="1"/>
    </xf>
    <xf numFmtId="0" fontId="47" fillId="0" borderId="66" xfId="0" applyFont="1" applyBorder="1" applyAlignment="1">
      <alignment vertical="center" wrapText="1" readingOrder="1"/>
    </xf>
    <xf numFmtId="0" fontId="48" fillId="0" borderId="88" xfId="0" applyFont="1" applyBorder="1" applyAlignment="1">
      <alignment horizontal="center" vertical="center" wrapText="1"/>
    </xf>
    <xf numFmtId="0" fontId="47" fillId="0" borderId="107" xfId="0" applyFont="1" applyBorder="1" applyAlignment="1">
      <alignment vertical="center" wrapText="1"/>
    </xf>
    <xf numFmtId="0" fontId="8" fillId="3" borderId="107" xfId="0" applyFont="1" applyFill="1" applyBorder="1" applyAlignment="1">
      <alignment vertical="center" wrapText="1"/>
    </xf>
    <xf numFmtId="0" fontId="8" fillId="3" borderId="65" xfId="0" applyFont="1" applyFill="1" applyBorder="1" applyAlignment="1">
      <alignment horizontal="left" vertical="center" wrapText="1"/>
    </xf>
    <xf numFmtId="0" fontId="47" fillId="0" borderId="66" xfId="0" applyFont="1" applyBorder="1" applyAlignment="1">
      <alignment vertical="center" wrapText="1"/>
    </xf>
    <xf numFmtId="0" fontId="48" fillId="0" borderId="60" xfId="0" applyFont="1" applyBorder="1" applyAlignment="1">
      <alignment horizontal="left" vertical="center" wrapText="1"/>
    </xf>
    <xf numFmtId="0" fontId="48" fillId="0" borderId="60" xfId="0" applyFont="1" applyBorder="1" applyAlignment="1">
      <alignment horizontal="center" vertical="center" wrapText="1"/>
    </xf>
    <xf numFmtId="0" fontId="47" fillId="0" borderId="61" xfId="0" applyFont="1" applyBorder="1" applyAlignment="1">
      <alignment horizontal="left" vertical="center" wrapText="1"/>
    </xf>
    <xf numFmtId="0" fontId="47" fillId="0" borderId="82" xfId="0" applyFont="1" applyBorder="1" applyAlignment="1">
      <alignment wrapText="1"/>
    </xf>
    <xf numFmtId="0" fontId="48" fillId="0" borderId="82" xfId="0" applyFont="1" applyBorder="1" applyAlignment="1">
      <alignment horizontal="center" vertical="center" wrapText="1"/>
    </xf>
    <xf numFmtId="0" fontId="47" fillId="0" borderId="109" xfId="0" applyFont="1" applyBorder="1" applyAlignment="1">
      <alignment horizontal="left" vertical="center" wrapText="1"/>
    </xf>
    <xf numFmtId="0" fontId="48" fillId="0" borderId="88" xfId="0" applyFont="1" applyBorder="1" applyAlignment="1">
      <alignment vertical="center" wrapText="1"/>
    </xf>
    <xf numFmtId="0" fontId="8" fillId="25" borderId="13" xfId="0" applyFont="1" applyFill="1" applyBorder="1" applyAlignment="1">
      <alignment vertical="center" wrapText="1"/>
    </xf>
    <xf numFmtId="0" fontId="48" fillId="0" borderId="82" xfId="0" applyFont="1" applyBorder="1" applyAlignment="1">
      <alignment vertical="center" wrapText="1"/>
    </xf>
    <xf numFmtId="0" fontId="47" fillId="0" borderId="109" xfId="0" applyFont="1" applyBorder="1" applyAlignment="1">
      <alignment vertical="center" wrapText="1"/>
    </xf>
    <xf numFmtId="0" fontId="8" fillId="3" borderId="107" xfId="0" applyFont="1" applyFill="1" applyBorder="1" applyAlignment="1">
      <alignment horizontal="left" vertical="center" wrapText="1"/>
    </xf>
    <xf numFmtId="0" fontId="47" fillId="3" borderId="63" xfId="0" applyFont="1" applyFill="1" applyBorder="1" applyAlignment="1">
      <alignment horizontal="left" vertical="center" wrapText="1"/>
    </xf>
    <xf numFmtId="0" fontId="8" fillId="3" borderId="82" xfId="0" applyFont="1" applyFill="1" applyBorder="1" applyAlignment="1">
      <alignment horizontal="left" vertical="center" wrapText="1"/>
    </xf>
    <xf numFmtId="0" fontId="8" fillId="0" borderId="63" xfId="0" applyFont="1" applyBorder="1" applyAlignment="1">
      <alignment horizontal="left" vertical="center" wrapText="1"/>
    </xf>
    <xf numFmtId="0" fontId="47" fillId="0" borderId="65" xfId="0" applyFont="1" applyBorder="1" applyAlignment="1">
      <alignment wrapText="1"/>
    </xf>
    <xf numFmtId="0" fontId="47" fillId="0" borderId="66" xfId="0" applyFont="1" applyBorder="1"/>
    <xf numFmtId="0" fontId="47" fillId="0" borderId="0" xfId="0" applyFont="1" applyAlignment="1">
      <alignment horizontal="left"/>
    </xf>
    <xf numFmtId="0" fontId="47" fillId="0" borderId="0" xfId="0" applyFont="1" applyAlignment="1">
      <alignment horizontal="center"/>
    </xf>
    <xf numFmtId="0" fontId="77" fillId="0" borderId="0" xfId="0" applyFont="1"/>
    <xf numFmtId="0" fontId="80" fillId="5" borderId="13" xfId="0" applyFont="1" applyFill="1" applyBorder="1" applyAlignment="1">
      <alignment horizontal="center" vertical="center"/>
    </xf>
    <xf numFmtId="0" fontId="79" fillId="19" borderId="13" xfId="0" applyFont="1" applyFill="1" applyBorder="1" applyAlignment="1">
      <alignment horizontal="center"/>
    </xf>
    <xf numFmtId="0" fontId="79" fillId="19" borderId="13" xfId="0" applyFont="1" applyFill="1" applyBorder="1" applyAlignment="1">
      <alignment vertical="center" wrapText="1"/>
    </xf>
    <xf numFmtId="0" fontId="8" fillId="0" borderId="13" xfId="0" applyFont="1" applyBorder="1" applyAlignment="1">
      <alignment horizontal="left" vertical="top" wrapText="1"/>
    </xf>
    <xf numFmtId="0" fontId="49"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8" fillId="0" borderId="81" xfId="0" applyFont="1" applyBorder="1" applyAlignment="1">
      <alignment vertical="center" wrapText="1"/>
    </xf>
    <xf numFmtId="0" fontId="49" fillId="3" borderId="13" xfId="0" applyFont="1" applyFill="1" applyBorder="1" applyAlignment="1">
      <alignment horizontal="center" vertical="center"/>
    </xf>
    <xf numFmtId="0" fontId="31" fillId="3" borderId="13" xfId="0" applyFont="1" applyFill="1" applyBorder="1" applyAlignment="1">
      <alignment horizontal="center" vertical="center"/>
    </xf>
    <xf numFmtId="0" fontId="49" fillId="0" borderId="13" xfId="0" applyFont="1" applyBorder="1" applyAlignment="1">
      <alignment horizontal="center"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47" fillId="0" borderId="60" xfId="0" applyFont="1" applyBorder="1" applyAlignment="1">
      <alignment horizontal="left" vertical="center" wrapText="1"/>
    </xf>
    <xf numFmtId="0" fontId="77" fillId="0" borderId="0" xfId="0" applyFont="1" applyAlignment="1">
      <alignment horizontal="left"/>
    </xf>
    <xf numFmtId="0" fontId="81" fillId="0" borderId="0" xfId="0" applyFont="1" applyAlignment="1">
      <alignment horizontal="center"/>
    </xf>
    <xf numFmtId="0" fontId="77" fillId="0" borderId="0" xfId="0" applyFont="1" applyAlignment="1">
      <alignment horizontal="center"/>
    </xf>
    <xf numFmtId="0" fontId="46" fillId="4" borderId="60" xfId="0" applyFont="1" applyFill="1" applyBorder="1" applyAlignment="1">
      <alignment horizontal="center" vertical="top" wrapText="1" readingOrder="1"/>
    </xf>
    <xf numFmtId="0" fontId="74" fillId="0" borderId="0" xfId="0" applyFont="1" applyAlignment="1" applyProtection="1">
      <alignment horizontal="center" vertical="center"/>
      <protection locked="0"/>
    </xf>
    <xf numFmtId="0" fontId="75" fillId="19" borderId="0" xfId="0"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45" fillId="19" borderId="0" xfId="0" applyFont="1" applyFill="1" applyAlignment="1" applyProtection="1">
      <alignment horizontal="center" vertical="center"/>
      <protection locked="0"/>
    </xf>
    <xf numFmtId="0" fontId="75" fillId="19" borderId="0" xfId="0" applyFont="1" applyFill="1" applyAlignment="1" applyProtection="1">
      <alignment horizontal="left" vertical="center" wrapText="1"/>
      <protection locked="0"/>
    </xf>
    <xf numFmtId="0" fontId="45" fillId="19" borderId="0" xfId="0" applyFont="1" applyFill="1" applyAlignment="1" applyProtection="1">
      <alignment horizontal="left" vertical="center"/>
      <protection locked="0"/>
    </xf>
    <xf numFmtId="0" fontId="46" fillId="4" borderId="13" xfId="0" applyFont="1" applyFill="1" applyBorder="1" applyAlignment="1">
      <alignment horizontal="center" vertical="top" wrapText="1" readingOrder="1"/>
    </xf>
    <xf numFmtId="0" fontId="48" fillId="3" borderId="67" xfId="0" applyFont="1" applyFill="1" applyBorder="1" applyAlignment="1">
      <alignment horizontal="center" vertical="center" wrapText="1" readingOrder="1"/>
    </xf>
    <xf numFmtId="0" fontId="48" fillId="3" borderId="20" xfId="0" applyFont="1" applyFill="1" applyBorder="1" applyAlignment="1">
      <alignment horizontal="center" vertical="center" wrapText="1" readingOrder="1"/>
    </xf>
    <xf numFmtId="0" fontId="48" fillId="3" borderId="43" xfId="0" applyFont="1" applyFill="1" applyBorder="1" applyAlignment="1">
      <alignment horizontal="center" vertical="center" wrapText="1" readingOrder="1"/>
    </xf>
    <xf numFmtId="0" fontId="48" fillId="0" borderId="67" xfId="0" applyFont="1" applyBorder="1" applyAlignment="1">
      <alignment horizontal="center" vertical="center" wrapText="1" readingOrder="1"/>
    </xf>
    <xf numFmtId="0" fontId="48" fillId="0" borderId="20" xfId="0" applyFont="1" applyBorder="1" applyAlignment="1">
      <alignment horizontal="center" vertical="center" wrapText="1" readingOrder="1"/>
    </xf>
    <xf numFmtId="0" fontId="48" fillId="0" borderId="43" xfId="0" applyFont="1" applyBorder="1" applyAlignment="1">
      <alignment horizontal="center" vertical="center" wrapText="1" readingOrder="1"/>
    </xf>
    <xf numFmtId="0" fontId="8" fillId="0" borderId="67" xfId="0" applyFont="1" applyBorder="1" applyAlignment="1">
      <alignment horizontal="center" vertical="center" wrapText="1" readingOrder="1"/>
    </xf>
    <xf numFmtId="0" fontId="8" fillId="0" borderId="20" xfId="0" applyFont="1" applyBorder="1" applyAlignment="1">
      <alignment horizontal="center" vertical="center" wrapText="1" readingOrder="1"/>
    </xf>
    <xf numFmtId="0" fontId="8" fillId="0" borderId="43" xfId="0" applyFont="1" applyBorder="1" applyAlignment="1">
      <alignment horizontal="center" vertical="center" wrapText="1" readingOrder="1"/>
    </xf>
    <xf numFmtId="0" fontId="48" fillId="0" borderId="14" xfId="0" applyFont="1" applyBorder="1" applyAlignment="1">
      <alignment horizontal="center" vertical="center" wrapText="1" readingOrder="1"/>
    </xf>
    <xf numFmtId="0" fontId="48" fillId="0" borderId="112" xfId="0" applyFont="1" applyBorder="1" applyAlignment="1">
      <alignment horizontal="center" vertical="center" wrapText="1" readingOrder="1"/>
    </xf>
    <xf numFmtId="0" fontId="48" fillId="0" borderId="113" xfId="0" applyFont="1" applyBorder="1" applyAlignment="1">
      <alignment horizontal="center" vertical="center" wrapText="1" readingOrder="1"/>
    </xf>
    <xf numFmtId="0" fontId="76" fillId="0" borderId="0" xfId="0" applyFont="1" applyAlignment="1">
      <alignment horizontal="center" wrapText="1"/>
    </xf>
    <xf numFmtId="0" fontId="78" fillId="0" borderId="0" xfId="0" applyFont="1" applyAlignment="1">
      <alignment horizontal="center"/>
    </xf>
    <xf numFmtId="0" fontId="79" fillId="4" borderId="79" xfId="0" applyFont="1" applyFill="1" applyBorder="1" applyAlignment="1">
      <alignment horizontal="center"/>
    </xf>
    <xf numFmtId="0" fontId="79" fillId="4" borderId="80" xfId="0" applyFont="1" applyFill="1" applyBorder="1" applyAlignment="1">
      <alignment horizontal="center"/>
    </xf>
    <xf numFmtId="0" fontId="79" fillId="4" borderId="81" xfId="0" applyFont="1" applyFill="1" applyBorder="1" applyAlignment="1">
      <alignment horizontal="center"/>
    </xf>
    <xf numFmtId="0" fontId="80" fillId="5" borderId="82" xfId="0" applyFont="1" applyFill="1" applyBorder="1" applyAlignment="1">
      <alignment horizontal="center" vertical="center" wrapText="1"/>
    </xf>
    <xf numFmtId="0" fontId="80" fillId="5" borderId="60" xfId="0" applyFont="1" applyFill="1" applyBorder="1" applyAlignment="1">
      <alignment horizontal="center" vertical="center" wrapText="1"/>
    </xf>
    <xf numFmtId="0" fontId="80" fillId="5" borderId="79" xfId="0" applyFont="1" applyFill="1" applyBorder="1" applyAlignment="1">
      <alignment horizontal="center" vertical="center"/>
    </xf>
    <xf numFmtId="0" fontId="80" fillId="5" borderId="80" xfId="0" applyFont="1" applyFill="1" applyBorder="1" applyAlignment="1">
      <alignment horizontal="center" vertical="center"/>
    </xf>
    <xf numFmtId="0" fontId="80"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left" vertical="center" wrapText="1"/>
    </xf>
    <xf numFmtId="0" fontId="59"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60" xfId="0" applyBorder="1" applyAlignment="1">
      <alignment horizontal="left" vertical="center" wrapText="1"/>
    </xf>
    <xf numFmtId="0" fontId="0" fillId="0" borderId="81" xfId="0" applyBorder="1" applyAlignment="1">
      <alignment horizontal="center" vertical="center" wrapText="1"/>
    </xf>
    <xf numFmtId="0" fontId="26" fillId="0" borderId="13" xfId="0" applyFont="1" applyBorder="1" applyAlignment="1">
      <alignment horizontal="center" vertical="center" wrapText="1"/>
    </xf>
    <xf numFmtId="0" fontId="0" fillId="0" borderId="79"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26" fillId="0" borderId="82" xfId="0" applyFont="1" applyBorder="1" applyAlignment="1">
      <alignment horizontal="left" vertical="center" wrapText="1"/>
    </xf>
    <xf numFmtId="0" fontId="26" fillId="0" borderId="78" xfId="0" applyFont="1" applyBorder="1" applyAlignment="1">
      <alignment horizontal="left" vertical="center" wrapText="1"/>
    </xf>
    <xf numFmtId="0" fontId="26" fillId="0" borderId="60" xfId="0" applyFont="1" applyBorder="1" applyAlignment="1">
      <alignment horizontal="left" vertical="center" wrapText="1"/>
    </xf>
    <xf numFmtId="0" fontId="26" fillId="0" borderId="82" xfId="0" applyFont="1" applyBorder="1" applyAlignment="1">
      <alignment horizontal="center" vertical="center" wrapText="1"/>
    </xf>
    <xf numFmtId="0" fontId="59" fillId="0" borderId="82" xfId="0" applyFont="1" applyBorder="1" applyAlignment="1">
      <alignment horizontal="center" vertical="center" wrapText="1"/>
    </xf>
    <xf numFmtId="0" fontId="26" fillId="0" borderId="91" xfId="0" applyFont="1" applyBorder="1" applyAlignment="1">
      <alignment horizontal="left" vertical="center" wrapText="1"/>
    </xf>
    <xf numFmtId="0" fontId="26" fillId="0" borderId="90" xfId="0" applyFont="1" applyBorder="1" applyAlignment="1">
      <alignment horizontal="left" vertical="center" wrapText="1"/>
    </xf>
    <xf numFmtId="0" fontId="26" fillId="0" borderId="89" xfId="0" applyFont="1" applyBorder="1" applyAlignment="1">
      <alignment horizontal="left" vertical="center" wrapText="1"/>
    </xf>
    <xf numFmtId="0" fontId="26" fillId="0" borderId="78" xfId="0" applyFont="1" applyBorder="1" applyAlignment="1">
      <alignment horizontal="center" vertical="center" wrapText="1"/>
    </xf>
    <xf numFmtId="0" fontId="26" fillId="0" borderId="60" xfId="0" applyFont="1" applyBorder="1" applyAlignment="1">
      <alignment horizontal="center" vertical="center" wrapText="1"/>
    </xf>
    <xf numFmtId="0" fontId="82" fillId="0" borderId="82" xfId="0" applyFont="1" applyBorder="1" applyAlignment="1">
      <alignment horizontal="left" vertical="center" wrapText="1"/>
    </xf>
    <xf numFmtId="0" fontId="82" fillId="0" borderId="78" xfId="0" applyFont="1" applyBorder="1" applyAlignment="1">
      <alignment horizontal="left" vertical="center" wrapText="1"/>
    </xf>
    <xf numFmtId="0" fontId="82" fillId="0" borderId="60" xfId="0" applyFont="1" applyBorder="1" applyAlignment="1">
      <alignment horizontal="left" vertical="center" wrapText="1"/>
    </xf>
    <xf numFmtId="0" fontId="26" fillId="0" borderId="79"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73" fillId="4" borderId="5" xfId="0" applyFont="1" applyFill="1" applyBorder="1" applyAlignment="1">
      <alignment horizontal="left" vertical="center"/>
    </xf>
    <xf numFmtId="0" fontId="73" fillId="4" borderId="7" xfId="0" applyFont="1" applyFill="1" applyBorder="1" applyAlignment="1">
      <alignment horizontal="left" vertical="center"/>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3" fillId="4" borderId="5" xfId="0" applyFont="1" applyFill="1" applyBorder="1" applyAlignment="1">
      <alignment horizontal="left" vertical="center" wrapText="1"/>
    </xf>
    <xf numFmtId="0" fontId="73" fillId="4" borderId="7" xfId="0" applyFont="1" applyFill="1" applyBorder="1" applyAlignment="1">
      <alignment horizontal="left" vertical="center" wrapText="1"/>
    </xf>
    <xf numFmtId="0" fontId="4" fillId="4" borderId="87" xfId="0" applyFont="1" applyFill="1" applyBorder="1" applyAlignment="1">
      <alignment horizontal="center" vertical="center"/>
    </xf>
    <xf numFmtId="0" fontId="0" fillId="0" borderId="82" xfId="0" applyBorder="1" applyAlignment="1">
      <alignment horizontal="left" vertical="center" wrapText="1"/>
    </xf>
    <xf numFmtId="0" fontId="0" fillId="0" borderId="78" xfId="0" applyBorder="1" applyAlignment="1">
      <alignment horizontal="left" vertical="center" wrapText="1"/>
    </xf>
    <xf numFmtId="17" fontId="82" fillId="0" borderId="82" xfId="0" applyNumberFormat="1" applyFont="1" applyBorder="1" applyAlignment="1">
      <alignment horizontal="center" vertical="center" wrapText="1"/>
    </xf>
    <xf numFmtId="0" fontId="82" fillId="0" borderId="78" xfId="0" applyFont="1" applyBorder="1" applyAlignment="1">
      <alignment horizontal="center" vertical="center" wrapText="1"/>
    </xf>
    <xf numFmtId="0" fontId="82" fillId="0" borderId="60" xfId="0" applyFont="1" applyBorder="1" applyAlignment="1">
      <alignment horizontal="center" vertical="center" wrapText="1"/>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55" fillId="0" borderId="0" xfId="0" applyFont="1" applyAlignment="1">
      <alignment horizontal="center" vertical="center"/>
    </xf>
    <xf numFmtId="0" fontId="51"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65"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65" fillId="14" borderId="0" xfId="0" applyFont="1" applyFill="1" applyAlignment="1">
      <alignment horizontal="center" vertical="center" textRotation="90" wrapText="1" readingOrder="1"/>
    </xf>
    <xf numFmtId="0" fontId="65" fillId="14" borderId="21" xfId="0" applyFont="1" applyFill="1" applyBorder="1" applyAlignment="1">
      <alignment horizontal="center" vertical="center" textRotation="90" wrapText="1" readingOrder="1"/>
    </xf>
    <xf numFmtId="0" fontId="64" fillId="0" borderId="67" xfId="0" applyFont="1" applyBorder="1" applyAlignment="1">
      <alignment horizontal="center" vertical="center" wrapText="1"/>
    </xf>
    <xf numFmtId="0" fontId="64" fillId="0" borderId="68" xfId="0" applyFont="1" applyBorder="1" applyAlignment="1">
      <alignment horizontal="center" vertical="center"/>
    </xf>
    <xf numFmtId="0" fontId="64" fillId="0" borderId="69" xfId="0" applyFont="1" applyBorder="1" applyAlignment="1">
      <alignment horizontal="center" vertical="center"/>
    </xf>
    <xf numFmtId="0" fontId="64" fillId="0" borderId="20" xfId="0" applyFont="1" applyBorder="1" applyAlignment="1">
      <alignment horizontal="center" vertical="center"/>
    </xf>
    <xf numFmtId="0" fontId="64" fillId="0" borderId="0" xfId="0" applyFont="1" applyAlignment="1">
      <alignment horizontal="center" vertical="center"/>
    </xf>
    <xf numFmtId="0" fontId="64" fillId="0" borderId="21" xfId="0" applyFont="1" applyBorder="1" applyAlignment="1">
      <alignment horizontal="center" vertical="center"/>
    </xf>
    <xf numFmtId="0" fontId="64" fillId="0" borderId="43" xfId="0" applyFont="1" applyBorder="1" applyAlignment="1">
      <alignment horizontal="center" vertical="center"/>
    </xf>
    <xf numFmtId="0" fontId="64" fillId="0" borderId="44" xfId="0" applyFont="1" applyBorder="1" applyAlignment="1">
      <alignment horizontal="center" vertical="center"/>
    </xf>
    <xf numFmtId="0" fontId="64" fillId="0" borderId="45" xfId="0" applyFont="1" applyBorder="1" applyAlignment="1">
      <alignment horizontal="center" vertical="center"/>
    </xf>
    <xf numFmtId="0" fontId="66" fillId="16" borderId="70" xfId="0" applyFont="1" applyFill="1" applyBorder="1" applyAlignment="1">
      <alignment horizontal="center" vertical="center" wrapText="1" readingOrder="1"/>
    </xf>
    <xf numFmtId="0" fontId="66" fillId="16" borderId="71" xfId="0" applyFont="1" applyFill="1" applyBorder="1" applyAlignment="1">
      <alignment horizontal="center" vertical="center" wrapText="1" readingOrder="1"/>
    </xf>
    <xf numFmtId="0" fontId="66" fillId="16" borderId="72" xfId="0" applyFont="1" applyFill="1" applyBorder="1" applyAlignment="1">
      <alignment horizontal="center" vertical="center" wrapText="1" readingOrder="1"/>
    </xf>
    <xf numFmtId="0" fontId="66" fillId="16" borderId="73" xfId="0" applyFont="1" applyFill="1" applyBorder="1" applyAlignment="1">
      <alignment horizontal="center" vertical="center" wrapText="1" readingOrder="1"/>
    </xf>
    <xf numFmtId="0" fontId="66" fillId="16" borderId="0" xfId="0" applyFont="1" applyFill="1" applyAlignment="1">
      <alignment horizontal="center" vertical="center" wrapText="1" readingOrder="1"/>
    </xf>
    <xf numFmtId="0" fontId="66" fillId="16" borderId="74" xfId="0" applyFont="1" applyFill="1" applyBorder="1" applyAlignment="1">
      <alignment horizontal="center" vertical="center" wrapText="1" readingOrder="1"/>
    </xf>
    <xf numFmtId="0" fontId="66" fillId="16" borderId="75" xfId="0" applyFont="1" applyFill="1" applyBorder="1" applyAlignment="1">
      <alignment horizontal="center" vertical="center" wrapText="1" readingOrder="1"/>
    </xf>
    <xf numFmtId="0" fontId="66" fillId="16" borderId="76" xfId="0" applyFont="1" applyFill="1" applyBorder="1" applyAlignment="1">
      <alignment horizontal="center" vertical="center" wrapText="1" readingOrder="1"/>
    </xf>
    <xf numFmtId="0" fontId="66" fillId="16"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64" fillId="0" borderId="20" xfId="0" applyFont="1" applyBorder="1" applyAlignment="1">
      <alignment horizontal="center" vertical="center" wrapText="1"/>
    </xf>
    <xf numFmtId="0" fontId="66" fillId="15" borderId="70" xfId="0" applyFont="1" applyFill="1" applyBorder="1" applyAlignment="1">
      <alignment horizontal="center" vertical="center" wrapText="1" readingOrder="1"/>
    </xf>
    <xf numFmtId="0" fontId="66" fillId="15" borderId="71" xfId="0" applyFont="1" applyFill="1" applyBorder="1" applyAlignment="1">
      <alignment horizontal="center" vertical="center" wrapText="1" readingOrder="1"/>
    </xf>
    <xf numFmtId="0" fontId="66" fillId="15" borderId="73" xfId="0" applyFont="1" applyFill="1" applyBorder="1" applyAlignment="1">
      <alignment horizontal="center" vertical="center" wrapText="1" readingOrder="1"/>
    </xf>
    <xf numFmtId="0" fontId="66" fillId="15" borderId="0" xfId="0" applyFont="1" applyFill="1" applyAlignment="1">
      <alignment horizontal="center" vertical="center" wrapText="1" readingOrder="1"/>
    </xf>
    <xf numFmtId="0" fontId="66" fillId="15" borderId="75" xfId="0" applyFont="1" applyFill="1" applyBorder="1" applyAlignment="1">
      <alignment horizontal="center" vertical="center" wrapText="1" readingOrder="1"/>
    </xf>
    <xf numFmtId="0" fontId="66" fillId="15" borderId="76" xfId="0" applyFont="1" applyFill="1" applyBorder="1" applyAlignment="1">
      <alignment horizontal="center" vertical="center" wrapText="1" readingOrder="1"/>
    </xf>
    <xf numFmtId="0" fontId="32" fillId="3" borderId="84"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90"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66" fillId="23" borderId="70" xfId="0" applyFont="1" applyFill="1" applyBorder="1" applyAlignment="1">
      <alignment horizontal="center" vertical="center" wrapText="1" readingOrder="1"/>
    </xf>
    <xf numFmtId="0" fontId="66" fillId="23" borderId="71" xfId="0" applyFont="1" applyFill="1" applyBorder="1" applyAlignment="1">
      <alignment horizontal="center" vertical="center" wrapText="1" readingOrder="1"/>
    </xf>
    <xf numFmtId="0" fontId="66" fillId="23" borderId="73" xfId="0" applyFont="1" applyFill="1" applyBorder="1" applyAlignment="1">
      <alignment horizontal="center" vertical="center" wrapText="1" readingOrder="1"/>
    </xf>
    <xf numFmtId="0" fontId="66" fillId="23" borderId="0" xfId="0" applyFont="1" applyFill="1" applyAlignment="1">
      <alignment horizontal="center" vertical="center" wrapText="1" readingOrder="1"/>
    </xf>
    <xf numFmtId="0" fontId="66" fillId="23" borderId="74" xfId="0" applyFont="1" applyFill="1" applyBorder="1" applyAlignment="1">
      <alignment horizontal="center" vertical="center" wrapText="1" readingOrder="1"/>
    </xf>
    <xf numFmtId="0" fontId="66" fillId="23" borderId="75" xfId="0" applyFont="1" applyFill="1" applyBorder="1" applyAlignment="1">
      <alignment horizontal="center" vertical="center" wrapText="1" readingOrder="1"/>
    </xf>
    <xf numFmtId="0" fontId="66" fillId="23" borderId="76" xfId="0" applyFont="1" applyFill="1" applyBorder="1" applyAlignment="1">
      <alignment horizontal="center" vertical="center" wrapText="1" readingOrder="1"/>
    </xf>
    <xf numFmtId="0" fontId="66" fillId="23" borderId="77" xfId="0" applyFont="1" applyFill="1" applyBorder="1" applyAlignment="1">
      <alignment horizontal="center" vertical="center" wrapText="1" readingOrder="1"/>
    </xf>
    <xf numFmtId="0" fontId="66" fillId="8" borderId="70" xfId="0" applyFont="1" applyFill="1" applyBorder="1" applyAlignment="1">
      <alignment horizontal="center" vertical="center" wrapText="1" readingOrder="1"/>
    </xf>
    <xf numFmtId="0" fontId="66" fillId="8" borderId="71" xfId="0" applyFont="1" applyFill="1" applyBorder="1" applyAlignment="1">
      <alignment horizontal="center" vertical="center" wrapText="1" readingOrder="1"/>
    </xf>
    <xf numFmtId="0" fontId="66" fillId="8" borderId="73" xfId="0" applyFont="1" applyFill="1" applyBorder="1" applyAlignment="1">
      <alignment horizontal="center" vertical="center" wrapText="1" readingOrder="1"/>
    </xf>
    <xf numFmtId="0" fontId="66" fillId="8" borderId="0" xfId="0" applyFont="1" applyFill="1" applyAlignment="1">
      <alignment horizontal="center" vertical="center" wrapText="1" readingOrder="1"/>
    </xf>
    <xf numFmtId="0" fontId="66" fillId="8" borderId="74" xfId="0" applyFont="1" applyFill="1" applyBorder="1" applyAlignment="1">
      <alignment horizontal="center" vertical="center" wrapText="1" readingOrder="1"/>
    </xf>
    <xf numFmtId="0" fontId="66" fillId="8" borderId="75" xfId="0" applyFont="1" applyFill="1" applyBorder="1" applyAlignment="1">
      <alignment horizontal="center" vertical="center" wrapText="1" readingOrder="1"/>
    </xf>
    <xf numFmtId="0" fontId="66" fillId="8" borderId="76" xfId="0" applyFont="1" applyFill="1" applyBorder="1" applyAlignment="1">
      <alignment horizontal="center" vertical="center" wrapText="1" readingOrder="1"/>
    </xf>
    <xf numFmtId="0" fontId="66"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64" fillId="0" borderId="68" xfId="0" applyFont="1" applyBorder="1" applyAlignment="1">
      <alignment horizontal="center" vertical="center" wrapText="1"/>
    </xf>
    <xf numFmtId="1" fontId="68"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1" fillId="0" borderId="98" xfId="0" applyFont="1" applyBorder="1" applyAlignment="1">
      <alignment horizontal="center"/>
    </xf>
    <xf numFmtId="0" fontId="31" fillId="0" borderId="78" xfId="0" applyFont="1" applyBorder="1" applyAlignment="1">
      <alignment horizontal="center"/>
    </xf>
    <xf numFmtId="0" fontId="31" fillId="0" borderId="101" xfId="0" applyFont="1" applyBorder="1" applyAlignment="1">
      <alignment horizontal="center"/>
    </xf>
    <xf numFmtId="0" fontId="31" fillId="0" borderId="88"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68" fillId="0" borderId="88" xfId="0" applyNumberFormat="1" applyFont="1" applyBorder="1" applyAlignment="1">
      <alignment horizontal="center" vertical="center"/>
    </xf>
    <xf numFmtId="0" fontId="68" fillId="0" borderId="13" xfId="0" applyFont="1" applyBorder="1" applyAlignment="1">
      <alignment horizontal="center" vertical="center"/>
    </xf>
    <xf numFmtId="0" fontId="68" fillId="0" borderId="65" xfId="0" applyFont="1" applyBorder="1" applyAlignment="1">
      <alignment horizontal="center" vertical="center"/>
    </xf>
    <xf numFmtId="0" fontId="31" fillId="0" borderId="98"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1" xfId="0" applyFont="1" applyBorder="1" applyAlignment="1" applyProtection="1">
      <alignment horizontal="center" vertical="center"/>
      <protection locked="0"/>
    </xf>
    <xf numFmtId="1" fontId="68" fillId="0" borderId="97" xfId="0" applyNumberFormat="1" applyFont="1" applyBorder="1" applyAlignment="1" applyProtection="1">
      <alignment horizontal="center" vertical="center" wrapText="1"/>
      <protection locked="0"/>
    </xf>
    <xf numFmtId="1" fontId="68" fillId="0" borderId="99" xfId="0" applyNumberFormat="1" applyFont="1" applyBorder="1" applyAlignment="1" applyProtection="1">
      <alignment horizontal="center" vertical="center" wrapText="1"/>
      <protection locked="0"/>
    </xf>
    <xf numFmtId="1" fontId="68" fillId="0" borderId="100" xfId="0" applyNumberFormat="1" applyFont="1" applyBorder="1" applyAlignment="1" applyProtection="1">
      <alignment horizontal="center" vertical="center" wrapText="1"/>
      <protection locked="0"/>
    </xf>
    <xf numFmtId="0" fontId="68" fillId="0" borderId="98" xfId="0" applyFont="1" applyBorder="1" applyAlignment="1" applyProtection="1">
      <alignment horizontal="left" vertical="center" wrapText="1"/>
      <protection locked="0"/>
    </xf>
    <xf numFmtId="0" fontId="68" fillId="0" borderId="78" xfId="0" applyFont="1" applyBorder="1" applyAlignment="1" applyProtection="1">
      <alignment horizontal="left" vertical="center" wrapText="1"/>
      <protection locked="0"/>
    </xf>
    <xf numFmtId="0" fontId="68" fillId="0" borderId="101" xfId="0" applyFont="1" applyBorder="1" applyAlignment="1" applyProtection="1">
      <alignment horizontal="left" vertical="center" wrapText="1"/>
      <protection locked="0"/>
    </xf>
    <xf numFmtId="0" fontId="68" fillId="0" borderId="98" xfId="0" applyFont="1" applyBorder="1" applyAlignment="1" applyProtection="1">
      <alignment horizontal="center" vertical="center" wrapText="1"/>
      <protection locked="0"/>
    </xf>
    <xf numFmtId="0" fontId="68" fillId="0" borderId="78" xfId="0" applyFont="1" applyBorder="1" applyAlignment="1" applyProtection="1">
      <alignment horizontal="center" vertical="center" wrapText="1"/>
      <protection locked="0"/>
    </xf>
    <xf numFmtId="0" fontId="68" fillId="0" borderId="101" xfId="0" applyFont="1" applyBorder="1" applyAlignment="1" applyProtection="1">
      <alignment horizontal="center" vertical="center" wrapText="1"/>
      <protection locked="0"/>
    </xf>
    <xf numFmtId="0" fontId="68" fillId="0" borderId="98" xfId="0" applyFont="1" applyBorder="1" applyAlignment="1" applyProtection="1">
      <alignment horizontal="center" vertical="center"/>
      <protection locked="0"/>
    </xf>
    <xf numFmtId="0" fontId="68" fillId="0" borderId="78" xfId="0" applyFont="1" applyBorder="1" applyAlignment="1" applyProtection="1">
      <alignment horizontal="center" vertical="center"/>
      <protection locked="0"/>
    </xf>
    <xf numFmtId="0" fontId="68" fillId="0" borderId="101" xfId="0" applyFont="1" applyBorder="1" applyAlignment="1" applyProtection="1">
      <alignment horizontal="center" vertical="center"/>
      <protection locked="0"/>
    </xf>
    <xf numFmtId="0" fontId="68" fillId="0" borderId="88" xfId="0" applyFont="1" applyBorder="1" applyAlignment="1" applyProtection="1">
      <alignment horizontal="center" vertical="center"/>
      <protection locked="0"/>
    </xf>
    <xf numFmtId="0" fontId="68" fillId="0" borderId="13" xfId="0" applyFont="1" applyBorder="1" applyAlignment="1" applyProtection="1">
      <alignment horizontal="center" vertical="center"/>
      <protection locked="0"/>
    </xf>
    <xf numFmtId="0" fontId="68" fillId="0" borderId="65" xfId="0" applyFont="1" applyBorder="1" applyAlignment="1" applyProtection="1">
      <alignment horizontal="center" vertical="center"/>
      <protection locked="0"/>
    </xf>
    <xf numFmtId="0" fontId="31" fillId="0" borderId="117" xfId="0" applyFont="1" applyBorder="1" applyAlignment="1">
      <alignment horizontal="center" vertical="center"/>
    </xf>
    <xf numFmtId="0" fontId="31" fillId="0" borderId="85" xfId="0" applyFont="1" applyBorder="1" applyAlignment="1">
      <alignment horizontal="center" vertical="center"/>
    </xf>
    <xf numFmtId="0" fontId="31" fillId="0" borderId="118" xfId="0" applyFont="1" applyBorder="1" applyAlignment="1">
      <alignment horizontal="center" vertical="center"/>
    </xf>
    <xf numFmtId="0" fontId="31" fillId="0" borderId="1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14" fontId="31" fillId="0" borderId="98" xfId="0" applyNumberFormat="1" applyFont="1" applyBorder="1" applyAlignment="1">
      <alignment horizontal="center" vertical="center"/>
    </xf>
    <xf numFmtId="0" fontId="31" fillId="0" borderId="78" xfId="0" applyFont="1" applyBorder="1" applyAlignment="1">
      <alignment horizontal="center" vertical="center"/>
    </xf>
    <xf numFmtId="0" fontId="31" fillId="0" borderId="101" xfId="0" applyFont="1" applyBorder="1" applyAlignment="1">
      <alignment horizontal="center" vertical="center"/>
    </xf>
    <xf numFmtId="0" fontId="31" fillId="0" borderId="98" xfId="0" applyFont="1" applyBorder="1" applyAlignment="1">
      <alignment horizontal="left" vertical="center" wrapText="1"/>
    </xf>
    <xf numFmtId="0" fontId="31" fillId="0" borderId="78" xfId="0" applyFont="1" applyBorder="1" applyAlignment="1">
      <alignment horizontal="left" vertical="center"/>
    </xf>
    <xf numFmtId="0" fontId="31" fillId="0" borderId="101" xfId="0" applyFont="1" applyBorder="1" applyAlignment="1">
      <alignment horizontal="left" vertical="center"/>
    </xf>
    <xf numFmtId="0" fontId="31" fillId="0" borderId="98" xfId="0" applyFont="1" applyBorder="1" applyAlignment="1">
      <alignment horizontal="center" vertical="center"/>
    </xf>
    <xf numFmtId="0" fontId="31" fillId="0" borderId="78" xfId="0" applyFont="1" applyBorder="1" applyAlignment="1">
      <alignment horizontal="left" vertical="center" wrapText="1"/>
    </xf>
    <xf numFmtId="0" fontId="31" fillId="0" borderId="101" xfId="0" applyFont="1" applyBorder="1" applyAlignment="1">
      <alignment horizontal="left" vertical="center" wrapText="1"/>
    </xf>
    <xf numFmtId="0" fontId="63" fillId="22" borderId="102" xfId="0" applyFont="1" applyFill="1" applyBorder="1" applyAlignment="1">
      <alignment horizontal="center"/>
    </xf>
    <xf numFmtId="0" fontId="63" fillId="22" borderId="103" xfId="0" applyFont="1" applyFill="1" applyBorder="1" applyAlignment="1">
      <alignment horizontal="center"/>
    </xf>
    <xf numFmtId="0" fontId="85" fillId="0" borderId="98" xfId="0" applyFont="1" applyBorder="1" applyAlignment="1">
      <alignment horizontal="left" vertical="center" wrapText="1"/>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69" fillId="4" borderId="94" xfId="0" applyFont="1" applyFill="1" applyBorder="1" applyAlignment="1">
      <alignment horizontal="center" vertical="center"/>
    </xf>
    <xf numFmtId="0" fontId="69" fillId="4" borderId="104" xfId="0" applyFont="1" applyFill="1" applyBorder="1" applyAlignment="1">
      <alignment horizontal="center" vertical="center"/>
    </xf>
    <xf numFmtId="0" fontId="69" fillId="4" borderId="95" xfId="0" applyFont="1" applyFill="1" applyBorder="1" applyAlignment="1">
      <alignment horizontal="center" vertical="center"/>
    </xf>
    <xf numFmtId="0" fontId="69" fillId="21" borderId="92" xfId="0" applyFont="1" applyFill="1" applyBorder="1" applyAlignment="1" applyProtection="1">
      <alignment horizontal="center" vertical="center" wrapText="1"/>
      <protection locked="0"/>
    </xf>
    <xf numFmtId="0" fontId="69" fillId="4" borderId="92" xfId="0" applyFont="1" applyFill="1" applyBorder="1" applyAlignment="1" applyProtection="1">
      <alignment horizontal="center" vertical="center" wrapText="1"/>
      <protection locked="0"/>
    </xf>
    <xf numFmtId="0" fontId="71" fillId="4" borderId="2" xfId="0" applyFont="1" applyFill="1" applyBorder="1" applyAlignment="1">
      <alignment horizontal="center" vertical="center" wrapText="1"/>
    </xf>
    <xf numFmtId="0" fontId="71" fillId="4" borderId="105" xfId="0" applyFont="1" applyFill="1" applyBorder="1" applyAlignment="1">
      <alignment horizontal="center" vertical="center" wrapText="1"/>
    </xf>
    <xf numFmtId="0" fontId="71" fillId="4" borderId="0" xfId="0" applyFont="1" applyFill="1" applyAlignment="1">
      <alignment horizontal="center" vertical="center" wrapText="1"/>
    </xf>
    <xf numFmtId="0" fontId="71" fillId="4" borderId="90" xfId="0" applyFont="1" applyFill="1" applyBorder="1" applyAlignment="1">
      <alignment horizontal="center" vertical="center" wrapText="1"/>
    </xf>
    <xf numFmtId="0" fontId="70" fillId="4" borderId="93" xfId="0" applyFont="1" applyFill="1" applyBorder="1" applyAlignment="1">
      <alignment horizontal="center" vertical="center" wrapText="1"/>
    </xf>
    <xf numFmtId="0" fontId="70" fillId="4" borderId="96" xfId="0" applyFont="1" applyFill="1" applyBorder="1" applyAlignment="1">
      <alignment horizontal="center" vertical="center" wrapText="1"/>
    </xf>
    <xf numFmtId="0" fontId="70" fillId="4" borderId="94" xfId="0" applyFont="1" applyFill="1" applyBorder="1" applyAlignment="1">
      <alignment horizontal="center" vertical="center" wrapText="1"/>
    </xf>
    <xf numFmtId="0" fontId="70" fillId="4" borderId="95" xfId="0" applyFont="1" applyFill="1" applyBorder="1" applyAlignment="1">
      <alignment horizontal="center" vertical="center" wrapText="1"/>
    </xf>
    <xf numFmtId="0" fontId="69" fillId="4" borderId="94" xfId="0" applyFont="1" applyFill="1" applyBorder="1" applyAlignment="1" applyProtection="1">
      <alignment horizontal="center" vertical="center" wrapText="1"/>
      <protection locked="0"/>
    </xf>
    <xf numFmtId="1" fontId="68" fillId="0" borderId="78" xfId="0" applyNumberFormat="1" applyFont="1" applyBorder="1" applyAlignment="1" applyProtection="1">
      <alignment horizontal="center" vertical="center" wrapText="1"/>
      <protection locked="0"/>
    </xf>
    <xf numFmtId="1" fontId="68" fillId="0" borderId="101" xfId="0" applyNumberFormat="1" applyFont="1" applyBorder="1" applyAlignment="1" applyProtection="1">
      <alignment horizontal="center" vertical="center" wrapText="1"/>
      <protection locked="0"/>
    </xf>
    <xf numFmtId="14" fontId="31" fillId="0" borderId="78" xfId="0" applyNumberFormat="1" applyFont="1" applyBorder="1" applyAlignment="1">
      <alignment horizontal="center" vertical="center"/>
    </xf>
    <xf numFmtId="0" fontId="86" fillId="0" borderId="98" xfId="0" applyFont="1" applyBorder="1" applyAlignment="1" applyProtection="1">
      <alignment horizontal="left" vertical="center" wrapText="1"/>
      <protection locked="0"/>
    </xf>
    <xf numFmtId="0" fontId="86" fillId="0" borderId="78" xfId="0" applyFont="1" applyBorder="1" applyAlignment="1" applyProtection="1">
      <alignment horizontal="left" vertical="center" wrapText="1"/>
      <protection locked="0"/>
    </xf>
    <xf numFmtId="0" fontId="86" fillId="0" borderId="101" xfId="0" applyFont="1" applyBorder="1" applyAlignment="1" applyProtection="1">
      <alignment horizontal="left" vertical="center" wrapText="1"/>
      <protection locked="0"/>
    </xf>
    <xf numFmtId="1" fontId="68" fillId="0" borderId="123" xfId="0" applyNumberFormat="1" applyFont="1" applyBorder="1" applyAlignment="1">
      <alignment horizontal="center" vertical="center"/>
    </xf>
    <xf numFmtId="0" fontId="68" fillId="0" borderId="79" xfId="0" applyFont="1" applyBorder="1" applyAlignment="1">
      <alignment horizontal="center" vertical="center"/>
    </xf>
    <xf numFmtId="0" fontId="68" fillId="0" borderId="124" xfId="0" applyFont="1" applyBorder="1" applyAlignment="1">
      <alignment horizontal="center" vertical="center"/>
    </xf>
    <xf numFmtId="0" fontId="86" fillId="0" borderId="122" xfId="0" applyFont="1" applyBorder="1" applyAlignment="1" applyProtection="1">
      <alignment horizontal="left" vertical="center" wrapText="1"/>
      <protection locked="0"/>
    </xf>
    <xf numFmtId="0" fontId="31" fillId="0" borderId="119" xfId="0" applyFont="1" applyBorder="1" applyAlignment="1">
      <alignment horizontal="center" vertical="center"/>
    </xf>
    <xf numFmtId="0" fontId="31" fillId="0" borderId="125" xfId="0" applyFont="1" applyBorder="1" applyAlignment="1">
      <alignment horizontal="center"/>
    </xf>
    <xf numFmtId="14" fontId="31" fillId="0" borderId="119" xfId="0" applyNumberFormat="1" applyFont="1" applyBorder="1" applyAlignment="1">
      <alignment horizontal="center" vertical="center"/>
    </xf>
    <xf numFmtId="14" fontId="31" fillId="0" borderId="120" xfId="0" applyNumberFormat="1" applyFont="1" applyBorder="1" applyAlignment="1">
      <alignment horizontal="center" vertical="center"/>
    </xf>
    <xf numFmtId="0" fontId="31" fillId="0" borderId="90" xfId="0" applyFont="1" applyBorder="1" applyAlignment="1">
      <alignment horizontal="center" vertical="center"/>
    </xf>
    <xf numFmtId="0" fontId="31" fillId="0" borderId="121" xfId="0" applyFont="1" applyBorder="1" applyAlignment="1">
      <alignment horizontal="center" vertical="center"/>
    </xf>
    <xf numFmtId="0" fontId="86" fillId="0" borderId="98" xfId="0" applyFont="1" applyBorder="1" applyAlignment="1" applyProtection="1">
      <alignment horizontal="center" vertical="center" wrapText="1"/>
      <protection locked="0"/>
    </xf>
    <xf numFmtId="0" fontId="86" fillId="0" borderId="78" xfId="0" applyFont="1" applyBorder="1" applyAlignment="1" applyProtection="1">
      <alignment horizontal="center" vertical="center" wrapText="1"/>
      <protection locked="0"/>
    </xf>
    <xf numFmtId="0" fontId="86" fillId="0" borderId="101" xfId="0" applyFont="1" applyBorder="1" applyAlignment="1" applyProtection="1">
      <alignment horizontal="center" vertical="center" wrapText="1"/>
      <protection locked="0"/>
    </xf>
    <xf numFmtId="0" fontId="31" fillId="0" borderId="98" xfId="0" applyFont="1" applyBorder="1" applyAlignment="1">
      <alignment horizontal="left" vertical="top" wrapText="1"/>
    </xf>
    <xf numFmtId="0" fontId="31" fillId="0" borderId="78" xfId="0" applyFont="1" applyBorder="1" applyAlignment="1">
      <alignment horizontal="left" vertical="top" wrapText="1"/>
    </xf>
    <xf numFmtId="0" fontId="31" fillId="0" borderId="101" xfId="0" applyFont="1" applyBorder="1" applyAlignment="1">
      <alignment horizontal="left" vertical="top" wrapText="1"/>
    </xf>
    <xf numFmtId="0" fontId="86" fillId="0" borderId="98" xfId="0" applyFont="1" applyBorder="1" applyAlignment="1">
      <alignment horizontal="left" vertical="center" wrapText="1"/>
    </xf>
    <xf numFmtId="0" fontId="86" fillId="0" borderId="78" xfId="0" applyFont="1" applyBorder="1" applyAlignment="1">
      <alignment horizontal="left" vertical="center"/>
    </xf>
    <xf numFmtId="0" fontId="86" fillId="0" borderId="101" xfId="0" applyFont="1" applyBorder="1" applyAlignment="1">
      <alignment horizontal="left" vertical="center"/>
    </xf>
    <xf numFmtId="0" fontId="87" fillId="0" borderId="98" xfId="0" applyFont="1" applyBorder="1" applyAlignment="1">
      <alignment horizontal="left" vertical="center" wrapText="1"/>
    </xf>
    <xf numFmtId="0" fontId="83" fillId="0" borderId="98" xfId="0" applyFont="1" applyBorder="1" applyAlignment="1">
      <alignment vertical="center" wrapText="1"/>
    </xf>
    <xf numFmtId="0" fontId="86" fillId="0" borderId="78" xfId="0" applyFont="1" applyBorder="1" applyAlignment="1">
      <alignment vertical="center" wrapText="1"/>
    </xf>
    <xf numFmtId="0" fontId="86" fillId="0" borderId="101" xfId="0" applyFont="1" applyBorder="1" applyAlignment="1">
      <alignment vertical="center" wrapText="1"/>
    </xf>
    <xf numFmtId="0" fontId="83" fillId="0" borderId="98" xfId="0" applyFont="1" applyBorder="1" applyAlignment="1">
      <alignment horizontal="left" vertical="top" wrapText="1"/>
    </xf>
    <xf numFmtId="0" fontId="86" fillId="0" borderId="78" xfId="0" applyFont="1" applyBorder="1" applyAlignment="1">
      <alignment horizontal="left" vertical="top"/>
    </xf>
    <xf numFmtId="0" fontId="86" fillId="0" borderId="101" xfId="0" applyFont="1" applyBorder="1" applyAlignment="1">
      <alignment horizontal="left" vertical="top"/>
    </xf>
    <xf numFmtId="0" fontId="31" fillId="0" borderId="78" xfId="0" applyFont="1" applyBorder="1" applyAlignment="1">
      <alignment horizontal="left" vertical="top"/>
    </xf>
    <xf numFmtId="0" fontId="31" fillId="0" borderId="101" xfId="0" applyFont="1" applyBorder="1" applyAlignment="1">
      <alignment horizontal="left" vertical="top"/>
    </xf>
    <xf numFmtId="0" fontId="86" fillId="0" borderId="98" xfId="0" applyFont="1" applyBorder="1" applyAlignment="1">
      <alignment horizontal="left" vertical="top" wrapText="1"/>
    </xf>
    <xf numFmtId="0" fontId="86" fillId="0" borderId="78" xfId="0" applyFont="1" applyBorder="1" applyAlignment="1">
      <alignment horizontal="left" vertical="top" wrapText="1"/>
    </xf>
    <xf numFmtId="0" fontId="86" fillId="0" borderId="101" xfId="0" applyFont="1" applyBorder="1" applyAlignment="1">
      <alignment horizontal="left" vertical="top" wrapText="1"/>
    </xf>
    <xf numFmtId="0" fontId="31" fillId="0" borderId="120" xfId="0" applyFont="1" applyBorder="1" applyAlignment="1">
      <alignment horizontal="left" vertical="center" wrapText="1"/>
    </xf>
    <xf numFmtId="0" fontId="31" fillId="0" borderId="90" xfId="0" applyFont="1" applyBorder="1" applyAlignment="1">
      <alignment horizontal="left" vertical="center" wrapText="1"/>
    </xf>
    <xf numFmtId="0" fontId="31" fillId="0" borderId="121" xfId="0" applyFont="1" applyBorder="1" applyAlignment="1">
      <alignment horizontal="left" vertical="center" wrapText="1"/>
    </xf>
    <xf numFmtId="0" fontId="90" fillId="0" borderId="98" xfId="0" applyFont="1" applyBorder="1" applyAlignment="1">
      <alignment horizontal="left" vertical="center" wrapText="1"/>
    </xf>
    <xf numFmtId="0" fontId="0" fillId="0" borderId="78" xfId="0" applyBorder="1" applyAlignment="1">
      <alignment horizontal="left" vertical="center"/>
    </xf>
    <xf numFmtId="0" fontId="0" fillId="0" borderId="101" xfId="0" applyBorder="1" applyAlignment="1">
      <alignment horizontal="left" vertical="center"/>
    </xf>
    <xf numFmtId="0" fontId="31" fillId="0" borderId="117" xfId="0" applyFont="1" applyBorder="1" applyAlignment="1">
      <alignment horizontal="center"/>
    </xf>
    <xf numFmtId="0" fontId="31" fillId="0" borderId="85" xfId="0" applyFont="1" applyBorder="1" applyAlignment="1">
      <alignment horizontal="center"/>
    </xf>
    <xf numFmtId="0" fontId="31" fillId="0" borderId="118" xfId="0" applyFont="1" applyBorder="1" applyAlignment="1">
      <alignment horizontal="center"/>
    </xf>
    <xf numFmtId="0" fontId="31" fillId="0" borderId="98" xfId="0" applyFont="1" applyBorder="1" applyAlignment="1">
      <alignment horizontal="left" wrapText="1"/>
    </xf>
    <xf numFmtId="0" fontId="31" fillId="0" borderId="78" xfId="0" applyFont="1" applyBorder="1" applyAlignment="1">
      <alignment horizontal="left"/>
    </xf>
    <xf numFmtId="0" fontId="31" fillId="0" borderId="101" xfId="0" applyFont="1" applyBorder="1" applyAlignment="1">
      <alignment horizontal="left"/>
    </xf>
    <xf numFmtId="0" fontId="31" fillId="0" borderId="117" xfId="0" applyFont="1" applyBorder="1" applyAlignment="1">
      <alignment horizontal="left" vertical="top" wrapText="1"/>
    </xf>
    <xf numFmtId="0" fontId="31" fillId="0" borderId="85" xfId="0" applyFont="1" applyBorder="1" applyAlignment="1">
      <alignment horizontal="left" vertical="top" wrapText="1"/>
    </xf>
    <xf numFmtId="0" fontId="31" fillId="0" borderId="118" xfId="0" applyFont="1" applyBorder="1" applyAlignment="1">
      <alignment horizontal="left" vertical="top" wrapText="1"/>
    </xf>
  </cellXfs>
  <cellStyles count="3">
    <cellStyle name="Normal" xfId="0" builtinId="0"/>
    <cellStyle name="Normal - Style1 2" xfId="1" xr:uid="{00000000-0005-0000-0000-000001000000}"/>
    <cellStyle name="Normal 2 2" xfId="2" xr:uid="{00000000-0005-0000-0000-000002000000}"/>
  </cellStyles>
  <dxfs count="2885">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6E35DDC3-0976-4D63-90F0-0326CC02B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3AF4141-AE07-4926-A343-73D6CE784A3A}"/>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44B26B18-0107-436D-ADBD-76F5CF1CA556}"/>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8A7501E8-F25A-D9A1-636B-CAD3993664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95EDD251-8591-ADC5-75BA-6BA6BEB62B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F25E642A-F8F6-4F1B-8F73-5E04CAA91FF1}"/>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527F26FB-9222-4143-A11A-50A3102D6AFC}"/>
            </a:ext>
          </a:extLst>
        </xdr:cNvPr>
        <xdr:cNvSpPr txBox="1"/>
      </xdr:nvSpPr>
      <xdr:spPr>
        <a:xfrm>
          <a:off x="11786235" y="37871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E84E568B-534C-4DE5-8064-840CFA7B9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12B96765-BFF2-4926-BA82-74D6D87E2AFD}"/>
            </a:ext>
          </a:extLst>
        </xdr:cNvPr>
        <xdr:cNvSpPr txBox="1"/>
      </xdr:nvSpPr>
      <xdr:spPr>
        <a:xfrm>
          <a:off x="89344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55F4CE18-0F1C-408F-9A28-AEDAB0795565}"/>
            </a:ext>
          </a:extLst>
        </xdr:cNvPr>
        <xdr:cNvGrpSpPr>
          <a:grpSpLocks/>
        </xdr:cNvGrpSpPr>
      </xdr:nvGrpSpPr>
      <xdr:grpSpPr bwMode="auto">
        <a:xfrm>
          <a:off x="7810501" y="447675"/>
          <a:ext cx="2886074" cy="333375"/>
          <a:chOff x="2381" y="720"/>
          <a:chExt cx="3154" cy="65"/>
        </a:xfrm>
      </xdr:grpSpPr>
      <xdr:pic>
        <xdr:nvPicPr>
          <xdr:cNvPr id="5" name="6 Imagen">
            <a:extLst>
              <a:ext uri="{FF2B5EF4-FFF2-40B4-BE49-F238E27FC236}">
                <a16:creationId xmlns:a16="http://schemas.microsoft.com/office/drawing/2014/main" id="{F1715821-9B8E-87FE-6006-EB37A42CED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4D93F30-C9A7-5D40-AF03-E33BBC5F20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338788</xdr:rowOff>
    </xdr:to>
    <xdr:pic>
      <xdr:nvPicPr>
        <xdr:cNvPr id="7" name="Imagen 6">
          <a:extLst>
            <a:ext uri="{FF2B5EF4-FFF2-40B4-BE49-F238E27FC236}">
              <a16:creationId xmlns:a16="http://schemas.microsoft.com/office/drawing/2014/main" id="{3297EE6F-8E66-455A-A0A3-8BDA427C8201}"/>
            </a:ext>
          </a:extLst>
        </xdr:cNvPr>
        <xdr:cNvPicPr>
          <a:picLocks noChangeAspect="1"/>
        </xdr:cNvPicPr>
      </xdr:nvPicPr>
      <xdr:blipFill>
        <a:blip xmlns:r="http://schemas.openxmlformats.org/officeDocument/2006/relationships" r:embed="rId4"/>
        <a:stretch>
          <a:fillRect/>
        </a:stretch>
      </xdr:blipFill>
      <xdr:spPr>
        <a:xfrm>
          <a:off x="9039224" y="342900"/>
          <a:ext cx="1533526" cy="281638"/>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4351E839-BE5F-4D66-B149-976A08B5A0C3}"/>
            </a:ext>
          </a:extLst>
        </xdr:cNvPr>
        <xdr:cNvSpPr txBox="1"/>
      </xdr:nvSpPr>
      <xdr:spPr>
        <a:xfrm>
          <a:off x="11214735" y="87249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8F9CC2F3-B5B8-4812-9E07-C9862C68C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1273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SARIO/Downloads/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409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80">
      <pivotArea field="1" type="button" dataOnly="0" labelOnly="1" outline="0" axis="axisRow" fieldPosition="1"/>
    </format>
    <format dxfId="2881">
      <pivotArea dataOnly="0" labelOnly="1" outline="0" fieldPosition="0">
        <references count="1">
          <reference field="0" count="1">
            <x v="0"/>
          </reference>
        </references>
      </pivotArea>
    </format>
    <format dxfId="2882">
      <pivotArea dataOnly="0" labelOnly="1" outline="0" fieldPosition="0">
        <references count="1">
          <reference field="0" count="1">
            <x v="1"/>
          </reference>
        </references>
      </pivotArea>
    </format>
    <format dxfId="2883">
      <pivotArea dataOnly="0" labelOnly="1" outline="0" fieldPosition="0">
        <references count="2">
          <reference field="0" count="1" selected="0">
            <x v="0"/>
          </reference>
          <reference field="1" count="5">
            <x v="0"/>
            <x v="6"/>
            <x v="7"/>
            <x v="8"/>
            <x v="9"/>
          </reference>
        </references>
      </pivotArea>
    </format>
    <format dxfId="288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2443" dataDxfId="2442">
  <autoFilter ref="B237:C247" xr:uid="{00000000-0009-0000-0100-000001000000}"/>
  <tableColumns count="2">
    <tableColumn id="1" xr3:uid="{00000000-0010-0000-0000-000001000000}" name="Criterios" dataDxfId="2441"/>
    <tableColumn id="2" xr3:uid="{00000000-0010-0000-0000-000002000000}" name="Subcriterios" dataDxfId="244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59DA-F070-4527-87B6-601134FD9A22}">
  <dimension ref="A1:J88"/>
  <sheetViews>
    <sheetView zoomScale="120" zoomScaleNormal="120" workbookViewId="0">
      <selection activeCell="A9" sqref="A9"/>
    </sheetView>
  </sheetViews>
  <sheetFormatPr defaultColWidth="10.5703125" defaultRowHeight="12.75"/>
  <cols>
    <col min="1" max="1" width="44.42578125" style="308" customWidth="1"/>
    <col min="2" max="2" width="15.5703125" style="309" customWidth="1"/>
    <col min="3" max="3" width="39.42578125" style="90" customWidth="1"/>
    <col min="4" max="4" width="24.140625" style="309" customWidth="1"/>
    <col min="5" max="5" width="46.5703125" style="90" customWidth="1"/>
    <col min="6" max="16384" width="10.5703125" style="90"/>
  </cols>
  <sheetData>
    <row r="1" spans="1:8" ht="12.75" customHeight="1">
      <c r="A1" s="328" t="s">
        <v>0</v>
      </c>
      <c r="B1" s="328"/>
      <c r="C1" s="328"/>
      <c r="D1" s="328"/>
      <c r="E1" s="328"/>
      <c r="F1" s="192"/>
      <c r="G1" s="192"/>
      <c r="H1" s="192"/>
    </row>
    <row r="2" spans="1:8" ht="12.75" customHeight="1">
      <c r="A2" s="192"/>
      <c r="B2" s="328" t="s">
        <v>1</v>
      </c>
      <c r="C2" s="328"/>
      <c r="D2" s="328"/>
      <c r="E2" s="193"/>
      <c r="F2" s="192"/>
      <c r="G2" s="192"/>
      <c r="H2" s="192"/>
    </row>
    <row r="3" spans="1:8" ht="12.75" customHeight="1">
      <c r="A3" s="192"/>
      <c r="B3" s="194"/>
      <c r="C3" s="194"/>
      <c r="D3" s="194"/>
      <c r="E3" s="193"/>
      <c r="F3" s="192"/>
      <c r="G3" s="192"/>
      <c r="H3" s="192"/>
    </row>
    <row r="4" spans="1:8" ht="12.75" customHeight="1">
      <c r="A4" s="192"/>
      <c r="B4" s="194"/>
      <c r="C4" s="194"/>
      <c r="D4" s="194"/>
      <c r="E4" s="193"/>
      <c r="F4" s="192"/>
      <c r="G4" s="192"/>
      <c r="H4" s="192"/>
    </row>
    <row r="5" spans="1:8" ht="54.75" customHeight="1">
      <c r="A5" s="88" t="s">
        <v>2</v>
      </c>
      <c r="B5" s="329" t="s">
        <v>3</v>
      </c>
      <c r="C5" s="330"/>
      <c r="D5" s="195" t="s">
        <v>4</v>
      </c>
      <c r="E5" s="196" t="s">
        <v>5</v>
      </c>
    </row>
    <row r="6" spans="1:8" ht="16.7" customHeight="1">
      <c r="A6" s="86"/>
      <c r="B6" s="87"/>
      <c r="C6" s="87"/>
      <c r="D6" s="197"/>
      <c r="E6" s="198"/>
    </row>
    <row r="7" spans="1:8" ht="54.75" customHeight="1">
      <c r="A7" s="89" t="s">
        <v>6</v>
      </c>
      <c r="B7" s="329" t="s">
        <v>7</v>
      </c>
      <c r="C7" s="331"/>
      <c r="D7" s="331"/>
      <c r="E7" s="331"/>
    </row>
    <row r="8" spans="1:8" ht="13.35" customHeight="1">
      <c r="A8" s="199"/>
      <c r="B8" s="200"/>
      <c r="D8" s="201"/>
      <c r="E8" s="201"/>
    </row>
    <row r="9" spans="1:8" ht="89.45" customHeight="1">
      <c r="A9" s="86" t="s">
        <v>8</v>
      </c>
      <c r="B9" s="332" t="s">
        <v>9</v>
      </c>
      <c r="C9" s="333"/>
      <c r="D9" s="333"/>
      <c r="E9" s="333"/>
    </row>
    <row r="10" spans="1:8" ht="21" customHeight="1">
      <c r="A10" s="199"/>
      <c r="B10" s="200"/>
      <c r="D10" s="201"/>
      <c r="E10" s="201"/>
    </row>
    <row r="11" spans="1:8">
      <c r="A11" s="334" t="s">
        <v>10</v>
      </c>
      <c r="B11" s="334"/>
      <c r="C11" s="334"/>
      <c r="D11" s="334"/>
      <c r="E11" s="334"/>
    </row>
    <row r="12" spans="1:8" ht="12.75" customHeight="1">
      <c r="A12" s="91" t="s">
        <v>11</v>
      </c>
      <c r="B12" s="91" t="s">
        <v>12</v>
      </c>
      <c r="C12" s="92" t="s">
        <v>13</v>
      </c>
      <c r="D12" s="92" t="s">
        <v>14</v>
      </c>
      <c r="E12" s="92" t="s">
        <v>15</v>
      </c>
    </row>
    <row r="13" spans="1:8" ht="12.75" customHeight="1" thickBot="1">
      <c r="A13" s="177"/>
      <c r="B13" s="177"/>
      <c r="C13" s="202"/>
      <c r="D13" s="202"/>
      <c r="E13" s="202"/>
    </row>
    <row r="14" spans="1:8" s="207" customFormat="1" ht="89.25">
      <c r="A14" s="335" t="s">
        <v>16</v>
      </c>
      <c r="B14" s="203">
        <v>1</v>
      </c>
      <c r="C14" s="204" t="s">
        <v>17</v>
      </c>
      <c r="D14" s="205">
        <v>1</v>
      </c>
      <c r="E14" s="206" t="s">
        <v>18</v>
      </c>
    </row>
    <row r="15" spans="1:8" s="207" customFormat="1" ht="63.75">
      <c r="A15" s="336"/>
      <c r="B15" s="208">
        <v>2</v>
      </c>
      <c r="C15" s="209" t="s">
        <v>19</v>
      </c>
      <c r="D15" s="210">
        <v>2</v>
      </c>
      <c r="E15" s="211" t="s">
        <v>20</v>
      </c>
    </row>
    <row r="16" spans="1:8" s="207" customFormat="1" ht="51">
      <c r="A16" s="336"/>
      <c r="B16" s="208">
        <v>3</v>
      </c>
      <c r="C16" s="180" t="s">
        <v>21</v>
      </c>
      <c r="D16" s="210">
        <v>3</v>
      </c>
      <c r="E16" s="212" t="s">
        <v>22</v>
      </c>
    </row>
    <row r="17" spans="1:10" s="207" customFormat="1" ht="51.75" thickBot="1">
      <c r="A17" s="337"/>
      <c r="B17" s="213">
        <v>4</v>
      </c>
      <c r="C17" s="214" t="s">
        <v>23</v>
      </c>
      <c r="D17" s="215">
        <v>4</v>
      </c>
      <c r="E17" s="216" t="s">
        <v>24</v>
      </c>
    </row>
    <row r="18" spans="1:10" ht="51">
      <c r="A18" s="338" t="s">
        <v>25</v>
      </c>
      <c r="B18" s="203">
        <v>5</v>
      </c>
      <c r="C18" s="217" t="s">
        <v>26</v>
      </c>
      <c r="D18" s="218">
        <v>5</v>
      </c>
      <c r="E18" s="219" t="s">
        <v>27</v>
      </c>
    </row>
    <row r="19" spans="1:10" ht="38.25">
      <c r="A19" s="339"/>
      <c r="B19" s="208">
        <v>6</v>
      </c>
      <c r="C19" s="144" t="s">
        <v>28</v>
      </c>
      <c r="D19" s="220">
        <v>6</v>
      </c>
      <c r="E19" s="211" t="s">
        <v>29</v>
      </c>
    </row>
    <row r="20" spans="1:10" ht="51">
      <c r="A20" s="339"/>
      <c r="B20" s="208">
        <v>7</v>
      </c>
      <c r="C20" s="221" t="s">
        <v>30</v>
      </c>
      <c r="D20" s="220">
        <v>7</v>
      </c>
      <c r="E20" s="211" t="s">
        <v>31</v>
      </c>
    </row>
    <row r="21" spans="1:10" ht="38.25">
      <c r="A21" s="339"/>
      <c r="B21" s="208">
        <v>8</v>
      </c>
      <c r="C21" s="221" t="s">
        <v>32</v>
      </c>
      <c r="D21" s="220"/>
      <c r="E21" s="211"/>
    </row>
    <row r="22" spans="1:10" ht="51">
      <c r="A22" s="339"/>
      <c r="B22" s="208">
        <v>9</v>
      </c>
      <c r="C22" s="181" t="s">
        <v>33</v>
      </c>
      <c r="D22" s="222"/>
      <c r="E22" s="223"/>
    </row>
    <row r="23" spans="1:10" ht="51.75" thickBot="1">
      <c r="A23" s="340"/>
      <c r="B23" s="213">
        <v>10</v>
      </c>
      <c r="C23" s="191" t="s">
        <v>34</v>
      </c>
      <c r="D23" s="224"/>
      <c r="E23" s="225"/>
    </row>
    <row r="24" spans="1:10" ht="38.25">
      <c r="A24" s="338" t="s">
        <v>35</v>
      </c>
      <c r="B24" s="203">
        <v>11</v>
      </c>
      <c r="C24" s="217" t="s">
        <v>36</v>
      </c>
      <c r="D24" s="218">
        <v>8</v>
      </c>
      <c r="E24" s="226" t="s">
        <v>37</v>
      </c>
    </row>
    <row r="25" spans="1:10" ht="63.75">
      <c r="A25" s="339"/>
      <c r="B25" s="208">
        <v>12</v>
      </c>
      <c r="C25" s="144" t="s">
        <v>38</v>
      </c>
      <c r="D25" s="220">
        <v>9</v>
      </c>
      <c r="E25" s="227" t="s">
        <v>39</v>
      </c>
    </row>
    <row r="26" spans="1:10" ht="38.25">
      <c r="A26" s="339"/>
      <c r="B26" s="208">
        <v>13</v>
      </c>
      <c r="C26" s="144" t="s">
        <v>40</v>
      </c>
      <c r="D26" s="220">
        <v>10</v>
      </c>
      <c r="E26" s="211" t="s">
        <v>41</v>
      </c>
    </row>
    <row r="27" spans="1:10" ht="51">
      <c r="A27" s="339"/>
      <c r="B27" s="208">
        <v>14</v>
      </c>
      <c r="C27" s="144" t="s">
        <v>42</v>
      </c>
      <c r="D27" s="220">
        <v>11</v>
      </c>
      <c r="E27" s="228" t="s">
        <v>43</v>
      </c>
    </row>
    <row r="28" spans="1:10" ht="25.5">
      <c r="A28" s="339"/>
      <c r="B28" s="208">
        <v>15</v>
      </c>
      <c r="C28" s="144" t="s">
        <v>44</v>
      </c>
      <c r="D28" s="220"/>
      <c r="E28" s="227"/>
      <c r="J28" s="221"/>
    </row>
    <row r="29" spans="1:10" ht="25.5">
      <c r="A29" s="339"/>
      <c r="B29" s="208">
        <v>16</v>
      </c>
      <c r="C29" s="144" t="s">
        <v>45</v>
      </c>
      <c r="D29" s="220"/>
      <c r="E29" s="228"/>
      <c r="J29" s="229"/>
    </row>
    <row r="30" spans="1:10" ht="26.25" thickBot="1">
      <c r="A30" s="340"/>
      <c r="B30" s="213">
        <v>17</v>
      </c>
      <c r="C30" s="230" t="s">
        <v>46</v>
      </c>
      <c r="D30" s="231"/>
      <c r="E30" s="232"/>
      <c r="J30" s="229"/>
    </row>
    <row r="31" spans="1:10" ht="25.5">
      <c r="A31" s="338" t="s">
        <v>47</v>
      </c>
      <c r="B31" s="203">
        <v>18</v>
      </c>
      <c r="C31" s="217" t="s">
        <v>48</v>
      </c>
      <c r="D31" s="218">
        <v>12</v>
      </c>
      <c r="E31" s="233" t="s">
        <v>49</v>
      </c>
    </row>
    <row r="32" spans="1:10" ht="48.75" customHeight="1">
      <c r="A32" s="339"/>
      <c r="B32" s="208">
        <v>19</v>
      </c>
      <c r="C32" s="144" t="s">
        <v>50</v>
      </c>
      <c r="D32" s="220">
        <v>13</v>
      </c>
      <c r="E32" s="234" t="s">
        <v>51</v>
      </c>
    </row>
    <row r="33" spans="1:5" ht="76.5">
      <c r="A33" s="339"/>
      <c r="B33" s="208">
        <v>20</v>
      </c>
      <c r="C33" s="209" t="s">
        <v>52</v>
      </c>
      <c r="D33" s="220">
        <v>14</v>
      </c>
      <c r="E33" s="211" t="s">
        <v>53</v>
      </c>
    </row>
    <row r="34" spans="1:5" ht="90" thickBot="1">
      <c r="A34" s="340"/>
      <c r="B34" s="235">
        <v>21</v>
      </c>
      <c r="C34" s="236" t="s">
        <v>54</v>
      </c>
      <c r="D34" s="237">
        <v>15</v>
      </c>
      <c r="E34" s="238" t="s">
        <v>55</v>
      </c>
    </row>
    <row r="35" spans="1:5" ht="77.25" thickBot="1">
      <c r="A35" s="239" t="s">
        <v>56</v>
      </c>
      <c r="B35" s="240">
        <v>22</v>
      </c>
      <c r="C35" s="241" t="s">
        <v>57</v>
      </c>
      <c r="D35" s="242">
        <v>16</v>
      </c>
      <c r="E35" s="243" t="s">
        <v>58</v>
      </c>
    </row>
    <row r="36" spans="1:5" ht="48.75" customHeight="1">
      <c r="A36" s="338" t="s">
        <v>59</v>
      </c>
      <c r="B36" s="203">
        <v>23</v>
      </c>
      <c r="C36" s="217" t="s">
        <v>60</v>
      </c>
      <c r="D36" s="218">
        <v>17</v>
      </c>
      <c r="E36" s="244" t="s">
        <v>61</v>
      </c>
    </row>
    <row r="37" spans="1:5" ht="51">
      <c r="A37" s="339"/>
      <c r="B37" s="208">
        <v>24</v>
      </c>
      <c r="C37" s="144" t="s">
        <v>62</v>
      </c>
      <c r="D37" s="93">
        <v>18</v>
      </c>
      <c r="E37" s="211" t="s">
        <v>63</v>
      </c>
    </row>
    <row r="38" spans="1:5" ht="51">
      <c r="A38" s="339"/>
      <c r="B38" s="208">
        <v>25</v>
      </c>
      <c r="C38" s="144" t="s">
        <v>64</v>
      </c>
      <c r="D38" s="220">
        <v>19</v>
      </c>
      <c r="E38" s="211" t="s">
        <v>65</v>
      </c>
    </row>
    <row r="39" spans="1:5" ht="39" thickBot="1">
      <c r="A39" s="340"/>
      <c r="B39" s="235">
        <v>26</v>
      </c>
      <c r="C39" s="245" t="s">
        <v>66</v>
      </c>
      <c r="D39" s="237"/>
      <c r="E39" s="246"/>
    </row>
    <row r="40" spans="1:5">
      <c r="A40" s="327" t="s">
        <v>67</v>
      </c>
      <c r="B40" s="327"/>
      <c r="C40" s="327"/>
      <c r="D40" s="327"/>
      <c r="E40" s="327"/>
    </row>
    <row r="41" spans="1:5" s="179" customFormat="1" ht="23.25" customHeight="1" thickBot="1">
      <c r="A41" s="247" t="s">
        <v>11</v>
      </c>
      <c r="B41" s="248" t="s">
        <v>12</v>
      </c>
      <c r="C41" s="249" t="s">
        <v>68</v>
      </c>
      <c r="D41" s="249" t="s">
        <v>14</v>
      </c>
      <c r="E41" s="249" t="s">
        <v>69</v>
      </c>
    </row>
    <row r="42" spans="1:5" ht="98.45" customHeight="1">
      <c r="A42" s="341" t="s">
        <v>70</v>
      </c>
      <c r="B42" s="250">
        <v>1</v>
      </c>
      <c r="C42" s="251" t="s">
        <v>71</v>
      </c>
      <c r="D42" s="252">
        <v>1</v>
      </c>
      <c r="E42" s="226" t="s">
        <v>72</v>
      </c>
    </row>
    <row r="43" spans="1:5" ht="63.75">
      <c r="A43" s="342"/>
      <c r="B43" s="253">
        <v>2</v>
      </c>
      <c r="C43" s="254" t="s">
        <v>73</v>
      </c>
      <c r="D43" s="255">
        <v>2</v>
      </c>
      <c r="E43" s="256" t="s">
        <v>74</v>
      </c>
    </row>
    <row r="44" spans="1:5" ht="25.5">
      <c r="A44" s="342"/>
      <c r="B44" s="253">
        <v>3</v>
      </c>
      <c r="C44" s="254" t="s">
        <v>75</v>
      </c>
      <c r="D44" s="255">
        <v>3</v>
      </c>
      <c r="E44" s="257" t="s">
        <v>76</v>
      </c>
    </row>
    <row r="45" spans="1:5" ht="76.5">
      <c r="A45" s="342"/>
      <c r="B45" s="253">
        <v>4</v>
      </c>
      <c r="C45" s="254" t="s">
        <v>77</v>
      </c>
      <c r="D45" s="255">
        <v>4</v>
      </c>
      <c r="E45" s="228" t="s">
        <v>78</v>
      </c>
    </row>
    <row r="46" spans="1:5" ht="63.75">
      <c r="A46" s="342"/>
      <c r="B46" s="253">
        <v>5</v>
      </c>
      <c r="C46" s="180" t="s">
        <v>79</v>
      </c>
      <c r="D46" s="255">
        <v>5</v>
      </c>
      <c r="E46" s="257" t="s">
        <v>80</v>
      </c>
    </row>
    <row r="47" spans="1:5">
      <c r="A47" s="342"/>
      <c r="B47" s="253"/>
      <c r="C47" s="222"/>
      <c r="D47" s="255">
        <v>6</v>
      </c>
      <c r="E47" s="256" t="s">
        <v>81</v>
      </c>
    </row>
    <row r="48" spans="1:5" ht="39" thickBot="1">
      <c r="A48" s="342"/>
      <c r="B48" s="258"/>
      <c r="C48" s="259"/>
      <c r="D48" s="260">
        <v>7</v>
      </c>
      <c r="E48" s="238" t="s">
        <v>82</v>
      </c>
    </row>
    <row r="49" spans="1:5" ht="38.25">
      <c r="A49" s="341" t="s">
        <v>83</v>
      </c>
      <c r="B49" s="250">
        <v>6</v>
      </c>
      <c r="C49" s="261" t="s">
        <v>32</v>
      </c>
      <c r="D49" s="252">
        <v>8</v>
      </c>
      <c r="E49" s="262" t="s">
        <v>84</v>
      </c>
    </row>
    <row r="50" spans="1:5" ht="51">
      <c r="A50" s="342"/>
      <c r="B50" s="253">
        <v>7</v>
      </c>
      <c r="C50" s="221" t="s">
        <v>85</v>
      </c>
      <c r="D50" s="255">
        <v>9</v>
      </c>
      <c r="E50" s="263" t="s">
        <v>86</v>
      </c>
    </row>
    <row r="51" spans="1:5" ht="38.25">
      <c r="A51" s="342"/>
      <c r="B51" s="253">
        <v>8</v>
      </c>
      <c r="C51" s="264" t="s">
        <v>87</v>
      </c>
      <c r="D51" s="255">
        <v>10</v>
      </c>
      <c r="E51" s="265" t="s">
        <v>88</v>
      </c>
    </row>
    <row r="52" spans="1:5" ht="25.5">
      <c r="A52" s="342"/>
      <c r="B52" s="253"/>
      <c r="C52" s="264"/>
      <c r="D52" s="255">
        <v>11</v>
      </c>
      <c r="E52" s="265" t="s">
        <v>89</v>
      </c>
    </row>
    <row r="53" spans="1:5" ht="53.25" customHeight="1" thickBot="1">
      <c r="A53" s="343"/>
      <c r="B53" s="266"/>
      <c r="D53" s="267">
        <v>12</v>
      </c>
      <c r="E53" s="268" t="s">
        <v>90</v>
      </c>
    </row>
    <row r="54" spans="1:5" s="270" customFormat="1" ht="38.25">
      <c r="A54" s="339" t="s">
        <v>91</v>
      </c>
      <c r="B54" s="250">
        <v>9</v>
      </c>
      <c r="C54" s="269" t="s">
        <v>92</v>
      </c>
      <c r="D54" s="252">
        <v>13</v>
      </c>
      <c r="E54" s="219" t="s">
        <v>93</v>
      </c>
    </row>
    <row r="55" spans="1:5" s="270" customFormat="1" ht="25.5">
      <c r="A55" s="339"/>
      <c r="B55" s="253">
        <v>10</v>
      </c>
      <c r="C55" s="178" t="s">
        <v>94</v>
      </c>
      <c r="D55" s="255">
        <v>14</v>
      </c>
      <c r="E55" s="234" t="s">
        <v>95</v>
      </c>
    </row>
    <row r="56" spans="1:5" s="270" customFormat="1" ht="55.5" customHeight="1">
      <c r="A56" s="339"/>
      <c r="B56" s="253">
        <v>11</v>
      </c>
      <c r="C56" s="271" t="s">
        <v>96</v>
      </c>
      <c r="D56" s="255">
        <v>15</v>
      </c>
      <c r="E56" s="257" t="s">
        <v>97</v>
      </c>
    </row>
    <row r="57" spans="1:5" s="270" customFormat="1" ht="64.5" thickBot="1">
      <c r="A57" s="339"/>
      <c r="B57" s="272">
        <v>12</v>
      </c>
      <c r="C57" s="273" t="s">
        <v>98</v>
      </c>
      <c r="D57" s="267">
        <v>16</v>
      </c>
      <c r="E57" s="274" t="s">
        <v>99</v>
      </c>
    </row>
    <row r="58" spans="1:5" ht="89.25">
      <c r="A58" s="338" t="s">
        <v>100</v>
      </c>
      <c r="B58" s="250">
        <v>13</v>
      </c>
      <c r="C58" s="251" t="s">
        <v>101</v>
      </c>
      <c r="D58" s="252">
        <v>17</v>
      </c>
      <c r="E58" s="275" t="s">
        <v>102</v>
      </c>
    </row>
    <row r="59" spans="1:5" ht="51">
      <c r="A59" s="339"/>
      <c r="B59" s="253">
        <v>14</v>
      </c>
      <c r="C59" s="276" t="s">
        <v>103</v>
      </c>
      <c r="D59" s="255">
        <v>18</v>
      </c>
      <c r="E59" s="257" t="s">
        <v>104</v>
      </c>
    </row>
    <row r="60" spans="1:5" ht="25.5">
      <c r="A60" s="339"/>
      <c r="B60" s="253">
        <v>15</v>
      </c>
      <c r="C60" s="178" t="s">
        <v>105</v>
      </c>
      <c r="D60" s="255">
        <v>19</v>
      </c>
      <c r="E60" s="234" t="s">
        <v>106</v>
      </c>
    </row>
    <row r="61" spans="1:5" ht="69.75" customHeight="1" thickBot="1">
      <c r="A61" s="340"/>
      <c r="B61" s="277"/>
      <c r="C61" s="278"/>
      <c r="D61" s="260">
        <v>20</v>
      </c>
      <c r="E61" s="279" t="s">
        <v>107</v>
      </c>
    </row>
    <row r="62" spans="1:5" ht="51">
      <c r="A62" s="338" t="s">
        <v>108</v>
      </c>
      <c r="B62" s="250">
        <v>16</v>
      </c>
      <c r="C62" s="280" t="s">
        <v>109</v>
      </c>
      <c r="D62" s="252">
        <v>21</v>
      </c>
      <c r="E62" s="281" t="s">
        <v>110</v>
      </c>
    </row>
    <row r="63" spans="1:5" ht="25.5">
      <c r="A63" s="339"/>
      <c r="B63" s="253">
        <v>17</v>
      </c>
      <c r="C63" s="178" t="s">
        <v>111</v>
      </c>
      <c r="D63" s="255">
        <v>22</v>
      </c>
      <c r="E63" s="212" t="s">
        <v>112</v>
      </c>
    </row>
    <row r="64" spans="1:5" ht="78" customHeight="1">
      <c r="A64" s="339"/>
      <c r="B64" s="282">
        <v>18</v>
      </c>
      <c r="C64" s="178" t="s">
        <v>113</v>
      </c>
      <c r="D64" s="255">
        <v>23</v>
      </c>
      <c r="E64" s="228" t="s">
        <v>114</v>
      </c>
    </row>
    <row r="65" spans="1:5" ht="39.75" customHeight="1">
      <c r="A65" s="339"/>
      <c r="B65" s="253">
        <v>19</v>
      </c>
      <c r="C65" s="178" t="s">
        <v>115</v>
      </c>
      <c r="D65" s="93"/>
      <c r="E65" s="212"/>
    </row>
    <row r="66" spans="1:5" ht="39" customHeight="1">
      <c r="A66" s="339"/>
      <c r="B66" s="282">
        <v>20</v>
      </c>
      <c r="C66" s="178" t="s">
        <v>116</v>
      </c>
      <c r="D66" s="93"/>
      <c r="E66" s="212"/>
    </row>
    <row r="67" spans="1:5" ht="33.75" customHeight="1">
      <c r="A67" s="339"/>
      <c r="B67" s="253">
        <v>21</v>
      </c>
      <c r="C67" s="178" t="s">
        <v>117</v>
      </c>
      <c r="D67" s="93"/>
      <c r="E67" s="212"/>
    </row>
    <row r="68" spans="1:5" ht="51">
      <c r="A68" s="339"/>
      <c r="B68" s="282">
        <v>22</v>
      </c>
      <c r="C68" s="144" t="s">
        <v>118</v>
      </c>
      <c r="D68" s="93"/>
      <c r="E68" s="212"/>
    </row>
    <row r="69" spans="1:5" ht="40.5" customHeight="1">
      <c r="A69" s="339"/>
      <c r="B69" s="253">
        <v>23</v>
      </c>
      <c r="C69" s="144" t="s">
        <v>119</v>
      </c>
      <c r="D69" s="93"/>
      <c r="E69" s="283"/>
    </row>
    <row r="70" spans="1:5" ht="40.5" customHeight="1" thickBot="1">
      <c r="A70" s="340"/>
      <c r="B70" s="284">
        <v>24</v>
      </c>
      <c r="C70" s="245" t="s">
        <v>120</v>
      </c>
      <c r="D70" s="285"/>
      <c r="E70" s="286"/>
    </row>
    <row r="71" spans="1:5" ht="51">
      <c r="A71" s="344" t="s">
        <v>121</v>
      </c>
      <c r="B71" s="250">
        <v>25</v>
      </c>
      <c r="C71" s="251" t="s">
        <v>122</v>
      </c>
      <c r="D71" s="287">
        <v>24</v>
      </c>
      <c r="E71" s="288" t="s">
        <v>123</v>
      </c>
    </row>
    <row r="72" spans="1:5" ht="39" thickBot="1">
      <c r="A72" s="345"/>
      <c r="B72" s="282">
        <v>26</v>
      </c>
      <c r="C72" s="178" t="s">
        <v>124</v>
      </c>
      <c r="D72" s="93">
        <v>25</v>
      </c>
      <c r="E72" s="256" t="s">
        <v>125</v>
      </c>
    </row>
    <row r="73" spans="1:5" ht="43.5" customHeight="1">
      <c r="A73" s="345"/>
      <c r="B73" s="253">
        <v>27</v>
      </c>
      <c r="C73" s="178" t="s">
        <v>126</v>
      </c>
      <c r="D73" s="93">
        <v>26</v>
      </c>
      <c r="E73" s="289" t="s">
        <v>127</v>
      </c>
    </row>
    <row r="74" spans="1:5" ht="39" thickBot="1">
      <c r="A74" s="346"/>
      <c r="B74" s="284">
        <v>28</v>
      </c>
      <c r="C74" s="290" t="s">
        <v>128</v>
      </c>
      <c r="D74" s="285"/>
      <c r="E74" s="291"/>
    </row>
    <row r="75" spans="1:5" ht="25.5">
      <c r="A75" s="338" t="s">
        <v>129</v>
      </c>
      <c r="B75" s="282">
        <v>29</v>
      </c>
      <c r="C75" s="292" t="s">
        <v>130</v>
      </c>
      <c r="D75" s="293">
        <v>27</v>
      </c>
      <c r="E75" s="294" t="s">
        <v>131</v>
      </c>
    </row>
    <row r="76" spans="1:5" ht="45" customHeight="1" thickBot="1">
      <c r="A76" s="340"/>
      <c r="B76" s="266">
        <v>30</v>
      </c>
      <c r="C76" s="295" t="s">
        <v>132</v>
      </c>
      <c r="D76" s="296">
        <v>28</v>
      </c>
      <c r="E76" s="232" t="s">
        <v>133</v>
      </c>
    </row>
    <row r="77" spans="1:5" ht="40.5" customHeight="1">
      <c r="A77" s="338" t="s">
        <v>134</v>
      </c>
      <c r="B77" s="250">
        <v>31</v>
      </c>
      <c r="C77" s="280" t="s">
        <v>135</v>
      </c>
      <c r="D77" s="287">
        <v>29</v>
      </c>
      <c r="E77" s="219" t="s">
        <v>136</v>
      </c>
    </row>
    <row r="78" spans="1:5" ht="42.75" customHeight="1" thickBot="1">
      <c r="A78" s="340"/>
      <c r="B78" s="272"/>
      <c r="C78" s="191"/>
      <c r="D78" s="296">
        <v>30</v>
      </c>
      <c r="E78" s="297" t="s">
        <v>137</v>
      </c>
    </row>
    <row r="79" spans="1:5" ht="50.1" customHeight="1">
      <c r="A79" s="338" t="s">
        <v>138</v>
      </c>
      <c r="B79" s="250">
        <v>32</v>
      </c>
      <c r="C79" s="298" t="s">
        <v>139</v>
      </c>
      <c r="D79" s="287">
        <v>31</v>
      </c>
      <c r="E79" s="288" t="s">
        <v>140</v>
      </c>
    </row>
    <row r="80" spans="1:5" ht="50.1" customHeight="1">
      <c r="A80" s="339"/>
      <c r="B80" s="253">
        <v>33</v>
      </c>
      <c r="C80" s="299" t="s">
        <v>141</v>
      </c>
      <c r="D80" s="93">
        <v>32</v>
      </c>
      <c r="E80" s="212" t="s">
        <v>142</v>
      </c>
    </row>
    <row r="81" spans="1:10" ht="50.1" customHeight="1">
      <c r="A81" s="339"/>
      <c r="B81" s="253">
        <v>34</v>
      </c>
      <c r="C81" s="299" t="s">
        <v>143</v>
      </c>
      <c r="D81" s="93">
        <v>33</v>
      </c>
      <c r="E81" s="212" t="s">
        <v>144</v>
      </c>
    </row>
    <row r="82" spans="1:10" ht="35.25" customHeight="1">
      <c r="A82" s="339"/>
      <c r="B82" s="253"/>
      <c r="C82" s="222"/>
      <c r="D82" s="93">
        <v>34</v>
      </c>
      <c r="E82" s="212" t="s">
        <v>145</v>
      </c>
    </row>
    <row r="83" spans="1:10" ht="27.75" customHeight="1" thickBot="1">
      <c r="A83" s="339"/>
      <c r="B83" s="272"/>
      <c r="C83" s="300"/>
      <c r="D83" s="296">
        <v>35</v>
      </c>
      <c r="E83" s="301" t="s">
        <v>146</v>
      </c>
    </row>
    <row r="84" spans="1:10" ht="39.950000000000003" customHeight="1">
      <c r="A84" s="338" t="s">
        <v>147</v>
      </c>
      <c r="B84" s="250">
        <v>35</v>
      </c>
      <c r="C84" s="251" t="s">
        <v>148</v>
      </c>
      <c r="D84" s="287">
        <v>36</v>
      </c>
      <c r="E84" s="302" t="s">
        <v>149</v>
      </c>
    </row>
    <row r="85" spans="1:10" ht="72" customHeight="1">
      <c r="A85" s="339"/>
      <c r="B85" s="208">
        <v>36</v>
      </c>
      <c r="C85" s="254" t="s">
        <v>150</v>
      </c>
      <c r="D85" s="93">
        <v>37</v>
      </c>
      <c r="E85" s="256" t="s">
        <v>151</v>
      </c>
    </row>
    <row r="86" spans="1:10" ht="38.25">
      <c r="A86" s="339"/>
      <c r="B86" s="253">
        <v>37</v>
      </c>
      <c r="C86" s="254" t="s">
        <v>152</v>
      </c>
      <c r="D86" s="93">
        <v>38</v>
      </c>
      <c r="E86" s="303" t="s">
        <v>153</v>
      </c>
    </row>
    <row r="87" spans="1:10" ht="51">
      <c r="A87" s="339"/>
      <c r="B87" s="208">
        <v>38</v>
      </c>
      <c r="C87" s="304" t="s">
        <v>154</v>
      </c>
      <c r="D87" s="93">
        <v>39</v>
      </c>
      <c r="E87" s="305" t="s">
        <v>155</v>
      </c>
      <c r="J87" s="90" t="s">
        <v>156</v>
      </c>
    </row>
    <row r="88" spans="1:10" ht="51.75" thickBot="1">
      <c r="A88" s="340"/>
      <c r="B88" s="277">
        <v>39</v>
      </c>
      <c r="C88" s="306" t="s">
        <v>157</v>
      </c>
      <c r="D88" s="259"/>
      <c r="E88" s="307"/>
    </row>
  </sheetData>
  <mergeCells count="22">
    <mergeCell ref="A75:A76"/>
    <mergeCell ref="A77:A78"/>
    <mergeCell ref="A79:A83"/>
    <mergeCell ref="A84:A88"/>
    <mergeCell ref="A42:A48"/>
    <mergeCell ref="A49:A53"/>
    <mergeCell ref="A54:A57"/>
    <mergeCell ref="A58:A61"/>
    <mergeCell ref="A62:A70"/>
    <mergeCell ref="A71:A74"/>
    <mergeCell ref="A40:E40"/>
    <mergeCell ref="A1:E1"/>
    <mergeCell ref="B2:D2"/>
    <mergeCell ref="B5:C5"/>
    <mergeCell ref="B7:E7"/>
    <mergeCell ref="B9:E9"/>
    <mergeCell ref="A11:E11"/>
    <mergeCell ref="A14:A17"/>
    <mergeCell ref="A18:A23"/>
    <mergeCell ref="A24:A30"/>
    <mergeCell ref="A31:A34"/>
    <mergeCell ref="A36:A3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defaultColWidth="11.42578125" defaultRowHeight="15"/>
  <cols>
    <col min="2" max="2" width="25.5703125" customWidth="1"/>
    <col min="6" max="6" width="27.42578125" customWidth="1"/>
    <col min="7" max="7" width="24.7109375" style="117" customWidth="1"/>
    <col min="8" max="8" width="11.42578125" style="117"/>
    <col min="9" max="9" width="18.28515625" style="117" customWidth="1"/>
    <col min="10" max="12" width="11.42578125" style="117"/>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17" t="s">
        <v>322</v>
      </c>
      <c r="H1" s="117" t="s">
        <v>315</v>
      </c>
    </row>
    <row r="4" spans="2:26">
      <c r="B4" t="s">
        <v>537</v>
      </c>
      <c r="C4" t="s">
        <v>529</v>
      </c>
      <c r="F4" t="s">
        <v>343</v>
      </c>
      <c r="G4" s="116" t="s">
        <v>538</v>
      </c>
      <c r="H4" s="116">
        <v>0.2</v>
      </c>
      <c r="I4" s="116"/>
      <c r="K4" s="116"/>
      <c r="Q4" t="s">
        <v>539</v>
      </c>
      <c r="R4" s="116">
        <v>0.5</v>
      </c>
      <c r="S4" s="117" t="s">
        <v>428</v>
      </c>
      <c r="T4" s="116">
        <v>0.3</v>
      </c>
      <c r="U4" s="117" t="s">
        <v>443</v>
      </c>
      <c r="V4" s="116">
        <v>0.4</v>
      </c>
      <c r="W4" s="117" t="s">
        <v>446</v>
      </c>
    </row>
    <row r="5" spans="2:26">
      <c r="B5" t="s">
        <v>540</v>
      </c>
      <c r="C5" t="s">
        <v>529</v>
      </c>
      <c r="F5" t="s">
        <v>352</v>
      </c>
      <c r="G5" s="116" t="s">
        <v>538</v>
      </c>
      <c r="H5" s="116">
        <v>0.2</v>
      </c>
      <c r="I5" s="116"/>
      <c r="K5" s="116"/>
      <c r="Q5" t="s">
        <v>541</v>
      </c>
      <c r="R5" s="116">
        <v>0.45</v>
      </c>
      <c r="S5" s="117" t="s">
        <v>428</v>
      </c>
      <c r="T5" s="116">
        <v>0.36</v>
      </c>
      <c r="U5" s="117" t="s">
        <v>443</v>
      </c>
      <c r="V5" s="116">
        <v>0.4</v>
      </c>
      <c r="W5" s="117" t="s">
        <v>446</v>
      </c>
    </row>
    <row r="6" spans="2:26">
      <c r="B6" t="s">
        <v>542</v>
      </c>
      <c r="C6" t="s">
        <v>446</v>
      </c>
      <c r="F6" t="s">
        <v>502</v>
      </c>
      <c r="G6" s="116" t="s">
        <v>430</v>
      </c>
      <c r="H6" s="116">
        <v>0.6</v>
      </c>
      <c r="I6" s="116" t="s">
        <v>543</v>
      </c>
      <c r="K6" s="116"/>
      <c r="Q6" t="s">
        <v>544</v>
      </c>
      <c r="R6" s="116">
        <v>0.4</v>
      </c>
      <c r="S6" s="117" t="s">
        <v>428</v>
      </c>
      <c r="T6" s="116">
        <v>0.36</v>
      </c>
      <c r="U6" s="117" t="s">
        <v>443</v>
      </c>
      <c r="V6" s="116">
        <v>0.4</v>
      </c>
      <c r="W6" s="117" t="s">
        <v>446</v>
      </c>
    </row>
    <row r="7" spans="2:26">
      <c r="B7" t="s">
        <v>545</v>
      </c>
      <c r="C7" t="s">
        <v>546</v>
      </c>
      <c r="G7" s="116"/>
      <c r="I7" s="116"/>
      <c r="K7" s="116"/>
      <c r="Q7" t="s">
        <v>547</v>
      </c>
      <c r="R7" s="116">
        <v>0.35</v>
      </c>
      <c r="S7" s="117" t="s">
        <v>430</v>
      </c>
      <c r="T7" s="116">
        <v>0.42</v>
      </c>
      <c r="U7" s="117" t="s">
        <v>443</v>
      </c>
      <c r="V7" s="116">
        <v>0.4</v>
      </c>
      <c r="W7" s="117" t="s">
        <v>446</v>
      </c>
    </row>
    <row r="8" spans="2:26">
      <c r="B8" t="s">
        <v>548</v>
      </c>
      <c r="C8" t="s">
        <v>521</v>
      </c>
      <c r="G8" s="116"/>
      <c r="I8" s="116"/>
      <c r="K8" s="116"/>
      <c r="Q8" t="s">
        <v>549</v>
      </c>
      <c r="R8" s="116">
        <v>0.35</v>
      </c>
      <c r="S8" s="117" t="s">
        <v>430</v>
      </c>
      <c r="T8" s="116">
        <v>0.6</v>
      </c>
      <c r="U8" s="117" t="s">
        <v>443</v>
      </c>
      <c r="V8" s="116">
        <v>0.26</v>
      </c>
      <c r="W8" s="117" t="s">
        <v>446</v>
      </c>
    </row>
    <row r="9" spans="2:26">
      <c r="B9" t="s">
        <v>550</v>
      </c>
      <c r="C9" t="s">
        <v>529</v>
      </c>
      <c r="G9" s="116"/>
      <c r="I9" s="116"/>
      <c r="K9" s="116"/>
      <c r="Q9" t="s">
        <v>551</v>
      </c>
      <c r="R9" s="116">
        <v>0.3</v>
      </c>
      <c r="S9" s="117" t="s">
        <v>430</v>
      </c>
      <c r="T9" s="116">
        <v>0.6</v>
      </c>
      <c r="U9" s="117" t="s">
        <v>443</v>
      </c>
      <c r="V9" s="116">
        <v>0.3</v>
      </c>
      <c r="W9" s="117" t="s">
        <v>446</v>
      </c>
    </row>
    <row r="10" spans="2:26">
      <c r="B10" t="s">
        <v>552</v>
      </c>
      <c r="C10" t="s">
        <v>446</v>
      </c>
    </row>
    <row r="11" spans="2:26">
      <c r="B11" t="s">
        <v>553</v>
      </c>
      <c r="C11" t="s">
        <v>446</v>
      </c>
      <c r="F11" t="s">
        <v>537</v>
      </c>
      <c r="G11" s="117" t="s">
        <v>426</v>
      </c>
      <c r="H11" s="116">
        <v>0.1</v>
      </c>
      <c r="I11" s="117" t="s">
        <v>538</v>
      </c>
      <c r="J11" s="116">
        <v>0.2</v>
      </c>
      <c r="K11" s="117" t="s">
        <v>529</v>
      </c>
    </row>
    <row r="12" spans="2:26">
      <c r="B12" t="s">
        <v>554</v>
      </c>
      <c r="C12" t="s">
        <v>546</v>
      </c>
      <c r="F12" t="s">
        <v>540</v>
      </c>
      <c r="G12" s="117" t="s">
        <v>426</v>
      </c>
      <c r="H12" s="116">
        <v>0.1</v>
      </c>
      <c r="I12" s="117" t="s">
        <v>443</v>
      </c>
      <c r="J12" s="116">
        <v>0.4</v>
      </c>
      <c r="K12" s="117" t="s">
        <v>529</v>
      </c>
      <c r="Q12" t="s">
        <v>314</v>
      </c>
      <c r="R12" t="s">
        <v>555</v>
      </c>
      <c r="S12" s="117" t="s">
        <v>265</v>
      </c>
      <c r="T12" t="s">
        <v>328</v>
      </c>
      <c r="U12" s="117" t="s">
        <v>329</v>
      </c>
      <c r="V12" t="s">
        <v>334</v>
      </c>
      <c r="W12" s="117" t="s">
        <v>315</v>
      </c>
      <c r="X12" t="s">
        <v>322</v>
      </c>
      <c r="Y12" s="117" t="s">
        <v>315</v>
      </c>
      <c r="Z12" t="s">
        <v>556</v>
      </c>
    </row>
    <row r="13" spans="2:26">
      <c r="B13" t="s">
        <v>557</v>
      </c>
      <c r="C13" t="s">
        <v>521</v>
      </c>
      <c r="F13" t="s">
        <v>542</v>
      </c>
      <c r="G13" s="117" t="s">
        <v>426</v>
      </c>
      <c r="H13" s="116">
        <v>0.1</v>
      </c>
      <c r="I13" s="117" t="s">
        <v>446</v>
      </c>
      <c r="J13" s="116">
        <v>0.6</v>
      </c>
      <c r="K13" s="117" t="s">
        <v>446</v>
      </c>
      <c r="Q13" t="s">
        <v>426</v>
      </c>
      <c r="R13" t="s">
        <v>538</v>
      </c>
      <c r="S13" t="s">
        <v>529</v>
      </c>
      <c r="T13" t="s">
        <v>343</v>
      </c>
      <c r="U13" t="s">
        <v>495</v>
      </c>
      <c r="V13" t="s">
        <v>426</v>
      </c>
      <c r="W13" s="115">
        <v>0.1</v>
      </c>
      <c r="X13" t="s">
        <v>538</v>
      </c>
      <c r="Y13" s="115">
        <v>0.2</v>
      </c>
      <c r="Z13" t="s">
        <v>529</v>
      </c>
    </row>
    <row r="14" spans="2:26">
      <c r="B14" t="s">
        <v>558</v>
      </c>
      <c r="C14" t="s">
        <v>446</v>
      </c>
      <c r="F14" t="s">
        <v>545</v>
      </c>
      <c r="G14" s="117" t="s">
        <v>426</v>
      </c>
      <c r="H14" s="116">
        <v>0.1</v>
      </c>
      <c r="I14" s="117" t="s">
        <v>450</v>
      </c>
      <c r="J14" s="116">
        <v>0.8</v>
      </c>
      <c r="K14" s="117" t="s">
        <v>524</v>
      </c>
      <c r="Q14" t="s">
        <v>426</v>
      </c>
      <c r="R14" t="s">
        <v>443</v>
      </c>
      <c r="S14" t="s">
        <v>529</v>
      </c>
      <c r="T14" t="s">
        <v>343</v>
      </c>
      <c r="U14" t="s">
        <v>495</v>
      </c>
      <c r="V14" t="s">
        <v>426</v>
      </c>
      <c r="W14" s="115">
        <v>0.1</v>
      </c>
      <c r="X14" t="s">
        <v>443</v>
      </c>
      <c r="Y14" s="115">
        <v>0.4</v>
      </c>
      <c r="Z14" t="s">
        <v>529</v>
      </c>
    </row>
    <row r="15" spans="2:26">
      <c r="B15" t="s">
        <v>559</v>
      </c>
      <c r="C15" t="s">
        <v>446</v>
      </c>
      <c r="F15" t="s">
        <v>548</v>
      </c>
      <c r="G15" s="117" t="s">
        <v>426</v>
      </c>
      <c r="H15" s="116">
        <v>0.1</v>
      </c>
      <c r="I15" s="117" t="s">
        <v>454</v>
      </c>
      <c r="J15" s="116">
        <v>1</v>
      </c>
      <c r="K15" s="117" t="s">
        <v>521</v>
      </c>
      <c r="Q15" t="s">
        <v>426</v>
      </c>
      <c r="R15" t="s">
        <v>446</v>
      </c>
      <c r="S15" t="s">
        <v>446</v>
      </c>
      <c r="T15" t="s">
        <v>343</v>
      </c>
      <c r="U15" t="s">
        <v>495</v>
      </c>
      <c r="V15" t="s">
        <v>426</v>
      </c>
      <c r="W15" s="115">
        <v>0.1</v>
      </c>
      <c r="X15" t="s">
        <v>446</v>
      </c>
      <c r="Y15" s="115">
        <v>0.6</v>
      </c>
      <c r="Z15" t="s">
        <v>446</v>
      </c>
    </row>
    <row r="16" spans="2:26">
      <c r="B16" t="s">
        <v>560</v>
      </c>
      <c r="C16" t="s">
        <v>446</v>
      </c>
      <c r="F16" t="s">
        <v>550</v>
      </c>
      <c r="G16" s="117" t="s">
        <v>426</v>
      </c>
      <c r="H16" s="116">
        <v>0.2</v>
      </c>
      <c r="I16" s="117" t="s">
        <v>538</v>
      </c>
      <c r="J16" s="116">
        <v>0.2</v>
      </c>
      <c r="K16" s="117" t="s">
        <v>529</v>
      </c>
      <c r="T16" t="s">
        <v>343</v>
      </c>
      <c r="U16" t="s">
        <v>495</v>
      </c>
    </row>
    <row r="17" spans="2:21">
      <c r="B17" t="s">
        <v>561</v>
      </c>
      <c r="C17" t="s">
        <v>546</v>
      </c>
      <c r="F17" t="s">
        <v>552</v>
      </c>
      <c r="G17" s="117" t="s">
        <v>426</v>
      </c>
      <c r="H17" s="116">
        <v>0.2</v>
      </c>
      <c r="I17" s="117" t="s">
        <v>443</v>
      </c>
      <c r="J17" s="116">
        <v>0.4</v>
      </c>
      <c r="K17" s="117" t="s">
        <v>529</v>
      </c>
      <c r="R17" s="116">
        <v>0.5</v>
      </c>
      <c r="S17" s="115">
        <v>0.5</v>
      </c>
      <c r="T17" t="s">
        <v>343</v>
      </c>
      <c r="U17" t="s">
        <v>495</v>
      </c>
    </row>
    <row r="18" spans="2:21">
      <c r="B18" t="s">
        <v>562</v>
      </c>
      <c r="C18" t="s">
        <v>521</v>
      </c>
      <c r="F18" t="s">
        <v>553</v>
      </c>
      <c r="G18" s="117" t="s">
        <v>426</v>
      </c>
      <c r="H18" s="116">
        <v>0.2</v>
      </c>
      <c r="I18" s="117" t="s">
        <v>446</v>
      </c>
      <c r="J18" s="116">
        <v>0.6</v>
      </c>
      <c r="K18" s="117" t="s">
        <v>446</v>
      </c>
      <c r="R18" s="116">
        <v>0.45</v>
      </c>
      <c r="S18" s="115">
        <v>0.35</v>
      </c>
      <c r="T18" t="s">
        <v>343</v>
      </c>
      <c r="U18" t="s">
        <v>495</v>
      </c>
    </row>
    <row r="19" spans="2:21">
      <c r="B19" t="s">
        <v>563</v>
      </c>
      <c r="C19" t="s">
        <v>446</v>
      </c>
      <c r="F19" t="s">
        <v>554</v>
      </c>
      <c r="G19" s="117" t="s">
        <v>426</v>
      </c>
      <c r="H19" s="116">
        <v>0.2</v>
      </c>
      <c r="I19" s="117" t="s">
        <v>450</v>
      </c>
      <c r="J19" s="116">
        <v>0.8</v>
      </c>
      <c r="K19" s="117" t="s">
        <v>524</v>
      </c>
      <c r="R19" s="116">
        <v>0.4</v>
      </c>
      <c r="T19" t="s">
        <v>343</v>
      </c>
      <c r="U19" t="s">
        <v>495</v>
      </c>
    </row>
    <row r="20" spans="2:21">
      <c r="B20" t="s">
        <v>564</v>
      </c>
      <c r="C20" t="s">
        <v>446</v>
      </c>
      <c r="F20" t="s">
        <v>557</v>
      </c>
      <c r="G20" s="117" t="s">
        <v>426</v>
      </c>
      <c r="H20" s="116">
        <v>0.2</v>
      </c>
      <c r="I20" s="117" t="s">
        <v>454</v>
      </c>
      <c r="J20" s="116">
        <v>1</v>
      </c>
      <c r="K20" s="117" t="s">
        <v>521</v>
      </c>
      <c r="R20" s="116">
        <v>0.35</v>
      </c>
      <c r="T20" t="s">
        <v>343</v>
      </c>
      <c r="U20" t="s">
        <v>495</v>
      </c>
    </row>
    <row r="21" spans="2:21">
      <c r="B21" t="s">
        <v>565</v>
      </c>
      <c r="C21" t="s">
        <v>546</v>
      </c>
      <c r="F21" t="s">
        <v>558</v>
      </c>
      <c r="G21" s="117" t="s">
        <v>428</v>
      </c>
      <c r="H21" s="116">
        <v>0.3</v>
      </c>
      <c r="I21" s="117" t="s">
        <v>538</v>
      </c>
      <c r="J21" s="116">
        <v>0.2</v>
      </c>
      <c r="K21" s="117" t="s">
        <v>529</v>
      </c>
      <c r="R21" s="116">
        <v>0.35</v>
      </c>
      <c r="T21" t="s">
        <v>343</v>
      </c>
      <c r="U21" t="s">
        <v>495</v>
      </c>
    </row>
    <row r="22" spans="2:21">
      <c r="B22" t="s">
        <v>566</v>
      </c>
      <c r="C22" t="s">
        <v>546</v>
      </c>
      <c r="F22" t="s">
        <v>559</v>
      </c>
      <c r="G22" s="117" t="s">
        <v>428</v>
      </c>
      <c r="H22" s="116">
        <v>0.3</v>
      </c>
      <c r="I22" s="117" t="s">
        <v>443</v>
      </c>
      <c r="J22" s="116">
        <v>0.4</v>
      </c>
      <c r="K22" s="117" t="s">
        <v>446</v>
      </c>
      <c r="R22" s="116">
        <v>0.3</v>
      </c>
      <c r="T22" t="s">
        <v>343</v>
      </c>
      <c r="U22" t="s">
        <v>495</v>
      </c>
    </row>
    <row r="23" spans="2:21">
      <c r="B23" t="s">
        <v>567</v>
      </c>
      <c r="C23" t="s">
        <v>521</v>
      </c>
      <c r="F23" t="s">
        <v>560</v>
      </c>
      <c r="G23" s="117" t="s">
        <v>428</v>
      </c>
      <c r="H23" s="116">
        <v>0.3</v>
      </c>
      <c r="I23" s="117" t="s">
        <v>446</v>
      </c>
      <c r="J23" s="116">
        <v>0.6</v>
      </c>
      <c r="K23" s="117" t="s">
        <v>446</v>
      </c>
      <c r="T23" t="s">
        <v>343</v>
      </c>
      <c r="U23" t="s">
        <v>495</v>
      </c>
    </row>
    <row r="24" spans="2:21">
      <c r="B24" t="s">
        <v>568</v>
      </c>
      <c r="C24" t="s">
        <v>546</v>
      </c>
      <c r="F24" t="s">
        <v>561</v>
      </c>
      <c r="G24" s="117" t="s">
        <v>428</v>
      </c>
      <c r="H24" s="116">
        <v>0.3</v>
      </c>
      <c r="I24" s="117" t="s">
        <v>450</v>
      </c>
      <c r="J24" s="116">
        <v>0.8</v>
      </c>
      <c r="K24" s="117" t="s">
        <v>524</v>
      </c>
      <c r="T24" t="s">
        <v>343</v>
      </c>
      <c r="U24" t="s">
        <v>495</v>
      </c>
    </row>
    <row r="25" spans="2:21">
      <c r="B25" t="s">
        <v>569</v>
      </c>
      <c r="C25" t="s">
        <v>546</v>
      </c>
      <c r="F25" t="s">
        <v>562</v>
      </c>
      <c r="G25" s="117" t="s">
        <v>428</v>
      </c>
      <c r="H25" s="116">
        <v>0.3</v>
      </c>
      <c r="I25" s="117" t="s">
        <v>454</v>
      </c>
      <c r="J25" s="116">
        <v>1</v>
      </c>
      <c r="K25" s="117" t="s">
        <v>521</v>
      </c>
    </row>
    <row r="26" spans="2:21">
      <c r="B26" t="s">
        <v>570</v>
      </c>
      <c r="C26" t="s">
        <v>546</v>
      </c>
      <c r="F26" t="s">
        <v>563</v>
      </c>
      <c r="G26" s="117" t="s">
        <v>428</v>
      </c>
      <c r="H26" s="116">
        <v>0.4</v>
      </c>
      <c r="I26" s="117" t="s">
        <v>538</v>
      </c>
      <c r="J26" s="116">
        <v>0.2</v>
      </c>
      <c r="K26" s="117" t="s">
        <v>529</v>
      </c>
    </row>
    <row r="27" spans="2:21">
      <c r="B27" t="s">
        <v>571</v>
      </c>
      <c r="C27" t="s">
        <v>546</v>
      </c>
      <c r="F27" t="s">
        <v>564</v>
      </c>
      <c r="G27" s="117" t="s">
        <v>428</v>
      </c>
      <c r="H27" s="116">
        <v>0.4</v>
      </c>
      <c r="I27" s="117" t="s">
        <v>443</v>
      </c>
      <c r="J27" s="116">
        <v>0.4</v>
      </c>
      <c r="K27" s="117" t="s">
        <v>446</v>
      </c>
    </row>
    <row r="28" spans="2:21">
      <c r="B28" t="s">
        <v>572</v>
      </c>
      <c r="C28" t="s">
        <v>521</v>
      </c>
      <c r="F28" t="s">
        <v>565</v>
      </c>
      <c r="G28" s="117" t="s">
        <v>428</v>
      </c>
      <c r="H28" s="116">
        <v>0.4</v>
      </c>
      <c r="I28" s="117" t="s">
        <v>446</v>
      </c>
      <c r="J28" s="116">
        <v>0.6</v>
      </c>
      <c r="K28" s="117" t="s">
        <v>446</v>
      </c>
    </row>
    <row r="29" spans="2:21">
      <c r="F29" t="s">
        <v>566</v>
      </c>
      <c r="G29" s="117" t="s">
        <v>428</v>
      </c>
      <c r="H29" s="116">
        <v>0.4</v>
      </c>
      <c r="I29" s="117" t="s">
        <v>450</v>
      </c>
      <c r="J29" s="116">
        <v>0.8</v>
      </c>
      <c r="K29" s="117" t="s">
        <v>524</v>
      </c>
    </row>
    <row r="30" spans="2:21">
      <c r="F30" t="s">
        <v>567</v>
      </c>
      <c r="G30" s="117" t="s">
        <v>428</v>
      </c>
      <c r="H30" s="116">
        <v>0.4</v>
      </c>
      <c r="I30" s="117" t="s">
        <v>454</v>
      </c>
      <c r="J30" s="116">
        <v>1</v>
      </c>
      <c r="K30" s="117" t="s">
        <v>521</v>
      </c>
    </row>
    <row r="31" spans="2:21">
      <c r="F31" t="s">
        <v>573</v>
      </c>
      <c r="G31" s="117" t="s">
        <v>430</v>
      </c>
      <c r="H31" s="116">
        <v>0.5</v>
      </c>
      <c r="I31" s="117" t="s">
        <v>538</v>
      </c>
      <c r="J31" s="116">
        <v>0.2</v>
      </c>
      <c r="K31" s="117" t="s">
        <v>446</v>
      </c>
    </row>
    <row r="32" spans="2:21">
      <c r="F32" t="s">
        <v>574</v>
      </c>
      <c r="G32" s="117" t="s">
        <v>430</v>
      </c>
      <c r="H32" s="116">
        <v>0.5</v>
      </c>
      <c r="I32" s="117" t="s">
        <v>443</v>
      </c>
      <c r="J32" s="116">
        <v>0.4</v>
      </c>
      <c r="K32" s="117" t="s">
        <v>446</v>
      </c>
    </row>
    <row r="33" spans="6:11">
      <c r="F33" t="s">
        <v>575</v>
      </c>
      <c r="G33" s="117" t="s">
        <v>430</v>
      </c>
      <c r="H33" s="116">
        <v>0.5</v>
      </c>
      <c r="I33" s="117" t="s">
        <v>446</v>
      </c>
      <c r="J33" s="116">
        <v>0.6</v>
      </c>
      <c r="K33" s="117" t="s">
        <v>446</v>
      </c>
    </row>
    <row r="34" spans="6:11">
      <c r="F34" t="s">
        <v>576</v>
      </c>
      <c r="G34" s="117" t="s">
        <v>430</v>
      </c>
      <c r="H34" s="116">
        <v>0.5</v>
      </c>
      <c r="I34" s="117" t="s">
        <v>450</v>
      </c>
      <c r="J34" s="116">
        <v>0.8</v>
      </c>
      <c r="K34" s="117" t="s">
        <v>524</v>
      </c>
    </row>
    <row r="35" spans="6:11">
      <c r="F35" t="s">
        <v>577</v>
      </c>
      <c r="G35" s="117" t="s">
        <v>430</v>
      </c>
      <c r="H35" s="116">
        <v>0.5</v>
      </c>
      <c r="I35" s="117" t="s">
        <v>454</v>
      </c>
      <c r="J35" s="116">
        <v>1</v>
      </c>
      <c r="K35" s="117" t="s">
        <v>521</v>
      </c>
    </row>
    <row r="37" spans="6:11" ht="45">
      <c r="G37" s="118" t="s">
        <v>578</v>
      </c>
    </row>
    <row r="38" spans="6:11" ht="105">
      <c r="G38" s="118" t="s">
        <v>579</v>
      </c>
    </row>
    <row r="39" spans="6:11" ht="75">
      <c r="G39" s="118" t="s">
        <v>580</v>
      </c>
    </row>
    <row r="40" spans="6:11" ht="75">
      <c r="G40" s="118" t="s">
        <v>581</v>
      </c>
    </row>
    <row r="41" spans="6:11" ht="75">
      <c r="G41" s="118" t="s">
        <v>582</v>
      </c>
    </row>
    <row r="42" spans="6:11" ht="45">
      <c r="G42" s="118" t="s">
        <v>583</v>
      </c>
    </row>
    <row r="43" spans="6:11" ht="105">
      <c r="G43" s="118" t="s">
        <v>584</v>
      </c>
    </row>
    <row r="44" spans="6:11" ht="75">
      <c r="G44" s="118" t="s">
        <v>585</v>
      </c>
    </row>
    <row r="45" spans="6:11" ht="75">
      <c r="G45" s="118" t="s">
        <v>586</v>
      </c>
    </row>
    <row r="46" spans="6:11" ht="75">
      <c r="G46" s="118" t="s">
        <v>587</v>
      </c>
    </row>
    <row r="47" spans="6:11" ht="45">
      <c r="G47" s="118" t="s">
        <v>588</v>
      </c>
    </row>
    <row r="48" spans="6:11" ht="105">
      <c r="G48" s="118" t="s">
        <v>589</v>
      </c>
    </row>
    <row r="49" spans="7:7" ht="75">
      <c r="G49" s="118" t="s">
        <v>590</v>
      </c>
    </row>
    <row r="50" spans="7:7" ht="75">
      <c r="G50" s="118" t="s">
        <v>591</v>
      </c>
    </row>
    <row r="51" spans="7:7" ht="75">
      <c r="G51" s="118" t="s">
        <v>592</v>
      </c>
    </row>
    <row r="52" spans="7:7" ht="45">
      <c r="G52" s="118" t="s">
        <v>593</v>
      </c>
    </row>
    <row r="53" spans="7:7" ht="105">
      <c r="G53" s="118" t="s">
        <v>594</v>
      </c>
    </row>
    <row r="54" spans="7:7" ht="75">
      <c r="G54" s="118" t="s">
        <v>595</v>
      </c>
    </row>
    <row r="55" spans="7:7" ht="75">
      <c r="G55" s="118" t="s">
        <v>596</v>
      </c>
    </row>
    <row r="56" spans="7:7" ht="75">
      <c r="G56" s="118" t="s">
        <v>597</v>
      </c>
    </row>
    <row r="57" spans="7:7" ht="45">
      <c r="G57" s="118" t="s">
        <v>598</v>
      </c>
    </row>
    <row r="58" spans="7:7" ht="105">
      <c r="G58" s="118" t="s">
        <v>599</v>
      </c>
    </row>
    <row r="59" spans="7:7" ht="75">
      <c r="G59" s="118" t="s">
        <v>600</v>
      </c>
    </row>
    <row r="60" spans="7:7" ht="75">
      <c r="G60" s="118" t="s">
        <v>601</v>
      </c>
    </row>
    <row r="61" spans="7:7" ht="75">
      <c r="G61" s="118" t="s">
        <v>602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603</v>
      </c>
      <c r="C2" s="4" t="s">
        <v>604</v>
      </c>
      <c r="D2" s="4" t="s">
        <v>605</v>
      </c>
      <c r="E2" s="6" t="s">
        <v>606</v>
      </c>
      <c r="F2" s="4" t="s">
        <v>607</v>
      </c>
      <c r="G2" s="4" t="s">
        <v>608</v>
      </c>
      <c r="H2" s="4" t="s">
        <v>609</v>
      </c>
      <c r="I2" s="4" t="s">
        <v>610</v>
      </c>
      <c r="J2" s="4" t="s">
        <v>611</v>
      </c>
      <c r="K2" s="4" t="s">
        <v>612</v>
      </c>
    </row>
    <row r="3" spans="2:11" ht="30">
      <c r="B3" t="s">
        <v>613</v>
      </c>
      <c r="C3" s="82" t="s">
        <v>340</v>
      </c>
      <c r="D3" s="5" t="s">
        <v>442</v>
      </c>
      <c r="E3" t="s">
        <v>343</v>
      </c>
      <c r="F3" t="s">
        <v>495</v>
      </c>
      <c r="G3" t="s">
        <v>345</v>
      </c>
      <c r="H3" t="s">
        <v>346</v>
      </c>
      <c r="I3" t="s">
        <v>347</v>
      </c>
      <c r="J3" t="s">
        <v>614</v>
      </c>
      <c r="K3" t="s">
        <v>348</v>
      </c>
    </row>
    <row r="4" spans="2:11" ht="75">
      <c r="B4" s="133" t="s">
        <v>458</v>
      </c>
      <c r="C4" t="s">
        <v>615</v>
      </c>
      <c r="D4" s="5" t="s">
        <v>445</v>
      </c>
      <c r="E4" t="s">
        <v>352</v>
      </c>
      <c r="F4" t="s">
        <v>344</v>
      </c>
      <c r="G4" t="s">
        <v>616</v>
      </c>
      <c r="H4" t="s">
        <v>512</v>
      </c>
      <c r="I4" t="s">
        <v>515</v>
      </c>
      <c r="J4" t="s">
        <v>617</v>
      </c>
      <c r="K4" t="s">
        <v>618</v>
      </c>
    </row>
    <row r="5" spans="2:11" ht="60">
      <c r="B5" s="133" t="s">
        <v>336</v>
      </c>
      <c r="C5" t="s">
        <v>619</v>
      </c>
      <c r="D5" s="5" t="s">
        <v>449</v>
      </c>
      <c r="E5" t="s">
        <v>502</v>
      </c>
      <c r="K5" t="s">
        <v>620</v>
      </c>
    </row>
    <row r="6" spans="2:11" ht="45">
      <c r="B6" s="133" t="s">
        <v>482</v>
      </c>
      <c r="C6" t="s">
        <v>621</v>
      </c>
      <c r="D6" s="5" t="s">
        <v>453</v>
      </c>
      <c r="K6" t="s">
        <v>361</v>
      </c>
    </row>
    <row r="7" spans="2:11" ht="60">
      <c r="B7" s="133" t="s">
        <v>354</v>
      </c>
      <c r="C7" t="s">
        <v>622</v>
      </c>
      <c r="D7" s="83" t="s">
        <v>457</v>
      </c>
    </row>
    <row r="8" spans="2:11" ht="30">
      <c r="B8" s="133" t="s">
        <v>623</v>
      </c>
      <c r="C8" t="s">
        <v>358</v>
      </c>
      <c r="D8" s="5" t="s">
        <v>459</v>
      </c>
    </row>
    <row r="9" spans="2:11" ht="30">
      <c r="B9" s="133" t="s">
        <v>396</v>
      </c>
      <c r="C9" t="s">
        <v>390</v>
      </c>
      <c r="D9" s="5" t="s">
        <v>460</v>
      </c>
    </row>
    <row r="10" spans="2:11" ht="30">
      <c r="C10" t="s">
        <v>400</v>
      </c>
      <c r="D10" s="5" t="s">
        <v>461</v>
      </c>
    </row>
    <row r="11" spans="2:11" ht="30">
      <c r="D11" s="5" t="s">
        <v>462</v>
      </c>
    </row>
    <row r="12" spans="2:11" ht="30">
      <c r="D12" s="5" t="s">
        <v>463</v>
      </c>
    </row>
    <row r="13" spans="2:11" ht="30">
      <c r="D13" s="124" t="s">
        <v>464</v>
      </c>
    </row>
    <row r="14" spans="2:11" ht="30">
      <c r="D14" s="124" t="s">
        <v>465</v>
      </c>
    </row>
    <row r="15" spans="2:11" ht="30">
      <c r="D15" s="124" t="s">
        <v>341</v>
      </c>
    </row>
    <row r="16" spans="2:11" ht="30">
      <c r="D16" s="124" t="s">
        <v>466</v>
      </c>
    </row>
    <row r="17" spans="4:4" ht="30">
      <c r="D17" s="124" t="s">
        <v>467</v>
      </c>
    </row>
    <row r="18" spans="4:4" ht="60">
      <c r="D18" s="82" t="s">
        <v>624</v>
      </c>
    </row>
    <row r="19" spans="4:4" ht="60">
      <c r="D19" s="82" t="s">
        <v>625</v>
      </c>
    </row>
    <row r="20" spans="4:4" ht="30">
      <c r="D20" s="118" t="s">
        <v>469</v>
      </c>
    </row>
    <row r="21" spans="4:4" ht="30">
      <c r="D21" s="118" t="s">
        <v>626</v>
      </c>
    </row>
    <row r="22" spans="4:4" ht="30">
      <c r="D22" s="118" t="s">
        <v>372</v>
      </c>
    </row>
    <row r="23" spans="4:4" ht="30">
      <c r="D23" s="118" t="s">
        <v>359</v>
      </c>
    </row>
    <row r="24" spans="4:4" ht="45">
      <c r="D24" s="118" t="s">
        <v>627</v>
      </c>
    </row>
    <row r="25" spans="4:4" ht="45">
      <c r="D25" s="118" t="s">
        <v>486</v>
      </c>
    </row>
    <row r="26" spans="4:4" ht="60">
      <c r="D26" s="118" t="s">
        <v>487</v>
      </c>
    </row>
    <row r="27" spans="4:4" ht="45">
      <c r="D27" s="118" t="s">
        <v>628</v>
      </c>
    </row>
    <row r="28" spans="4:4" ht="45">
      <c r="D28" s="118" t="s">
        <v>629</v>
      </c>
    </row>
    <row r="29" spans="4:4" ht="45">
      <c r="D29" s="118" t="s">
        <v>401</v>
      </c>
    </row>
    <row r="30" spans="4:4" ht="45">
      <c r="D30" s="118" t="s">
        <v>630</v>
      </c>
    </row>
    <row r="31" spans="4:4" ht="45">
      <c r="D31" s="118" t="s">
        <v>631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1048576"/>
  <sheetViews>
    <sheetView topLeftCell="B8" zoomScale="90" zoomScaleNormal="90" workbookViewId="0">
      <pane ySplit="1" topLeftCell="G29" activePane="bottomLeft" state="frozen"/>
      <selection pane="bottomLeft" activeCell="O30" sqref="O30:O34"/>
      <selection activeCell="A8" sqref="A8"/>
    </sheetView>
  </sheetViews>
  <sheetFormatPr defaultColWidth="11.42578125" defaultRowHeight="15"/>
  <cols>
    <col min="1" max="2" width="18.42578125" style="82" customWidth="1"/>
    <col min="3" max="3" width="15.5703125" customWidth="1"/>
    <col min="4" max="4" width="27.5703125" style="82" customWidth="1"/>
    <col min="5" max="5" width="18" style="150" customWidth="1"/>
    <col min="6" max="6" width="40.140625" customWidth="1"/>
    <col min="7" max="7" width="20.42578125" customWidth="1"/>
    <col min="8" max="8" width="10.42578125" style="151" customWidth="1"/>
    <col min="9" max="9" width="11.42578125" style="151" customWidth="1"/>
    <col min="10" max="10" width="10.140625" style="152" customWidth="1"/>
    <col min="11" max="11" width="11.42578125" style="151" customWidth="1"/>
    <col min="12" max="12" width="10.85546875" style="151" customWidth="1"/>
    <col min="13" max="13" width="18.28515625" style="151" bestFit="1" customWidth="1"/>
    <col min="14" max="14" width="18.28515625" bestFit="1" customWidth="1"/>
    <col min="15" max="15" width="36.28515625" customWidth="1"/>
    <col min="16" max="16" width="16.5703125" customWidth="1"/>
    <col min="17" max="17" width="14.28515625" customWidth="1"/>
    <col min="18" max="18" width="17.85546875" customWidth="1"/>
    <col min="19" max="19" width="15.7109375" customWidth="1"/>
    <col min="20" max="20" width="24.42578125" customWidth="1"/>
    <col min="21" max="176" width="11.42578125" style="7"/>
  </cols>
  <sheetData>
    <row r="1" spans="1:278" s="135" customFormat="1" ht="16.5" customHeight="1">
      <c r="A1" s="457"/>
      <c r="B1" s="458"/>
      <c r="C1" s="458"/>
      <c r="D1" s="599" t="s">
        <v>632</v>
      </c>
      <c r="E1" s="599"/>
      <c r="F1" s="599"/>
      <c r="G1" s="599"/>
      <c r="H1" s="599"/>
      <c r="I1" s="599"/>
      <c r="J1" s="599"/>
      <c r="K1" s="599"/>
      <c r="L1" s="599"/>
      <c r="M1" s="599"/>
      <c r="N1" s="599"/>
      <c r="O1" s="599"/>
      <c r="P1" s="599"/>
      <c r="Q1" s="600"/>
      <c r="R1" s="450" t="s">
        <v>298</v>
      </c>
      <c r="S1" s="450"/>
      <c r="T1" s="450"/>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row>
    <row r="2" spans="1:278" s="135" customFormat="1" ht="39.75" customHeight="1">
      <c r="A2" s="459"/>
      <c r="B2" s="460"/>
      <c r="C2" s="460"/>
      <c r="D2" s="601"/>
      <c r="E2" s="601"/>
      <c r="F2" s="601"/>
      <c r="G2" s="601"/>
      <c r="H2" s="601"/>
      <c r="I2" s="601"/>
      <c r="J2" s="601"/>
      <c r="K2" s="601"/>
      <c r="L2" s="601"/>
      <c r="M2" s="601"/>
      <c r="N2" s="601"/>
      <c r="O2" s="601"/>
      <c r="P2" s="601"/>
      <c r="Q2" s="602"/>
      <c r="R2" s="450"/>
      <c r="S2" s="450"/>
      <c r="T2" s="450"/>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row>
    <row r="3" spans="1:278" s="135" customFormat="1" ht="3" customHeight="1">
      <c r="A3" s="2"/>
      <c r="B3" s="2"/>
      <c r="C3" s="3"/>
      <c r="D3" s="601"/>
      <c r="E3" s="601"/>
      <c r="F3" s="601"/>
      <c r="G3" s="601"/>
      <c r="H3" s="601"/>
      <c r="I3" s="601"/>
      <c r="J3" s="601"/>
      <c r="K3" s="601"/>
      <c r="L3" s="601"/>
      <c r="M3" s="601"/>
      <c r="N3" s="601"/>
      <c r="O3" s="601"/>
      <c r="P3" s="601"/>
      <c r="Q3" s="602"/>
      <c r="R3" s="450"/>
      <c r="S3" s="450"/>
      <c r="T3" s="450"/>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row>
    <row r="4" spans="1:278" s="135" customFormat="1" ht="41.25" customHeight="1">
      <c r="A4" s="451" t="s">
        <v>299</v>
      </c>
      <c r="B4" s="452"/>
      <c r="C4" s="453"/>
      <c r="D4" s="588" t="str">
        <f>'Mapa Final'!D4</f>
        <v>Mejoramiento de Infraestructura Física - Grupo de Proyectos Especiales de Infraestructura</v>
      </c>
      <c r="E4" s="589"/>
      <c r="F4" s="589"/>
      <c r="G4" s="589"/>
      <c r="H4" s="589"/>
      <c r="I4" s="589"/>
      <c r="J4" s="589"/>
      <c r="K4" s="589"/>
      <c r="L4" s="589"/>
      <c r="M4" s="589"/>
      <c r="N4" s="590"/>
      <c r="O4" s="456"/>
      <c r="P4" s="456"/>
      <c r="Q4" s="456"/>
      <c r="R4" s="1"/>
      <c r="S4" s="1"/>
      <c r="T4" s="1"/>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row>
    <row r="5" spans="1:278" s="135" customFormat="1" ht="52.5" customHeight="1">
      <c r="A5" s="451" t="s">
        <v>301</v>
      </c>
      <c r="B5" s="452"/>
      <c r="C5" s="453"/>
      <c r="D5" s="591"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92"/>
      <c r="F5" s="592"/>
      <c r="G5" s="592"/>
      <c r="H5" s="592"/>
      <c r="I5" s="592"/>
      <c r="J5" s="592"/>
      <c r="K5" s="592"/>
      <c r="L5" s="592"/>
      <c r="M5" s="592"/>
      <c r="N5" s="593"/>
      <c r="O5" s="1"/>
      <c r="P5" s="1"/>
      <c r="Q5" s="1"/>
      <c r="R5" s="1"/>
      <c r="S5" s="1"/>
      <c r="T5" s="1"/>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row>
    <row r="6" spans="1:278" s="135" customFormat="1" ht="32.25" customHeight="1" thickBot="1">
      <c r="A6" s="451" t="s">
        <v>303</v>
      </c>
      <c r="B6" s="452"/>
      <c r="C6" s="453"/>
      <c r="D6" s="591" t="str">
        <f>'Mapa Final'!D6</f>
        <v xml:space="preserve">Nivel Central </v>
      </c>
      <c r="E6" s="592"/>
      <c r="F6" s="592"/>
      <c r="G6" s="592"/>
      <c r="H6" s="592"/>
      <c r="I6" s="592"/>
      <c r="J6" s="592"/>
      <c r="K6" s="592"/>
      <c r="L6" s="592"/>
      <c r="M6" s="592"/>
      <c r="N6" s="593"/>
      <c r="O6" s="1"/>
      <c r="P6" s="1"/>
      <c r="Q6" s="1"/>
      <c r="R6" s="1"/>
      <c r="S6" s="1"/>
      <c r="T6" s="1"/>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row>
    <row r="7" spans="1:278" s="146" customFormat="1" ht="40.5" customHeight="1" thickTop="1" thickBot="1">
      <c r="A7" s="594" t="s">
        <v>633</v>
      </c>
      <c r="B7" s="595"/>
      <c r="C7" s="595"/>
      <c r="D7" s="595"/>
      <c r="E7" s="595"/>
      <c r="F7" s="596"/>
      <c r="G7" s="153"/>
      <c r="H7" s="597" t="s">
        <v>634</v>
      </c>
      <c r="I7" s="597"/>
      <c r="J7" s="597"/>
      <c r="K7" s="597" t="s">
        <v>635</v>
      </c>
      <c r="L7" s="597"/>
      <c r="M7" s="597"/>
      <c r="N7" s="598" t="s">
        <v>636</v>
      </c>
      <c r="O7" s="603" t="s">
        <v>637</v>
      </c>
      <c r="P7" s="605" t="s">
        <v>638</v>
      </c>
      <c r="Q7" s="606"/>
      <c r="R7" s="605" t="s">
        <v>639</v>
      </c>
      <c r="S7" s="606"/>
      <c r="T7" s="607" t="s">
        <v>640</v>
      </c>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row>
    <row r="8" spans="1:278" s="147" customFormat="1" ht="61.5" customHeight="1" thickTop="1" thickBot="1">
      <c r="A8" s="162" t="s">
        <v>14</v>
      </c>
      <c r="B8" s="162" t="s">
        <v>311</v>
      </c>
      <c r="C8" s="163" t="s">
        <v>251</v>
      </c>
      <c r="D8" s="154" t="s">
        <v>312</v>
      </c>
      <c r="E8" s="155" t="s">
        <v>255</v>
      </c>
      <c r="F8" s="155" t="s">
        <v>257</v>
      </c>
      <c r="G8" s="155" t="s">
        <v>259</v>
      </c>
      <c r="H8" s="156" t="s">
        <v>641</v>
      </c>
      <c r="I8" s="156" t="s">
        <v>603</v>
      </c>
      <c r="J8" s="156" t="s">
        <v>642</v>
      </c>
      <c r="K8" s="156" t="s">
        <v>641</v>
      </c>
      <c r="L8" s="156" t="s">
        <v>643</v>
      </c>
      <c r="M8" s="156" t="s">
        <v>642</v>
      </c>
      <c r="N8" s="598"/>
      <c r="O8" s="604"/>
      <c r="P8" s="157" t="s">
        <v>644</v>
      </c>
      <c r="Q8" s="157" t="s">
        <v>645</v>
      </c>
      <c r="R8" s="157" t="s">
        <v>646</v>
      </c>
      <c r="S8" s="157" t="s">
        <v>647</v>
      </c>
      <c r="T8" s="607"/>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row>
    <row r="9" spans="1:278" s="148" customFormat="1" ht="16.5" thickTop="1" thickBot="1">
      <c r="A9" s="585"/>
      <c r="B9" s="586"/>
      <c r="C9" s="586"/>
      <c r="D9" s="586"/>
      <c r="E9" s="586"/>
      <c r="F9" s="586"/>
      <c r="G9" s="586"/>
      <c r="H9" s="586"/>
      <c r="I9" s="586"/>
      <c r="J9" s="586"/>
      <c r="K9" s="586"/>
      <c r="L9" s="586"/>
      <c r="M9" s="586"/>
      <c r="N9" s="586"/>
      <c r="T9" s="158"/>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row>
    <row r="10" spans="1:278" s="149" customFormat="1" ht="15" customHeight="1">
      <c r="A10" s="555">
        <f>'Mapa Final'!A10</f>
        <v>1</v>
      </c>
      <c r="B10" s="541" t="str">
        <f>'Mapa Final'!B10</f>
        <v>Demora en los procesos precontractuales y contractuales de infraestructura física de alta y media alta complejidad</v>
      </c>
      <c r="C10" s="558" t="str">
        <f>'Mapa Final'!C10</f>
        <v>Incumplimiento de las metas establecidas</v>
      </c>
      <c r="D10" s="558" t="str">
        <f>'Mapa Final'!D10</f>
        <v>1. Debilidad en la preparación de los documentos técnicos
2. Dificultad en la gestión de aprobación de documentos
3. Por numerosas observaciones al proceso, se corre el cronograma
4. Por declaración de desierto el proceso de contratación
5. Por revocatoria al acto administrativo de adjudicación del proceso</v>
      </c>
      <c r="E10" s="561" t="str">
        <f>'Mapa Final'!E10</f>
        <v>Dificultad en la gestión precontractual e idoneidad de los documentos presentados por los oferentes</v>
      </c>
      <c r="F10" s="561" t="str">
        <f>'Mapa Final'!F10</f>
        <v>Posibilidad de generar retraso en el cronograma del POAI, afectando el cumplimiento de las metas del POAI, debido a la dificultad en la gestión precontractual y contractual de los proyectos.</v>
      </c>
      <c r="G10" s="561" t="str">
        <f>'Mapa Final'!G10</f>
        <v>Ejecución y Administración de Procesos</v>
      </c>
      <c r="H10" s="564" t="str">
        <f>'Mapa Final'!I10</f>
        <v>Baja</v>
      </c>
      <c r="I10" s="567" t="str">
        <f>'Mapa Final'!L10</f>
        <v>Moderado</v>
      </c>
      <c r="J10" s="546" t="str">
        <f>'Mapa Final'!N10</f>
        <v>Moderado</v>
      </c>
      <c r="K10" s="549" t="str">
        <f>'Mapa Final'!AA10</f>
        <v>Baja</v>
      </c>
      <c r="L10" s="549" t="str">
        <f>'Mapa Final'!AE10</f>
        <v>Moderado</v>
      </c>
      <c r="M10" s="552" t="str">
        <f>'Mapa Final'!AG10</f>
        <v>Moderado</v>
      </c>
      <c r="N10" s="549" t="str">
        <f>'Mapa Final'!AH10</f>
        <v>Aceptar</v>
      </c>
      <c r="O10" s="579" t="s">
        <v>648</v>
      </c>
      <c r="P10" s="582" t="s">
        <v>649</v>
      </c>
      <c r="Q10" s="582"/>
      <c r="R10" s="576">
        <v>44562</v>
      </c>
      <c r="S10" s="576">
        <v>44651</v>
      </c>
      <c r="T10" s="587" t="s">
        <v>650</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9" customFormat="1" ht="13.5" customHeight="1">
      <c r="A11" s="556"/>
      <c r="B11" s="394"/>
      <c r="C11" s="559"/>
      <c r="D11" s="559"/>
      <c r="E11" s="562"/>
      <c r="F11" s="562"/>
      <c r="G11" s="562"/>
      <c r="H11" s="565"/>
      <c r="I11" s="568"/>
      <c r="J11" s="547"/>
      <c r="K11" s="550"/>
      <c r="L11" s="550"/>
      <c r="M11" s="553"/>
      <c r="N11" s="550"/>
      <c r="O11" s="580"/>
      <c r="P11" s="577"/>
      <c r="Q11" s="577"/>
      <c r="R11" s="577"/>
      <c r="S11" s="577"/>
      <c r="T11" s="583"/>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9" customFormat="1" ht="13.5" customHeight="1">
      <c r="A12" s="556"/>
      <c r="B12" s="394"/>
      <c r="C12" s="559"/>
      <c r="D12" s="559"/>
      <c r="E12" s="562"/>
      <c r="F12" s="562"/>
      <c r="G12" s="562"/>
      <c r="H12" s="565"/>
      <c r="I12" s="568"/>
      <c r="J12" s="547"/>
      <c r="K12" s="550"/>
      <c r="L12" s="550"/>
      <c r="M12" s="553"/>
      <c r="N12" s="550"/>
      <c r="O12" s="580"/>
      <c r="P12" s="577"/>
      <c r="Q12" s="577"/>
      <c r="R12" s="577"/>
      <c r="S12" s="577"/>
      <c r="T12" s="583"/>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9" customFormat="1" ht="13.5" customHeight="1">
      <c r="A13" s="556"/>
      <c r="B13" s="394"/>
      <c r="C13" s="559"/>
      <c r="D13" s="559"/>
      <c r="E13" s="562"/>
      <c r="F13" s="562"/>
      <c r="G13" s="562"/>
      <c r="H13" s="565"/>
      <c r="I13" s="568"/>
      <c r="J13" s="547"/>
      <c r="K13" s="550"/>
      <c r="L13" s="550"/>
      <c r="M13" s="553"/>
      <c r="N13" s="550"/>
      <c r="O13" s="580"/>
      <c r="P13" s="577"/>
      <c r="Q13" s="577"/>
      <c r="R13" s="577"/>
      <c r="S13" s="577"/>
      <c r="T13" s="583"/>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9" customFormat="1" ht="238.5" customHeight="1">
      <c r="A14" s="557"/>
      <c r="B14" s="542"/>
      <c r="C14" s="560"/>
      <c r="D14" s="560"/>
      <c r="E14" s="563"/>
      <c r="F14" s="563"/>
      <c r="G14" s="563"/>
      <c r="H14" s="566"/>
      <c r="I14" s="569"/>
      <c r="J14" s="548"/>
      <c r="K14" s="551"/>
      <c r="L14" s="551"/>
      <c r="M14" s="554"/>
      <c r="N14" s="551"/>
      <c r="O14" s="581"/>
      <c r="P14" s="578"/>
      <c r="Q14" s="578"/>
      <c r="R14" s="578"/>
      <c r="S14" s="578"/>
      <c r="T14" s="58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9" customFormat="1" ht="15" customHeight="1">
      <c r="A15" s="555">
        <f>'Mapa Final'!A15</f>
        <v>2</v>
      </c>
      <c r="B15" s="541" t="str">
        <f>'Mapa Final'!B15</f>
        <v>Dificultad en la adquisición de inmuebles</v>
      </c>
      <c r="C15" s="558" t="str">
        <f>'Mapa Final'!C15</f>
        <v>Afectación en la Prestación del Servicio de Justicia</v>
      </c>
      <c r="D15" s="558"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561" t="str">
        <f>'Mapa Final'!E15</f>
        <v>Depender de terceros (Convenio, Secretarias, propietarios.)</v>
      </c>
      <c r="F15" s="561" t="str">
        <f>'Mapa Final'!F15</f>
        <v>Posibilidad de no suplir la necesidad del mejoramiento de sedes judiciales, debido a la falta de oportunidad por entidades externas que intervienen en el proceso de adquisición de inmuebles, dificultando el acceso a un mejor servicio de justicia.</v>
      </c>
      <c r="G15" s="561" t="str">
        <f>'Mapa Final'!G15</f>
        <v>Usuarios, productos y prácticas organizacionales</v>
      </c>
      <c r="H15" s="564" t="str">
        <f>'Mapa Final'!I15</f>
        <v>Media</v>
      </c>
      <c r="I15" s="567" t="str">
        <f>'Mapa Final'!L15</f>
        <v>Mayor</v>
      </c>
      <c r="J15" s="546" t="str">
        <f>'Mapa Final'!N15</f>
        <v xml:space="preserve">Alto </v>
      </c>
      <c r="K15" s="549" t="str">
        <f>'Mapa Final'!AA15</f>
        <v>Baja</v>
      </c>
      <c r="L15" s="549" t="str">
        <f>'Mapa Final'!AE15</f>
        <v>Mayor</v>
      </c>
      <c r="M15" s="552" t="str">
        <f>'Mapa Final'!AG15</f>
        <v xml:space="preserve">Alto </v>
      </c>
      <c r="N15" s="549" t="str">
        <f>'Mapa Final'!AH15</f>
        <v>Reducir(mitigar)</v>
      </c>
      <c r="O15" s="579" t="s">
        <v>651</v>
      </c>
      <c r="P15" s="582" t="s">
        <v>649</v>
      </c>
      <c r="Q15" s="582"/>
      <c r="R15" s="576">
        <v>44562</v>
      </c>
      <c r="S15" s="576">
        <v>44651</v>
      </c>
      <c r="T15" s="579" t="s">
        <v>652</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9" customFormat="1" ht="13.5" customHeight="1">
      <c r="A16" s="556"/>
      <c r="B16" s="394"/>
      <c r="C16" s="559"/>
      <c r="D16" s="559"/>
      <c r="E16" s="562"/>
      <c r="F16" s="562"/>
      <c r="G16" s="562"/>
      <c r="H16" s="565"/>
      <c r="I16" s="568"/>
      <c r="J16" s="547"/>
      <c r="K16" s="550"/>
      <c r="L16" s="550"/>
      <c r="M16" s="553"/>
      <c r="N16" s="550"/>
      <c r="O16" s="583"/>
      <c r="P16" s="577"/>
      <c r="Q16" s="577"/>
      <c r="R16" s="577"/>
      <c r="S16" s="577"/>
      <c r="T16" s="58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9" customFormat="1" ht="13.5" customHeight="1">
      <c r="A17" s="556"/>
      <c r="B17" s="394"/>
      <c r="C17" s="559"/>
      <c r="D17" s="559"/>
      <c r="E17" s="562"/>
      <c r="F17" s="562"/>
      <c r="G17" s="562"/>
      <c r="H17" s="565"/>
      <c r="I17" s="568"/>
      <c r="J17" s="547"/>
      <c r="K17" s="550"/>
      <c r="L17" s="550"/>
      <c r="M17" s="553"/>
      <c r="N17" s="550"/>
      <c r="O17" s="583"/>
      <c r="P17" s="577"/>
      <c r="Q17" s="577"/>
      <c r="R17" s="577"/>
      <c r="S17" s="577"/>
      <c r="T17" s="58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9" customFormat="1" ht="13.5" customHeight="1">
      <c r="A18" s="556"/>
      <c r="B18" s="394"/>
      <c r="C18" s="559"/>
      <c r="D18" s="559"/>
      <c r="E18" s="562"/>
      <c r="F18" s="562"/>
      <c r="G18" s="562"/>
      <c r="H18" s="565"/>
      <c r="I18" s="568"/>
      <c r="J18" s="547"/>
      <c r="K18" s="550"/>
      <c r="L18" s="550"/>
      <c r="M18" s="553"/>
      <c r="N18" s="550"/>
      <c r="O18" s="583"/>
      <c r="P18" s="577"/>
      <c r="Q18" s="577"/>
      <c r="R18" s="577"/>
      <c r="S18" s="577"/>
      <c r="T18" s="58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9" customFormat="1" ht="255.75" customHeight="1">
      <c r="A19" s="557"/>
      <c r="B19" s="542"/>
      <c r="C19" s="560"/>
      <c r="D19" s="560"/>
      <c r="E19" s="563"/>
      <c r="F19" s="563"/>
      <c r="G19" s="563"/>
      <c r="H19" s="566"/>
      <c r="I19" s="569"/>
      <c r="J19" s="548"/>
      <c r="K19" s="551"/>
      <c r="L19" s="551"/>
      <c r="M19" s="554"/>
      <c r="N19" s="551"/>
      <c r="O19" s="584"/>
      <c r="P19" s="578"/>
      <c r="Q19" s="578"/>
      <c r="R19" s="578"/>
      <c r="S19" s="578"/>
      <c r="T19" s="58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55">
        <v>3</v>
      </c>
      <c r="B20" s="541" t="str">
        <f>'Mapa Final'!B20</f>
        <v>Demora en la ejecución de los contratos de consultorías de estudios y diseños de infraestructura física de alta y media alta complejidad</v>
      </c>
      <c r="C20" s="558" t="str">
        <f>'Mapa Final'!C20</f>
        <v>Afectación en la Prestación del Servicio de Justicia</v>
      </c>
      <c r="D20" s="558"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561" t="str">
        <f>'Mapa Final'!E20</f>
        <v>La presencia de cambios normativos o ajustes al programa arquitectónico y a la falta de calidad en el diseño, causan demoras considerables en el proyecto de estudios y diseños.</v>
      </c>
      <c r="F20" s="561" t="str">
        <f>'Mapa Final'!F20</f>
        <v>Posibilidad de que se genere retraso en la contratación de la construcción del proyecto, a causa de los cambios normativos, ajustes al programa arquitectónico o falta en la calidad de los diseños y estudios técnicos.</v>
      </c>
      <c r="G20" s="561" t="str">
        <f>'Mapa Final'!G20</f>
        <v>Ejecución y Administración de Procesos</v>
      </c>
      <c r="H20" s="564" t="str">
        <f>'Mapa Final'!I20</f>
        <v>Baja</v>
      </c>
      <c r="I20" s="567" t="str">
        <f>'Mapa Final'!L20</f>
        <v>Moderado</v>
      </c>
      <c r="J20" s="546" t="str">
        <f>'Mapa Final'!N20</f>
        <v>Moderado</v>
      </c>
      <c r="K20" s="549" t="str">
        <f>'Mapa Final'!AA20</f>
        <v>Baja</v>
      </c>
      <c r="L20" s="549" t="str">
        <f>'Mapa Final'!AE20</f>
        <v>Moderado</v>
      </c>
      <c r="M20" s="552" t="str">
        <f>'Mapa Final'!AG20</f>
        <v>Moderado</v>
      </c>
      <c r="N20" s="549" t="str">
        <f>'Mapa Final'!AH20</f>
        <v>Aceptar</v>
      </c>
      <c r="O20" s="558" t="s">
        <v>653</v>
      </c>
      <c r="P20" s="582" t="s">
        <v>654</v>
      </c>
      <c r="Q20" s="582"/>
      <c r="R20" s="576">
        <v>44562</v>
      </c>
      <c r="S20" s="576">
        <v>44651</v>
      </c>
      <c r="T20" s="561" t="s">
        <v>655</v>
      </c>
      <c r="U20" s="35"/>
      <c r="V20" s="35"/>
    </row>
    <row r="21" spans="1:176">
      <c r="A21" s="556"/>
      <c r="B21" s="394"/>
      <c r="C21" s="559"/>
      <c r="D21" s="559"/>
      <c r="E21" s="562"/>
      <c r="F21" s="562"/>
      <c r="G21" s="562"/>
      <c r="H21" s="565"/>
      <c r="I21" s="568"/>
      <c r="J21" s="547"/>
      <c r="K21" s="550"/>
      <c r="L21" s="550"/>
      <c r="M21" s="553"/>
      <c r="N21" s="550"/>
      <c r="O21" s="559"/>
      <c r="P21" s="577"/>
      <c r="Q21" s="577"/>
      <c r="R21" s="577"/>
      <c r="S21" s="577"/>
      <c r="T21" s="562"/>
      <c r="U21" s="35"/>
      <c r="V21" s="35"/>
    </row>
    <row r="22" spans="1:176">
      <c r="A22" s="556"/>
      <c r="B22" s="394"/>
      <c r="C22" s="559"/>
      <c r="D22" s="559"/>
      <c r="E22" s="562"/>
      <c r="F22" s="562"/>
      <c r="G22" s="562"/>
      <c r="H22" s="565"/>
      <c r="I22" s="568"/>
      <c r="J22" s="547"/>
      <c r="K22" s="550"/>
      <c r="L22" s="550"/>
      <c r="M22" s="553"/>
      <c r="N22" s="550"/>
      <c r="O22" s="559"/>
      <c r="P22" s="577"/>
      <c r="Q22" s="577"/>
      <c r="R22" s="577"/>
      <c r="S22" s="577"/>
      <c r="T22" s="562"/>
      <c r="U22" s="35"/>
      <c r="V22" s="35"/>
    </row>
    <row r="23" spans="1:176">
      <c r="A23" s="556"/>
      <c r="B23" s="394"/>
      <c r="C23" s="559"/>
      <c r="D23" s="559"/>
      <c r="E23" s="562"/>
      <c r="F23" s="562"/>
      <c r="G23" s="562"/>
      <c r="H23" s="565"/>
      <c r="I23" s="568"/>
      <c r="J23" s="547"/>
      <c r="K23" s="550"/>
      <c r="L23" s="550"/>
      <c r="M23" s="553"/>
      <c r="N23" s="550"/>
      <c r="O23" s="559"/>
      <c r="P23" s="577"/>
      <c r="Q23" s="577"/>
      <c r="R23" s="577"/>
      <c r="S23" s="577"/>
      <c r="T23" s="562"/>
      <c r="U23" s="35"/>
      <c r="V23" s="35"/>
    </row>
    <row r="24" spans="1:176" ht="307.5" customHeight="1">
      <c r="A24" s="557"/>
      <c r="B24" s="542"/>
      <c r="C24" s="560"/>
      <c r="D24" s="560"/>
      <c r="E24" s="563"/>
      <c r="F24" s="563"/>
      <c r="G24" s="563"/>
      <c r="H24" s="566"/>
      <c r="I24" s="569"/>
      <c r="J24" s="548"/>
      <c r="K24" s="551"/>
      <c r="L24" s="551"/>
      <c r="M24" s="554"/>
      <c r="N24" s="551"/>
      <c r="O24" s="560"/>
      <c r="P24" s="578"/>
      <c r="Q24" s="578"/>
      <c r="R24" s="578"/>
      <c r="S24" s="578"/>
      <c r="T24" s="563"/>
      <c r="U24" s="35"/>
      <c r="V24" s="35"/>
    </row>
    <row r="25" spans="1:176">
      <c r="A25" s="555">
        <f>'Mapa Final'!A25</f>
        <v>4</v>
      </c>
      <c r="B25" s="541" t="str">
        <f>'Mapa Final'!B25</f>
        <v>Demora en la ejecución de los contratos de contrucción y mobiliario en proyectos de inversión de alta y media alta complejidad</v>
      </c>
      <c r="C25" s="558" t="str">
        <f>'Mapa Final'!C25</f>
        <v>Afectación en la Prestación del Servicio de Justicia</v>
      </c>
      <c r="D25" s="558" t="str">
        <f>'Mapa Final'!D25</f>
        <v>1. Paros, bloqueos o situaciones de orden público
2. Interventoría externa de baja calidad o del contratista de obra
3. Dificultad en la disponibilidad de recursos financieros, suministro de equipos, materiales, mano de obra y otros recursos necesarios
4. Relacionadas con los procesos adquisición, contratación o liquidación de los proyectos de infraestructura judicial
5. Sanciones de autoridades competentes</v>
      </c>
      <c r="E25" s="561" t="str">
        <f>'Mapa Final'!E25</f>
        <v>Demora en la entrega de una sede judicial nueva, debido a la imposibilidad para resolver la causa que ocasiona el retraso en el cronograma del proyecto.</v>
      </c>
      <c r="F25" s="561" t="str">
        <f>'Mapa Final'!F25</f>
        <v>Posibilidad de que la entrega de una sede judicial nueva se retrase, por factores asociados a la adquisición, contratación, ejecución de estudios, diseños y contrucción de infraestructura judicial.</v>
      </c>
      <c r="G25" s="561" t="str">
        <f>'Mapa Final'!G25</f>
        <v>Ejecución y Administración de Procesos</v>
      </c>
      <c r="H25" s="564" t="str">
        <f>'Mapa Final'!I25</f>
        <v>Baja</v>
      </c>
      <c r="I25" s="567" t="str">
        <f>'Mapa Final'!L25</f>
        <v>Moderado</v>
      </c>
      <c r="J25" s="546" t="str">
        <f>'Mapa Final'!N25</f>
        <v>Moderado</v>
      </c>
      <c r="K25" s="549" t="str">
        <f>'Mapa Final'!AA25</f>
        <v>Baja</v>
      </c>
      <c r="L25" s="549" t="str">
        <f>'Mapa Final'!AE25</f>
        <v>Moderado</v>
      </c>
      <c r="M25" s="552" t="str">
        <f>'Mapa Final'!AG25</f>
        <v>Moderado</v>
      </c>
      <c r="N25" s="549" t="str">
        <f>'Mapa Final'!AH25</f>
        <v>Aceptar</v>
      </c>
      <c r="O25" s="558" t="s">
        <v>656</v>
      </c>
      <c r="P25" s="582" t="s">
        <v>649</v>
      </c>
      <c r="Q25" s="582"/>
      <c r="R25" s="576">
        <v>44562</v>
      </c>
      <c r="S25" s="576">
        <v>44651</v>
      </c>
      <c r="T25" s="561" t="s">
        <v>657</v>
      </c>
    </row>
    <row r="26" spans="1:176">
      <c r="A26" s="556"/>
      <c r="B26" s="394"/>
      <c r="C26" s="559"/>
      <c r="D26" s="559"/>
      <c r="E26" s="562"/>
      <c r="F26" s="562"/>
      <c r="G26" s="562"/>
      <c r="H26" s="565"/>
      <c r="I26" s="568"/>
      <c r="J26" s="547"/>
      <c r="K26" s="550"/>
      <c r="L26" s="550"/>
      <c r="M26" s="553"/>
      <c r="N26" s="550"/>
      <c r="O26" s="559"/>
      <c r="P26" s="577"/>
      <c r="Q26" s="577"/>
      <c r="R26" s="577"/>
      <c r="S26" s="577"/>
      <c r="T26" s="562"/>
    </row>
    <row r="27" spans="1:176">
      <c r="A27" s="556"/>
      <c r="B27" s="394"/>
      <c r="C27" s="559"/>
      <c r="D27" s="559"/>
      <c r="E27" s="562"/>
      <c r="F27" s="562"/>
      <c r="G27" s="562"/>
      <c r="H27" s="565"/>
      <c r="I27" s="568"/>
      <c r="J27" s="547"/>
      <c r="K27" s="550"/>
      <c r="L27" s="550"/>
      <c r="M27" s="553"/>
      <c r="N27" s="550"/>
      <c r="O27" s="559"/>
      <c r="P27" s="577"/>
      <c r="Q27" s="577"/>
      <c r="R27" s="577"/>
      <c r="S27" s="577"/>
      <c r="T27" s="562"/>
    </row>
    <row r="28" spans="1:176" ht="5.25" customHeight="1">
      <c r="A28" s="556"/>
      <c r="B28" s="394"/>
      <c r="C28" s="559"/>
      <c r="D28" s="559"/>
      <c r="E28" s="562"/>
      <c r="F28" s="562"/>
      <c r="G28" s="562"/>
      <c r="H28" s="565"/>
      <c r="I28" s="568"/>
      <c r="J28" s="547"/>
      <c r="K28" s="550"/>
      <c r="L28" s="550"/>
      <c r="M28" s="553"/>
      <c r="N28" s="550"/>
      <c r="O28" s="559"/>
      <c r="P28" s="577"/>
      <c r="Q28" s="577"/>
      <c r="R28" s="577"/>
      <c r="S28" s="577"/>
      <c r="T28" s="562"/>
    </row>
    <row r="29" spans="1:176" ht="277.5" customHeight="1">
      <c r="A29" s="557"/>
      <c r="B29" s="542"/>
      <c r="C29" s="560"/>
      <c r="D29" s="560"/>
      <c r="E29" s="563"/>
      <c r="F29" s="563"/>
      <c r="G29" s="563"/>
      <c r="H29" s="566"/>
      <c r="I29" s="569"/>
      <c r="J29" s="548"/>
      <c r="K29" s="551"/>
      <c r="L29" s="551"/>
      <c r="M29" s="554"/>
      <c r="N29" s="551"/>
      <c r="O29" s="560"/>
      <c r="P29" s="578"/>
      <c r="Q29" s="578"/>
      <c r="R29" s="578"/>
      <c r="S29" s="578"/>
      <c r="T29" s="563"/>
    </row>
    <row r="30" spans="1:176">
      <c r="A30" s="555">
        <f>'Mapa Final'!A30</f>
        <v>5</v>
      </c>
      <c r="B30" s="541" t="str">
        <f>'Mapa Final'!B30</f>
        <v>Daño o deterioro en sedes judiciales en construcción o ya construidas de alta y media alta complejidad</v>
      </c>
      <c r="C30" s="558" t="str">
        <f>'Mapa Final'!C30</f>
        <v>Afectación en la Prestación del Servicio de Justicia</v>
      </c>
      <c r="D30" s="558"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561" t="str">
        <f>'Mapa Final'!E30</f>
        <v>Evento o situación adversa que genera un daño a la infraestructura física judicial.</v>
      </c>
      <c r="F30" s="561" t="str">
        <f>'Mapa Final'!F30</f>
        <v>Posibilidad de que dado un evento o situación externa, se genere una afectación grave o leve a la infraestructura física judicial, a causa de un evento que impacte la infraestructura física.</v>
      </c>
      <c r="G30" s="561" t="str">
        <f>'Mapa Final'!G30</f>
        <v>Daños Activos Fijos/Eventos Externos</v>
      </c>
      <c r="H30" s="564" t="str">
        <f>'Mapa Final'!I30</f>
        <v>Baja</v>
      </c>
      <c r="I30" s="567" t="str">
        <f>'Mapa Final'!L30</f>
        <v>Moderado</v>
      </c>
      <c r="J30" s="546" t="str">
        <f>'Mapa Final'!N30</f>
        <v>Moderado</v>
      </c>
      <c r="K30" s="549" t="str">
        <f>'Mapa Final'!AA30</f>
        <v>Baja</v>
      </c>
      <c r="L30" s="549" t="str">
        <f>'Mapa Final'!AE30</f>
        <v>Moderado</v>
      </c>
      <c r="M30" s="552" t="str">
        <f>'Mapa Final'!AG30</f>
        <v>Moderado</v>
      </c>
      <c r="N30" s="549" t="str">
        <f>'Mapa Final'!AH30</f>
        <v>Aceptar</v>
      </c>
      <c r="O30" s="579" t="s">
        <v>658</v>
      </c>
      <c r="P30" s="582" t="s">
        <v>649</v>
      </c>
      <c r="Q30" s="582"/>
      <c r="R30" s="576">
        <v>44562</v>
      </c>
      <c r="S30" s="576">
        <v>44651</v>
      </c>
      <c r="T30" s="582"/>
    </row>
    <row r="31" spans="1:176">
      <c r="A31" s="556"/>
      <c r="B31" s="394"/>
      <c r="C31" s="559"/>
      <c r="D31" s="559"/>
      <c r="E31" s="562"/>
      <c r="F31" s="562"/>
      <c r="G31" s="562"/>
      <c r="H31" s="565"/>
      <c r="I31" s="568"/>
      <c r="J31" s="547"/>
      <c r="K31" s="550"/>
      <c r="L31" s="550"/>
      <c r="M31" s="553"/>
      <c r="N31" s="550"/>
      <c r="O31" s="580"/>
      <c r="P31" s="577"/>
      <c r="Q31" s="577"/>
      <c r="R31" s="577"/>
      <c r="S31" s="577"/>
      <c r="T31" s="577"/>
    </row>
    <row r="32" spans="1:176">
      <c r="A32" s="556"/>
      <c r="B32" s="394"/>
      <c r="C32" s="559"/>
      <c r="D32" s="559"/>
      <c r="E32" s="562"/>
      <c r="F32" s="562"/>
      <c r="G32" s="562"/>
      <c r="H32" s="565"/>
      <c r="I32" s="568"/>
      <c r="J32" s="547"/>
      <c r="K32" s="550"/>
      <c r="L32" s="550"/>
      <c r="M32" s="553"/>
      <c r="N32" s="550"/>
      <c r="O32" s="580"/>
      <c r="P32" s="577"/>
      <c r="Q32" s="577"/>
      <c r="R32" s="577"/>
      <c r="S32" s="577"/>
      <c r="T32" s="577"/>
    </row>
    <row r="33" spans="1:20">
      <c r="A33" s="556"/>
      <c r="B33" s="394"/>
      <c r="C33" s="559"/>
      <c r="D33" s="559"/>
      <c r="E33" s="562"/>
      <c r="F33" s="562"/>
      <c r="G33" s="562"/>
      <c r="H33" s="565"/>
      <c r="I33" s="568"/>
      <c r="J33" s="547"/>
      <c r="K33" s="550"/>
      <c r="L33" s="550"/>
      <c r="M33" s="553"/>
      <c r="N33" s="550"/>
      <c r="O33" s="580"/>
      <c r="P33" s="577"/>
      <c r="Q33" s="577"/>
      <c r="R33" s="577"/>
      <c r="S33" s="577"/>
      <c r="T33" s="577"/>
    </row>
    <row r="34" spans="1:20" ht="102.75" customHeight="1">
      <c r="A34" s="557"/>
      <c r="B34" s="542"/>
      <c r="C34" s="560"/>
      <c r="D34" s="560"/>
      <c r="E34" s="563"/>
      <c r="F34" s="563"/>
      <c r="G34" s="563"/>
      <c r="H34" s="566"/>
      <c r="I34" s="569"/>
      <c r="J34" s="548"/>
      <c r="K34" s="551"/>
      <c r="L34" s="551"/>
      <c r="M34" s="554"/>
      <c r="N34" s="551"/>
      <c r="O34" s="581"/>
      <c r="P34" s="578"/>
      <c r="Q34" s="578"/>
      <c r="R34" s="578"/>
      <c r="S34" s="578"/>
      <c r="T34" s="578"/>
    </row>
    <row r="35" spans="1:20">
      <c r="A35" s="555">
        <f>'Mapa Final'!A35</f>
        <v>6</v>
      </c>
      <c r="B35" s="541" t="str">
        <f>'Mapa Final'!B35</f>
        <v>Impacto ambiental negativo, ocasionado por las actividades constructivas de alta y media alta complejidad</v>
      </c>
      <c r="C35" s="558" t="str">
        <f>'Mapa Final'!C35</f>
        <v xml:space="preserve"> Afectación Ambiental</v>
      </c>
      <c r="D35" s="558"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561" t="str">
        <f>'Mapa Final'!E35</f>
        <v>Incumplimiento ambiental, ocasionado por el desconocimiento y mala aplicación de los requisitos ambientales</v>
      </c>
      <c r="F35" s="561" t="str">
        <f>'Mapa Final'!F35</f>
        <v>Posibilidad de que la ocurrencia de un incumplimiento ambiental, a causa del desconocimiento o la indebida aplicación de los requisitos ambientales, lo que puede acarrear sanciones y retrasos en los proyectos de infraestructura.</v>
      </c>
      <c r="G35" s="561" t="str">
        <f>'Mapa Final'!G35</f>
        <v>Eventos Ambientales Internos</v>
      </c>
      <c r="H35" s="564" t="str">
        <f>'Mapa Final'!I35</f>
        <v>Baja</v>
      </c>
      <c r="I35" s="567" t="str">
        <f>'Mapa Final'!L35</f>
        <v>Moderado</v>
      </c>
      <c r="J35" s="546" t="str">
        <f>'Mapa Final'!N35</f>
        <v>Moderado</v>
      </c>
      <c r="K35" s="549" t="str">
        <f>'Mapa Final'!AA35</f>
        <v>Baja</v>
      </c>
      <c r="L35" s="549" t="str">
        <f>'Mapa Final'!AE35</f>
        <v>Moderado</v>
      </c>
      <c r="M35" s="552" t="str">
        <f>'Mapa Final'!AG35</f>
        <v>Moderado</v>
      </c>
      <c r="N35" s="549" t="str">
        <f>'Mapa Final'!AH35</f>
        <v>Aceptar</v>
      </c>
      <c r="O35" s="579" t="s">
        <v>659</v>
      </c>
      <c r="P35" s="570" t="s">
        <v>649</v>
      </c>
      <c r="Q35" s="573"/>
      <c r="R35" s="576">
        <v>44562</v>
      </c>
      <c r="S35" s="576">
        <v>44651</v>
      </c>
      <c r="T35" s="579" t="s">
        <v>660</v>
      </c>
    </row>
    <row r="36" spans="1:20">
      <c r="A36" s="556"/>
      <c r="B36" s="394"/>
      <c r="C36" s="559"/>
      <c r="D36" s="559"/>
      <c r="E36" s="562"/>
      <c r="F36" s="562"/>
      <c r="G36" s="562"/>
      <c r="H36" s="565"/>
      <c r="I36" s="568"/>
      <c r="J36" s="547"/>
      <c r="K36" s="550"/>
      <c r="L36" s="550"/>
      <c r="M36" s="553"/>
      <c r="N36" s="550"/>
      <c r="O36" s="580"/>
      <c r="P36" s="571"/>
      <c r="Q36" s="574"/>
      <c r="R36" s="577"/>
      <c r="S36" s="577"/>
      <c r="T36" s="580"/>
    </row>
    <row r="37" spans="1:20">
      <c r="A37" s="556"/>
      <c r="B37" s="394"/>
      <c r="C37" s="559"/>
      <c r="D37" s="559"/>
      <c r="E37" s="562"/>
      <c r="F37" s="562"/>
      <c r="G37" s="562"/>
      <c r="H37" s="565"/>
      <c r="I37" s="568"/>
      <c r="J37" s="547"/>
      <c r="K37" s="550"/>
      <c r="L37" s="550"/>
      <c r="M37" s="553"/>
      <c r="N37" s="550"/>
      <c r="O37" s="580"/>
      <c r="P37" s="571"/>
      <c r="Q37" s="574"/>
      <c r="R37" s="577"/>
      <c r="S37" s="577"/>
      <c r="T37" s="580"/>
    </row>
    <row r="38" spans="1:20">
      <c r="A38" s="556"/>
      <c r="B38" s="394"/>
      <c r="C38" s="559"/>
      <c r="D38" s="559"/>
      <c r="E38" s="562"/>
      <c r="F38" s="562"/>
      <c r="G38" s="562"/>
      <c r="H38" s="565"/>
      <c r="I38" s="568"/>
      <c r="J38" s="547"/>
      <c r="K38" s="550"/>
      <c r="L38" s="550"/>
      <c r="M38" s="553"/>
      <c r="N38" s="550"/>
      <c r="O38" s="580"/>
      <c r="P38" s="571"/>
      <c r="Q38" s="574"/>
      <c r="R38" s="577"/>
      <c r="S38" s="577"/>
      <c r="T38" s="580"/>
    </row>
    <row r="39" spans="1:20" ht="278.25" customHeight="1" thickBot="1">
      <c r="A39" s="557"/>
      <c r="B39" s="542"/>
      <c r="C39" s="560"/>
      <c r="D39" s="560"/>
      <c r="E39" s="563"/>
      <c r="F39" s="563"/>
      <c r="G39" s="563"/>
      <c r="H39" s="566"/>
      <c r="I39" s="569"/>
      <c r="J39" s="548"/>
      <c r="K39" s="551"/>
      <c r="L39" s="551"/>
      <c r="M39" s="554"/>
      <c r="N39" s="551"/>
      <c r="O39" s="581"/>
      <c r="P39" s="572"/>
      <c r="Q39" s="575"/>
      <c r="R39" s="578"/>
      <c r="S39" s="578"/>
      <c r="T39" s="581"/>
    </row>
    <row r="40" spans="1:20">
      <c r="A40" s="555">
        <f>'Mapa Final'!A40</f>
        <v>0</v>
      </c>
      <c r="B40" s="541">
        <f>'Mapa Final'!B40</f>
        <v>0</v>
      </c>
      <c r="C40" s="558">
        <f>'Mapa Final'!C40</f>
        <v>0</v>
      </c>
      <c r="D40" s="558">
        <f>'Mapa Final'!D40</f>
        <v>0</v>
      </c>
      <c r="E40" s="561">
        <f>'Mapa Final'!E40</f>
        <v>0</v>
      </c>
      <c r="F40" s="561">
        <f>'Mapa Final'!F40</f>
        <v>0</v>
      </c>
      <c r="G40" s="561">
        <f>'Mapa Final'!G40</f>
        <v>0</v>
      </c>
      <c r="H40" s="564" t="str">
        <f>'Mapa Final'!I40</f>
        <v>Muy Baja</v>
      </c>
      <c r="I40" s="567" t="b">
        <f>'Mapa Final'!L40</f>
        <v>0</v>
      </c>
      <c r="J40" s="546" t="e">
        <f>'Mapa Final'!N40</f>
        <v>#N/A</v>
      </c>
      <c r="K40" s="549" t="e">
        <f>'Mapa Final'!AA40</f>
        <v>#DIV/0!</v>
      </c>
      <c r="L40" s="549" t="e">
        <f>'Mapa Final'!AE40</f>
        <v>#DIV/0!</v>
      </c>
      <c r="M40" s="552" t="e">
        <f>'Mapa Final'!AG40</f>
        <v>#DIV/0!</v>
      </c>
      <c r="N40" s="549">
        <f>'Mapa Final'!AH40</f>
        <v>0</v>
      </c>
      <c r="O40" s="543"/>
      <c r="P40" s="543"/>
      <c r="Q40" s="543"/>
      <c r="R40" s="543"/>
      <c r="S40" s="543"/>
      <c r="T40" s="543"/>
    </row>
    <row r="41" spans="1:20">
      <c r="A41" s="556"/>
      <c r="B41" s="394"/>
      <c r="C41" s="559"/>
      <c r="D41" s="559"/>
      <c r="E41" s="562"/>
      <c r="F41" s="562"/>
      <c r="G41" s="562"/>
      <c r="H41" s="565"/>
      <c r="I41" s="568"/>
      <c r="J41" s="547"/>
      <c r="K41" s="550"/>
      <c r="L41" s="550"/>
      <c r="M41" s="553"/>
      <c r="N41" s="550"/>
      <c r="O41" s="544"/>
      <c r="P41" s="544"/>
      <c r="Q41" s="544"/>
      <c r="R41" s="544"/>
      <c r="S41" s="544"/>
      <c r="T41" s="544"/>
    </row>
    <row r="42" spans="1:20">
      <c r="A42" s="556"/>
      <c r="B42" s="394"/>
      <c r="C42" s="559"/>
      <c r="D42" s="559"/>
      <c r="E42" s="562"/>
      <c r="F42" s="562"/>
      <c r="G42" s="562"/>
      <c r="H42" s="565"/>
      <c r="I42" s="568"/>
      <c r="J42" s="547"/>
      <c r="K42" s="550"/>
      <c r="L42" s="550"/>
      <c r="M42" s="553"/>
      <c r="N42" s="550"/>
      <c r="O42" s="544"/>
      <c r="P42" s="544"/>
      <c r="Q42" s="544"/>
      <c r="R42" s="544"/>
      <c r="S42" s="544"/>
      <c r="T42" s="544"/>
    </row>
    <row r="43" spans="1:20">
      <c r="A43" s="556"/>
      <c r="B43" s="394"/>
      <c r="C43" s="559"/>
      <c r="D43" s="559"/>
      <c r="E43" s="562"/>
      <c r="F43" s="562"/>
      <c r="G43" s="562"/>
      <c r="H43" s="565"/>
      <c r="I43" s="568"/>
      <c r="J43" s="547"/>
      <c r="K43" s="550"/>
      <c r="L43" s="550"/>
      <c r="M43" s="553"/>
      <c r="N43" s="550"/>
      <c r="O43" s="544"/>
      <c r="P43" s="544"/>
      <c r="Q43" s="544"/>
      <c r="R43" s="544"/>
      <c r="S43" s="544"/>
      <c r="T43" s="544"/>
    </row>
    <row r="44" spans="1:20" ht="15.75" thickBot="1">
      <c r="A44" s="557"/>
      <c r="B44" s="542"/>
      <c r="C44" s="560"/>
      <c r="D44" s="560"/>
      <c r="E44" s="563"/>
      <c r="F44" s="563"/>
      <c r="G44" s="563"/>
      <c r="H44" s="566"/>
      <c r="I44" s="569"/>
      <c r="J44" s="548"/>
      <c r="K44" s="551"/>
      <c r="L44" s="551"/>
      <c r="M44" s="554"/>
      <c r="N44" s="551"/>
      <c r="O44" s="545"/>
      <c r="P44" s="545"/>
      <c r="Q44" s="545"/>
      <c r="R44" s="545"/>
      <c r="S44" s="545"/>
      <c r="T44" s="545"/>
    </row>
    <row r="45" spans="1:20">
      <c r="A45" s="555">
        <f>'Mapa Final'!A45</f>
        <v>0</v>
      </c>
      <c r="B45" s="541">
        <f>'Mapa Final'!B45</f>
        <v>0</v>
      </c>
      <c r="C45" s="558">
        <f>'Mapa Final'!C45</f>
        <v>0</v>
      </c>
      <c r="D45" s="558">
        <f>'Mapa Final'!D45</f>
        <v>0</v>
      </c>
      <c r="E45" s="561">
        <f>'Mapa Final'!E45</f>
        <v>0</v>
      </c>
      <c r="F45" s="561">
        <f>'Mapa Final'!F45</f>
        <v>0</v>
      </c>
      <c r="G45" s="561">
        <f>'Mapa Final'!G45</f>
        <v>0</v>
      </c>
      <c r="H45" s="564" t="str">
        <f>'Mapa Final'!I45</f>
        <v>Muy Baja</v>
      </c>
      <c r="I45" s="567" t="b">
        <f>'Mapa Final'!L45</f>
        <v>0</v>
      </c>
      <c r="J45" s="546" t="e">
        <f>'Mapa Final'!N45</f>
        <v>#N/A</v>
      </c>
      <c r="K45" s="549" t="e">
        <f>'Mapa Final'!AA45</f>
        <v>#DIV/0!</v>
      </c>
      <c r="L45" s="549" t="e">
        <f>'Mapa Final'!AE45</f>
        <v>#DIV/0!</v>
      </c>
      <c r="M45" s="552" t="e">
        <f>'Mapa Final'!AG45</f>
        <v>#DIV/0!</v>
      </c>
      <c r="N45" s="549">
        <f>'Mapa Final'!AH45</f>
        <v>0</v>
      </c>
      <c r="O45" s="543"/>
      <c r="P45" s="543"/>
      <c r="Q45" s="543"/>
      <c r="R45" s="543"/>
      <c r="S45" s="543"/>
      <c r="T45" s="543"/>
    </row>
    <row r="46" spans="1:20">
      <c r="A46" s="556"/>
      <c r="B46" s="394"/>
      <c r="C46" s="559"/>
      <c r="D46" s="559"/>
      <c r="E46" s="562"/>
      <c r="F46" s="562"/>
      <c r="G46" s="562"/>
      <c r="H46" s="565"/>
      <c r="I46" s="568"/>
      <c r="J46" s="547"/>
      <c r="K46" s="550"/>
      <c r="L46" s="550"/>
      <c r="M46" s="553"/>
      <c r="N46" s="550"/>
      <c r="O46" s="544"/>
      <c r="P46" s="544"/>
      <c r="Q46" s="544"/>
      <c r="R46" s="544"/>
      <c r="S46" s="544"/>
      <c r="T46" s="544"/>
    </row>
    <row r="47" spans="1:20">
      <c r="A47" s="556"/>
      <c r="B47" s="394"/>
      <c r="C47" s="559"/>
      <c r="D47" s="559"/>
      <c r="E47" s="562"/>
      <c r="F47" s="562"/>
      <c r="G47" s="562"/>
      <c r="H47" s="565"/>
      <c r="I47" s="568"/>
      <c r="J47" s="547"/>
      <c r="K47" s="550"/>
      <c r="L47" s="550"/>
      <c r="M47" s="553"/>
      <c r="N47" s="550"/>
      <c r="O47" s="544"/>
      <c r="P47" s="544"/>
      <c r="Q47" s="544"/>
      <c r="R47" s="544"/>
      <c r="S47" s="544"/>
      <c r="T47" s="544"/>
    </row>
    <row r="48" spans="1:20">
      <c r="A48" s="556"/>
      <c r="B48" s="394"/>
      <c r="C48" s="559"/>
      <c r="D48" s="559"/>
      <c r="E48" s="562"/>
      <c r="F48" s="562"/>
      <c r="G48" s="562"/>
      <c r="H48" s="565"/>
      <c r="I48" s="568"/>
      <c r="J48" s="547"/>
      <c r="K48" s="550"/>
      <c r="L48" s="550"/>
      <c r="M48" s="553"/>
      <c r="N48" s="550"/>
      <c r="O48" s="544"/>
      <c r="P48" s="544"/>
      <c r="Q48" s="544"/>
      <c r="R48" s="544"/>
      <c r="S48" s="544"/>
      <c r="T48" s="544"/>
    </row>
    <row r="49" spans="1:20" ht="15.75" thickBot="1">
      <c r="A49" s="557"/>
      <c r="B49" s="542"/>
      <c r="C49" s="560"/>
      <c r="D49" s="560"/>
      <c r="E49" s="563"/>
      <c r="F49" s="563"/>
      <c r="G49" s="563"/>
      <c r="H49" s="566"/>
      <c r="I49" s="569"/>
      <c r="J49" s="548"/>
      <c r="K49" s="551"/>
      <c r="L49" s="551"/>
      <c r="M49" s="554"/>
      <c r="N49" s="551"/>
      <c r="O49" s="545"/>
      <c r="P49" s="545"/>
      <c r="Q49" s="545"/>
      <c r="R49" s="545"/>
      <c r="S49" s="545"/>
      <c r="T49" s="545"/>
    </row>
    <row r="50" spans="1:20">
      <c r="A50" s="555">
        <f>'Mapa Final'!A50</f>
        <v>0</v>
      </c>
      <c r="B50" s="541">
        <f>'Mapa Final'!B50</f>
        <v>0</v>
      </c>
      <c r="C50" s="558">
        <f>'Mapa Final'!C50</f>
        <v>0</v>
      </c>
      <c r="D50" s="558">
        <f>'Mapa Final'!D50</f>
        <v>0</v>
      </c>
      <c r="E50" s="561">
        <f>'Mapa Final'!E50</f>
        <v>0</v>
      </c>
      <c r="F50" s="561">
        <f>'Mapa Final'!F50</f>
        <v>0</v>
      </c>
      <c r="G50" s="561">
        <f>'Mapa Final'!G50</f>
        <v>0</v>
      </c>
      <c r="H50" s="564" t="str">
        <f>'Mapa Final'!I50</f>
        <v>Muy Baja</v>
      </c>
      <c r="I50" s="567" t="b">
        <f>'Mapa Final'!L50</f>
        <v>0</v>
      </c>
      <c r="J50" s="546" t="e">
        <f>'Mapa Final'!N50</f>
        <v>#N/A</v>
      </c>
      <c r="K50" s="549" t="e">
        <f>'Mapa Final'!AA50</f>
        <v>#DIV/0!</v>
      </c>
      <c r="L50" s="549" t="e">
        <f>'Mapa Final'!AE50</f>
        <v>#DIV/0!</v>
      </c>
      <c r="M50" s="552" t="e">
        <f>'Mapa Final'!AG50</f>
        <v>#DIV/0!</v>
      </c>
      <c r="N50" s="549">
        <f>'Mapa Final'!AH50</f>
        <v>0</v>
      </c>
      <c r="O50" s="543"/>
      <c r="P50" s="543"/>
      <c r="Q50" s="543"/>
      <c r="R50" s="543"/>
      <c r="S50" s="543"/>
      <c r="T50" s="543"/>
    </row>
    <row r="51" spans="1:20">
      <c r="A51" s="556"/>
      <c r="B51" s="394"/>
      <c r="C51" s="559"/>
      <c r="D51" s="559"/>
      <c r="E51" s="562"/>
      <c r="F51" s="562"/>
      <c r="G51" s="562"/>
      <c r="H51" s="565"/>
      <c r="I51" s="568"/>
      <c r="J51" s="547"/>
      <c r="K51" s="550"/>
      <c r="L51" s="550"/>
      <c r="M51" s="553"/>
      <c r="N51" s="550"/>
      <c r="O51" s="544"/>
      <c r="P51" s="544"/>
      <c r="Q51" s="544"/>
      <c r="R51" s="544"/>
      <c r="S51" s="544"/>
      <c r="T51" s="544"/>
    </row>
    <row r="52" spans="1:20">
      <c r="A52" s="556"/>
      <c r="B52" s="394"/>
      <c r="C52" s="559"/>
      <c r="D52" s="559"/>
      <c r="E52" s="562"/>
      <c r="F52" s="562"/>
      <c r="G52" s="562"/>
      <c r="H52" s="565"/>
      <c r="I52" s="568"/>
      <c r="J52" s="547"/>
      <c r="K52" s="550"/>
      <c r="L52" s="550"/>
      <c r="M52" s="553"/>
      <c r="N52" s="550"/>
      <c r="O52" s="544"/>
      <c r="P52" s="544"/>
      <c r="Q52" s="544"/>
      <c r="R52" s="544"/>
      <c r="S52" s="544"/>
      <c r="T52" s="544"/>
    </row>
    <row r="53" spans="1:20">
      <c r="A53" s="556"/>
      <c r="B53" s="394"/>
      <c r="C53" s="559"/>
      <c r="D53" s="559"/>
      <c r="E53" s="562"/>
      <c r="F53" s="562"/>
      <c r="G53" s="562"/>
      <c r="H53" s="565"/>
      <c r="I53" s="568"/>
      <c r="J53" s="547"/>
      <c r="K53" s="550"/>
      <c r="L53" s="550"/>
      <c r="M53" s="553"/>
      <c r="N53" s="550"/>
      <c r="O53" s="544"/>
      <c r="P53" s="544"/>
      <c r="Q53" s="544"/>
      <c r="R53" s="544"/>
      <c r="S53" s="544"/>
      <c r="T53" s="544"/>
    </row>
    <row r="54" spans="1:20" ht="15.75" thickBot="1">
      <c r="A54" s="557"/>
      <c r="B54" s="542"/>
      <c r="C54" s="560"/>
      <c r="D54" s="560"/>
      <c r="E54" s="563"/>
      <c r="F54" s="563"/>
      <c r="G54" s="563"/>
      <c r="H54" s="566"/>
      <c r="I54" s="569"/>
      <c r="J54" s="548"/>
      <c r="K54" s="551"/>
      <c r="L54" s="551"/>
      <c r="M54" s="554"/>
      <c r="N54" s="551"/>
      <c r="O54" s="545"/>
      <c r="P54" s="545"/>
      <c r="Q54" s="545"/>
      <c r="R54" s="545"/>
      <c r="S54" s="545"/>
      <c r="T54" s="545"/>
    </row>
    <row r="55" spans="1:20">
      <c r="A55" s="555">
        <f>'Mapa Final'!A55</f>
        <v>0</v>
      </c>
      <c r="B55" s="541">
        <f>'Mapa Final'!B55</f>
        <v>0</v>
      </c>
      <c r="C55" s="558">
        <f>'Mapa Final'!C55</f>
        <v>0</v>
      </c>
      <c r="D55" s="558">
        <f>'Mapa Final'!D55</f>
        <v>0</v>
      </c>
      <c r="E55" s="561">
        <f>'Mapa Final'!E55</f>
        <v>0</v>
      </c>
      <c r="F55" s="561">
        <f>'Mapa Final'!F55</f>
        <v>0</v>
      </c>
      <c r="G55" s="561">
        <f>'Mapa Final'!G55</f>
        <v>0</v>
      </c>
      <c r="H55" s="564" t="str">
        <f>'Mapa Final'!I55</f>
        <v>Muy Baja</v>
      </c>
      <c r="I55" s="567" t="b">
        <f>'Mapa Final'!L55</f>
        <v>0</v>
      </c>
      <c r="J55" s="546" t="e">
        <f>'Mapa Final'!N55</f>
        <v>#N/A</v>
      </c>
      <c r="K55" s="549" t="e">
        <f>'Mapa Final'!AA55</f>
        <v>#DIV/0!</v>
      </c>
      <c r="L55" s="549" t="e">
        <f>'Mapa Final'!AE55</f>
        <v>#DIV/0!</v>
      </c>
      <c r="M55" s="552" t="e">
        <f>'Mapa Final'!AG55</f>
        <v>#DIV/0!</v>
      </c>
      <c r="N55" s="549">
        <f>'Mapa Final'!AH55</f>
        <v>0</v>
      </c>
      <c r="O55" s="543"/>
      <c r="P55" s="543"/>
      <c r="Q55" s="543"/>
      <c r="R55" s="543"/>
      <c r="S55" s="543"/>
      <c r="T55" s="543"/>
    </row>
    <row r="56" spans="1:20">
      <c r="A56" s="556"/>
      <c r="B56" s="394"/>
      <c r="C56" s="559"/>
      <c r="D56" s="559"/>
      <c r="E56" s="562"/>
      <c r="F56" s="562"/>
      <c r="G56" s="562"/>
      <c r="H56" s="565"/>
      <c r="I56" s="568"/>
      <c r="J56" s="547"/>
      <c r="K56" s="550"/>
      <c r="L56" s="550"/>
      <c r="M56" s="553"/>
      <c r="N56" s="550"/>
      <c r="O56" s="544"/>
      <c r="P56" s="544"/>
      <c r="Q56" s="544"/>
      <c r="R56" s="544"/>
      <c r="S56" s="544"/>
      <c r="T56" s="544"/>
    </row>
    <row r="57" spans="1:20">
      <c r="A57" s="556"/>
      <c r="B57" s="394"/>
      <c r="C57" s="559"/>
      <c r="D57" s="559"/>
      <c r="E57" s="562"/>
      <c r="F57" s="562"/>
      <c r="G57" s="562"/>
      <c r="H57" s="565"/>
      <c r="I57" s="568"/>
      <c r="J57" s="547"/>
      <c r="K57" s="550"/>
      <c r="L57" s="550"/>
      <c r="M57" s="553"/>
      <c r="N57" s="550"/>
      <c r="O57" s="544"/>
      <c r="P57" s="544"/>
      <c r="Q57" s="544"/>
      <c r="R57" s="544"/>
      <c r="S57" s="544"/>
      <c r="T57" s="544"/>
    </row>
    <row r="58" spans="1:20">
      <c r="A58" s="556"/>
      <c r="B58" s="394"/>
      <c r="C58" s="559"/>
      <c r="D58" s="559"/>
      <c r="E58" s="562"/>
      <c r="F58" s="562"/>
      <c r="G58" s="562"/>
      <c r="H58" s="565"/>
      <c r="I58" s="568"/>
      <c r="J58" s="547"/>
      <c r="K58" s="550"/>
      <c r="L58" s="550"/>
      <c r="M58" s="553"/>
      <c r="N58" s="550"/>
      <c r="O58" s="544"/>
      <c r="P58" s="544"/>
      <c r="Q58" s="544"/>
      <c r="R58" s="544"/>
      <c r="S58" s="544"/>
      <c r="T58" s="544"/>
    </row>
    <row r="59" spans="1:20" ht="15.75" thickBot="1">
      <c r="A59" s="557"/>
      <c r="B59" s="542"/>
      <c r="C59" s="560"/>
      <c r="D59" s="560"/>
      <c r="E59" s="563"/>
      <c r="F59" s="563"/>
      <c r="G59" s="563"/>
      <c r="H59" s="566"/>
      <c r="I59" s="569"/>
      <c r="J59" s="548"/>
      <c r="K59" s="551"/>
      <c r="L59" s="551"/>
      <c r="M59" s="554"/>
      <c r="N59" s="551"/>
      <c r="O59" s="545"/>
      <c r="P59" s="545"/>
      <c r="Q59" s="545"/>
      <c r="R59" s="545"/>
      <c r="S59" s="545"/>
      <c r="T59" s="545"/>
    </row>
    <row r="1048576" ht="15" customHeight="1"/>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439" priority="687" operator="containsText" text="3- Moderado">
      <formula>NOT(ISERROR(SEARCH("3- Moderado",A7)))</formula>
    </cfRule>
    <cfRule type="containsText" dxfId="2438" priority="688" operator="containsText" text="6- Moderado">
      <formula>NOT(ISERROR(SEARCH("6- Moderado",A7)))</formula>
    </cfRule>
    <cfRule type="containsText" dxfId="2437" priority="689" operator="containsText" text="4- Moderado">
      <formula>NOT(ISERROR(SEARCH("4- Moderado",A7)))</formula>
    </cfRule>
    <cfRule type="containsText" dxfId="2436" priority="690" operator="containsText" text="3- Bajo">
      <formula>NOT(ISERROR(SEARCH("3- Bajo",A7)))</formula>
    </cfRule>
    <cfRule type="containsText" dxfId="2435" priority="691" operator="containsText" text="4- Bajo">
      <formula>NOT(ISERROR(SEARCH("4- Bajo",A7)))</formula>
    </cfRule>
    <cfRule type="containsText" dxfId="2434" priority="692" operator="containsText" text="1- Bajo">
      <formula>NOT(ISERROR(SEARCH("1- Bajo",A7)))</formula>
    </cfRule>
  </conditionalFormatting>
  <conditionalFormatting sqref="H8:J8">
    <cfRule type="containsText" dxfId="2433" priority="680" operator="containsText" text="3- Moderado">
      <formula>NOT(ISERROR(SEARCH("3- Moderado",H8)))</formula>
    </cfRule>
    <cfRule type="containsText" dxfId="2432" priority="681" operator="containsText" text="6- Moderado">
      <formula>NOT(ISERROR(SEARCH("6- Moderado",H8)))</formula>
    </cfRule>
    <cfRule type="containsText" dxfId="2431" priority="682" operator="containsText" text="4- Moderado">
      <formula>NOT(ISERROR(SEARCH("4- Moderado",H8)))</formula>
    </cfRule>
    <cfRule type="containsText" dxfId="2430" priority="683" operator="containsText" text="3- Bajo">
      <formula>NOT(ISERROR(SEARCH("3- Bajo",H8)))</formula>
    </cfRule>
    <cfRule type="containsText" dxfId="2429" priority="684" operator="containsText" text="4- Bajo">
      <formula>NOT(ISERROR(SEARCH("4- Bajo",H8)))</formula>
    </cfRule>
    <cfRule type="containsText" dxfId="2428" priority="686" operator="containsText" text="1- Bajo">
      <formula>NOT(ISERROR(SEARCH("1- Bajo",H8)))</formula>
    </cfRule>
  </conditionalFormatting>
  <conditionalFormatting sqref="J8 J60:J1048576">
    <cfRule type="containsText" dxfId="2427" priority="669" operator="containsText" text="25- Extremo">
      <formula>NOT(ISERROR(SEARCH("25- Extremo",J8)))</formula>
    </cfRule>
    <cfRule type="containsText" dxfId="2426" priority="670" operator="containsText" text="20- Extremo">
      <formula>NOT(ISERROR(SEARCH("20- Extremo",J8)))</formula>
    </cfRule>
    <cfRule type="containsText" dxfId="2425" priority="671" operator="containsText" text="15- Extremo">
      <formula>NOT(ISERROR(SEARCH("15- Extremo",J8)))</formula>
    </cfRule>
    <cfRule type="containsText" dxfId="2424" priority="672" operator="containsText" text="10- Extremo">
      <formula>NOT(ISERROR(SEARCH("10- Extremo",J8)))</formula>
    </cfRule>
    <cfRule type="containsText" dxfId="2423" priority="673" operator="containsText" text="5- Extremo">
      <formula>NOT(ISERROR(SEARCH("5- Extremo",J8)))</formula>
    </cfRule>
    <cfRule type="containsText" dxfId="2422" priority="674" operator="containsText" text="12- Alto">
      <formula>NOT(ISERROR(SEARCH("12- Alto",J8)))</formula>
    </cfRule>
    <cfRule type="containsText" dxfId="2421" priority="675" operator="containsText" text="10- Alto">
      <formula>NOT(ISERROR(SEARCH("10- Alto",J8)))</formula>
    </cfRule>
    <cfRule type="containsText" dxfId="2420" priority="676" operator="containsText" text="9- Alto">
      <formula>NOT(ISERROR(SEARCH("9- Alto",J8)))</formula>
    </cfRule>
    <cfRule type="containsText" dxfId="2419" priority="677" operator="containsText" text="8- Alto">
      <formula>NOT(ISERROR(SEARCH("8- Alto",J8)))</formula>
    </cfRule>
    <cfRule type="containsText" dxfId="2418" priority="678" operator="containsText" text="5- Alto">
      <formula>NOT(ISERROR(SEARCH("5- Alto",J8)))</formula>
    </cfRule>
    <cfRule type="containsText" dxfId="2417" priority="679" operator="containsText" text="4- Alto">
      <formula>NOT(ISERROR(SEARCH("4- Alto",J8)))</formula>
    </cfRule>
    <cfRule type="containsText" dxfId="2416" priority="685" operator="containsText" text="2- Bajo">
      <formula>NOT(ISERROR(SEARCH("2- Bajo",J8)))</formula>
    </cfRule>
  </conditionalFormatting>
  <conditionalFormatting sqref="K10:L10 K15:L15 K20:L20">
    <cfRule type="containsText" dxfId="2415" priority="663" operator="containsText" text="3- Moderado">
      <formula>NOT(ISERROR(SEARCH("3- Moderado",K10)))</formula>
    </cfRule>
    <cfRule type="containsText" dxfId="2414" priority="664" operator="containsText" text="6- Moderado">
      <formula>NOT(ISERROR(SEARCH("6- Moderado",K10)))</formula>
    </cfRule>
    <cfRule type="containsText" dxfId="2413" priority="665" operator="containsText" text="4- Moderado">
      <formula>NOT(ISERROR(SEARCH("4- Moderado",K10)))</formula>
    </cfRule>
    <cfRule type="containsText" dxfId="2412" priority="666" operator="containsText" text="3- Bajo">
      <formula>NOT(ISERROR(SEARCH("3- Bajo",K10)))</formula>
    </cfRule>
    <cfRule type="containsText" dxfId="2411" priority="667" operator="containsText" text="4- Bajo">
      <formula>NOT(ISERROR(SEARCH("4- Bajo",K10)))</formula>
    </cfRule>
    <cfRule type="containsText" dxfId="2410" priority="668" operator="containsText" text="1- Bajo">
      <formula>NOT(ISERROR(SEARCH("1- Bajo",K10)))</formula>
    </cfRule>
  </conditionalFormatting>
  <conditionalFormatting sqref="H10:I10 H15:I15 H20:I20">
    <cfRule type="containsText" dxfId="2409" priority="657" operator="containsText" text="3- Moderado">
      <formula>NOT(ISERROR(SEARCH("3- Moderado",H10)))</formula>
    </cfRule>
    <cfRule type="containsText" dxfId="2408" priority="658" operator="containsText" text="6- Moderado">
      <formula>NOT(ISERROR(SEARCH("6- Moderado",H10)))</formula>
    </cfRule>
    <cfRule type="containsText" dxfId="2407" priority="659" operator="containsText" text="4- Moderado">
      <formula>NOT(ISERROR(SEARCH("4- Moderado",H10)))</formula>
    </cfRule>
    <cfRule type="containsText" dxfId="2406" priority="660" operator="containsText" text="3- Bajo">
      <formula>NOT(ISERROR(SEARCH("3- Bajo",H10)))</formula>
    </cfRule>
    <cfRule type="containsText" dxfId="2405" priority="661" operator="containsText" text="4- Bajo">
      <formula>NOT(ISERROR(SEARCH("4- Bajo",H10)))</formula>
    </cfRule>
    <cfRule type="containsText" dxfId="2404" priority="662" operator="containsText" text="1- Bajo">
      <formula>NOT(ISERROR(SEARCH("1- Bajo",H10)))</formula>
    </cfRule>
  </conditionalFormatting>
  <conditionalFormatting sqref="A10:E10 E15 A15:B15 B20 B25 B30 B35 B40 B45 B50 B55">
    <cfRule type="containsText" dxfId="2403" priority="651" operator="containsText" text="3- Moderado">
      <formula>NOT(ISERROR(SEARCH("3- Moderado",A10)))</formula>
    </cfRule>
    <cfRule type="containsText" dxfId="2402" priority="652" operator="containsText" text="6- Moderado">
      <formula>NOT(ISERROR(SEARCH("6- Moderado",A10)))</formula>
    </cfRule>
    <cfRule type="containsText" dxfId="2401" priority="653" operator="containsText" text="4- Moderado">
      <formula>NOT(ISERROR(SEARCH("4- Moderado",A10)))</formula>
    </cfRule>
    <cfRule type="containsText" dxfId="2400" priority="654" operator="containsText" text="3- Bajo">
      <formula>NOT(ISERROR(SEARCH("3- Bajo",A10)))</formula>
    </cfRule>
    <cfRule type="containsText" dxfId="2399" priority="655" operator="containsText" text="4- Bajo">
      <formula>NOT(ISERROR(SEARCH("4- Bajo",A10)))</formula>
    </cfRule>
    <cfRule type="containsText" dxfId="2398" priority="656" operator="containsText" text="1- Bajo">
      <formula>NOT(ISERROR(SEARCH("1- Bajo",A10)))</formula>
    </cfRule>
  </conditionalFormatting>
  <conditionalFormatting sqref="F10:G10 F15:G15">
    <cfRule type="containsText" dxfId="2397" priority="645" operator="containsText" text="3- Moderado">
      <formula>NOT(ISERROR(SEARCH("3- Moderado",F10)))</formula>
    </cfRule>
    <cfRule type="containsText" dxfId="2396" priority="646" operator="containsText" text="6- Moderado">
      <formula>NOT(ISERROR(SEARCH("6- Moderado",F10)))</formula>
    </cfRule>
    <cfRule type="containsText" dxfId="2395" priority="647" operator="containsText" text="4- Moderado">
      <formula>NOT(ISERROR(SEARCH("4- Moderado",F10)))</formula>
    </cfRule>
    <cfRule type="containsText" dxfId="2394" priority="648" operator="containsText" text="3- Bajo">
      <formula>NOT(ISERROR(SEARCH("3- Bajo",F10)))</formula>
    </cfRule>
    <cfRule type="containsText" dxfId="2393" priority="649" operator="containsText" text="4- Bajo">
      <formula>NOT(ISERROR(SEARCH("4- Bajo",F10)))</formula>
    </cfRule>
    <cfRule type="containsText" dxfId="2392" priority="650" operator="containsText" text="1- Bajo">
      <formula>NOT(ISERROR(SEARCH("1- Bajo",F10)))</formula>
    </cfRule>
  </conditionalFormatting>
  <conditionalFormatting sqref="K8">
    <cfRule type="containsText" dxfId="2391" priority="639" operator="containsText" text="3- Moderado">
      <formula>NOT(ISERROR(SEARCH("3- Moderado",K8)))</formula>
    </cfRule>
    <cfRule type="containsText" dxfId="2390" priority="640" operator="containsText" text="6- Moderado">
      <formula>NOT(ISERROR(SEARCH("6- Moderado",K8)))</formula>
    </cfRule>
    <cfRule type="containsText" dxfId="2389" priority="641" operator="containsText" text="4- Moderado">
      <formula>NOT(ISERROR(SEARCH("4- Moderado",K8)))</formula>
    </cfRule>
    <cfRule type="containsText" dxfId="2388" priority="642" operator="containsText" text="3- Bajo">
      <formula>NOT(ISERROR(SEARCH("3- Bajo",K8)))</formula>
    </cfRule>
    <cfRule type="containsText" dxfId="2387" priority="643" operator="containsText" text="4- Bajo">
      <formula>NOT(ISERROR(SEARCH("4- Bajo",K8)))</formula>
    </cfRule>
    <cfRule type="containsText" dxfId="2386" priority="644" operator="containsText" text="1- Bajo">
      <formula>NOT(ISERROR(SEARCH("1- Bajo",K8)))</formula>
    </cfRule>
  </conditionalFormatting>
  <conditionalFormatting sqref="L8">
    <cfRule type="containsText" dxfId="2385" priority="633" operator="containsText" text="3- Moderado">
      <formula>NOT(ISERROR(SEARCH("3- Moderado",L8)))</formula>
    </cfRule>
    <cfRule type="containsText" dxfId="2384" priority="634" operator="containsText" text="6- Moderado">
      <formula>NOT(ISERROR(SEARCH("6- Moderado",L8)))</formula>
    </cfRule>
    <cfRule type="containsText" dxfId="2383" priority="635" operator="containsText" text="4- Moderado">
      <formula>NOT(ISERROR(SEARCH("4- Moderado",L8)))</formula>
    </cfRule>
    <cfRule type="containsText" dxfId="2382" priority="636" operator="containsText" text="3- Bajo">
      <formula>NOT(ISERROR(SEARCH("3- Bajo",L8)))</formula>
    </cfRule>
    <cfRule type="containsText" dxfId="2381" priority="637" operator="containsText" text="4- Bajo">
      <formula>NOT(ISERROR(SEARCH("4- Bajo",L8)))</formula>
    </cfRule>
    <cfRule type="containsText" dxfId="2380" priority="638" operator="containsText" text="1- Bajo">
      <formula>NOT(ISERROR(SEARCH("1- Bajo",L8)))</formula>
    </cfRule>
  </conditionalFormatting>
  <conditionalFormatting sqref="M8">
    <cfRule type="containsText" dxfId="2379" priority="627" operator="containsText" text="3- Moderado">
      <formula>NOT(ISERROR(SEARCH("3- Moderado",M8)))</formula>
    </cfRule>
    <cfRule type="containsText" dxfId="2378" priority="628" operator="containsText" text="6- Moderado">
      <formula>NOT(ISERROR(SEARCH("6- Moderado",M8)))</formula>
    </cfRule>
    <cfRule type="containsText" dxfId="2377" priority="629" operator="containsText" text="4- Moderado">
      <formula>NOT(ISERROR(SEARCH("4- Moderado",M8)))</formula>
    </cfRule>
    <cfRule type="containsText" dxfId="2376" priority="630" operator="containsText" text="3- Bajo">
      <formula>NOT(ISERROR(SEARCH("3- Bajo",M8)))</formula>
    </cfRule>
    <cfRule type="containsText" dxfId="2375" priority="631" operator="containsText" text="4- Bajo">
      <formula>NOT(ISERROR(SEARCH("4- Bajo",M8)))</formula>
    </cfRule>
    <cfRule type="containsText" dxfId="2374" priority="632" operator="containsText" text="1- Bajo">
      <formula>NOT(ISERROR(SEARCH("1- Bajo",M8)))</formula>
    </cfRule>
  </conditionalFormatting>
  <conditionalFormatting sqref="J10:J24">
    <cfRule type="containsText" dxfId="2373" priority="622" operator="containsText" text="Bajo">
      <formula>NOT(ISERROR(SEARCH("Bajo",J10)))</formula>
    </cfRule>
    <cfRule type="containsText" dxfId="2372" priority="623" operator="containsText" text="Moderado">
      <formula>NOT(ISERROR(SEARCH("Moderado",J10)))</formula>
    </cfRule>
    <cfRule type="containsText" dxfId="2371" priority="624" operator="containsText" text="Alto">
      <formula>NOT(ISERROR(SEARCH("Alto",J10)))</formula>
    </cfRule>
    <cfRule type="containsText" dxfId="2370" priority="625" operator="containsText" text="Extremo">
      <formula>NOT(ISERROR(SEARCH("Extremo",J10)))</formula>
    </cfRule>
    <cfRule type="colorScale" priority="626">
      <colorScale>
        <cfvo type="min"/>
        <cfvo type="max"/>
        <color rgb="FFFF7128"/>
        <color rgb="FFFFEF9C"/>
      </colorScale>
    </cfRule>
  </conditionalFormatting>
  <conditionalFormatting sqref="M10:M24">
    <cfRule type="containsText" dxfId="2369" priority="597" operator="containsText" text="Moderado">
      <formula>NOT(ISERROR(SEARCH("Moderado",M10)))</formula>
    </cfRule>
    <cfRule type="containsText" dxfId="2368" priority="617" operator="containsText" text="Bajo">
      <formula>NOT(ISERROR(SEARCH("Bajo",M10)))</formula>
    </cfRule>
    <cfRule type="containsText" dxfId="2367" priority="618" operator="containsText" text="Moderado">
      <formula>NOT(ISERROR(SEARCH("Moderado",M10)))</formula>
    </cfRule>
    <cfRule type="containsText" dxfId="2366" priority="619" operator="containsText" text="Alto">
      <formula>NOT(ISERROR(SEARCH("Alto",M10)))</formula>
    </cfRule>
    <cfRule type="containsText" dxfId="2365" priority="620" operator="containsText" text="Extremo">
      <formula>NOT(ISERROR(SEARCH("Extremo",M10)))</formula>
    </cfRule>
    <cfRule type="colorScale" priority="621">
      <colorScale>
        <cfvo type="min"/>
        <cfvo type="max"/>
        <color rgb="FFFF7128"/>
        <color rgb="FFFFEF9C"/>
      </colorScale>
    </cfRule>
  </conditionalFormatting>
  <conditionalFormatting sqref="N10 N15 N20">
    <cfRule type="containsText" dxfId="2364" priority="611" operator="containsText" text="3- Moderado">
      <formula>NOT(ISERROR(SEARCH("3- Moderado",N10)))</formula>
    </cfRule>
    <cfRule type="containsText" dxfId="2363" priority="612" operator="containsText" text="6- Moderado">
      <formula>NOT(ISERROR(SEARCH("6- Moderado",N10)))</formula>
    </cfRule>
    <cfRule type="containsText" dxfId="2362" priority="613" operator="containsText" text="4- Moderado">
      <formula>NOT(ISERROR(SEARCH("4- Moderado",N10)))</formula>
    </cfRule>
    <cfRule type="containsText" dxfId="2361" priority="614" operator="containsText" text="3- Bajo">
      <formula>NOT(ISERROR(SEARCH("3- Bajo",N10)))</formula>
    </cfRule>
    <cfRule type="containsText" dxfId="2360" priority="615" operator="containsText" text="4- Bajo">
      <formula>NOT(ISERROR(SEARCH("4- Bajo",N10)))</formula>
    </cfRule>
    <cfRule type="containsText" dxfId="2359" priority="616" operator="containsText" text="1- Bajo">
      <formula>NOT(ISERROR(SEARCH("1- Bajo",N10)))</formula>
    </cfRule>
  </conditionalFormatting>
  <conditionalFormatting sqref="H10:H24">
    <cfRule type="containsText" dxfId="2358" priority="598" operator="containsText" text="Muy Alta">
      <formula>NOT(ISERROR(SEARCH("Muy Alta",H10)))</formula>
    </cfRule>
    <cfRule type="containsText" dxfId="2357" priority="599" operator="containsText" text="Alta">
      <formula>NOT(ISERROR(SEARCH("Alta",H10)))</formula>
    </cfRule>
    <cfRule type="containsText" dxfId="2356" priority="600" operator="containsText" text="Muy Alta">
      <formula>NOT(ISERROR(SEARCH("Muy Alta",H10)))</formula>
    </cfRule>
    <cfRule type="containsText" dxfId="2355" priority="605" operator="containsText" text="Muy Baja">
      <formula>NOT(ISERROR(SEARCH("Muy Baja",H10)))</formula>
    </cfRule>
    <cfRule type="containsText" dxfId="2354" priority="606" operator="containsText" text="Baja">
      <formula>NOT(ISERROR(SEARCH("Baja",H10)))</formula>
    </cfRule>
    <cfRule type="containsText" dxfId="2353" priority="607" operator="containsText" text="Media">
      <formula>NOT(ISERROR(SEARCH("Media",H10)))</formula>
    </cfRule>
    <cfRule type="containsText" dxfId="2352" priority="608" operator="containsText" text="Alta">
      <formula>NOT(ISERROR(SEARCH("Alta",H10)))</formula>
    </cfRule>
    <cfRule type="containsText" dxfId="2351" priority="610" operator="containsText" text="Muy Alta">
      <formula>NOT(ISERROR(SEARCH("Muy Alta",H10)))</formula>
    </cfRule>
  </conditionalFormatting>
  <conditionalFormatting sqref="I10:I24">
    <cfRule type="containsText" dxfId="2350" priority="601" operator="containsText" text="Catastrófico">
      <formula>NOT(ISERROR(SEARCH("Catastrófico",I10)))</formula>
    </cfRule>
    <cfRule type="containsText" dxfId="2349" priority="602" operator="containsText" text="Mayor">
      <formula>NOT(ISERROR(SEARCH("Mayor",I10)))</formula>
    </cfRule>
    <cfRule type="containsText" dxfId="2348" priority="603" operator="containsText" text="Menor">
      <formula>NOT(ISERROR(SEARCH("Menor",I10)))</formula>
    </cfRule>
    <cfRule type="containsText" dxfId="2347" priority="604" operator="containsText" text="Leve">
      <formula>NOT(ISERROR(SEARCH("Leve",I10)))</formula>
    </cfRule>
    <cfRule type="containsText" dxfId="2346" priority="609" operator="containsText" text="Moderado">
      <formula>NOT(ISERROR(SEARCH("Moderado",I10)))</formula>
    </cfRule>
  </conditionalFormatting>
  <conditionalFormatting sqref="K10:K24">
    <cfRule type="containsText" dxfId="2345" priority="596" operator="containsText" text="Media">
      <formula>NOT(ISERROR(SEARCH("Media",K10)))</formula>
    </cfRule>
  </conditionalFormatting>
  <conditionalFormatting sqref="L10:L24">
    <cfRule type="containsText" dxfId="2344" priority="595" operator="containsText" text="Moderado">
      <formula>NOT(ISERROR(SEARCH("Moderado",L10)))</formula>
    </cfRule>
  </conditionalFormatting>
  <conditionalFormatting sqref="C15">
    <cfRule type="containsText" dxfId="2343" priority="589" operator="containsText" text="3- Moderado">
      <formula>NOT(ISERROR(SEARCH("3- Moderado",C15)))</formula>
    </cfRule>
    <cfRule type="containsText" dxfId="2342" priority="590" operator="containsText" text="6- Moderado">
      <formula>NOT(ISERROR(SEARCH("6- Moderado",C15)))</formula>
    </cfRule>
    <cfRule type="containsText" dxfId="2341" priority="591" operator="containsText" text="4- Moderado">
      <formula>NOT(ISERROR(SEARCH("4- Moderado",C15)))</formula>
    </cfRule>
    <cfRule type="containsText" dxfId="2340" priority="592" operator="containsText" text="3- Bajo">
      <formula>NOT(ISERROR(SEARCH("3- Bajo",C15)))</formula>
    </cfRule>
    <cfRule type="containsText" dxfId="2339" priority="593" operator="containsText" text="4- Bajo">
      <formula>NOT(ISERROR(SEARCH("4- Bajo",C15)))</formula>
    </cfRule>
    <cfRule type="containsText" dxfId="2338" priority="594" operator="containsText" text="1- Bajo">
      <formula>NOT(ISERROR(SEARCH("1- Bajo",C15)))</formula>
    </cfRule>
  </conditionalFormatting>
  <conditionalFormatting sqref="D15">
    <cfRule type="containsText" dxfId="2337" priority="583" operator="containsText" text="3- Moderado">
      <formula>NOT(ISERROR(SEARCH("3- Moderado",D15)))</formula>
    </cfRule>
    <cfRule type="containsText" dxfId="2336" priority="584" operator="containsText" text="6- Moderado">
      <formula>NOT(ISERROR(SEARCH("6- Moderado",D15)))</formula>
    </cfRule>
    <cfRule type="containsText" dxfId="2335" priority="585" operator="containsText" text="4- Moderado">
      <formula>NOT(ISERROR(SEARCH("4- Moderado",D15)))</formula>
    </cfRule>
    <cfRule type="containsText" dxfId="2334" priority="586" operator="containsText" text="3- Bajo">
      <formula>NOT(ISERROR(SEARCH("3- Bajo",D15)))</formula>
    </cfRule>
    <cfRule type="containsText" dxfId="2333" priority="587" operator="containsText" text="4- Bajo">
      <formula>NOT(ISERROR(SEARCH("4- Bajo",D15)))</formula>
    </cfRule>
    <cfRule type="containsText" dxfId="2332" priority="588" operator="containsText" text="1- Bajo">
      <formula>NOT(ISERROR(SEARCH("1- Bajo",D15)))</formula>
    </cfRule>
  </conditionalFormatting>
  <conditionalFormatting sqref="J10:J24">
    <cfRule type="containsText" dxfId="2331" priority="582" operator="containsText" text="Moderado">
      <formula>NOT(ISERROR(SEARCH("Moderado",J10)))</formula>
    </cfRule>
  </conditionalFormatting>
  <conditionalFormatting sqref="J10:J24">
    <cfRule type="containsText" dxfId="2330" priority="580" operator="containsText" text="Bajo">
      <formula>NOT(ISERROR(SEARCH("Bajo",J10)))</formula>
    </cfRule>
    <cfRule type="containsText" dxfId="2329" priority="581" operator="containsText" text="Extremo">
      <formula>NOT(ISERROR(SEARCH("Extremo",J10)))</formula>
    </cfRule>
  </conditionalFormatting>
  <conditionalFormatting sqref="K10:K24">
    <cfRule type="containsText" dxfId="2328" priority="578" operator="containsText" text="Baja">
      <formula>NOT(ISERROR(SEARCH("Baja",K10)))</formula>
    </cfRule>
    <cfRule type="containsText" dxfId="2327" priority="579" operator="containsText" text="Muy Baja">
      <formula>NOT(ISERROR(SEARCH("Muy Baja",K10)))</formula>
    </cfRule>
  </conditionalFormatting>
  <conditionalFormatting sqref="K10:K24">
    <cfRule type="containsText" dxfId="2326" priority="576" operator="containsText" text="Muy Alta">
      <formula>NOT(ISERROR(SEARCH("Muy Alta",K10)))</formula>
    </cfRule>
    <cfRule type="containsText" dxfId="2325" priority="577" operator="containsText" text="Alta">
      <formula>NOT(ISERROR(SEARCH("Alta",K10)))</formula>
    </cfRule>
  </conditionalFormatting>
  <conditionalFormatting sqref="L10:L24">
    <cfRule type="containsText" dxfId="2324" priority="572" operator="containsText" text="Catastrófico">
      <formula>NOT(ISERROR(SEARCH("Catastrófico",L10)))</formula>
    </cfRule>
    <cfRule type="containsText" dxfId="2323" priority="573" operator="containsText" text="Mayor">
      <formula>NOT(ISERROR(SEARCH("Mayor",L10)))</formula>
    </cfRule>
    <cfRule type="containsText" dxfId="2322" priority="574" operator="containsText" text="Menor">
      <formula>NOT(ISERROR(SEARCH("Menor",L10)))</formula>
    </cfRule>
    <cfRule type="containsText" dxfId="2321" priority="575" operator="containsText" text="Leve">
      <formula>NOT(ISERROR(SEARCH("Leve",L10)))</formula>
    </cfRule>
  </conditionalFormatting>
  <conditionalFormatting sqref="A20 E20">
    <cfRule type="containsText" dxfId="2320" priority="566" operator="containsText" text="3- Moderado">
      <formula>NOT(ISERROR(SEARCH("3- Moderado",A20)))</formula>
    </cfRule>
    <cfRule type="containsText" dxfId="2319" priority="567" operator="containsText" text="6- Moderado">
      <formula>NOT(ISERROR(SEARCH("6- Moderado",A20)))</formula>
    </cfRule>
    <cfRule type="containsText" dxfId="2318" priority="568" operator="containsText" text="4- Moderado">
      <formula>NOT(ISERROR(SEARCH("4- Moderado",A20)))</formula>
    </cfRule>
    <cfRule type="containsText" dxfId="2317" priority="569" operator="containsText" text="3- Bajo">
      <formula>NOT(ISERROR(SEARCH("3- Bajo",A20)))</formula>
    </cfRule>
    <cfRule type="containsText" dxfId="2316" priority="570" operator="containsText" text="4- Bajo">
      <formula>NOT(ISERROR(SEARCH("4- Bajo",A20)))</formula>
    </cfRule>
    <cfRule type="containsText" dxfId="2315" priority="571" operator="containsText" text="1- Bajo">
      <formula>NOT(ISERROR(SEARCH("1- Bajo",A20)))</formula>
    </cfRule>
  </conditionalFormatting>
  <conditionalFormatting sqref="F20:G20">
    <cfRule type="containsText" dxfId="2314" priority="560" operator="containsText" text="3- Moderado">
      <formula>NOT(ISERROR(SEARCH("3- Moderado",F20)))</formula>
    </cfRule>
    <cfRule type="containsText" dxfId="2313" priority="561" operator="containsText" text="6- Moderado">
      <formula>NOT(ISERROR(SEARCH("6- Moderado",F20)))</formula>
    </cfRule>
    <cfRule type="containsText" dxfId="2312" priority="562" operator="containsText" text="4- Moderado">
      <formula>NOT(ISERROR(SEARCH("4- Moderado",F20)))</formula>
    </cfRule>
    <cfRule type="containsText" dxfId="2311" priority="563" operator="containsText" text="3- Bajo">
      <formula>NOT(ISERROR(SEARCH("3- Bajo",F20)))</formula>
    </cfRule>
    <cfRule type="containsText" dxfId="2310" priority="564" operator="containsText" text="4- Bajo">
      <formula>NOT(ISERROR(SEARCH("4- Bajo",F20)))</formula>
    </cfRule>
    <cfRule type="containsText" dxfId="2309" priority="565" operator="containsText" text="1- Bajo">
      <formula>NOT(ISERROR(SEARCH("1- Bajo",F20)))</formula>
    </cfRule>
  </conditionalFormatting>
  <conditionalFormatting sqref="C20">
    <cfRule type="containsText" dxfId="2308" priority="554" operator="containsText" text="3- Moderado">
      <formula>NOT(ISERROR(SEARCH("3- Moderado",C20)))</formula>
    </cfRule>
    <cfRule type="containsText" dxfId="2307" priority="555" operator="containsText" text="6- Moderado">
      <formula>NOT(ISERROR(SEARCH("6- Moderado",C20)))</formula>
    </cfRule>
    <cfRule type="containsText" dxfId="2306" priority="556" operator="containsText" text="4- Moderado">
      <formula>NOT(ISERROR(SEARCH("4- Moderado",C20)))</formula>
    </cfRule>
    <cfRule type="containsText" dxfId="2305" priority="557" operator="containsText" text="3- Bajo">
      <formula>NOT(ISERROR(SEARCH("3- Bajo",C20)))</formula>
    </cfRule>
    <cfRule type="containsText" dxfId="2304" priority="558" operator="containsText" text="4- Bajo">
      <formula>NOT(ISERROR(SEARCH("4- Bajo",C20)))</formula>
    </cfRule>
    <cfRule type="containsText" dxfId="2303" priority="559" operator="containsText" text="1- Bajo">
      <formula>NOT(ISERROR(SEARCH("1- Bajo",C20)))</formula>
    </cfRule>
  </conditionalFormatting>
  <conditionalFormatting sqref="D20">
    <cfRule type="containsText" dxfId="2302" priority="548" operator="containsText" text="3- Moderado">
      <formula>NOT(ISERROR(SEARCH("3- Moderado",D20)))</formula>
    </cfRule>
    <cfRule type="containsText" dxfId="2301" priority="549" operator="containsText" text="6- Moderado">
      <formula>NOT(ISERROR(SEARCH("6- Moderado",D20)))</formula>
    </cfRule>
    <cfRule type="containsText" dxfId="2300" priority="550" operator="containsText" text="4- Moderado">
      <formula>NOT(ISERROR(SEARCH("4- Moderado",D20)))</formula>
    </cfRule>
    <cfRule type="containsText" dxfId="2299" priority="551" operator="containsText" text="3- Bajo">
      <formula>NOT(ISERROR(SEARCH("3- Bajo",D20)))</formula>
    </cfRule>
    <cfRule type="containsText" dxfId="2298" priority="552" operator="containsText" text="4- Bajo">
      <formula>NOT(ISERROR(SEARCH("4- Bajo",D20)))</formula>
    </cfRule>
    <cfRule type="containsText" dxfId="2297" priority="553" operator="containsText" text="1- Bajo">
      <formula>NOT(ISERROR(SEARCH("1- Bajo",D20)))</formula>
    </cfRule>
  </conditionalFormatting>
  <conditionalFormatting sqref="K25:L25">
    <cfRule type="containsText" dxfId="2296" priority="542" operator="containsText" text="3- Moderado">
      <formula>NOT(ISERROR(SEARCH("3- Moderado",K25)))</formula>
    </cfRule>
    <cfRule type="containsText" dxfId="2295" priority="543" operator="containsText" text="6- Moderado">
      <formula>NOT(ISERROR(SEARCH("6- Moderado",K25)))</formula>
    </cfRule>
    <cfRule type="containsText" dxfId="2294" priority="544" operator="containsText" text="4- Moderado">
      <formula>NOT(ISERROR(SEARCH("4- Moderado",K25)))</formula>
    </cfRule>
    <cfRule type="containsText" dxfId="2293" priority="545" operator="containsText" text="3- Bajo">
      <formula>NOT(ISERROR(SEARCH("3- Bajo",K25)))</formula>
    </cfRule>
    <cfRule type="containsText" dxfId="2292" priority="546" operator="containsText" text="4- Bajo">
      <formula>NOT(ISERROR(SEARCH("4- Bajo",K25)))</formula>
    </cfRule>
    <cfRule type="containsText" dxfId="2291" priority="547" operator="containsText" text="1- Bajo">
      <formula>NOT(ISERROR(SEARCH("1- Bajo",K25)))</formula>
    </cfRule>
  </conditionalFormatting>
  <conditionalFormatting sqref="H25:I25">
    <cfRule type="containsText" dxfId="2290" priority="536" operator="containsText" text="3- Moderado">
      <formula>NOT(ISERROR(SEARCH("3- Moderado",H25)))</formula>
    </cfRule>
    <cfRule type="containsText" dxfId="2289" priority="537" operator="containsText" text="6- Moderado">
      <formula>NOT(ISERROR(SEARCH("6- Moderado",H25)))</formula>
    </cfRule>
    <cfRule type="containsText" dxfId="2288" priority="538" operator="containsText" text="4- Moderado">
      <formula>NOT(ISERROR(SEARCH("4- Moderado",H25)))</formula>
    </cfRule>
    <cfRule type="containsText" dxfId="2287" priority="539" operator="containsText" text="3- Bajo">
      <formula>NOT(ISERROR(SEARCH("3- Bajo",H25)))</formula>
    </cfRule>
    <cfRule type="containsText" dxfId="2286" priority="540" operator="containsText" text="4- Bajo">
      <formula>NOT(ISERROR(SEARCH("4- Bajo",H25)))</formula>
    </cfRule>
    <cfRule type="containsText" dxfId="2285" priority="541" operator="containsText" text="1- Bajo">
      <formula>NOT(ISERROR(SEARCH("1- Bajo",H25)))</formula>
    </cfRule>
  </conditionalFormatting>
  <conditionalFormatting sqref="A25 C25:E25">
    <cfRule type="containsText" dxfId="2284" priority="530" operator="containsText" text="3- Moderado">
      <formula>NOT(ISERROR(SEARCH("3- Moderado",A25)))</formula>
    </cfRule>
    <cfRule type="containsText" dxfId="2283" priority="531" operator="containsText" text="6- Moderado">
      <formula>NOT(ISERROR(SEARCH("6- Moderado",A25)))</formula>
    </cfRule>
    <cfRule type="containsText" dxfId="2282" priority="532" operator="containsText" text="4- Moderado">
      <formula>NOT(ISERROR(SEARCH("4- Moderado",A25)))</formula>
    </cfRule>
    <cfRule type="containsText" dxfId="2281" priority="533" operator="containsText" text="3- Bajo">
      <formula>NOT(ISERROR(SEARCH("3- Bajo",A25)))</formula>
    </cfRule>
    <cfRule type="containsText" dxfId="2280" priority="534" operator="containsText" text="4- Bajo">
      <formula>NOT(ISERROR(SEARCH("4- Bajo",A25)))</formula>
    </cfRule>
    <cfRule type="containsText" dxfId="2279" priority="535" operator="containsText" text="1- Bajo">
      <formula>NOT(ISERROR(SEARCH("1- Bajo",A25)))</formula>
    </cfRule>
  </conditionalFormatting>
  <conditionalFormatting sqref="F25:G25">
    <cfRule type="containsText" dxfId="2278" priority="524" operator="containsText" text="3- Moderado">
      <formula>NOT(ISERROR(SEARCH("3- Moderado",F25)))</formula>
    </cfRule>
    <cfRule type="containsText" dxfId="2277" priority="525" operator="containsText" text="6- Moderado">
      <formula>NOT(ISERROR(SEARCH("6- Moderado",F25)))</formula>
    </cfRule>
    <cfRule type="containsText" dxfId="2276" priority="526" operator="containsText" text="4- Moderado">
      <formula>NOT(ISERROR(SEARCH("4- Moderado",F25)))</formula>
    </cfRule>
    <cfRule type="containsText" dxfId="2275" priority="527" operator="containsText" text="3- Bajo">
      <formula>NOT(ISERROR(SEARCH("3- Bajo",F25)))</formula>
    </cfRule>
    <cfRule type="containsText" dxfId="2274" priority="528" operator="containsText" text="4- Bajo">
      <formula>NOT(ISERROR(SEARCH("4- Bajo",F25)))</formula>
    </cfRule>
    <cfRule type="containsText" dxfId="2273" priority="529" operator="containsText" text="1- Bajo">
      <formula>NOT(ISERROR(SEARCH("1- Bajo",F25)))</formula>
    </cfRule>
  </conditionalFormatting>
  <conditionalFormatting sqref="J25:J29">
    <cfRule type="containsText" dxfId="2272" priority="519" operator="containsText" text="Bajo">
      <formula>NOT(ISERROR(SEARCH("Bajo",J25)))</formula>
    </cfRule>
    <cfRule type="containsText" dxfId="2271" priority="520" operator="containsText" text="Moderado">
      <formula>NOT(ISERROR(SEARCH("Moderado",J25)))</formula>
    </cfRule>
    <cfRule type="containsText" dxfId="2270" priority="521" operator="containsText" text="Alto">
      <formula>NOT(ISERROR(SEARCH("Alto",J25)))</formula>
    </cfRule>
    <cfRule type="containsText" dxfId="2269" priority="522" operator="containsText" text="Extremo">
      <formula>NOT(ISERROR(SEARCH("Extremo",J25)))</formula>
    </cfRule>
    <cfRule type="colorScale" priority="523">
      <colorScale>
        <cfvo type="min"/>
        <cfvo type="max"/>
        <color rgb="FFFF7128"/>
        <color rgb="FFFFEF9C"/>
      </colorScale>
    </cfRule>
  </conditionalFormatting>
  <conditionalFormatting sqref="M25:M29">
    <cfRule type="containsText" dxfId="2268" priority="494" operator="containsText" text="Moderado">
      <formula>NOT(ISERROR(SEARCH("Moderado",M25)))</formula>
    </cfRule>
    <cfRule type="containsText" dxfId="2267" priority="514" operator="containsText" text="Bajo">
      <formula>NOT(ISERROR(SEARCH("Bajo",M25)))</formula>
    </cfRule>
    <cfRule type="containsText" dxfId="2266" priority="515" operator="containsText" text="Moderado">
      <formula>NOT(ISERROR(SEARCH("Moderado",M25)))</formula>
    </cfRule>
    <cfRule type="containsText" dxfId="2265" priority="516" operator="containsText" text="Alto">
      <formula>NOT(ISERROR(SEARCH("Alto",M25)))</formula>
    </cfRule>
    <cfRule type="containsText" dxfId="2264" priority="517" operator="containsText" text="Extremo">
      <formula>NOT(ISERROR(SEARCH("Extremo",M25)))</formula>
    </cfRule>
    <cfRule type="colorScale" priority="518">
      <colorScale>
        <cfvo type="min"/>
        <cfvo type="max"/>
        <color rgb="FFFF7128"/>
        <color rgb="FFFFEF9C"/>
      </colorScale>
    </cfRule>
  </conditionalFormatting>
  <conditionalFormatting sqref="N25">
    <cfRule type="containsText" dxfId="2263" priority="508" operator="containsText" text="3- Moderado">
      <formula>NOT(ISERROR(SEARCH("3- Moderado",N25)))</formula>
    </cfRule>
    <cfRule type="containsText" dxfId="2262" priority="509" operator="containsText" text="6- Moderado">
      <formula>NOT(ISERROR(SEARCH("6- Moderado",N25)))</formula>
    </cfRule>
    <cfRule type="containsText" dxfId="2261" priority="510" operator="containsText" text="4- Moderado">
      <formula>NOT(ISERROR(SEARCH("4- Moderado",N25)))</formula>
    </cfRule>
    <cfRule type="containsText" dxfId="2260" priority="511" operator="containsText" text="3- Bajo">
      <formula>NOT(ISERROR(SEARCH("3- Bajo",N25)))</formula>
    </cfRule>
    <cfRule type="containsText" dxfId="2259" priority="512" operator="containsText" text="4- Bajo">
      <formula>NOT(ISERROR(SEARCH("4- Bajo",N25)))</formula>
    </cfRule>
    <cfRule type="containsText" dxfId="2258" priority="513" operator="containsText" text="1- Bajo">
      <formula>NOT(ISERROR(SEARCH("1- Bajo",N25)))</formula>
    </cfRule>
  </conditionalFormatting>
  <conditionalFormatting sqref="H25:H29">
    <cfRule type="containsText" dxfId="2257" priority="495" operator="containsText" text="Muy Alta">
      <formula>NOT(ISERROR(SEARCH("Muy Alta",H25)))</formula>
    </cfRule>
    <cfRule type="containsText" dxfId="2256" priority="496" operator="containsText" text="Alta">
      <formula>NOT(ISERROR(SEARCH("Alta",H25)))</formula>
    </cfRule>
    <cfRule type="containsText" dxfId="2255" priority="497" operator="containsText" text="Muy Alta">
      <formula>NOT(ISERROR(SEARCH("Muy Alta",H25)))</formula>
    </cfRule>
    <cfRule type="containsText" dxfId="2254" priority="502" operator="containsText" text="Muy Baja">
      <formula>NOT(ISERROR(SEARCH("Muy Baja",H25)))</formula>
    </cfRule>
    <cfRule type="containsText" dxfId="2253" priority="503" operator="containsText" text="Baja">
      <formula>NOT(ISERROR(SEARCH("Baja",H25)))</formula>
    </cfRule>
    <cfRule type="containsText" dxfId="2252" priority="504" operator="containsText" text="Media">
      <formula>NOT(ISERROR(SEARCH("Media",H25)))</formula>
    </cfRule>
    <cfRule type="containsText" dxfId="2251" priority="505" operator="containsText" text="Alta">
      <formula>NOT(ISERROR(SEARCH("Alta",H25)))</formula>
    </cfRule>
    <cfRule type="containsText" dxfId="2250" priority="507" operator="containsText" text="Muy Alta">
      <formula>NOT(ISERROR(SEARCH("Muy Alta",H25)))</formula>
    </cfRule>
  </conditionalFormatting>
  <conditionalFormatting sqref="I25:I29">
    <cfRule type="containsText" dxfId="2249" priority="498" operator="containsText" text="Catastrófico">
      <formula>NOT(ISERROR(SEARCH("Catastrófico",I25)))</formula>
    </cfRule>
    <cfRule type="containsText" dxfId="2248" priority="499" operator="containsText" text="Mayor">
      <formula>NOT(ISERROR(SEARCH("Mayor",I25)))</formula>
    </cfRule>
    <cfRule type="containsText" dxfId="2247" priority="500" operator="containsText" text="Menor">
      <formula>NOT(ISERROR(SEARCH("Menor",I25)))</formula>
    </cfRule>
    <cfRule type="containsText" dxfId="2246" priority="501" operator="containsText" text="Leve">
      <formula>NOT(ISERROR(SEARCH("Leve",I25)))</formula>
    </cfRule>
    <cfRule type="containsText" dxfId="2245" priority="506" operator="containsText" text="Moderado">
      <formula>NOT(ISERROR(SEARCH("Moderado",I25)))</formula>
    </cfRule>
  </conditionalFormatting>
  <conditionalFormatting sqref="K25:K29">
    <cfRule type="containsText" dxfId="2244" priority="493" operator="containsText" text="Media">
      <formula>NOT(ISERROR(SEARCH("Media",K25)))</formula>
    </cfRule>
  </conditionalFormatting>
  <conditionalFormatting sqref="L25:L29">
    <cfRule type="containsText" dxfId="2243" priority="492" operator="containsText" text="Moderado">
      <formula>NOT(ISERROR(SEARCH("Moderado",L25)))</formula>
    </cfRule>
  </conditionalFormatting>
  <conditionalFormatting sqref="J25:J29">
    <cfRule type="containsText" dxfId="2242" priority="491" operator="containsText" text="Moderado">
      <formula>NOT(ISERROR(SEARCH("Moderado",J25)))</formula>
    </cfRule>
  </conditionalFormatting>
  <conditionalFormatting sqref="J25:J29">
    <cfRule type="containsText" dxfId="2241" priority="489" operator="containsText" text="Bajo">
      <formula>NOT(ISERROR(SEARCH("Bajo",J25)))</formula>
    </cfRule>
    <cfRule type="containsText" dxfId="2240" priority="490" operator="containsText" text="Extremo">
      <formula>NOT(ISERROR(SEARCH("Extremo",J25)))</formula>
    </cfRule>
  </conditionalFormatting>
  <conditionalFormatting sqref="K25:K29">
    <cfRule type="containsText" dxfId="2239" priority="487" operator="containsText" text="Baja">
      <formula>NOT(ISERROR(SEARCH("Baja",K25)))</formula>
    </cfRule>
    <cfRule type="containsText" dxfId="2238" priority="488" operator="containsText" text="Muy Baja">
      <formula>NOT(ISERROR(SEARCH("Muy Baja",K25)))</formula>
    </cfRule>
  </conditionalFormatting>
  <conditionalFormatting sqref="K25:K29">
    <cfRule type="containsText" dxfId="2237" priority="485" operator="containsText" text="Muy Alta">
      <formula>NOT(ISERROR(SEARCH("Muy Alta",K25)))</formula>
    </cfRule>
    <cfRule type="containsText" dxfId="2236" priority="486" operator="containsText" text="Alta">
      <formula>NOT(ISERROR(SEARCH("Alta",K25)))</formula>
    </cfRule>
  </conditionalFormatting>
  <conditionalFormatting sqref="L25:L29">
    <cfRule type="containsText" dxfId="2235" priority="481" operator="containsText" text="Catastrófico">
      <formula>NOT(ISERROR(SEARCH("Catastrófico",L25)))</formula>
    </cfRule>
    <cfRule type="containsText" dxfId="2234" priority="482" operator="containsText" text="Mayor">
      <formula>NOT(ISERROR(SEARCH("Mayor",L25)))</formula>
    </cfRule>
    <cfRule type="containsText" dxfId="2233" priority="483" operator="containsText" text="Menor">
      <formula>NOT(ISERROR(SEARCH("Menor",L25)))</formula>
    </cfRule>
    <cfRule type="containsText" dxfId="2232" priority="484" operator="containsText" text="Leve">
      <formula>NOT(ISERROR(SEARCH("Leve",L25)))</formula>
    </cfRule>
  </conditionalFormatting>
  <conditionalFormatting sqref="K30:L30">
    <cfRule type="containsText" dxfId="2231" priority="475" operator="containsText" text="3- Moderado">
      <formula>NOT(ISERROR(SEARCH("3- Moderado",K30)))</formula>
    </cfRule>
    <cfRule type="containsText" dxfId="2230" priority="476" operator="containsText" text="6- Moderado">
      <formula>NOT(ISERROR(SEARCH("6- Moderado",K30)))</formula>
    </cfRule>
    <cfRule type="containsText" dxfId="2229" priority="477" operator="containsText" text="4- Moderado">
      <formula>NOT(ISERROR(SEARCH("4- Moderado",K30)))</formula>
    </cfRule>
    <cfRule type="containsText" dxfId="2228" priority="478" operator="containsText" text="3- Bajo">
      <formula>NOT(ISERROR(SEARCH("3- Bajo",K30)))</formula>
    </cfRule>
    <cfRule type="containsText" dxfId="2227" priority="479" operator="containsText" text="4- Bajo">
      <formula>NOT(ISERROR(SEARCH("4- Bajo",K30)))</formula>
    </cfRule>
    <cfRule type="containsText" dxfId="2226" priority="480" operator="containsText" text="1- Bajo">
      <formula>NOT(ISERROR(SEARCH("1- Bajo",K30)))</formula>
    </cfRule>
  </conditionalFormatting>
  <conditionalFormatting sqref="H30:I30">
    <cfRule type="containsText" dxfId="2225" priority="469" operator="containsText" text="3- Moderado">
      <formula>NOT(ISERROR(SEARCH("3- Moderado",H30)))</formula>
    </cfRule>
    <cfRule type="containsText" dxfId="2224" priority="470" operator="containsText" text="6- Moderado">
      <formula>NOT(ISERROR(SEARCH("6- Moderado",H30)))</formula>
    </cfRule>
    <cfRule type="containsText" dxfId="2223" priority="471" operator="containsText" text="4- Moderado">
      <formula>NOT(ISERROR(SEARCH("4- Moderado",H30)))</formula>
    </cfRule>
    <cfRule type="containsText" dxfId="2222" priority="472" operator="containsText" text="3- Bajo">
      <formula>NOT(ISERROR(SEARCH("3- Bajo",H30)))</formula>
    </cfRule>
    <cfRule type="containsText" dxfId="2221" priority="473" operator="containsText" text="4- Bajo">
      <formula>NOT(ISERROR(SEARCH("4- Bajo",H30)))</formula>
    </cfRule>
    <cfRule type="containsText" dxfId="2220" priority="474" operator="containsText" text="1- Bajo">
      <formula>NOT(ISERROR(SEARCH("1- Bajo",H30)))</formula>
    </cfRule>
  </conditionalFormatting>
  <conditionalFormatting sqref="A30 C30:E30">
    <cfRule type="containsText" dxfId="2219" priority="463" operator="containsText" text="3- Moderado">
      <formula>NOT(ISERROR(SEARCH("3- Moderado",A30)))</formula>
    </cfRule>
    <cfRule type="containsText" dxfId="2218" priority="464" operator="containsText" text="6- Moderado">
      <formula>NOT(ISERROR(SEARCH("6- Moderado",A30)))</formula>
    </cfRule>
    <cfRule type="containsText" dxfId="2217" priority="465" operator="containsText" text="4- Moderado">
      <formula>NOT(ISERROR(SEARCH("4- Moderado",A30)))</formula>
    </cfRule>
    <cfRule type="containsText" dxfId="2216" priority="466" operator="containsText" text="3- Bajo">
      <formula>NOT(ISERROR(SEARCH("3- Bajo",A30)))</formula>
    </cfRule>
    <cfRule type="containsText" dxfId="2215" priority="467" operator="containsText" text="4- Bajo">
      <formula>NOT(ISERROR(SEARCH("4- Bajo",A30)))</formula>
    </cfRule>
    <cfRule type="containsText" dxfId="2214" priority="468" operator="containsText" text="1- Bajo">
      <formula>NOT(ISERROR(SEARCH("1- Bajo",A30)))</formula>
    </cfRule>
  </conditionalFormatting>
  <conditionalFormatting sqref="F30:G30">
    <cfRule type="containsText" dxfId="2213" priority="457" operator="containsText" text="3- Moderado">
      <formula>NOT(ISERROR(SEARCH("3- Moderado",F30)))</formula>
    </cfRule>
    <cfRule type="containsText" dxfId="2212" priority="458" operator="containsText" text="6- Moderado">
      <formula>NOT(ISERROR(SEARCH("6- Moderado",F30)))</formula>
    </cfRule>
    <cfRule type="containsText" dxfId="2211" priority="459" operator="containsText" text="4- Moderado">
      <formula>NOT(ISERROR(SEARCH("4- Moderado",F30)))</formula>
    </cfRule>
    <cfRule type="containsText" dxfId="2210" priority="460" operator="containsText" text="3- Bajo">
      <formula>NOT(ISERROR(SEARCH("3- Bajo",F30)))</formula>
    </cfRule>
    <cfRule type="containsText" dxfId="2209" priority="461" operator="containsText" text="4- Bajo">
      <formula>NOT(ISERROR(SEARCH("4- Bajo",F30)))</formula>
    </cfRule>
    <cfRule type="containsText" dxfId="2208" priority="462" operator="containsText" text="1- Bajo">
      <formula>NOT(ISERROR(SEARCH("1- Bajo",F30)))</formula>
    </cfRule>
  </conditionalFormatting>
  <conditionalFormatting sqref="J30:J34">
    <cfRule type="containsText" dxfId="2207" priority="452" operator="containsText" text="Bajo">
      <formula>NOT(ISERROR(SEARCH("Bajo",J30)))</formula>
    </cfRule>
    <cfRule type="containsText" dxfId="2206" priority="453" operator="containsText" text="Moderado">
      <formula>NOT(ISERROR(SEARCH("Moderado",J30)))</formula>
    </cfRule>
    <cfRule type="containsText" dxfId="2205" priority="454" operator="containsText" text="Alto">
      <formula>NOT(ISERROR(SEARCH("Alto",J30)))</formula>
    </cfRule>
    <cfRule type="containsText" dxfId="2204" priority="455" operator="containsText" text="Extremo">
      <formula>NOT(ISERROR(SEARCH("Extremo",J30)))</formula>
    </cfRule>
    <cfRule type="colorScale" priority="456">
      <colorScale>
        <cfvo type="min"/>
        <cfvo type="max"/>
        <color rgb="FFFF7128"/>
        <color rgb="FFFFEF9C"/>
      </colorScale>
    </cfRule>
  </conditionalFormatting>
  <conditionalFormatting sqref="M30:M34">
    <cfRule type="containsText" dxfId="2203" priority="427" operator="containsText" text="Moderado">
      <formula>NOT(ISERROR(SEARCH("Moderado",M30)))</formula>
    </cfRule>
    <cfRule type="containsText" dxfId="2202" priority="447" operator="containsText" text="Bajo">
      <formula>NOT(ISERROR(SEARCH("Bajo",M30)))</formula>
    </cfRule>
    <cfRule type="containsText" dxfId="2201" priority="448" operator="containsText" text="Moderado">
      <formula>NOT(ISERROR(SEARCH("Moderado",M30)))</formula>
    </cfRule>
    <cfRule type="containsText" dxfId="2200" priority="449" operator="containsText" text="Alto">
      <formula>NOT(ISERROR(SEARCH("Alto",M30)))</formula>
    </cfRule>
    <cfRule type="containsText" dxfId="2199" priority="450" operator="containsText" text="Extremo">
      <formula>NOT(ISERROR(SEARCH("Extremo",M30)))</formula>
    </cfRule>
    <cfRule type="colorScale" priority="451">
      <colorScale>
        <cfvo type="min"/>
        <cfvo type="max"/>
        <color rgb="FFFF7128"/>
        <color rgb="FFFFEF9C"/>
      </colorScale>
    </cfRule>
  </conditionalFormatting>
  <conditionalFormatting sqref="N30">
    <cfRule type="containsText" dxfId="2198" priority="441" operator="containsText" text="3- Moderado">
      <formula>NOT(ISERROR(SEARCH("3- Moderado",N30)))</formula>
    </cfRule>
    <cfRule type="containsText" dxfId="2197" priority="442" operator="containsText" text="6- Moderado">
      <formula>NOT(ISERROR(SEARCH("6- Moderado",N30)))</formula>
    </cfRule>
    <cfRule type="containsText" dxfId="2196" priority="443" operator="containsText" text="4- Moderado">
      <formula>NOT(ISERROR(SEARCH("4- Moderado",N30)))</formula>
    </cfRule>
    <cfRule type="containsText" dxfId="2195" priority="444" operator="containsText" text="3- Bajo">
      <formula>NOT(ISERROR(SEARCH("3- Bajo",N30)))</formula>
    </cfRule>
    <cfRule type="containsText" dxfId="2194" priority="445" operator="containsText" text="4- Bajo">
      <formula>NOT(ISERROR(SEARCH("4- Bajo",N30)))</formula>
    </cfRule>
    <cfRule type="containsText" dxfId="2193" priority="446" operator="containsText" text="1- Bajo">
      <formula>NOT(ISERROR(SEARCH("1- Bajo",N30)))</formula>
    </cfRule>
  </conditionalFormatting>
  <conditionalFormatting sqref="H30:H34">
    <cfRule type="containsText" dxfId="2192" priority="428" operator="containsText" text="Muy Alta">
      <formula>NOT(ISERROR(SEARCH("Muy Alta",H30)))</formula>
    </cfRule>
    <cfRule type="containsText" dxfId="2191" priority="429" operator="containsText" text="Alta">
      <formula>NOT(ISERROR(SEARCH("Alta",H30)))</formula>
    </cfRule>
    <cfRule type="containsText" dxfId="2190" priority="430" operator="containsText" text="Muy Alta">
      <formula>NOT(ISERROR(SEARCH("Muy Alta",H30)))</formula>
    </cfRule>
    <cfRule type="containsText" dxfId="2189" priority="435" operator="containsText" text="Muy Baja">
      <formula>NOT(ISERROR(SEARCH("Muy Baja",H30)))</formula>
    </cfRule>
    <cfRule type="containsText" dxfId="2188" priority="436" operator="containsText" text="Baja">
      <formula>NOT(ISERROR(SEARCH("Baja",H30)))</formula>
    </cfRule>
    <cfRule type="containsText" dxfId="2187" priority="437" operator="containsText" text="Media">
      <formula>NOT(ISERROR(SEARCH("Media",H30)))</formula>
    </cfRule>
    <cfRule type="containsText" dxfId="2186" priority="438" operator="containsText" text="Alta">
      <formula>NOT(ISERROR(SEARCH("Alta",H30)))</formula>
    </cfRule>
    <cfRule type="containsText" dxfId="2185" priority="440" operator="containsText" text="Muy Alta">
      <formula>NOT(ISERROR(SEARCH("Muy Alta",H30)))</formula>
    </cfRule>
  </conditionalFormatting>
  <conditionalFormatting sqref="I30:I34">
    <cfRule type="containsText" dxfId="2184" priority="431" operator="containsText" text="Catastrófico">
      <formula>NOT(ISERROR(SEARCH("Catastrófico",I30)))</formula>
    </cfRule>
    <cfRule type="containsText" dxfId="2183" priority="432" operator="containsText" text="Mayor">
      <formula>NOT(ISERROR(SEARCH("Mayor",I30)))</formula>
    </cfRule>
    <cfRule type="containsText" dxfId="2182" priority="433" operator="containsText" text="Menor">
      <formula>NOT(ISERROR(SEARCH("Menor",I30)))</formula>
    </cfRule>
    <cfRule type="containsText" dxfId="2181" priority="434" operator="containsText" text="Leve">
      <formula>NOT(ISERROR(SEARCH("Leve",I30)))</formula>
    </cfRule>
    <cfRule type="containsText" dxfId="2180" priority="439" operator="containsText" text="Moderado">
      <formula>NOT(ISERROR(SEARCH("Moderado",I30)))</formula>
    </cfRule>
  </conditionalFormatting>
  <conditionalFormatting sqref="K30:K34">
    <cfRule type="containsText" dxfId="2179" priority="426" operator="containsText" text="Media">
      <formula>NOT(ISERROR(SEARCH("Media",K30)))</formula>
    </cfRule>
  </conditionalFormatting>
  <conditionalFormatting sqref="L30:L34">
    <cfRule type="containsText" dxfId="2178" priority="425" operator="containsText" text="Moderado">
      <formula>NOT(ISERROR(SEARCH("Moderado",L30)))</formula>
    </cfRule>
  </conditionalFormatting>
  <conditionalFormatting sqref="J30:J34">
    <cfRule type="containsText" dxfId="2177" priority="424" operator="containsText" text="Moderado">
      <formula>NOT(ISERROR(SEARCH("Moderado",J30)))</formula>
    </cfRule>
  </conditionalFormatting>
  <conditionalFormatting sqref="J30:J34">
    <cfRule type="containsText" dxfId="2176" priority="422" operator="containsText" text="Bajo">
      <formula>NOT(ISERROR(SEARCH("Bajo",J30)))</formula>
    </cfRule>
    <cfRule type="containsText" dxfId="2175" priority="423" operator="containsText" text="Extremo">
      <formula>NOT(ISERROR(SEARCH("Extremo",J30)))</formula>
    </cfRule>
  </conditionalFormatting>
  <conditionalFormatting sqref="K30:K34">
    <cfRule type="containsText" dxfId="2174" priority="420" operator="containsText" text="Baja">
      <formula>NOT(ISERROR(SEARCH("Baja",K30)))</formula>
    </cfRule>
    <cfRule type="containsText" dxfId="2173" priority="421" operator="containsText" text="Muy Baja">
      <formula>NOT(ISERROR(SEARCH("Muy Baja",K30)))</formula>
    </cfRule>
  </conditionalFormatting>
  <conditionalFormatting sqref="K30:K34">
    <cfRule type="containsText" dxfId="2172" priority="418" operator="containsText" text="Muy Alta">
      <formula>NOT(ISERROR(SEARCH("Muy Alta",K30)))</formula>
    </cfRule>
    <cfRule type="containsText" dxfId="2171" priority="419" operator="containsText" text="Alta">
      <formula>NOT(ISERROR(SEARCH("Alta",K30)))</formula>
    </cfRule>
  </conditionalFormatting>
  <conditionalFormatting sqref="L30:L34">
    <cfRule type="containsText" dxfId="2170" priority="414" operator="containsText" text="Catastrófico">
      <formula>NOT(ISERROR(SEARCH("Catastrófico",L30)))</formula>
    </cfRule>
    <cfRule type="containsText" dxfId="2169" priority="415" operator="containsText" text="Mayor">
      <formula>NOT(ISERROR(SEARCH("Mayor",L30)))</formula>
    </cfRule>
    <cfRule type="containsText" dxfId="2168" priority="416" operator="containsText" text="Menor">
      <formula>NOT(ISERROR(SEARCH("Menor",L30)))</formula>
    </cfRule>
    <cfRule type="containsText" dxfId="2167" priority="417" operator="containsText" text="Leve">
      <formula>NOT(ISERROR(SEARCH("Leve",L30)))</formula>
    </cfRule>
  </conditionalFormatting>
  <conditionalFormatting sqref="K35:L35">
    <cfRule type="containsText" dxfId="2166" priority="408" operator="containsText" text="3- Moderado">
      <formula>NOT(ISERROR(SEARCH("3- Moderado",K35)))</formula>
    </cfRule>
    <cfRule type="containsText" dxfId="2165" priority="409" operator="containsText" text="6- Moderado">
      <formula>NOT(ISERROR(SEARCH("6- Moderado",K35)))</formula>
    </cfRule>
    <cfRule type="containsText" dxfId="2164" priority="410" operator="containsText" text="4- Moderado">
      <formula>NOT(ISERROR(SEARCH("4- Moderado",K35)))</formula>
    </cfRule>
    <cfRule type="containsText" dxfId="2163" priority="411" operator="containsText" text="3- Bajo">
      <formula>NOT(ISERROR(SEARCH("3- Bajo",K35)))</formula>
    </cfRule>
    <cfRule type="containsText" dxfId="2162" priority="412" operator="containsText" text="4- Bajo">
      <formula>NOT(ISERROR(SEARCH("4- Bajo",K35)))</formula>
    </cfRule>
    <cfRule type="containsText" dxfId="2161" priority="413" operator="containsText" text="1- Bajo">
      <formula>NOT(ISERROR(SEARCH("1- Bajo",K35)))</formula>
    </cfRule>
  </conditionalFormatting>
  <conditionalFormatting sqref="H35:I35">
    <cfRule type="containsText" dxfId="2160" priority="402" operator="containsText" text="3- Moderado">
      <formula>NOT(ISERROR(SEARCH("3- Moderado",H35)))</formula>
    </cfRule>
    <cfRule type="containsText" dxfId="2159" priority="403" operator="containsText" text="6- Moderado">
      <formula>NOT(ISERROR(SEARCH("6- Moderado",H35)))</formula>
    </cfRule>
    <cfRule type="containsText" dxfId="2158" priority="404" operator="containsText" text="4- Moderado">
      <formula>NOT(ISERROR(SEARCH("4- Moderado",H35)))</formula>
    </cfRule>
    <cfRule type="containsText" dxfId="2157" priority="405" operator="containsText" text="3- Bajo">
      <formula>NOT(ISERROR(SEARCH("3- Bajo",H35)))</formula>
    </cfRule>
    <cfRule type="containsText" dxfId="2156" priority="406" operator="containsText" text="4- Bajo">
      <formula>NOT(ISERROR(SEARCH("4- Bajo",H35)))</formula>
    </cfRule>
    <cfRule type="containsText" dxfId="2155" priority="407" operator="containsText" text="1- Bajo">
      <formula>NOT(ISERROR(SEARCH("1- Bajo",H35)))</formula>
    </cfRule>
  </conditionalFormatting>
  <conditionalFormatting sqref="A35 C35:E35">
    <cfRule type="containsText" dxfId="2154" priority="396" operator="containsText" text="3- Moderado">
      <formula>NOT(ISERROR(SEARCH("3- Moderado",A35)))</formula>
    </cfRule>
    <cfRule type="containsText" dxfId="2153" priority="397" operator="containsText" text="6- Moderado">
      <formula>NOT(ISERROR(SEARCH("6- Moderado",A35)))</formula>
    </cfRule>
    <cfRule type="containsText" dxfId="2152" priority="398" operator="containsText" text="4- Moderado">
      <formula>NOT(ISERROR(SEARCH("4- Moderado",A35)))</formula>
    </cfRule>
    <cfRule type="containsText" dxfId="2151" priority="399" operator="containsText" text="3- Bajo">
      <formula>NOT(ISERROR(SEARCH("3- Bajo",A35)))</formula>
    </cfRule>
    <cfRule type="containsText" dxfId="2150" priority="400" operator="containsText" text="4- Bajo">
      <formula>NOT(ISERROR(SEARCH("4- Bajo",A35)))</formula>
    </cfRule>
    <cfRule type="containsText" dxfId="2149" priority="401" operator="containsText" text="1- Bajo">
      <formula>NOT(ISERROR(SEARCH("1- Bajo",A35)))</formula>
    </cfRule>
  </conditionalFormatting>
  <conditionalFormatting sqref="F35:G35">
    <cfRule type="containsText" dxfId="2148" priority="390" operator="containsText" text="3- Moderado">
      <formula>NOT(ISERROR(SEARCH("3- Moderado",F35)))</formula>
    </cfRule>
    <cfRule type="containsText" dxfId="2147" priority="391" operator="containsText" text="6- Moderado">
      <formula>NOT(ISERROR(SEARCH("6- Moderado",F35)))</formula>
    </cfRule>
    <cfRule type="containsText" dxfId="2146" priority="392" operator="containsText" text="4- Moderado">
      <formula>NOT(ISERROR(SEARCH("4- Moderado",F35)))</formula>
    </cfRule>
    <cfRule type="containsText" dxfId="2145" priority="393" operator="containsText" text="3- Bajo">
      <formula>NOT(ISERROR(SEARCH("3- Bajo",F35)))</formula>
    </cfRule>
    <cfRule type="containsText" dxfId="2144" priority="394" operator="containsText" text="4- Bajo">
      <formula>NOT(ISERROR(SEARCH("4- Bajo",F35)))</formula>
    </cfRule>
    <cfRule type="containsText" dxfId="2143" priority="395" operator="containsText" text="1- Bajo">
      <formula>NOT(ISERROR(SEARCH("1- Bajo",F35)))</formula>
    </cfRule>
  </conditionalFormatting>
  <conditionalFormatting sqref="J35:J39">
    <cfRule type="containsText" dxfId="2142" priority="385" operator="containsText" text="Bajo">
      <formula>NOT(ISERROR(SEARCH("Bajo",J35)))</formula>
    </cfRule>
    <cfRule type="containsText" dxfId="2141" priority="386" operator="containsText" text="Moderado">
      <formula>NOT(ISERROR(SEARCH("Moderado",J35)))</formula>
    </cfRule>
    <cfRule type="containsText" dxfId="2140" priority="387" operator="containsText" text="Alto">
      <formula>NOT(ISERROR(SEARCH("Alto",J35)))</formula>
    </cfRule>
    <cfRule type="containsText" dxfId="2139" priority="388" operator="containsText" text="Extremo">
      <formula>NOT(ISERROR(SEARCH("Extremo",J35)))</formula>
    </cfRule>
    <cfRule type="colorScale" priority="389">
      <colorScale>
        <cfvo type="min"/>
        <cfvo type="max"/>
        <color rgb="FFFF7128"/>
        <color rgb="FFFFEF9C"/>
      </colorScale>
    </cfRule>
  </conditionalFormatting>
  <conditionalFormatting sqref="M35:M39">
    <cfRule type="containsText" dxfId="2138" priority="360" operator="containsText" text="Moderado">
      <formula>NOT(ISERROR(SEARCH("Moderado",M35)))</formula>
    </cfRule>
    <cfRule type="containsText" dxfId="2137" priority="380" operator="containsText" text="Bajo">
      <formula>NOT(ISERROR(SEARCH("Bajo",M35)))</formula>
    </cfRule>
    <cfRule type="containsText" dxfId="2136" priority="381" operator="containsText" text="Moderado">
      <formula>NOT(ISERROR(SEARCH("Moderado",M35)))</formula>
    </cfRule>
    <cfRule type="containsText" dxfId="2135" priority="382" operator="containsText" text="Alto">
      <formula>NOT(ISERROR(SEARCH("Alto",M35)))</formula>
    </cfRule>
    <cfRule type="containsText" dxfId="2134" priority="383" operator="containsText" text="Extremo">
      <formula>NOT(ISERROR(SEARCH("Extremo",M35)))</formula>
    </cfRule>
    <cfRule type="colorScale" priority="384">
      <colorScale>
        <cfvo type="min"/>
        <cfvo type="max"/>
        <color rgb="FFFF7128"/>
        <color rgb="FFFFEF9C"/>
      </colorScale>
    </cfRule>
  </conditionalFormatting>
  <conditionalFormatting sqref="N35">
    <cfRule type="containsText" dxfId="2133" priority="374" operator="containsText" text="3- Moderado">
      <formula>NOT(ISERROR(SEARCH("3- Moderado",N35)))</formula>
    </cfRule>
    <cfRule type="containsText" dxfId="2132" priority="375" operator="containsText" text="6- Moderado">
      <formula>NOT(ISERROR(SEARCH("6- Moderado",N35)))</formula>
    </cfRule>
    <cfRule type="containsText" dxfId="2131" priority="376" operator="containsText" text="4- Moderado">
      <formula>NOT(ISERROR(SEARCH("4- Moderado",N35)))</formula>
    </cfRule>
    <cfRule type="containsText" dxfId="2130" priority="377" operator="containsText" text="3- Bajo">
      <formula>NOT(ISERROR(SEARCH("3- Bajo",N35)))</formula>
    </cfRule>
    <cfRule type="containsText" dxfId="2129" priority="378" operator="containsText" text="4- Bajo">
      <formula>NOT(ISERROR(SEARCH("4- Bajo",N35)))</formula>
    </cfRule>
    <cfRule type="containsText" dxfId="2128" priority="379" operator="containsText" text="1- Bajo">
      <formula>NOT(ISERROR(SEARCH("1- Bajo",N35)))</formula>
    </cfRule>
  </conditionalFormatting>
  <conditionalFormatting sqref="H35:H39">
    <cfRule type="containsText" dxfId="2127" priority="361" operator="containsText" text="Muy Alta">
      <formula>NOT(ISERROR(SEARCH("Muy Alta",H35)))</formula>
    </cfRule>
    <cfRule type="containsText" dxfId="2126" priority="362" operator="containsText" text="Alta">
      <formula>NOT(ISERROR(SEARCH("Alta",H35)))</formula>
    </cfRule>
    <cfRule type="containsText" dxfId="2125" priority="363" operator="containsText" text="Muy Alta">
      <formula>NOT(ISERROR(SEARCH("Muy Alta",H35)))</formula>
    </cfRule>
    <cfRule type="containsText" dxfId="2124" priority="368" operator="containsText" text="Muy Baja">
      <formula>NOT(ISERROR(SEARCH("Muy Baja",H35)))</formula>
    </cfRule>
    <cfRule type="containsText" dxfId="2123" priority="369" operator="containsText" text="Baja">
      <formula>NOT(ISERROR(SEARCH("Baja",H35)))</formula>
    </cfRule>
    <cfRule type="containsText" dxfId="2122" priority="370" operator="containsText" text="Media">
      <formula>NOT(ISERROR(SEARCH("Media",H35)))</formula>
    </cfRule>
    <cfRule type="containsText" dxfId="2121" priority="371" operator="containsText" text="Alta">
      <formula>NOT(ISERROR(SEARCH("Alta",H35)))</formula>
    </cfRule>
    <cfRule type="containsText" dxfId="2120" priority="373" operator="containsText" text="Muy Alta">
      <formula>NOT(ISERROR(SEARCH("Muy Alta",H35)))</formula>
    </cfRule>
  </conditionalFormatting>
  <conditionalFormatting sqref="I35:I39">
    <cfRule type="containsText" dxfId="2119" priority="364" operator="containsText" text="Catastrófico">
      <formula>NOT(ISERROR(SEARCH("Catastrófico",I35)))</formula>
    </cfRule>
    <cfRule type="containsText" dxfId="2118" priority="365" operator="containsText" text="Mayor">
      <formula>NOT(ISERROR(SEARCH("Mayor",I35)))</formula>
    </cfRule>
    <cfRule type="containsText" dxfId="2117" priority="366" operator="containsText" text="Menor">
      <formula>NOT(ISERROR(SEARCH("Menor",I35)))</formula>
    </cfRule>
    <cfRule type="containsText" dxfId="2116" priority="367" operator="containsText" text="Leve">
      <formula>NOT(ISERROR(SEARCH("Leve",I35)))</formula>
    </cfRule>
    <cfRule type="containsText" dxfId="2115" priority="372" operator="containsText" text="Moderado">
      <formula>NOT(ISERROR(SEARCH("Moderado",I35)))</formula>
    </cfRule>
  </conditionalFormatting>
  <conditionalFormatting sqref="K35:K39">
    <cfRule type="containsText" dxfId="2114" priority="359" operator="containsText" text="Media">
      <formula>NOT(ISERROR(SEARCH("Media",K35)))</formula>
    </cfRule>
  </conditionalFormatting>
  <conditionalFormatting sqref="L35:L39">
    <cfRule type="containsText" dxfId="2113" priority="358" operator="containsText" text="Moderado">
      <formula>NOT(ISERROR(SEARCH("Moderado",L35)))</formula>
    </cfRule>
  </conditionalFormatting>
  <conditionalFormatting sqref="J35:J39">
    <cfRule type="containsText" dxfId="2112" priority="357" operator="containsText" text="Moderado">
      <formula>NOT(ISERROR(SEARCH("Moderado",J35)))</formula>
    </cfRule>
  </conditionalFormatting>
  <conditionalFormatting sqref="J35:J39">
    <cfRule type="containsText" dxfId="2111" priority="355" operator="containsText" text="Bajo">
      <formula>NOT(ISERROR(SEARCH("Bajo",J35)))</formula>
    </cfRule>
    <cfRule type="containsText" dxfId="2110" priority="356" operator="containsText" text="Extremo">
      <formula>NOT(ISERROR(SEARCH("Extremo",J35)))</formula>
    </cfRule>
  </conditionalFormatting>
  <conditionalFormatting sqref="K35:K39">
    <cfRule type="containsText" dxfId="2109" priority="353" operator="containsText" text="Baja">
      <formula>NOT(ISERROR(SEARCH("Baja",K35)))</formula>
    </cfRule>
    <cfRule type="containsText" dxfId="2108" priority="354" operator="containsText" text="Muy Baja">
      <formula>NOT(ISERROR(SEARCH("Muy Baja",K35)))</formula>
    </cfRule>
  </conditionalFormatting>
  <conditionalFormatting sqref="K35:K39">
    <cfRule type="containsText" dxfId="2107" priority="351" operator="containsText" text="Muy Alta">
      <formula>NOT(ISERROR(SEARCH("Muy Alta",K35)))</formula>
    </cfRule>
    <cfRule type="containsText" dxfId="2106" priority="352" operator="containsText" text="Alta">
      <formula>NOT(ISERROR(SEARCH("Alta",K35)))</formula>
    </cfRule>
  </conditionalFormatting>
  <conditionalFormatting sqref="L35:L39">
    <cfRule type="containsText" dxfId="2105" priority="347" operator="containsText" text="Catastrófico">
      <formula>NOT(ISERROR(SEARCH("Catastrófico",L35)))</formula>
    </cfRule>
    <cfRule type="containsText" dxfId="2104" priority="348" operator="containsText" text="Mayor">
      <formula>NOT(ISERROR(SEARCH("Mayor",L35)))</formula>
    </cfRule>
    <cfRule type="containsText" dxfId="2103" priority="349" operator="containsText" text="Menor">
      <formula>NOT(ISERROR(SEARCH("Menor",L35)))</formula>
    </cfRule>
    <cfRule type="containsText" dxfId="2102" priority="350" operator="containsText" text="Leve">
      <formula>NOT(ISERROR(SEARCH("Leve",L35)))</formula>
    </cfRule>
  </conditionalFormatting>
  <conditionalFormatting sqref="K40:L40">
    <cfRule type="containsText" dxfId="2101" priority="341" operator="containsText" text="3- Moderado">
      <formula>NOT(ISERROR(SEARCH("3- Moderado",K40)))</formula>
    </cfRule>
    <cfRule type="containsText" dxfId="2100" priority="342" operator="containsText" text="6- Moderado">
      <formula>NOT(ISERROR(SEARCH("6- Moderado",K40)))</formula>
    </cfRule>
    <cfRule type="containsText" dxfId="2099" priority="343" operator="containsText" text="4- Moderado">
      <formula>NOT(ISERROR(SEARCH("4- Moderado",K40)))</formula>
    </cfRule>
    <cfRule type="containsText" dxfId="2098" priority="344" operator="containsText" text="3- Bajo">
      <formula>NOT(ISERROR(SEARCH("3- Bajo",K40)))</formula>
    </cfRule>
    <cfRule type="containsText" dxfId="2097" priority="345" operator="containsText" text="4- Bajo">
      <formula>NOT(ISERROR(SEARCH("4- Bajo",K40)))</formula>
    </cfRule>
    <cfRule type="containsText" dxfId="2096" priority="346" operator="containsText" text="1- Bajo">
      <formula>NOT(ISERROR(SEARCH("1- Bajo",K40)))</formula>
    </cfRule>
  </conditionalFormatting>
  <conditionalFormatting sqref="H40:I40">
    <cfRule type="containsText" dxfId="2095" priority="335" operator="containsText" text="3- Moderado">
      <formula>NOT(ISERROR(SEARCH("3- Moderado",H40)))</formula>
    </cfRule>
    <cfRule type="containsText" dxfId="2094" priority="336" operator="containsText" text="6- Moderado">
      <formula>NOT(ISERROR(SEARCH("6- Moderado",H40)))</formula>
    </cfRule>
    <cfRule type="containsText" dxfId="2093" priority="337" operator="containsText" text="4- Moderado">
      <formula>NOT(ISERROR(SEARCH("4- Moderado",H40)))</formula>
    </cfRule>
    <cfRule type="containsText" dxfId="2092" priority="338" operator="containsText" text="3- Bajo">
      <formula>NOT(ISERROR(SEARCH("3- Bajo",H40)))</formula>
    </cfRule>
    <cfRule type="containsText" dxfId="2091" priority="339" operator="containsText" text="4- Bajo">
      <formula>NOT(ISERROR(SEARCH("4- Bajo",H40)))</formula>
    </cfRule>
    <cfRule type="containsText" dxfId="2090" priority="340" operator="containsText" text="1- Bajo">
      <formula>NOT(ISERROR(SEARCH("1- Bajo",H40)))</formula>
    </cfRule>
  </conditionalFormatting>
  <conditionalFormatting sqref="A40 C40:E40">
    <cfRule type="containsText" dxfId="2089" priority="329" operator="containsText" text="3- Moderado">
      <formula>NOT(ISERROR(SEARCH("3- Moderado",A40)))</formula>
    </cfRule>
    <cfRule type="containsText" dxfId="2088" priority="330" operator="containsText" text="6- Moderado">
      <formula>NOT(ISERROR(SEARCH("6- Moderado",A40)))</formula>
    </cfRule>
    <cfRule type="containsText" dxfId="2087" priority="331" operator="containsText" text="4- Moderado">
      <formula>NOT(ISERROR(SEARCH("4- Moderado",A40)))</formula>
    </cfRule>
    <cfRule type="containsText" dxfId="2086" priority="332" operator="containsText" text="3- Bajo">
      <formula>NOT(ISERROR(SEARCH("3- Bajo",A40)))</formula>
    </cfRule>
    <cfRule type="containsText" dxfId="2085" priority="333" operator="containsText" text="4- Bajo">
      <formula>NOT(ISERROR(SEARCH("4- Bajo",A40)))</formula>
    </cfRule>
    <cfRule type="containsText" dxfId="2084" priority="334" operator="containsText" text="1- Bajo">
      <formula>NOT(ISERROR(SEARCH("1- Bajo",A40)))</formula>
    </cfRule>
  </conditionalFormatting>
  <conditionalFormatting sqref="F40:G40">
    <cfRule type="containsText" dxfId="2083" priority="323" operator="containsText" text="3- Moderado">
      <formula>NOT(ISERROR(SEARCH("3- Moderado",F40)))</formula>
    </cfRule>
    <cfRule type="containsText" dxfId="2082" priority="324" operator="containsText" text="6- Moderado">
      <formula>NOT(ISERROR(SEARCH("6- Moderado",F40)))</formula>
    </cfRule>
    <cfRule type="containsText" dxfId="2081" priority="325" operator="containsText" text="4- Moderado">
      <formula>NOT(ISERROR(SEARCH("4- Moderado",F40)))</formula>
    </cfRule>
    <cfRule type="containsText" dxfId="2080" priority="326" operator="containsText" text="3- Bajo">
      <formula>NOT(ISERROR(SEARCH("3- Bajo",F40)))</formula>
    </cfRule>
    <cfRule type="containsText" dxfId="2079" priority="327" operator="containsText" text="4- Bajo">
      <formula>NOT(ISERROR(SEARCH("4- Bajo",F40)))</formula>
    </cfRule>
    <cfRule type="containsText" dxfId="2078" priority="328" operator="containsText" text="1- Bajo">
      <formula>NOT(ISERROR(SEARCH("1- Bajo",F40)))</formula>
    </cfRule>
  </conditionalFormatting>
  <conditionalFormatting sqref="J40:J44">
    <cfRule type="containsText" dxfId="2077" priority="318" operator="containsText" text="Bajo">
      <formula>NOT(ISERROR(SEARCH("Bajo",J40)))</formula>
    </cfRule>
    <cfRule type="containsText" dxfId="2076" priority="319" operator="containsText" text="Moderado">
      <formula>NOT(ISERROR(SEARCH("Moderado",J40)))</formula>
    </cfRule>
    <cfRule type="containsText" dxfId="2075" priority="320" operator="containsText" text="Alto">
      <formula>NOT(ISERROR(SEARCH("Alto",J40)))</formula>
    </cfRule>
    <cfRule type="containsText" dxfId="2074" priority="321" operator="containsText" text="Extremo">
      <formula>NOT(ISERROR(SEARCH("Extremo",J40)))</formula>
    </cfRule>
    <cfRule type="colorScale" priority="322">
      <colorScale>
        <cfvo type="min"/>
        <cfvo type="max"/>
        <color rgb="FFFF7128"/>
        <color rgb="FFFFEF9C"/>
      </colorScale>
    </cfRule>
  </conditionalFormatting>
  <conditionalFormatting sqref="M40:M44">
    <cfRule type="containsText" dxfId="2073" priority="293" operator="containsText" text="Moderado">
      <formula>NOT(ISERROR(SEARCH("Moderado",M40)))</formula>
    </cfRule>
    <cfRule type="containsText" dxfId="2072" priority="313" operator="containsText" text="Bajo">
      <formula>NOT(ISERROR(SEARCH("Bajo",M40)))</formula>
    </cfRule>
    <cfRule type="containsText" dxfId="2071" priority="314" operator="containsText" text="Moderado">
      <formula>NOT(ISERROR(SEARCH("Moderado",M40)))</formula>
    </cfRule>
    <cfRule type="containsText" dxfId="2070" priority="315" operator="containsText" text="Alto">
      <formula>NOT(ISERROR(SEARCH("Alto",M40)))</formula>
    </cfRule>
    <cfRule type="containsText" dxfId="2069" priority="316" operator="containsText" text="Extremo">
      <formula>NOT(ISERROR(SEARCH("Extremo",M40)))</formula>
    </cfRule>
    <cfRule type="colorScale" priority="317">
      <colorScale>
        <cfvo type="min"/>
        <cfvo type="max"/>
        <color rgb="FFFF7128"/>
        <color rgb="FFFFEF9C"/>
      </colorScale>
    </cfRule>
  </conditionalFormatting>
  <conditionalFormatting sqref="N40">
    <cfRule type="containsText" dxfId="2068" priority="307" operator="containsText" text="3- Moderado">
      <formula>NOT(ISERROR(SEARCH("3- Moderado",N40)))</formula>
    </cfRule>
    <cfRule type="containsText" dxfId="2067" priority="308" operator="containsText" text="6- Moderado">
      <formula>NOT(ISERROR(SEARCH("6- Moderado",N40)))</formula>
    </cfRule>
    <cfRule type="containsText" dxfId="2066" priority="309" operator="containsText" text="4- Moderado">
      <formula>NOT(ISERROR(SEARCH("4- Moderado",N40)))</formula>
    </cfRule>
    <cfRule type="containsText" dxfId="2065" priority="310" operator="containsText" text="3- Bajo">
      <formula>NOT(ISERROR(SEARCH("3- Bajo",N40)))</formula>
    </cfRule>
    <cfRule type="containsText" dxfId="2064" priority="311" operator="containsText" text="4- Bajo">
      <formula>NOT(ISERROR(SEARCH("4- Bajo",N40)))</formula>
    </cfRule>
    <cfRule type="containsText" dxfId="2063" priority="312" operator="containsText" text="1- Bajo">
      <formula>NOT(ISERROR(SEARCH("1- Bajo",N40)))</formula>
    </cfRule>
  </conditionalFormatting>
  <conditionalFormatting sqref="H40:H44">
    <cfRule type="containsText" dxfId="2062" priority="294" operator="containsText" text="Muy Alta">
      <formula>NOT(ISERROR(SEARCH("Muy Alta",H40)))</formula>
    </cfRule>
    <cfRule type="containsText" dxfId="2061" priority="295" operator="containsText" text="Alta">
      <formula>NOT(ISERROR(SEARCH("Alta",H40)))</formula>
    </cfRule>
    <cfRule type="containsText" dxfId="2060" priority="296" operator="containsText" text="Muy Alta">
      <formula>NOT(ISERROR(SEARCH("Muy Alta",H40)))</formula>
    </cfRule>
    <cfRule type="containsText" dxfId="2059" priority="301" operator="containsText" text="Muy Baja">
      <formula>NOT(ISERROR(SEARCH("Muy Baja",H40)))</formula>
    </cfRule>
    <cfRule type="containsText" dxfId="2058" priority="302" operator="containsText" text="Baja">
      <formula>NOT(ISERROR(SEARCH("Baja",H40)))</formula>
    </cfRule>
    <cfRule type="containsText" dxfId="2057" priority="303" operator="containsText" text="Media">
      <formula>NOT(ISERROR(SEARCH("Media",H40)))</formula>
    </cfRule>
    <cfRule type="containsText" dxfId="2056" priority="304" operator="containsText" text="Alta">
      <formula>NOT(ISERROR(SEARCH("Alta",H40)))</formula>
    </cfRule>
    <cfRule type="containsText" dxfId="2055" priority="306" operator="containsText" text="Muy Alta">
      <formula>NOT(ISERROR(SEARCH("Muy Alta",H40)))</formula>
    </cfRule>
  </conditionalFormatting>
  <conditionalFormatting sqref="I40:I44">
    <cfRule type="containsText" dxfId="2054" priority="297" operator="containsText" text="Catastrófico">
      <formula>NOT(ISERROR(SEARCH("Catastrófico",I40)))</formula>
    </cfRule>
    <cfRule type="containsText" dxfId="2053" priority="298" operator="containsText" text="Mayor">
      <formula>NOT(ISERROR(SEARCH("Mayor",I40)))</formula>
    </cfRule>
    <cfRule type="containsText" dxfId="2052" priority="299" operator="containsText" text="Menor">
      <formula>NOT(ISERROR(SEARCH("Menor",I40)))</formula>
    </cfRule>
    <cfRule type="containsText" dxfId="2051" priority="300" operator="containsText" text="Leve">
      <formula>NOT(ISERROR(SEARCH("Leve",I40)))</formula>
    </cfRule>
    <cfRule type="containsText" dxfId="2050" priority="305" operator="containsText" text="Moderado">
      <formula>NOT(ISERROR(SEARCH("Moderado",I40)))</formula>
    </cfRule>
  </conditionalFormatting>
  <conditionalFormatting sqref="K40:K44">
    <cfRule type="containsText" dxfId="2049" priority="292" operator="containsText" text="Media">
      <formula>NOT(ISERROR(SEARCH("Media",K40)))</formula>
    </cfRule>
  </conditionalFormatting>
  <conditionalFormatting sqref="L40:L44">
    <cfRule type="containsText" dxfId="2048" priority="291" operator="containsText" text="Moderado">
      <formula>NOT(ISERROR(SEARCH("Moderado",L40)))</formula>
    </cfRule>
  </conditionalFormatting>
  <conditionalFormatting sqref="J40:J44">
    <cfRule type="containsText" dxfId="2047" priority="290" operator="containsText" text="Moderado">
      <formula>NOT(ISERROR(SEARCH("Moderado",J40)))</formula>
    </cfRule>
  </conditionalFormatting>
  <conditionalFormatting sqref="J40:J44">
    <cfRule type="containsText" dxfId="2046" priority="288" operator="containsText" text="Bajo">
      <formula>NOT(ISERROR(SEARCH("Bajo",J40)))</formula>
    </cfRule>
    <cfRule type="containsText" dxfId="2045" priority="289" operator="containsText" text="Extremo">
      <formula>NOT(ISERROR(SEARCH("Extremo",J40)))</formula>
    </cfRule>
  </conditionalFormatting>
  <conditionalFormatting sqref="K40:K44">
    <cfRule type="containsText" dxfId="2044" priority="286" operator="containsText" text="Baja">
      <formula>NOT(ISERROR(SEARCH("Baja",K40)))</formula>
    </cfRule>
    <cfRule type="containsText" dxfId="2043" priority="287" operator="containsText" text="Muy Baja">
      <formula>NOT(ISERROR(SEARCH("Muy Baja",K40)))</formula>
    </cfRule>
  </conditionalFormatting>
  <conditionalFormatting sqref="K40:K44">
    <cfRule type="containsText" dxfId="2042" priority="284" operator="containsText" text="Muy Alta">
      <formula>NOT(ISERROR(SEARCH("Muy Alta",K40)))</formula>
    </cfRule>
    <cfRule type="containsText" dxfId="2041" priority="285" operator="containsText" text="Alta">
      <formula>NOT(ISERROR(SEARCH("Alta",K40)))</formula>
    </cfRule>
  </conditionalFormatting>
  <conditionalFormatting sqref="L40:L44">
    <cfRule type="containsText" dxfId="2040" priority="280" operator="containsText" text="Catastrófico">
      <formula>NOT(ISERROR(SEARCH("Catastrófico",L40)))</formula>
    </cfRule>
    <cfRule type="containsText" dxfId="2039" priority="281" operator="containsText" text="Mayor">
      <formula>NOT(ISERROR(SEARCH("Mayor",L40)))</formula>
    </cfRule>
    <cfRule type="containsText" dxfId="2038" priority="282" operator="containsText" text="Menor">
      <formula>NOT(ISERROR(SEARCH("Menor",L40)))</formula>
    </cfRule>
    <cfRule type="containsText" dxfId="2037" priority="283" operator="containsText" text="Leve">
      <formula>NOT(ISERROR(SEARCH("Leve",L40)))</formula>
    </cfRule>
  </conditionalFormatting>
  <conditionalFormatting sqref="K45:L45">
    <cfRule type="containsText" dxfId="2036" priority="274" operator="containsText" text="3- Moderado">
      <formula>NOT(ISERROR(SEARCH("3- Moderado",K45)))</formula>
    </cfRule>
    <cfRule type="containsText" dxfId="2035" priority="275" operator="containsText" text="6- Moderado">
      <formula>NOT(ISERROR(SEARCH("6- Moderado",K45)))</formula>
    </cfRule>
    <cfRule type="containsText" dxfId="2034" priority="276" operator="containsText" text="4- Moderado">
      <formula>NOT(ISERROR(SEARCH("4- Moderado",K45)))</formula>
    </cfRule>
    <cfRule type="containsText" dxfId="2033" priority="277" operator="containsText" text="3- Bajo">
      <formula>NOT(ISERROR(SEARCH("3- Bajo",K45)))</formula>
    </cfRule>
    <cfRule type="containsText" dxfId="2032" priority="278" operator="containsText" text="4- Bajo">
      <formula>NOT(ISERROR(SEARCH("4- Bajo",K45)))</formula>
    </cfRule>
    <cfRule type="containsText" dxfId="2031" priority="279" operator="containsText" text="1- Bajo">
      <formula>NOT(ISERROR(SEARCH("1- Bajo",K45)))</formula>
    </cfRule>
  </conditionalFormatting>
  <conditionalFormatting sqref="H45:I45">
    <cfRule type="containsText" dxfId="2030" priority="268" operator="containsText" text="3- Moderado">
      <formula>NOT(ISERROR(SEARCH("3- Moderado",H45)))</formula>
    </cfRule>
    <cfRule type="containsText" dxfId="2029" priority="269" operator="containsText" text="6- Moderado">
      <formula>NOT(ISERROR(SEARCH("6- Moderado",H45)))</formula>
    </cfRule>
    <cfRule type="containsText" dxfId="2028" priority="270" operator="containsText" text="4- Moderado">
      <formula>NOT(ISERROR(SEARCH("4- Moderado",H45)))</formula>
    </cfRule>
    <cfRule type="containsText" dxfId="2027" priority="271" operator="containsText" text="3- Bajo">
      <formula>NOT(ISERROR(SEARCH("3- Bajo",H45)))</formula>
    </cfRule>
    <cfRule type="containsText" dxfId="2026" priority="272" operator="containsText" text="4- Bajo">
      <formula>NOT(ISERROR(SEARCH("4- Bajo",H45)))</formula>
    </cfRule>
    <cfRule type="containsText" dxfId="2025" priority="273" operator="containsText" text="1- Bajo">
      <formula>NOT(ISERROR(SEARCH("1- Bajo",H45)))</formula>
    </cfRule>
  </conditionalFormatting>
  <conditionalFormatting sqref="A45 C45:E45">
    <cfRule type="containsText" dxfId="2024" priority="262" operator="containsText" text="3- Moderado">
      <formula>NOT(ISERROR(SEARCH("3- Moderado",A45)))</formula>
    </cfRule>
    <cfRule type="containsText" dxfId="2023" priority="263" operator="containsText" text="6- Moderado">
      <formula>NOT(ISERROR(SEARCH("6- Moderado",A45)))</formula>
    </cfRule>
    <cfRule type="containsText" dxfId="2022" priority="264" operator="containsText" text="4- Moderado">
      <formula>NOT(ISERROR(SEARCH("4- Moderado",A45)))</formula>
    </cfRule>
    <cfRule type="containsText" dxfId="2021" priority="265" operator="containsText" text="3- Bajo">
      <formula>NOT(ISERROR(SEARCH("3- Bajo",A45)))</formula>
    </cfRule>
    <cfRule type="containsText" dxfId="2020" priority="266" operator="containsText" text="4- Bajo">
      <formula>NOT(ISERROR(SEARCH("4- Bajo",A45)))</formula>
    </cfRule>
    <cfRule type="containsText" dxfId="2019" priority="267" operator="containsText" text="1- Bajo">
      <formula>NOT(ISERROR(SEARCH("1- Bajo",A45)))</formula>
    </cfRule>
  </conditionalFormatting>
  <conditionalFormatting sqref="F45:G45">
    <cfRule type="containsText" dxfId="2018" priority="256" operator="containsText" text="3- Moderado">
      <formula>NOT(ISERROR(SEARCH("3- Moderado",F45)))</formula>
    </cfRule>
    <cfRule type="containsText" dxfId="2017" priority="257" operator="containsText" text="6- Moderado">
      <formula>NOT(ISERROR(SEARCH("6- Moderado",F45)))</formula>
    </cfRule>
    <cfRule type="containsText" dxfId="2016" priority="258" operator="containsText" text="4- Moderado">
      <formula>NOT(ISERROR(SEARCH("4- Moderado",F45)))</formula>
    </cfRule>
    <cfRule type="containsText" dxfId="2015" priority="259" operator="containsText" text="3- Bajo">
      <formula>NOT(ISERROR(SEARCH("3- Bajo",F45)))</formula>
    </cfRule>
    <cfRule type="containsText" dxfId="2014" priority="260" operator="containsText" text="4- Bajo">
      <formula>NOT(ISERROR(SEARCH("4- Bajo",F45)))</formula>
    </cfRule>
    <cfRule type="containsText" dxfId="2013" priority="261" operator="containsText" text="1- Bajo">
      <formula>NOT(ISERROR(SEARCH("1- Bajo",F45)))</formula>
    </cfRule>
  </conditionalFormatting>
  <conditionalFormatting sqref="J45:J49">
    <cfRule type="containsText" dxfId="2012" priority="251" operator="containsText" text="Bajo">
      <formula>NOT(ISERROR(SEARCH("Bajo",J45)))</formula>
    </cfRule>
    <cfRule type="containsText" dxfId="2011" priority="252" operator="containsText" text="Moderado">
      <formula>NOT(ISERROR(SEARCH("Moderado",J45)))</formula>
    </cfRule>
    <cfRule type="containsText" dxfId="2010" priority="253" operator="containsText" text="Alto">
      <formula>NOT(ISERROR(SEARCH("Alto",J45)))</formula>
    </cfRule>
    <cfRule type="containsText" dxfId="2009" priority="254" operator="containsText" text="Extremo">
      <formula>NOT(ISERROR(SEARCH("Extremo",J45)))</formula>
    </cfRule>
    <cfRule type="colorScale" priority="255">
      <colorScale>
        <cfvo type="min"/>
        <cfvo type="max"/>
        <color rgb="FFFF7128"/>
        <color rgb="FFFFEF9C"/>
      </colorScale>
    </cfRule>
  </conditionalFormatting>
  <conditionalFormatting sqref="M45:M49">
    <cfRule type="containsText" dxfId="2008" priority="226" operator="containsText" text="Moderado">
      <formula>NOT(ISERROR(SEARCH("Moderado",M45)))</formula>
    </cfRule>
    <cfRule type="containsText" dxfId="2007" priority="246" operator="containsText" text="Bajo">
      <formula>NOT(ISERROR(SEARCH("Bajo",M45)))</formula>
    </cfRule>
    <cfRule type="containsText" dxfId="2006" priority="247" operator="containsText" text="Moderado">
      <formula>NOT(ISERROR(SEARCH("Moderado",M45)))</formula>
    </cfRule>
    <cfRule type="containsText" dxfId="2005" priority="248" operator="containsText" text="Alto">
      <formula>NOT(ISERROR(SEARCH("Alto",M45)))</formula>
    </cfRule>
    <cfRule type="containsText" dxfId="2004" priority="249" operator="containsText" text="Extremo">
      <formula>NOT(ISERROR(SEARCH("Extremo",M45)))</formula>
    </cfRule>
    <cfRule type="colorScale" priority="250">
      <colorScale>
        <cfvo type="min"/>
        <cfvo type="max"/>
        <color rgb="FFFF7128"/>
        <color rgb="FFFFEF9C"/>
      </colorScale>
    </cfRule>
  </conditionalFormatting>
  <conditionalFormatting sqref="N45">
    <cfRule type="containsText" dxfId="2003" priority="240" operator="containsText" text="3- Moderado">
      <formula>NOT(ISERROR(SEARCH("3- Moderado",N45)))</formula>
    </cfRule>
    <cfRule type="containsText" dxfId="2002" priority="241" operator="containsText" text="6- Moderado">
      <formula>NOT(ISERROR(SEARCH("6- Moderado",N45)))</formula>
    </cfRule>
    <cfRule type="containsText" dxfId="2001" priority="242" operator="containsText" text="4- Moderado">
      <formula>NOT(ISERROR(SEARCH("4- Moderado",N45)))</formula>
    </cfRule>
    <cfRule type="containsText" dxfId="2000" priority="243" operator="containsText" text="3- Bajo">
      <formula>NOT(ISERROR(SEARCH("3- Bajo",N45)))</formula>
    </cfRule>
    <cfRule type="containsText" dxfId="1999" priority="244" operator="containsText" text="4- Bajo">
      <formula>NOT(ISERROR(SEARCH("4- Bajo",N45)))</formula>
    </cfRule>
    <cfRule type="containsText" dxfId="1998" priority="245" operator="containsText" text="1- Bajo">
      <formula>NOT(ISERROR(SEARCH("1- Bajo",N45)))</formula>
    </cfRule>
  </conditionalFormatting>
  <conditionalFormatting sqref="H45:H49">
    <cfRule type="containsText" dxfId="1997" priority="227" operator="containsText" text="Muy Alta">
      <formula>NOT(ISERROR(SEARCH("Muy Alta",H45)))</formula>
    </cfRule>
    <cfRule type="containsText" dxfId="1996" priority="228" operator="containsText" text="Alta">
      <formula>NOT(ISERROR(SEARCH("Alta",H45)))</formula>
    </cfRule>
    <cfRule type="containsText" dxfId="1995" priority="229" operator="containsText" text="Muy Alta">
      <formula>NOT(ISERROR(SEARCH("Muy Alta",H45)))</formula>
    </cfRule>
    <cfRule type="containsText" dxfId="1994" priority="234" operator="containsText" text="Muy Baja">
      <formula>NOT(ISERROR(SEARCH("Muy Baja",H45)))</formula>
    </cfRule>
    <cfRule type="containsText" dxfId="1993" priority="235" operator="containsText" text="Baja">
      <formula>NOT(ISERROR(SEARCH("Baja",H45)))</formula>
    </cfRule>
    <cfRule type="containsText" dxfId="1992" priority="236" operator="containsText" text="Media">
      <formula>NOT(ISERROR(SEARCH("Media",H45)))</formula>
    </cfRule>
    <cfRule type="containsText" dxfId="1991" priority="237" operator="containsText" text="Alta">
      <formula>NOT(ISERROR(SEARCH("Alta",H45)))</formula>
    </cfRule>
    <cfRule type="containsText" dxfId="1990" priority="239" operator="containsText" text="Muy Alta">
      <formula>NOT(ISERROR(SEARCH("Muy Alta",H45)))</formula>
    </cfRule>
  </conditionalFormatting>
  <conditionalFormatting sqref="I45:I49">
    <cfRule type="containsText" dxfId="1989" priority="230" operator="containsText" text="Catastrófico">
      <formula>NOT(ISERROR(SEARCH("Catastrófico",I45)))</formula>
    </cfRule>
    <cfRule type="containsText" dxfId="1988" priority="231" operator="containsText" text="Mayor">
      <formula>NOT(ISERROR(SEARCH("Mayor",I45)))</formula>
    </cfRule>
    <cfRule type="containsText" dxfId="1987" priority="232" operator="containsText" text="Menor">
      <formula>NOT(ISERROR(SEARCH("Menor",I45)))</formula>
    </cfRule>
    <cfRule type="containsText" dxfId="1986" priority="233" operator="containsText" text="Leve">
      <formula>NOT(ISERROR(SEARCH("Leve",I45)))</formula>
    </cfRule>
    <cfRule type="containsText" dxfId="1985" priority="238" operator="containsText" text="Moderado">
      <formula>NOT(ISERROR(SEARCH("Moderado",I45)))</formula>
    </cfRule>
  </conditionalFormatting>
  <conditionalFormatting sqref="K45:K49">
    <cfRule type="containsText" dxfId="1984" priority="225" operator="containsText" text="Media">
      <formula>NOT(ISERROR(SEARCH("Media",K45)))</formula>
    </cfRule>
  </conditionalFormatting>
  <conditionalFormatting sqref="L45:L49">
    <cfRule type="containsText" dxfId="1983" priority="224" operator="containsText" text="Moderado">
      <formula>NOT(ISERROR(SEARCH("Moderado",L45)))</formula>
    </cfRule>
  </conditionalFormatting>
  <conditionalFormatting sqref="J45:J49">
    <cfRule type="containsText" dxfId="1982" priority="223" operator="containsText" text="Moderado">
      <formula>NOT(ISERROR(SEARCH("Moderado",J45)))</formula>
    </cfRule>
  </conditionalFormatting>
  <conditionalFormatting sqref="J45:J49">
    <cfRule type="containsText" dxfId="1981" priority="221" operator="containsText" text="Bajo">
      <formula>NOT(ISERROR(SEARCH("Bajo",J45)))</formula>
    </cfRule>
    <cfRule type="containsText" dxfId="1980" priority="222" operator="containsText" text="Extremo">
      <formula>NOT(ISERROR(SEARCH("Extremo",J45)))</formula>
    </cfRule>
  </conditionalFormatting>
  <conditionalFormatting sqref="K45:K49">
    <cfRule type="containsText" dxfId="1979" priority="219" operator="containsText" text="Baja">
      <formula>NOT(ISERROR(SEARCH("Baja",K45)))</formula>
    </cfRule>
    <cfRule type="containsText" dxfId="1978" priority="220" operator="containsText" text="Muy Baja">
      <formula>NOT(ISERROR(SEARCH("Muy Baja",K45)))</formula>
    </cfRule>
  </conditionalFormatting>
  <conditionalFormatting sqref="K45:K49">
    <cfRule type="containsText" dxfId="1977" priority="217" operator="containsText" text="Muy Alta">
      <formula>NOT(ISERROR(SEARCH("Muy Alta",K45)))</formula>
    </cfRule>
    <cfRule type="containsText" dxfId="1976" priority="218" operator="containsText" text="Alta">
      <formula>NOT(ISERROR(SEARCH("Alta",K45)))</formula>
    </cfRule>
  </conditionalFormatting>
  <conditionalFormatting sqref="L45:L49">
    <cfRule type="containsText" dxfId="1975" priority="213" operator="containsText" text="Catastrófico">
      <formula>NOT(ISERROR(SEARCH("Catastrófico",L45)))</formula>
    </cfRule>
    <cfRule type="containsText" dxfId="1974" priority="214" operator="containsText" text="Mayor">
      <formula>NOT(ISERROR(SEARCH("Mayor",L45)))</formula>
    </cfRule>
    <cfRule type="containsText" dxfId="1973" priority="215" operator="containsText" text="Menor">
      <formula>NOT(ISERROR(SEARCH("Menor",L45)))</formula>
    </cfRule>
    <cfRule type="containsText" dxfId="1972" priority="216" operator="containsText" text="Leve">
      <formula>NOT(ISERROR(SEARCH("Leve",L45)))</formula>
    </cfRule>
  </conditionalFormatting>
  <conditionalFormatting sqref="K50:L50">
    <cfRule type="containsText" dxfId="1971" priority="207" operator="containsText" text="3- Moderado">
      <formula>NOT(ISERROR(SEARCH("3- Moderado",K50)))</formula>
    </cfRule>
    <cfRule type="containsText" dxfId="1970" priority="208" operator="containsText" text="6- Moderado">
      <formula>NOT(ISERROR(SEARCH("6- Moderado",K50)))</formula>
    </cfRule>
    <cfRule type="containsText" dxfId="1969" priority="209" operator="containsText" text="4- Moderado">
      <formula>NOT(ISERROR(SEARCH("4- Moderado",K50)))</formula>
    </cfRule>
    <cfRule type="containsText" dxfId="1968" priority="210" operator="containsText" text="3- Bajo">
      <formula>NOT(ISERROR(SEARCH("3- Bajo",K50)))</formula>
    </cfRule>
    <cfRule type="containsText" dxfId="1967" priority="211" operator="containsText" text="4- Bajo">
      <formula>NOT(ISERROR(SEARCH("4- Bajo",K50)))</formula>
    </cfRule>
    <cfRule type="containsText" dxfId="1966" priority="212" operator="containsText" text="1- Bajo">
      <formula>NOT(ISERROR(SEARCH("1- Bajo",K50)))</formula>
    </cfRule>
  </conditionalFormatting>
  <conditionalFormatting sqref="H50:I50">
    <cfRule type="containsText" dxfId="1965" priority="201" operator="containsText" text="3- Moderado">
      <formula>NOT(ISERROR(SEARCH("3- Moderado",H50)))</formula>
    </cfRule>
    <cfRule type="containsText" dxfId="1964" priority="202" operator="containsText" text="6- Moderado">
      <formula>NOT(ISERROR(SEARCH("6- Moderado",H50)))</formula>
    </cfRule>
    <cfRule type="containsText" dxfId="1963" priority="203" operator="containsText" text="4- Moderado">
      <formula>NOT(ISERROR(SEARCH("4- Moderado",H50)))</formula>
    </cfRule>
    <cfRule type="containsText" dxfId="1962" priority="204" operator="containsText" text="3- Bajo">
      <formula>NOT(ISERROR(SEARCH("3- Bajo",H50)))</formula>
    </cfRule>
    <cfRule type="containsText" dxfId="1961" priority="205" operator="containsText" text="4- Bajo">
      <formula>NOT(ISERROR(SEARCH("4- Bajo",H50)))</formula>
    </cfRule>
    <cfRule type="containsText" dxfId="1960" priority="206" operator="containsText" text="1- Bajo">
      <formula>NOT(ISERROR(SEARCH("1- Bajo",H50)))</formula>
    </cfRule>
  </conditionalFormatting>
  <conditionalFormatting sqref="A50 C50:E50">
    <cfRule type="containsText" dxfId="1959" priority="195" operator="containsText" text="3- Moderado">
      <formula>NOT(ISERROR(SEARCH("3- Moderado",A50)))</formula>
    </cfRule>
    <cfRule type="containsText" dxfId="1958" priority="196" operator="containsText" text="6- Moderado">
      <formula>NOT(ISERROR(SEARCH("6- Moderado",A50)))</formula>
    </cfRule>
    <cfRule type="containsText" dxfId="1957" priority="197" operator="containsText" text="4- Moderado">
      <formula>NOT(ISERROR(SEARCH("4- Moderado",A50)))</formula>
    </cfRule>
    <cfRule type="containsText" dxfId="1956" priority="198" operator="containsText" text="3- Bajo">
      <formula>NOT(ISERROR(SEARCH("3- Bajo",A50)))</formula>
    </cfRule>
    <cfRule type="containsText" dxfId="1955" priority="199" operator="containsText" text="4- Bajo">
      <formula>NOT(ISERROR(SEARCH("4- Bajo",A50)))</formula>
    </cfRule>
    <cfRule type="containsText" dxfId="1954" priority="200" operator="containsText" text="1- Bajo">
      <formula>NOT(ISERROR(SEARCH("1- Bajo",A50)))</formula>
    </cfRule>
  </conditionalFormatting>
  <conditionalFormatting sqref="F50:G50">
    <cfRule type="containsText" dxfId="1953" priority="189" operator="containsText" text="3- Moderado">
      <formula>NOT(ISERROR(SEARCH("3- Moderado",F50)))</formula>
    </cfRule>
    <cfRule type="containsText" dxfId="1952" priority="190" operator="containsText" text="6- Moderado">
      <formula>NOT(ISERROR(SEARCH("6- Moderado",F50)))</formula>
    </cfRule>
    <cfRule type="containsText" dxfId="1951" priority="191" operator="containsText" text="4- Moderado">
      <formula>NOT(ISERROR(SEARCH("4- Moderado",F50)))</formula>
    </cfRule>
    <cfRule type="containsText" dxfId="1950" priority="192" operator="containsText" text="3- Bajo">
      <formula>NOT(ISERROR(SEARCH("3- Bajo",F50)))</formula>
    </cfRule>
    <cfRule type="containsText" dxfId="1949" priority="193" operator="containsText" text="4- Bajo">
      <formula>NOT(ISERROR(SEARCH("4- Bajo",F50)))</formula>
    </cfRule>
    <cfRule type="containsText" dxfId="1948" priority="194" operator="containsText" text="1- Bajo">
      <formula>NOT(ISERROR(SEARCH("1- Bajo",F50)))</formula>
    </cfRule>
  </conditionalFormatting>
  <conditionalFormatting sqref="J50:J54">
    <cfRule type="containsText" dxfId="1947" priority="184" operator="containsText" text="Bajo">
      <formula>NOT(ISERROR(SEARCH("Bajo",J50)))</formula>
    </cfRule>
    <cfRule type="containsText" dxfId="1946" priority="185" operator="containsText" text="Moderado">
      <formula>NOT(ISERROR(SEARCH("Moderado",J50)))</formula>
    </cfRule>
    <cfRule type="containsText" dxfId="1945" priority="186" operator="containsText" text="Alto">
      <formula>NOT(ISERROR(SEARCH("Alto",J50)))</formula>
    </cfRule>
    <cfRule type="containsText" dxfId="1944" priority="187" operator="containsText" text="Extremo">
      <formula>NOT(ISERROR(SEARCH("Extremo",J50)))</formula>
    </cfRule>
    <cfRule type="colorScale" priority="188">
      <colorScale>
        <cfvo type="min"/>
        <cfvo type="max"/>
        <color rgb="FFFF7128"/>
        <color rgb="FFFFEF9C"/>
      </colorScale>
    </cfRule>
  </conditionalFormatting>
  <conditionalFormatting sqref="M50:M54">
    <cfRule type="containsText" dxfId="1943" priority="159" operator="containsText" text="Moderado">
      <formula>NOT(ISERROR(SEARCH("Moderado",M50)))</formula>
    </cfRule>
    <cfRule type="containsText" dxfId="1942" priority="179" operator="containsText" text="Bajo">
      <formula>NOT(ISERROR(SEARCH("Bajo",M50)))</formula>
    </cfRule>
    <cfRule type="containsText" dxfId="1941" priority="180" operator="containsText" text="Moderado">
      <formula>NOT(ISERROR(SEARCH("Moderado",M50)))</formula>
    </cfRule>
    <cfRule type="containsText" dxfId="1940" priority="181" operator="containsText" text="Alto">
      <formula>NOT(ISERROR(SEARCH("Alto",M50)))</formula>
    </cfRule>
    <cfRule type="containsText" dxfId="1939" priority="182" operator="containsText" text="Extremo">
      <formula>NOT(ISERROR(SEARCH("Extremo",M50)))</formula>
    </cfRule>
    <cfRule type="colorScale" priority="183">
      <colorScale>
        <cfvo type="min"/>
        <cfvo type="max"/>
        <color rgb="FFFF7128"/>
        <color rgb="FFFFEF9C"/>
      </colorScale>
    </cfRule>
  </conditionalFormatting>
  <conditionalFormatting sqref="N50">
    <cfRule type="containsText" dxfId="1938" priority="173" operator="containsText" text="3- Moderado">
      <formula>NOT(ISERROR(SEARCH("3- Moderado",N50)))</formula>
    </cfRule>
    <cfRule type="containsText" dxfId="1937" priority="174" operator="containsText" text="6- Moderado">
      <formula>NOT(ISERROR(SEARCH("6- Moderado",N50)))</formula>
    </cfRule>
    <cfRule type="containsText" dxfId="1936" priority="175" operator="containsText" text="4- Moderado">
      <formula>NOT(ISERROR(SEARCH("4- Moderado",N50)))</formula>
    </cfRule>
    <cfRule type="containsText" dxfId="1935" priority="176" operator="containsText" text="3- Bajo">
      <formula>NOT(ISERROR(SEARCH("3- Bajo",N50)))</formula>
    </cfRule>
    <cfRule type="containsText" dxfId="1934" priority="177" operator="containsText" text="4- Bajo">
      <formula>NOT(ISERROR(SEARCH("4- Bajo",N50)))</formula>
    </cfRule>
    <cfRule type="containsText" dxfId="1933" priority="178" operator="containsText" text="1- Bajo">
      <formula>NOT(ISERROR(SEARCH("1- Bajo",N50)))</formula>
    </cfRule>
  </conditionalFormatting>
  <conditionalFormatting sqref="H50:H54">
    <cfRule type="containsText" dxfId="1932" priority="160" operator="containsText" text="Muy Alta">
      <formula>NOT(ISERROR(SEARCH("Muy Alta",H50)))</formula>
    </cfRule>
    <cfRule type="containsText" dxfId="1931" priority="161" operator="containsText" text="Alta">
      <formula>NOT(ISERROR(SEARCH("Alta",H50)))</formula>
    </cfRule>
    <cfRule type="containsText" dxfId="1930" priority="162" operator="containsText" text="Muy Alta">
      <formula>NOT(ISERROR(SEARCH("Muy Alta",H50)))</formula>
    </cfRule>
    <cfRule type="containsText" dxfId="1929" priority="167" operator="containsText" text="Muy Baja">
      <formula>NOT(ISERROR(SEARCH("Muy Baja",H50)))</formula>
    </cfRule>
    <cfRule type="containsText" dxfId="1928" priority="168" operator="containsText" text="Baja">
      <formula>NOT(ISERROR(SEARCH("Baja",H50)))</formula>
    </cfRule>
    <cfRule type="containsText" dxfId="1927" priority="169" operator="containsText" text="Media">
      <formula>NOT(ISERROR(SEARCH("Media",H50)))</formula>
    </cfRule>
    <cfRule type="containsText" dxfId="1926" priority="170" operator="containsText" text="Alta">
      <formula>NOT(ISERROR(SEARCH("Alta",H50)))</formula>
    </cfRule>
    <cfRule type="containsText" dxfId="1925" priority="172" operator="containsText" text="Muy Alta">
      <formula>NOT(ISERROR(SEARCH("Muy Alta",H50)))</formula>
    </cfRule>
  </conditionalFormatting>
  <conditionalFormatting sqref="I50:I54">
    <cfRule type="containsText" dxfId="1924" priority="163" operator="containsText" text="Catastrófico">
      <formula>NOT(ISERROR(SEARCH("Catastrófico",I50)))</formula>
    </cfRule>
    <cfRule type="containsText" dxfId="1923" priority="164" operator="containsText" text="Mayor">
      <formula>NOT(ISERROR(SEARCH("Mayor",I50)))</formula>
    </cfRule>
    <cfRule type="containsText" dxfId="1922" priority="165" operator="containsText" text="Menor">
      <formula>NOT(ISERROR(SEARCH("Menor",I50)))</formula>
    </cfRule>
    <cfRule type="containsText" dxfId="1921" priority="166" operator="containsText" text="Leve">
      <formula>NOT(ISERROR(SEARCH("Leve",I50)))</formula>
    </cfRule>
    <cfRule type="containsText" dxfId="1920" priority="171" operator="containsText" text="Moderado">
      <formula>NOT(ISERROR(SEARCH("Moderado",I50)))</formula>
    </cfRule>
  </conditionalFormatting>
  <conditionalFormatting sqref="K50:K54">
    <cfRule type="containsText" dxfId="1919" priority="158" operator="containsText" text="Media">
      <formula>NOT(ISERROR(SEARCH("Media",K50)))</formula>
    </cfRule>
  </conditionalFormatting>
  <conditionalFormatting sqref="L50:L54">
    <cfRule type="containsText" dxfId="1918" priority="157" operator="containsText" text="Moderado">
      <formula>NOT(ISERROR(SEARCH("Moderado",L50)))</formula>
    </cfRule>
  </conditionalFormatting>
  <conditionalFormatting sqref="J50:J54">
    <cfRule type="containsText" dxfId="1917" priority="156" operator="containsText" text="Moderado">
      <formula>NOT(ISERROR(SEARCH("Moderado",J50)))</formula>
    </cfRule>
  </conditionalFormatting>
  <conditionalFormatting sqref="J50:J54">
    <cfRule type="containsText" dxfId="1916" priority="154" operator="containsText" text="Bajo">
      <formula>NOT(ISERROR(SEARCH("Bajo",J50)))</formula>
    </cfRule>
    <cfRule type="containsText" dxfId="1915" priority="155" operator="containsText" text="Extremo">
      <formula>NOT(ISERROR(SEARCH("Extremo",J50)))</formula>
    </cfRule>
  </conditionalFormatting>
  <conditionalFormatting sqref="K50:K54">
    <cfRule type="containsText" dxfId="1914" priority="152" operator="containsText" text="Baja">
      <formula>NOT(ISERROR(SEARCH("Baja",K50)))</formula>
    </cfRule>
    <cfRule type="containsText" dxfId="1913" priority="153" operator="containsText" text="Muy Baja">
      <formula>NOT(ISERROR(SEARCH("Muy Baja",K50)))</formula>
    </cfRule>
  </conditionalFormatting>
  <conditionalFormatting sqref="K50:K54">
    <cfRule type="containsText" dxfId="1912" priority="150" operator="containsText" text="Muy Alta">
      <formula>NOT(ISERROR(SEARCH("Muy Alta",K50)))</formula>
    </cfRule>
    <cfRule type="containsText" dxfId="1911" priority="151" operator="containsText" text="Alta">
      <formula>NOT(ISERROR(SEARCH("Alta",K50)))</formula>
    </cfRule>
  </conditionalFormatting>
  <conditionalFormatting sqref="L50:L54">
    <cfRule type="containsText" dxfId="1910" priority="146" operator="containsText" text="Catastrófico">
      <formula>NOT(ISERROR(SEARCH("Catastrófico",L50)))</formula>
    </cfRule>
    <cfRule type="containsText" dxfId="1909" priority="147" operator="containsText" text="Mayor">
      <formula>NOT(ISERROR(SEARCH("Mayor",L50)))</formula>
    </cfRule>
    <cfRule type="containsText" dxfId="1908" priority="148" operator="containsText" text="Menor">
      <formula>NOT(ISERROR(SEARCH("Menor",L50)))</formula>
    </cfRule>
    <cfRule type="containsText" dxfId="1907" priority="149" operator="containsText" text="Leve">
      <formula>NOT(ISERROR(SEARCH("Leve",L50)))</formula>
    </cfRule>
  </conditionalFormatting>
  <conditionalFormatting sqref="K55:L55">
    <cfRule type="containsText" dxfId="1906" priority="140" operator="containsText" text="3- Moderado">
      <formula>NOT(ISERROR(SEARCH("3- Moderado",K55)))</formula>
    </cfRule>
    <cfRule type="containsText" dxfId="1905" priority="141" operator="containsText" text="6- Moderado">
      <formula>NOT(ISERROR(SEARCH("6- Moderado",K55)))</formula>
    </cfRule>
    <cfRule type="containsText" dxfId="1904" priority="142" operator="containsText" text="4- Moderado">
      <formula>NOT(ISERROR(SEARCH("4- Moderado",K55)))</formula>
    </cfRule>
    <cfRule type="containsText" dxfId="1903" priority="143" operator="containsText" text="3- Bajo">
      <formula>NOT(ISERROR(SEARCH("3- Bajo",K55)))</formula>
    </cfRule>
    <cfRule type="containsText" dxfId="1902" priority="144" operator="containsText" text="4- Bajo">
      <formula>NOT(ISERROR(SEARCH("4- Bajo",K55)))</formula>
    </cfRule>
    <cfRule type="containsText" dxfId="1901" priority="145" operator="containsText" text="1- Bajo">
      <formula>NOT(ISERROR(SEARCH("1- Bajo",K55)))</formula>
    </cfRule>
  </conditionalFormatting>
  <conditionalFormatting sqref="H55:I55">
    <cfRule type="containsText" dxfId="1900" priority="134" operator="containsText" text="3- Moderado">
      <formula>NOT(ISERROR(SEARCH("3- Moderado",H55)))</formula>
    </cfRule>
    <cfRule type="containsText" dxfId="1899" priority="135" operator="containsText" text="6- Moderado">
      <formula>NOT(ISERROR(SEARCH("6- Moderado",H55)))</formula>
    </cfRule>
    <cfRule type="containsText" dxfId="1898" priority="136" operator="containsText" text="4- Moderado">
      <formula>NOT(ISERROR(SEARCH("4- Moderado",H55)))</formula>
    </cfRule>
    <cfRule type="containsText" dxfId="1897" priority="137" operator="containsText" text="3- Bajo">
      <formula>NOT(ISERROR(SEARCH("3- Bajo",H55)))</formula>
    </cfRule>
    <cfRule type="containsText" dxfId="1896" priority="138" operator="containsText" text="4- Bajo">
      <formula>NOT(ISERROR(SEARCH("4- Bajo",H55)))</formula>
    </cfRule>
    <cfRule type="containsText" dxfId="1895" priority="139" operator="containsText" text="1- Bajo">
      <formula>NOT(ISERROR(SEARCH("1- Bajo",H55)))</formula>
    </cfRule>
  </conditionalFormatting>
  <conditionalFormatting sqref="A55 C55:E55">
    <cfRule type="containsText" dxfId="1894" priority="128" operator="containsText" text="3- Moderado">
      <formula>NOT(ISERROR(SEARCH("3- Moderado",A55)))</formula>
    </cfRule>
    <cfRule type="containsText" dxfId="1893" priority="129" operator="containsText" text="6- Moderado">
      <formula>NOT(ISERROR(SEARCH("6- Moderado",A55)))</formula>
    </cfRule>
    <cfRule type="containsText" dxfId="1892" priority="130" operator="containsText" text="4- Moderado">
      <formula>NOT(ISERROR(SEARCH("4- Moderado",A55)))</formula>
    </cfRule>
    <cfRule type="containsText" dxfId="1891" priority="131" operator="containsText" text="3- Bajo">
      <formula>NOT(ISERROR(SEARCH("3- Bajo",A55)))</formula>
    </cfRule>
    <cfRule type="containsText" dxfId="1890" priority="132" operator="containsText" text="4- Bajo">
      <formula>NOT(ISERROR(SEARCH("4- Bajo",A55)))</formula>
    </cfRule>
    <cfRule type="containsText" dxfId="1889" priority="133" operator="containsText" text="1- Bajo">
      <formula>NOT(ISERROR(SEARCH("1- Bajo",A55)))</formula>
    </cfRule>
  </conditionalFormatting>
  <conditionalFormatting sqref="F55:G55">
    <cfRule type="containsText" dxfId="1888" priority="122" operator="containsText" text="3- Moderado">
      <formula>NOT(ISERROR(SEARCH("3- Moderado",F55)))</formula>
    </cfRule>
    <cfRule type="containsText" dxfId="1887" priority="123" operator="containsText" text="6- Moderado">
      <formula>NOT(ISERROR(SEARCH("6- Moderado",F55)))</formula>
    </cfRule>
    <cfRule type="containsText" dxfId="1886" priority="124" operator="containsText" text="4- Moderado">
      <formula>NOT(ISERROR(SEARCH("4- Moderado",F55)))</formula>
    </cfRule>
    <cfRule type="containsText" dxfId="1885" priority="125" operator="containsText" text="3- Bajo">
      <formula>NOT(ISERROR(SEARCH("3- Bajo",F55)))</formula>
    </cfRule>
    <cfRule type="containsText" dxfId="1884" priority="126" operator="containsText" text="4- Bajo">
      <formula>NOT(ISERROR(SEARCH("4- Bajo",F55)))</formula>
    </cfRule>
    <cfRule type="containsText" dxfId="1883" priority="127" operator="containsText" text="1- Bajo">
      <formula>NOT(ISERROR(SEARCH("1- Bajo",F55)))</formula>
    </cfRule>
  </conditionalFormatting>
  <conditionalFormatting sqref="J55:J59">
    <cfRule type="containsText" dxfId="1882" priority="117" operator="containsText" text="Bajo">
      <formula>NOT(ISERROR(SEARCH("Bajo",J55)))</formula>
    </cfRule>
    <cfRule type="containsText" dxfId="1881" priority="118" operator="containsText" text="Moderado">
      <formula>NOT(ISERROR(SEARCH("Moderado",J55)))</formula>
    </cfRule>
    <cfRule type="containsText" dxfId="1880" priority="119" operator="containsText" text="Alto">
      <formula>NOT(ISERROR(SEARCH("Alto",J55)))</formula>
    </cfRule>
    <cfRule type="containsText" dxfId="1879" priority="120" operator="containsText" text="Extremo">
      <formula>NOT(ISERROR(SEARCH("Extremo",J55)))</formula>
    </cfRule>
    <cfRule type="colorScale" priority="121">
      <colorScale>
        <cfvo type="min"/>
        <cfvo type="max"/>
        <color rgb="FFFF7128"/>
        <color rgb="FFFFEF9C"/>
      </colorScale>
    </cfRule>
  </conditionalFormatting>
  <conditionalFormatting sqref="M55:M59">
    <cfRule type="containsText" dxfId="1878" priority="92" operator="containsText" text="Moderado">
      <formula>NOT(ISERROR(SEARCH("Moderado",M55)))</formula>
    </cfRule>
    <cfRule type="containsText" dxfId="1877" priority="112" operator="containsText" text="Bajo">
      <formula>NOT(ISERROR(SEARCH("Bajo",M55)))</formula>
    </cfRule>
    <cfRule type="containsText" dxfId="1876" priority="113" operator="containsText" text="Moderado">
      <formula>NOT(ISERROR(SEARCH("Moderado",M55)))</formula>
    </cfRule>
    <cfRule type="containsText" dxfId="1875" priority="114" operator="containsText" text="Alto">
      <formula>NOT(ISERROR(SEARCH("Alto",M55)))</formula>
    </cfRule>
    <cfRule type="containsText" dxfId="1874" priority="115" operator="containsText" text="Extremo">
      <formula>NOT(ISERROR(SEARCH("Extremo",M55)))</formula>
    </cfRule>
    <cfRule type="colorScale" priority="116">
      <colorScale>
        <cfvo type="min"/>
        <cfvo type="max"/>
        <color rgb="FFFF7128"/>
        <color rgb="FFFFEF9C"/>
      </colorScale>
    </cfRule>
  </conditionalFormatting>
  <conditionalFormatting sqref="N55">
    <cfRule type="containsText" dxfId="1873" priority="106" operator="containsText" text="3- Moderado">
      <formula>NOT(ISERROR(SEARCH("3- Moderado",N55)))</formula>
    </cfRule>
    <cfRule type="containsText" dxfId="1872" priority="107" operator="containsText" text="6- Moderado">
      <formula>NOT(ISERROR(SEARCH("6- Moderado",N55)))</formula>
    </cfRule>
    <cfRule type="containsText" dxfId="1871" priority="108" operator="containsText" text="4- Moderado">
      <formula>NOT(ISERROR(SEARCH("4- Moderado",N55)))</formula>
    </cfRule>
    <cfRule type="containsText" dxfId="1870" priority="109" operator="containsText" text="3- Bajo">
      <formula>NOT(ISERROR(SEARCH("3- Bajo",N55)))</formula>
    </cfRule>
    <cfRule type="containsText" dxfId="1869" priority="110" operator="containsText" text="4- Bajo">
      <formula>NOT(ISERROR(SEARCH("4- Bajo",N55)))</formula>
    </cfRule>
    <cfRule type="containsText" dxfId="1868" priority="111" operator="containsText" text="1- Bajo">
      <formula>NOT(ISERROR(SEARCH("1- Bajo",N55)))</formula>
    </cfRule>
  </conditionalFormatting>
  <conditionalFormatting sqref="H55:H59">
    <cfRule type="containsText" dxfId="1867" priority="93" operator="containsText" text="Muy Alta">
      <formula>NOT(ISERROR(SEARCH("Muy Alta",H55)))</formula>
    </cfRule>
    <cfRule type="containsText" dxfId="1866" priority="94" operator="containsText" text="Alta">
      <formula>NOT(ISERROR(SEARCH("Alta",H55)))</formula>
    </cfRule>
    <cfRule type="containsText" dxfId="1865" priority="95" operator="containsText" text="Muy Alta">
      <formula>NOT(ISERROR(SEARCH("Muy Alta",H55)))</formula>
    </cfRule>
    <cfRule type="containsText" dxfId="1864" priority="100" operator="containsText" text="Muy Baja">
      <formula>NOT(ISERROR(SEARCH("Muy Baja",H55)))</formula>
    </cfRule>
    <cfRule type="containsText" dxfId="1863" priority="101" operator="containsText" text="Baja">
      <formula>NOT(ISERROR(SEARCH("Baja",H55)))</formula>
    </cfRule>
    <cfRule type="containsText" dxfId="1862" priority="102" operator="containsText" text="Media">
      <formula>NOT(ISERROR(SEARCH("Media",H55)))</formula>
    </cfRule>
    <cfRule type="containsText" dxfId="1861" priority="103" operator="containsText" text="Alta">
      <formula>NOT(ISERROR(SEARCH("Alta",H55)))</formula>
    </cfRule>
    <cfRule type="containsText" dxfId="1860" priority="105" operator="containsText" text="Muy Alta">
      <formula>NOT(ISERROR(SEARCH("Muy Alta",H55)))</formula>
    </cfRule>
  </conditionalFormatting>
  <conditionalFormatting sqref="I55:I59">
    <cfRule type="containsText" dxfId="1859" priority="96" operator="containsText" text="Catastrófico">
      <formula>NOT(ISERROR(SEARCH("Catastrófico",I55)))</formula>
    </cfRule>
    <cfRule type="containsText" dxfId="1858" priority="97" operator="containsText" text="Mayor">
      <formula>NOT(ISERROR(SEARCH("Mayor",I55)))</formula>
    </cfRule>
    <cfRule type="containsText" dxfId="1857" priority="98" operator="containsText" text="Menor">
      <formula>NOT(ISERROR(SEARCH("Menor",I55)))</formula>
    </cfRule>
    <cfRule type="containsText" dxfId="1856" priority="99" operator="containsText" text="Leve">
      <formula>NOT(ISERROR(SEARCH("Leve",I55)))</formula>
    </cfRule>
    <cfRule type="containsText" dxfId="1855" priority="104" operator="containsText" text="Moderado">
      <formula>NOT(ISERROR(SEARCH("Moderado",I55)))</formula>
    </cfRule>
  </conditionalFormatting>
  <conditionalFormatting sqref="K55:K59">
    <cfRule type="containsText" dxfId="1854" priority="91" operator="containsText" text="Media">
      <formula>NOT(ISERROR(SEARCH("Media",K55)))</formula>
    </cfRule>
  </conditionalFormatting>
  <conditionalFormatting sqref="L55:L59">
    <cfRule type="containsText" dxfId="1853" priority="90" operator="containsText" text="Moderado">
      <formula>NOT(ISERROR(SEARCH("Moderado",L55)))</formula>
    </cfRule>
  </conditionalFormatting>
  <conditionalFormatting sqref="J55:J59">
    <cfRule type="containsText" dxfId="1852" priority="89" operator="containsText" text="Moderado">
      <formula>NOT(ISERROR(SEARCH("Moderado",J55)))</formula>
    </cfRule>
  </conditionalFormatting>
  <conditionalFormatting sqref="J55:J59">
    <cfRule type="containsText" dxfId="1851" priority="87" operator="containsText" text="Bajo">
      <formula>NOT(ISERROR(SEARCH("Bajo",J55)))</formula>
    </cfRule>
    <cfRule type="containsText" dxfId="1850" priority="88" operator="containsText" text="Extremo">
      <formula>NOT(ISERROR(SEARCH("Extremo",J55)))</formula>
    </cfRule>
  </conditionalFormatting>
  <conditionalFormatting sqref="K55:K59">
    <cfRule type="containsText" dxfId="1849" priority="85" operator="containsText" text="Baja">
      <formula>NOT(ISERROR(SEARCH("Baja",K55)))</formula>
    </cfRule>
    <cfRule type="containsText" dxfId="1848" priority="86" operator="containsText" text="Muy Baja">
      <formula>NOT(ISERROR(SEARCH("Muy Baja",K55)))</formula>
    </cfRule>
  </conditionalFormatting>
  <conditionalFormatting sqref="K55:K59">
    <cfRule type="containsText" dxfId="1847" priority="83" operator="containsText" text="Muy Alta">
      <formula>NOT(ISERROR(SEARCH("Muy Alta",K55)))</formula>
    </cfRule>
    <cfRule type="containsText" dxfId="1846" priority="84" operator="containsText" text="Alta">
      <formula>NOT(ISERROR(SEARCH("Alta",K55)))</formula>
    </cfRule>
  </conditionalFormatting>
  <conditionalFormatting sqref="L55:L59">
    <cfRule type="containsText" dxfId="1845" priority="79" operator="containsText" text="Catastrófico">
      <formula>NOT(ISERROR(SEARCH("Catastrófico",L55)))</formula>
    </cfRule>
    <cfRule type="containsText" dxfId="1844" priority="80" operator="containsText" text="Mayor">
      <formula>NOT(ISERROR(SEARCH("Mayor",L55)))</formula>
    </cfRule>
    <cfRule type="containsText" dxfId="1843" priority="81" operator="containsText" text="Menor">
      <formula>NOT(ISERROR(SEARCH("Menor",L55)))</formula>
    </cfRule>
    <cfRule type="containsText" dxfId="1842" priority="82" operator="containsText" text="Leve">
      <formula>NOT(ISERROR(SEARCH("Leve",L55)))</formula>
    </cfRule>
  </conditionalFormatting>
  <conditionalFormatting sqref="O20">
    <cfRule type="containsText" dxfId="1841" priority="19" operator="containsText" text="3- Moderado">
      <formula>NOT(ISERROR(SEARCH("3- Moderado",O20)))</formula>
    </cfRule>
    <cfRule type="containsText" dxfId="1840" priority="20" operator="containsText" text="6- Moderado">
      <formula>NOT(ISERROR(SEARCH("6- Moderado",O20)))</formula>
    </cfRule>
    <cfRule type="containsText" dxfId="1839" priority="21" operator="containsText" text="4- Moderado">
      <formula>NOT(ISERROR(SEARCH("4- Moderado",O20)))</formula>
    </cfRule>
    <cfRule type="containsText" dxfId="1838" priority="22" operator="containsText" text="3- Bajo">
      <formula>NOT(ISERROR(SEARCH("3- Bajo",O20)))</formula>
    </cfRule>
    <cfRule type="containsText" dxfId="1837" priority="23" operator="containsText" text="4- Bajo">
      <formula>NOT(ISERROR(SEARCH("4- Bajo",O20)))</formula>
    </cfRule>
    <cfRule type="containsText" dxfId="1836" priority="24" operator="containsText" text="1- Bajo">
      <formula>NOT(ISERROR(SEARCH("1- Bajo",O20)))</formula>
    </cfRule>
  </conditionalFormatting>
  <conditionalFormatting sqref="T20">
    <cfRule type="containsText" dxfId="1835" priority="13" operator="containsText" text="3- Moderado">
      <formula>NOT(ISERROR(SEARCH("3- Moderado",T20)))</formula>
    </cfRule>
    <cfRule type="containsText" dxfId="1834" priority="14" operator="containsText" text="6- Moderado">
      <formula>NOT(ISERROR(SEARCH("6- Moderado",T20)))</formula>
    </cfRule>
    <cfRule type="containsText" dxfId="1833" priority="15" operator="containsText" text="4- Moderado">
      <formula>NOT(ISERROR(SEARCH("4- Moderado",T20)))</formula>
    </cfRule>
    <cfRule type="containsText" dxfId="1832" priority="16" operator="containsText" text="3- Bajo">
      <formula>NOT(ISERROR(SEARCH("3- Bajo",T20)))</formula>
    </cfRule>
    <cfRule type="containsText" dxfId="1831" priority="17" operator="containsText" text="4- Bajo">
      <formula>NOT(ISERROR(SEARCH("4- Bajo",T20)))</formula>
    </cfRule>
    <cfRule type="containsText" dxfId="1830" priority="18" operator="containsText" text="1- Bajo">
      <formula>NOT(ISERROR(SEARCH("1- Bajo",T20)))</formula>
    </cfRule>
  </conditionalFormatting>
  <conditionalFormatting sqref="O25">
    <cfRule type="containsText" dxfId="1829" priority="7" operator="containsText" text="3- Moderado">
      <formula>NOT(ISERROR(SEARCH("3- Moderado",O25)))</formula>
    </cfRule>
    <cfRule type="containsText" dxfId="1828" priority="8" operator="containsText" text="6- Moderado">
      <formula>NOT(ISERROR(SEARCH("6- Moderado",O25)))</formula>
    </cfRule>
    <cfRule type="containsText" dxfId="1827" priority="9" operator="containsText" text="4- Moderado">
      <formula>NOT(ISERROR(SEARCH("4- Moderado",O25)))</formula>
    </cfRule>
    <cfRule type="containsText" dxfId="1826" priority="10" operator="containsText" text="3- Bajo">
      <formula>NOT(ISERROR(SEARCH("3- Bajo",O25)))</formula>
    </cfRule>
    <cfRule type="containsText" dxfId="1825" priority="11" operator="containsText" text="4- Bajo">
      <formula>NOT(ISERROR(SEARCH("4- Bajo",O25)))</formula>
    </cfRule>
    <cfRule type="containsText" dxfId="1824" priority="12" operator="containsText" text="1- Bajo">
      <formula>NOT(ISERROR(SEARCH("1- Bajo",O25)))</formula>
    </cfRule>
  </conditionalFormatting>
  <conditionalFormatting sqref="T25">
    <cfRule type="containsText" dxfId="1823" priority="1" operator="containsText" text="3- Moderado">
      <formula>NOT(ISERROR(SEARCH("3- Moderado",T25)))</formula>
    </cfRule>
    <cfRule type="containsText" dxfId="1822" priority="2" operator="containsText" text="6- Moderado">
      <formula>NOT(ISERROR(SEARCH("6- Moderado",T25)))</formula>
    </cfRule>
    <cfRule type="containsText" dxfId="1821" priority="3" operator="containsText" text="4- Moderado">
      <formula>NOT(ISERROR(SEARCH("4- Moderado",T25)))</formula>
    </cfRule>
    <cfRule type="containsText" dxfId="1820" priority="4" operator="containsText" text="3- Bajo">
      <formula>NOT(ISERROR(SEARCH("3- Bajo",T25)))</formula>
    </cfRule>
    <cfRule type="containsText" dxfId="1819" priority="5" operator="containsText" text="4- Bajo">
      <formula>NOT(ISERROR(SEARCH("4- Bajo",T25)))</formula>
    </cfRule>
    <cfRule type="containsText" dxfId="1818" priority="6" operator="containsText" text="1- Bajo">
      <formula>NOT(ISERROR(SEARCH("1- Bajo",T25)))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E29" zoomScale="90" zoomScaleNormal="90" workbookViewId="0">
      <selection activeCell="O30" sqref="O30:O34"/>
    </sheetView>
  </sheetViews>
  <sheetFormatPr defaultColWidth="11.42578125" defaultRowHeight="15"/>
  <cols>
    <col min="1" max="2" width="18.42578125" style="82" customWidth="1"/>
    <col min="3" max="3" width="15.5703125" customWidth="1"/>
    <col min="4" max="4" width="27.5703125" style="82" customWidth="1"/>
    <col min="5" max="5" width="18" style="150" customWidth="1"/>
    <col min="6" max="6" width="40.140625" customWidth="1"/>
    <col min="7" max="7" width="20.42578125" customWidth="1"/>
    <col min="8" max="8" width="10.42578125" style="151" customWidth="1"/>
    <col min="9" max="9" width="11.42578125" style="151" customWidth="1"/>
    <col min="10" max="10" width="10.140625" style="152" customWidth="1"/>
    <col min="11" max="11" width="11.42578125" style="151" customWidth="1"/>
    <col min="12" max="12" width="10.85546875" style="151" customWidth="1"/>
    <col min="13" max="13" width="18.28515625" style="151" bestFit="1" customWidth="1"/>
    <col min="14" max="14" width="18.28515625" bestFit="1" customWidth="1"/>
    <col min="15" max="15" width="32.85546875" customWidth="1"/>
    <col min="16" max="16" width="14.42578125" style="185" customWidth="1"/>
    <col min="17" max="17" width="14.5703125" customWidth="1"/>
    <col min="18" max="18" width="17.42578125" customWidth="1"/>
    <col min="19" max="19" width="16.28515625" customWidth="1"/>
    <col min="20" max="20" width="22" customWidth="1"/>
    <col min="21" max="176" width="11.42578125" style="7"/>
  </cols>
  <sheetData>
    <row r="1" spans="1:278" s="135" customFormat="1" ht="16.5" customHeight="1">
      <c r="A1" s="457"/>
      <c r="B1" s="458"/>
      <c r="C1" s="458"/>
      <c r="D1" s="599" t="s">
        <v>661</v>
      </c>
      <c r="E1" s="599"/>
      <c r="F1" s="599"/>
      <c r="G1" s="599"/>
      <c r="H1" s="599"/>
      <c r="I1" s="599"/>
      <c r="J1" s="599"/>
      <c r="K1" s="599"/>
      <c r="L1" s="599"/>
      <c r="M1" s="599"/>
      <c r="N1" s="599"/>
      <c r="O1" s="599"/>
      <c r="P1" s="599"/>
      <c r="Q1" s="600"/>
      <c r="R1" s="450" t="s">
        <v>298</v>
      </c>
      <c r="S1" s="450"/>
      <c r="T1" s="450"/>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row>
    <row r="2" spans="1:278" s="135" customFormat="1" ht="39.75" customHeight="1">
      <c r="A2" s="459"/>
      <c r="B2" s="460"/>
      <c r="C2" s="460"/>
      <c r="D2" s="601"/>
      <c r="E2" s="601"/>
      <c r="F2" s="601"/>
      <c r="G2" s="601"/>
      <c r="H2" s="601"/>
      <c r="I2" s="601"/>
      <c r="J2" s="601"/>
      <c r="K2" s="601"/>
      <c r="L2" s="601"/>
      <c r="M2" s="601"/>
      <c r="N2" s="601"/>
      <c r="O2" s="601"/>
      <c r="P2" s="601"/>
      <c r="Q2" s="602"/>
      <c r="R2" s="450"/>
      <c r="S2" s="450"/>
      <c r="T2" s="450"/>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row>
    <row r="3" spans="1:278" s="135" customFormat="1" ht="3" customHeight="1">
      <c r="A3" s="2"/>
      <c r="B3" s="2"/>
      <c r="C3" s="3"/>
      <c r="D3" s="601"/>
      <c r="E3" s="601"/>
      <c r="F3" s="601"/>
      <c r="G3" s="601"/>
      <c r="H3" s="601"/>
      <c r="I3" s="601"/>
      <c r="J3" s="601"/>
      <c r="K3" s="601"/>
      <c r="L3" s="601"/>
      <c r="M3" s="601"/>
      <c r="N3" s="601"/>
      <c r="O3" s="601"/>
      <c r="P3" s="601"/>
      <c r="Q3" s="602"/>
      <c r="R3" s="450"/>
      <c r="S3" s="450"/>
      <c r="T3" s="450"/>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row>
    <row r="4" spans="1:278" s="135" customFormat="1" ht="41.25" customHeight="1">
      <c r="A4" s="451" t="s">
        <v>299</v>
      </c>
      <c r="B4" s="452"/>
      <c r="C4" s="453"/>
      <c r="D4" s="588" t="str">
        <f>'Mapa Final'!D4</f>
        <v>Mejoramiento de Infraestructura Física - Grupo de Proyectos Especiales de Infraestructura</v>
      </c>
      <c r="E4" s="589"/>
      <c r="F4" s="589"/>
      <c r="G4" s="589"/>
      <c r="H4" s="589"/>
      <c r="I4" s="589"/>
      <c r="J4" s="589"/>
      <c r="K4" s="589"/>
      <c r="L4" s="589"/>
      <c r="M4" s="589"/>
      <c r="N4" s="590"/>
      <c r="O4" s="456"/>
      <c r="P4" s="456"/>
      <c r="Q4" s="456"/>
      <c r="R4" s="1"/>
      <c r="S4" s="1"/>
      <c r="T4" s="1"/>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row>
    <row r="5" spans="1:278" s="135" customFormat="1" ht="52.5" customHeight="1">
      <c r="A5" s="451" t="s">
        <v>301</v>
      </c>
      <c r="B5" s="452"/>
      <c r="C5" s="453"/>
      <c r="D5" s="591"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92"/>
      <c r="F5" s="592"/>
      <c r="G5" s="592"/>
      <c r="H5" s="592"/>
      <c r="I5" s="592"/>
      <c r="J5" s="592"/>
      <c r="K5" s="592"/>
      <c r="L5" s="592"/>
      <c r="M5" s="592"/>
      <c r="N5" s="593"/>
      <c r="O5" s="1"/>
      <c r="P5" s="186"/>
      <c r="Q5" s="1"/>
      <c r="R5" s="1"/>
      <c r="S5" s="1"/>
      <c r="T5" s="1"/>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row>
    <row r="6" spans="1:278" s="135" customFormat="1" ht="32.25" customHeight="1" thickBot="1">
      <c r="A6" s="451" t="s">
        <v>303</v>
      </c>
      <c r="B6" s="452"/>
      <c r="C6" s="453"/>
      <c r="D6" s="591" t="str">
        <f>'Mapa Final'!D6</f>
        <v xml:space="preserve">Nivel Central </v>
      </c>
      <c r="E6" s="592"/>
      <c r="F6" s="592"/>
      <c r="G6" s="592"/>
      <c r="H6" s="592"/>
      <c r="I6" s="592"/>
      <c r="J6" s="592"/>
      <c r="K6" s="592"/>
      <c r="L6" s="592"/>
      <c r="M6" s="592"/>
      <c r="N6" s="593"/>
      <c r="O6" s="1"/>
      <c r="P6" s="186"/>
      <c r="Q6" s="1"/>
      <c r="R6" s="1"/>
      <c r="S6" s="1"/>
      <c r="T6" s="1"/>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row>
    <row r="7" spans="1:278" s="146" customFormat="1" ht="46.5" customHeight="1" thickTop="1" thickBot="1">
      <c r="A7" s="594" t="s">
        <v>633</v>
      </c>
      <c r="B7" s="595"/>
      <c r="C7" s="595"/>
      <c r="D7" s="595"/>
      <c r="E7" s="595"/>
      <c r="F7" s="596"/>
      <c r="G7" s="153"/>
      <c r="H7" s="597" t="s">
        <v>634</v>
      </c>
      <c r="I7" s="597"/>
      <c r="J7" s="597"/>
      <c r="K7" s="597" t="s">
        <v>635</v>
      </c>
      <c r="L7" s="597"/>
      <c r="M7" s="597"/>
      <c r="N7" s="598" t="s">
        <v>636</v>
      </c>
      <c r="O7" s="603" t="s">
        <v>637</v>
      </c>
      <c r="P7" s="605" t="s">
        <v>638</v>
      </c>
      <c r="Q7" s="606"/>
      <c r="R7" s="605" t="s">
        <v>639</v>
      </c>
      <c r="S7" s="606"/>
      <c r="T7" s="607" t="s">
        <v>662</v>
      </c>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row>
    <row r="8" spans="1:278" s="147" customFormat="1" ht="60.95" customHeight="1" thickTop="1" thickBot="1">
      <c r="A8" s="162" t="s">
        <v>14</v>
      </c>
      <c r="B8" s="162" t="s">
        <v>311</v>
      </c>
      <c r="C8" s="163" t="s">
        <v>251</v>
      </c>
      <c r="D8" s="154" t="s">
        <v>312</v>
      </c>
      <c r="E8" s="155" t="s">
        <v>255</v>
      </c>
      <c r="F8" s="155" t="s">
        <v>257</v>
      </c>
      <c r="G8" s="155" t="s">
        <v>259</v>
      </c>
      <c r="H8" s="156" t="s">
        <v>641</v>
      </c>
      <c r="I8" s="156" t="s">
        <v>603</v>
      </c>
      <c r="J8" s="156" t="s">
        <v>642</v>
      </c>
      <c r="K8" s="156" t="s">
        <v>641</v>
      </c>
      <c r="L8" s="156" t="s">
        <v>643</v>
      </c>
      <c r="M8" s="156" t="s">
        <v>642</v>
      </c>
      <c r="N8" s="598"/>
      <c r="O8" s="604"/>
      <c r="P8" s="157" t="s">
        <v>644</v>
      </c>
      <c r="Q8" s="157" t="s">
        <v>645</v>
      </c>
      <c r="R8" s="157" t="s">
        <v>646</v>
      </c>
      <c r="S8" s="157" t="s">
        <v>647</v>
      </c>
      <c r="T8" s="607"/>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row>
    <row r="9" spans="1:278" s="148" customFormat="1" ht="10.5" customHeight="1">
      <c r="A9" s="585"/>
      <c r="B9" s="586"/>
      <c r="C9" s="586"/>
      <c r="D9" s="586"/>
      <c r="E9" s="586"/>
      <c r="F9" s="586"/>
      <c r="G9" s="586"/>
      <c r="H9" s="586"/>
      <c r="I9" s="586"/>
      <c r="J9" s="586"/>
      <c r="K9" s="586"/>
      <c r="L9" s="586"/>
      <c r="M9" s="586"/>
      <c r="N9" s="586"/>
      <c r="P9" s="190"/>
      <c r="T9" s="158"/>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row>
    <row r="10" spans="1:278" s="149" customFormat="1" ht="15" customHeight="1">
      <c r="A10" s="555">
        <f>'Mapa Final'!A10</f>
        <v>1</v>
      </c>
      <c r="B10" s="541" t="str">
        <f>'Mapa Final'!B10</f>
        <v>Demora en los procesos precontractuales y contractuales de infraestructura física de alta y media alta complejidad</v>
      </c>
      <c r="C10" s="558" t="str">
        <f>'Mapa Final'!C10</f>
        <v>Incumplimiento de las metas establecidas</v>
      </c>
      <c r="D10" s="558" t="str">
        <f>'Mapa Final'!D10</f>
        <v>1. Debilidad en la preparación de los documentos técnicos
2. Dificultad en la gestión de aprobación de documentos
3. Por numerosas observaciones al proceso, se corre el cronograma
4. Por declaración de desierto el proceso de contratación
5. Por revocatoria al acto administrativo de adjudicación del proceso</v>
      </c>
      <c r="E10" s="561" t="str">
        <f>'Mapa Final'!E10</f>
        <v>Dificultad en la gestión precontractual e idoneidad de los documentos presentados por los oferentes</v>
      </c>
      <c r="F10" s="561" t="str">
        <f>'Mapa Final'!F10</f>
        <v>Posibilidad de generar retraso en el cronograma del POAI, afectando el cumplimiento de las metas del POAI, debido a la dificultad en la gestión precontractual y contractual de los proyectos.</v>
      </c>
      <c r="G10" s="561" t="str">
        <f>'Mapa Final'!G10</f>
        <v>Ejecución y Administración de Procesos</v>
      </c>
      <c r="H10" s="564" t="str">
        <f>'Mapa Final'!I10</f>
        <v>Baja</v>
      </c>
      <c r="I10" s="567" t="str">
        <f>'Mapa Final'!L10</f>
        <v>Moderado</v>
      </c>
      <c r="J10" s="546" t="str">
        <f>'Mapa Final'!N10</f>
        <v>Moderado</v>
      </c>
      <c r="K10" s="549" t="str">
        <f>'Mapa Final'!AA10</f>
        <v>Baja</v>
      </c>
      <c r="L10" s="549" t="str">
        <f>'Mapa Final'!AE10</f>
        <v>Moderado</v>
      </c>
      <c r="M10" s="552" t="str">
        <f>'Mapa Final'!AG10</f>
        <v>Moderado</v>
      </c>
      <c r="N10" s="549" t="str">
        <f>'Mapa Final'!AH10</f>
        <v>Aceptar</v>
      </c>
      <c r="O10" s="579" t="s">
        <v>663</v>
      </c>
      <c r="P10" s="582" t="s">
        <v>649</v>
      </c>
      <c r="Q10" s="543"/>
      <c r="R10" s="576">
        <v>44652</v>
      </c>
      <c r="S10" s="576">
        <v>44742</v>
      </c>
      <c r="T10" s="579" t="s">
        <v>664</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9" customFormat="1" ht="13.5" customHeight="1">
      <c r="A11" s="556"/>
      <c r="B11" s="608"/>
      <c r="C11" s="559"/>
      <c r="D11" s="559"/>
      <c r="E11" s="562"/>
      <c r="F11" s="562"/>
      <c r="G11" s="562"/>
      <c r="H11" s="565"/>
      <c r="I11" s="568"/>
      <c r="J11" s="547"/>
      <c r="K11" s="550"/>
      <c r="L11" s="550"/>
      <c r="M11" s="553"/>
      <c r="N11" s="550"/>
      <c r="O11" s="583"/>
      <c r="P11" s="577"/>
      <c r="Q11" s="544"/>
      <c r="R11" s="577"/>
      <c r="S11" s="577"/>
      <c r="T11" s="583"/>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9" customFormat="1" ht="13.5" customHeight="1">
      <c r="A12" s="556"/>
      <c r="B12" s="608"/>
      <c r="C12" s="559"/>
      <c r="D12" s="559"/>
      <c r="E12" s="562"/>
      <c r="F12" s="562"/>
      <c r="G12" s="562"/>
      <c r="H12" s="565"/>
      <c r="I12" s="568"/>
      <c r="J12" s="547"/>
      <c r="K12" s="550"/>
      <c r="L12" s="550"/>
      <c r="M12" s="553"/>
      <c r="N12" s="550"/>
      <c r="O12" s="583"/>
      <c r="P12" s="577"/>
      <c r="Q12" s="544"/>
      <c r="R12" s="577"/>
      <c r="S12" s="577"/>
      <c r="T12" s="583"/>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9" customFormat="1" ht="13.5" customHeight="1">
      <c r="A13" s="556"/>
      <c r="B13" s="608"/>
      <c r="C13" s="559"/>
      <c r="D13" s="559"/>
      <c r="E13" s="562"/>
      <c r="F13" s="562"/>
      <c r="G13" s="562"/>
      <c r="H13" s="565"/>
      <c r="I13" s="568"/>
      <c r="J13" s="547"/>
      <c r="K13" s="550"/>
      <c r="L13" s="550"/>
      <c r="M13" s="553"/>
      <c r="N13" s="550"/>
      <c r="O13" s="583"/>
      <c r="P13" s="577"/>
      <c r="Q13" s="544"/>
      <c r="R13" s="577"/>
      <c r="S13" s="577"/>
      <c r="T13" s="583"/>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9" customFormat="1" ht="238.5" customHeight="1">
      <c r="A14" s="557"/>
      <c r="B14" s="609"/>
      <c r="C14" s="560"/>
      <c r="D14" s="560"/>
      <c r="E14" s="563"/>
      <c r="F14" s="563"/>
      <c r="G14" s="563"/>
      <c r="H14" s="566"/>
      <c r="I14" s="569"/>
      <c r="J14" s="548"/>
      <c r="K14" s="551"/>
      <c r="L14" s="551"/>
      <c r="M14" s="554"/>
      <c r="N14" s="551"/>
      <c r="O14" s="584"/>
      <c r="P14" s="578"/>
      <c r="Q14" s="545"/>
      <c r="R14" s="578"/>
      <c r="S14" s="578"/>
      <c r="T14" s="58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9" customFormat="1" ht="15" customHeight="1">
      <c r="A15" s="555">
        <f>'Mapa Final'!A15</f>
        <v>2</v>
      </c>
      <c r="B15" s="541" t="str">
        <f>'Mapa Final'!B15</f>
        <v>Dificultad en la adquisición de inmuebles</v>
      </c>
      <c r="C15" s="558" t="str">
        <f>'Mapa Final'!C15</f>
        <v>Afectación en la Prestación del Servicio de Justicia</v>
      </c>
      <c r="D15" s="558"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561" t="str">
        <f>'Mapa Final'!E15</f>
        <v>Depender de terceros (Convenio, Secretarias, propietarios.)</v>
      </c>
      <c r="F15" s="561" t="str">
        <f>'Mapa Final'!F15</f>
        <v>Posibilidad de no suplir la necesidad del mejoramiento de sedes judiciales, debido a la falta de oportunidad por entidades externas que intervienen en el proceso de adquisición de inmuebles, dificultando el acceso a un mejor servicio de justicia.</v>
      </c>
      <c r="G15" s="561" t="str">
        <f>'Mapa Final'!G15</f>
        <v>Usuarios, productos y prácticas organizacionales</v>
      </c>
      <c r="H15" s="564" t="str">
        <f>'Mapa Final'!I15</f>
        <v>Media</v>
      </c>
      <c r="I15" s="567" t="str">
        <f>'Mapa Final'!L15</f>
        <v>Mayor</v>
      </c>
      <c r="J15" s="546" t="str">
        <f>'Mapa Final'!N15</f>
        <v xml:space="preserve">Alto </v>
      </c>
      <c r="K15" s="549" t="str">
        <f>'Mapa Final'!AA15</f>
        <v>Baja</v>
      </c>
      <c r="L15" s="549" t="str">
        <f>'Mapa Final'!AE15</f>
        <v>Mayor</v>
      </c>
      <c r="M15" s="552" t="str">
        <f>'Mapa Final'!AG15</f>
        <v xml:space="preserve">Alto </v>
      </c>
      <c r="N15" s="549" t="str">
        <f>'Mapa Final'!AH15</f>
        <v>Reducir(mitigar)</v>
      </c>
      <c r="O15" s="627" t="s">
        <v>665</v>
      </c>
      <c r="P15" s="582" t="s">
        <v>649</v>
      </c>
      <c r="Q15" s="582"/>
      <c r="R15" s="576">
        <v>44652</v>
      </c>
      <c r="S15" s="576">
        <v>44742</v>
      </c>
      <c r="T15" s="579" t="s">
        <v>666</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9" customFormat="1" ht="13.5" customHeight="1">
      <c r="A16" s="556"/>
      <c r="B16" s="608"/>
      <c r="C16" s="559"/>
      <c r="D16" s="559"/>
      <c r="E16" s="562"/>
      <c r="F16" s="562"/>
      <c r="G16" s="562"/>
      <c r="H16" s="565"/>
      <c r="I16" s="568"/>
      <c r="J16" s="547"/>
      <c r="K16" s="550"/>
      <c r="L16" s="550"/>
      <c r="M16" s="553"/>
      <c r="N16" s="550"/>
      <c r="O16" s="628"/>
      <c r="P16" s="577"/>
      <c r="Q16" s="577"/>
      <c r="R16" s="577"/>
      <c r="S16" s="577"/>
      <c r="T16" s="58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9" customFormat="1" ht="13.5" customHeight="1">
      <c r="A17" s="556"/>
      <c r="B17" s="608"/>
      <c r="C17" s="559"/>
      <c r="D17" s="559"/>
      <c r="E17" s="562"/>
      <c r="F17" s="562"/>
      <c r="G17" s="562"/>
      <c r="H17" s="565"/>
      <c r="I17" s="568"/>
      <c r="J17" s="547"/>
      <c r="K17" s="550"/>
      <c r="L17" s="550"/>
      <c r="M17" s="553"/>
      <c r="N17" s="550"/>
      <c r="O17" s="628"/>
      <c r="P17" s="577"/>
      <c r="Q17" s="577"/>
      <c r="R17" s="577"/>
      <c r="S17" s="577"/>
      <c r="T17" s="58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9" customFormat="1" ht="13.5" customHeight="1">
      <c r="A18" s="556"/>
      <c r="B18" s="608"/>
      <c r="C18" s="559"/>
      <c r="D18" s="559"/>
      <c r="E18" s="562"/>
      <c r="F18" s="562"/>
      <c r="G18" s="562"/>
      <c r="H18" s="565"/>
      <c r="I18" s="568"/>
      <c r="J18" s="547"/>
      <c r="K18" s="550"/>
      <c r="L18" s="550"/>
      <c r="M18" s="553"/>
      <c r="N18" s="550"/>
      <c r="O18" s="628"/>
      <c r="P18" s="577"/>
      <c r="Q18" s="577"/>
      <c r="R18" s="577"/>
      <c r="S18" s="577"/>
      <c r="T18" s="58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9" customFormat="1" ht="291" customHeight="1">
      <c r="A19" s="557"/>
      <c r="B19" s="609"/>
      <c r="C19" s="560"/>
      <c r="D19" s="560"/>
      <c r="E19" s="563"/>
      <c r="F19" s="563"/>
      <c r="G19" s="563"/>
      <c r="H19" s="566"/>
      <c r="I19" s="569"/>
      <c r="J19" s="548"/>
      <c r="K19" s="551"/>
      <c r="L19" s="551"/>
      <c r="M19" s="554"/>
      <c r="N19" s="551"/>
      <c r="O19" s="629"/>
      <c r="P19" s="578"/>
      <c r="Q19" s="578"/>
      <c r="R19" s="578"/>
      <c r="S19" s="578"/>
      <c r="T19" s="58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55">
        <f>'Mapa Final'!A20</f>
        <v>3</v>
      </c>
      <c r="B20" s="541" t="str">
        <f>'Mapa Final'!B20</f>
        <v>Demora en la ejecución de los contratos de consultorías de estudios y diseños de infraestructura física de alta y media alta complejidad</v>
      </c>
      <c r="C20" s="558" t="str">
        <f>'Mapa Final'!C20</f>
        <v>Afectación en la Prestación del Servicio de Justicia</v>
      </c>
      <c r="D20" s="558"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561" t="str">
        <f>'Mapa Final'!E20</f>
        <v>La presencia de cambios normativos o ajustes al programa arquitectónico y a la falta de calidad en el diseño, causan demoras considerables en el proyecto de estudios y diseños.</v>
      </c>
      <c r="F20" s="561" t="str">
        <f>'Mapa Final'!F20</f>
        <v>Posibilidad de que se genere retraso en la contratación de la construcción del proyecto, a causa de los cambios normativos, ajustes al programa arquitectónico o falta en la calidad de los diseños y estudios técnicos.</v>
      </c>
      <c r="G20" s="561" t="str">
        <f>'Mapa Final'!G20</f>
        <v>Ejecución y Administración de Procesos</v>
      </c>
      <c r="H20" s="564" t="str">
        <f>'Mapa Final'!I20</f>
        <v>Baja</v>
      </c>
      <c r="I20" s="567" t="str">
        <f>'Mapa Final'!L20</f>
        <v>Moderado</v>
      </c>
      <c r="J20" s="546" t="str">
        <f>'Mapa Final'!N20</f>
        <v>Moderado</v>
      </c>
      <c r="K20" s="549" t="str">
        <f>'Mapa Final'!AA20</f>
        <v>Baja</v>
      </c>
      <c r="L20" s="549" t="str">
        <f>'Mapa Final'!AE20</f>
        <v>Moderado</v>
      </c>
      <c r="M20" s="552" t="str">
        <f>'Mapa Final'!AG20</f>
        <v>Moderado</v>
      </c>
      <c r="N20" s="549" t="str">
        <f>'Mapa Final'!AH20</f>
        <v>Aceptar</v>
      </c>
      <c r="O20" s="611" t="s">
        <v>667</v>
      </c>
      <c r="P20" s="582" t="s">
        <v>649</v>
      </c>
      <c r="Q20" s="543"/>
      <c r="R20" s="576">
        <v>44652</v>
      </c>
      <c r="S20" s="576">
        <v>44742</v>
      </c>
      <c r="T20" s="624" t="s">
        <v>668</v>
      </c>
      <c r="U20" s="35"/>
      <c r="V20" s="35"/>
    </row>
    <row r="21" spans="1:176">
      <c r="A21" s="556"/>
      <c r="B21" s="608"/>
      <c r="C21" s="559"/>
      <c r="D21" s="559"/>
      <c r="E21" s="562"/>
      <c r="F21" s="562"/>
      <c r="G21" s="562"/>
      <c r="H21" s="565"/>
      <c r="I21" s="568"/>
      <c r="J21" s="547"/>
      <c r="K21" s="550"/>
      <c r="L21" s="550"/>
      <c r="M21" s="553"/>
      <c r="N21" s="550"/>
      <c r="O21" s="612"/>
      <c r="P21" s="577"/>
      <c r="Q21" s="544"/>
      <c r="R21" s="577"/>
      <c r="S21" s="577"/>
      <c r="T21" s="625"/>
      <c r="U21" s="35"/>
      <c r="V21" s="35"/>
    </row>
    <row r="22" spans="1:176">
      <c r="A22" s="556"/>
      <c r="B22" s="608"/>
      <c r="C22" s="559"/>
      <c r="D22" s="559"/>
      <c r="E22" s="562"/>
      <c r="F22" s="562"/>
      <c r="G22" s="562"/>
      <c r="H22" s="565"/>
      <c r="I22" s="568"/>
      <c r="J22" s="547"/>
      <c r="K22" s="550"/>
      <c r="L22" s="550"/>
      <c r="M22" s="553"/>
      <c r="N22" s="550"/>
      <c r="O22" s="612"/>
      <c r="P22" s="577"/>
      <c r="Q22" s="544"/>
      <c r="R22" s="577"/>
      <c r="S22" s="577"/>
      <c r="T22" s="625"/>
      <c r="U22" s="35"/>
      <c r="V22" s="35"/>
    </row>
    <row r="23" spans="1:176">
      <c r="A23" s="556"/>
      <c r="B23" s="608"/>
      <c r="C23" s="559"/>
      <c r="D23" s="559"/>
      <c r="E23" s="562"/>
      <c r="F23" s="562"/>
      <c r="G23" s="562"/>
      <c r="H23" s="565"/>
      <c r="I23" s="568"/>
      <c r="J23" s="547"/>
      <c r="K23" s="550"/>
      <c r="L23" s="550"/>
      <c r="M23" s="553"/>
      <c r="N23" s="550"/>
      <c r="O23" s="612"/>
      <c r="P23" s="577"/>
      <c r="Q23" s="544"/>
      <c r="R23" s="577"/>
      <c r="S23" s="577"/>
      <c r="T23" s="625"/>
      <c r="U23" s="35"/>
      <c r="V23" s="35"/>
    </row>
    <row r="24" spans="1:176" ht="307.5" customHeight="1">
      <c r="A24" s="557"/>
      <c r="B24" s="609"/>
      <c r="C24" s="560"/>
      <c r="D24" s="560"/>
      <c r="E24" s="563"/>
      <c r="F24" s="563"/>
      <c r="G24" s="563"/>
      <c r="H24" s="566"/>
      <c r="I24" s="569"/>
      <c r="J24" s="548"/>
      <c r="K24" s="551"/>
      <c r="L24" s="551"/>
      <c r="M24" s="554"/>
      <c r="N24" s="551"/>
      <c r="O24" s="612"/>
      <c r="P24" s="577"/>
      <c r="Q24" s="544"/>
      <c r="R24" s="577"/>
      <c r="S24" s="578"/>
      <c r="T24" s="626"/>
      <c r="U24" s="35"/>
      <c r="V24" s="35"/>
    </row>
    <row r="25" spans="1:176">
      <c r="A25" s="555">
        <f>'Mapa Final'!A25</f>
        <v>4</v>
      </c>
      <c r="B25" s="541" t="str">
        <f>'Mapa Final'!B25</f>
        <v>Demora en la ejecución de los contratos de contrucción y mobiliario en proyectos de inversión de alta y media alta complejidad</v>
      </c>
      <c r="C25" s="558" t="str">
        <f>'Mapa Final'!C25</f>
        <v>Afectación en la Prestación del Servicio de Justicia</v>
      </c>
      <c r="D25" s="558" t="str">
        <f>'Mapa Final'!D25</f>
        <v>1. Paros, bloqueos o situaciones de orden público
2. Interventoría externa de baja calidad o del contratista de obra
3. Dificultad en la disponibilidad de recursos financieros, suministro de equipos, materiales, mano de obra y otros recursos necesarios
4. Relacionadas con los procesos adquisición, contratación o liquidación de los proyectos de infraestructura judicial
5. Sanciones de autoridades competentes</v>
      </c>
      <c r="E25" s="561" t="str">
        <f>'Mapa Final'!E25</f>
        <v>Demora en la entrega de una sede judicial nueva, debido a la imposibilidad para resolver la causa que ocasiona el retraso en el cronograma del proyecto.</v>
      </c>
      <c r="F25" s="561" t="str">
        <f>'Mapa Final'!F25</f>
        <v>Posibilidad de que la entrega de una sede judicial nueva se retrase, por factores asociados a la adquisición, contratación, ejecución de estudios, diseños y contrucción de infraestructura judicial.</v>
      </c>
      <c r="G25" s="561" t="str">
        <f>'Mapa Final'!G25</f>
        <v>Ejecución y Administración de Procesos</v>
      </c>
      <c r="H25" s="564" t="str">
        <f>'Mapa Final'!I25</f>
        <v>Baja</v>
      </c>
      <c r="I25" s="567" t="str">
        <f>'Mapa Final'!L25</f>
        <v>Moderado</v>
      </c>
      <c r="J25" s="546" t="str">
        <f>'Mapa Final'!N25</f>
        <v>Moderado</v>
      </c>
      <c r="K25" s="549" t="str">
        <f>'Mapa Final'!AA25</f>
        <v>Baja</v>
      </c>
      <c r="L25" s="549" t="str">
        <f>'Mapa Final'!AE25</f>
        <v>Moderado</v>
      </c>
      <c r="M25" s="552" t="str">
        <f>'Mapa Final'!AG25</f>
        <v>Moderado</v>
      </c>
      <c r="N25" s="614" t="str">
        <f>'Mapa Final'!AH25</f>
        <v>Aceptar</v>
      </c>
      <c r="O25" s="617" t="s">
        <v>669</v>
      </c>
      <c r="P25" s="618" t="s">
        <v>649</v>
      </c>
      <c r="Q25" s="619"/>
      <c r="R25" s="620">
        <v>44652</v>
      </c>
      <c r="S25" s="621">
        <v>44742</v>
      </c>
      <c r="T25" s="611" t="s">
        <v>670</v>
      </c>
    </row>
    <row r="26" spans="1:176">
      <c r="A26" s="556"/>
      <c r="B26" s="608"/>
      <c r="C26" s="559"/>
      <c r="D26" s="559"/>
      <c r="E26" s="562"/>
      <c r="F26" s="562"/>
      <c r="G26" s="562"/>
      <c r="H26" s="565"/>
      <c r="I26" s="568"/>
      <c r="J26" s="547"/>
      <c r="K26" s="550"/>
      <c r="L26" s="550"/>
      <c r="M26" s="553"/>
      <c r="N26" s="615"/>
      <c r="O26" s="617"/>
      <c r="P26" s="618"/>
      <c r="Q26" s="619"/>
      <c r="R26" s="618"/>
      <c r="S26" s="622"/>
      <c r="T26" s="612"/>
    </row>
    <row r="27" spans="1:176">
      <c r="A27" s="556"/>
      <c r="B27" s="608"/>
      <c r="C27" s="559"/>
      <c r="D27" s="559"/>
      <c r="E27" s="562"/>
      <c r="F27" s="562"/>
      <c r="G27" s="562"/>
      <c r="H27" s="565"/>
      <c r="I27" s="568"/>
      <c r="J27" s="547"/>
      <c r="K27" s="550"/>
      <c r="L27" s="550"/>
      <c r="M27" s="553"/>
      <c r="N27" s="615"/>
      <c r="O27" s="617"/>
      <c r="P27" s="618"/>
      <c r="Q27" s="619"/>
      <c r="R27" s="618"/>
      <c r="S27" s="622"/>
      <c r="T27" s="612"/>
    </row>
    <row r="28" spans="1:176">
      <c r="A28" s="556"/>
      <c r="B28" s="608"/>
      <c r="C28" s="559"/>
      <c r="D28" s="559"/>
      <c r="E28" s="562"/>
      <c r="F28" s="562"/>
      <c r="G28" s="562"/>
      <c r="H28" s="565"/>
      <c r="I28" s="568"/>
      <c r="J28" s="547"/>
      <c r="K28" s="550"/>
      <c r="L28" s="550"/>
      <c r="M28" s="553"/>
      <c r="N28" s="615"/>
      <c r="O28" s="617"/>
      <c r="P28" s="618"/>
      <c r="Q28" s="619"/>
      <c r="R28" s="618"/>
      <c r="S28" s="622"/>
      <c r="T28" s="612"/>
    </row>
    <row r="29" spans="1:176" ht="277.5" customHeight="1">
      <c r="A29" s="557"/>
      <c r="B29" s="609"/>
      <c r="C29" s="560"/>
      <c r="D29" s="560"/>
      <c r="E29" s="563"/>
      <c r="F29" s="563"/>
      <c r="G29" s="563"/>
      <c r="H29" s="566"/>
      <c r="I29" s="569"/>
      <c r="J29" s="548"/>
      <c r="K29" s="551"/>
      <c r="L29" s="551"/>
      <c r="M29" s="554"/>
      <c r="N29" s="616"/>
      <c r="O29" s="617"/>
      <c r="P29" s="618"/>
      <c r="Q29" s="619"/>
      <c r="R29" s="618"/>
      <c r="S29" s="623"/>
      <c r="T29" s="613"/>
    </row>
    <row r="30" spans="1:176">
      <c r="A30" s="555">
        <f>'Mapa Final'!A30</f>
        <v>5</v>
      </c>
      <c r="B30" s="541" t="str">
        <f>'Mapa Final'!B30</f>
        <v>Daño o deterioro en sedes judiciales en construcción o ya construidas de alta y media alta complejidad</v>
      </c>
      <c r="C30" s="558" t="str">
        <f>'Mapa Final'!C30</f>
        <v>Afectación en la Prestación del Servicio de Justicia</v>
      </c>
      <c r="D30" s="558"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561" t="str">
        <f>'Mapa Final'!E30</f>
        <v>Evento o situación adversa que genera un daño a la infraestructura física judicial.</v>
      </c>
      <c r="F30" s="561" t="str">
        <f>'Mapa Final'!F30</f>
        <v>Posibilidad de que dado un evento o situación externa, se genere una afectación grave o leve a la infraestructura física judicial, a causa de un evento que impacte la infraestructura física.</v>
      </c>
      <c r="G30" s="561" t="str">
        <f>'Mapa Final'!G30</f>
        <v>Daños Activos Fijos/Eventos Externos</v>
      </c>
      <c r="H30" s="564" t="str">
        <f>'Mapa Final'!I30</f>
        <v>Baja</v>
      </c>
      <c r="I30" s="567" t="str">
        <f>'Mapa Final'!L30</f>
        <v>Moderado</v>
      </c>
      <c r="J30" s="546" t="str">
        <f>'Mapa Final'!N30</f>
        <v>Moderado</v>
      </c>
      <c r="K30" s="549" t="str">
        <f>'Mapa Final'!AA30</f>
        <v>Baja</v>
      </c>
      <c r="L30" s="549" t="str">
        <f>'Mapa Final'!AE30</f>
        <v>Moderado</v>
      </c>
      <c r="M30" s="552" t="str">
        <f>'Mapa Final'!AG30</f>
        <v>Moderado</v>
      </c>
      <c r="N30" s="549" t="str">
        <f>'Mapa Final'!AH30</f>
        <v>Aceptar</v>
      </c>
      <c r="O30" s="583" t="s">
        <v>658</v>
      </c>
      <c r="P30" s="577" t="s">
        <v>649</v>
      </c>
      <c r="Q30" s="544"/>
      <c r="R30" s="610">
        <v>44652</v>
      </c>
      <c r="S30" s="576">
        <v>44742</v>
      </c>
      <c r="T30" s="543"/>
    </row>
    <row r="31" spans="1:176">
      <c r="A31" s="556"/>
      <c r="B31" s="608"/>
      <c r="C31" s="559"/>
      <c r="D31" s="559"/>
      <c r="E31" s="562"/>
      <c r="F31" s="562"/>
      <c r="G31" s="562"/>
      <c r="H31" s="565"/>
      <c r="I31" s="568"/>
      <c r="J31" s="547"/>
      <c r="K31" s="550"/>
      <c r="L31" s="550"/>
      <c r="M31" s="553"/>
      <c r="N31" s="550"/>
      <c r="O31" s="583"/>
      <c r="P31" s="577"/>
      <c r="Q31" s="544"/>
      <c r="R31" s="577"/>
      <c r="S31" s="577"/>
      <c r="T31" s="544"/>
    </row>
    <row r="32" spans="1:176">
      <c r="A32" s="556"/>
      <c r="B32" s="608"/>
      <c r="C32" s="559"/>
      <c r="D32" s="559"/>
      <c r="E32" s="562"/>
      <c r="F32" s="562"/>
      <c r="G32" s="562"/>
      <c r="H32" s="565"/>
      <c r="I32" s="568"/>
      <c r="J32" s="547"/>
      <c r="K32" s="550"/>
      <c r="L32" s="550"/>
      <c r="M32" s="553"/>
      <c r="N32" s="550"/>
      <c r="O32" s="583"/>
      <c r="P32" s="577"/>
      <c r="Q32" s="544"/>
      <c r="R32" s="577"/>
      <c r="S32" s="577"/>
      <c r="T32" s="544"/>
    </row>
    <row r="33" spans="1:20">
      <c r="A33" s="556"/>
      <c r="B33" s="608"/>
      <c r="C33" s="559"/>
      <c r="D33" s="559"/>
      <c r="E33" s="562"/>
      <c r="F33" s="562"/>
      <c r="G33" s="562"/>
      <c r="H33" s="565"/>
      <c r="I33" s="568"/>
      <c r="J33" s="547"/>
      <c r="K33" s="550"/>
      <c r="L33" s="550"/>
      <c r="M33" s="553"/>
      <c r="N33" s="550"/>
      <c r="O33" s="583"/>
      <c r="P33" s="577"/>
      <c r="Q33" s="544"/>
      <c r="R33" s="577"/>
      <c r="S33" s="577"/>
      <c r="T33" s="544"/>
    </row>
    <row r="34" spans="1:20" ht="102.75" customHeight="1">
      <c r="A34" s="557"/>
      <c r="B34" s="609"/>
      <c r="C34" s="560"/>
      <c r="D34" s="560"/>
      <c r="E34" s="563"/>
      <c r="F34" s="563"/>
      <c r="G34" s="563"/>
      <c r="H34" s="566"/>
      <c r="I34" s="569"/>
      <c r="J34" s="548"/>
      <c r="K34" s="551"/>
      <c r="L34" s="551"/>
      <c r="M34" s="554"/>
      <c r="N34" s="551"/>
      <c r="O34" s="584"/>
      <c r="P34" s="578"/>
      <c r="Q34" s="545"/>
      <c r="R34" s="578"/>
      <c r="S34" s="578"/>
      <c r="T34" s="545"/>
    </row>
    <row r="35" spans="1:20">
      <c r="A35" s="555">
        <f>'Mapa Final'!A35</f>
        <v>6</v>
      </c>
      <c r="B35" s="541" t="str">
        <f>'Mapa Final'!B35</f>
        <v>Impacto ambiental negativo, ocasionado por las actividades constructivas de alta y media alta complejidad</v>
      </c>
      <c r="C35" s="558" t="str">
        <f>'Mapa Final'!C35</f>
        <v xml:space="preserve"> Afectación Ambiental</v>
      </c>
      <c r="D35" s="558"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561" t="str">
        <f>'Mapa Final'!E35</f>
        <v>Incumplimiento ambiental, ocasionado por el desconocimiento y mala aplicación de los requisitos ambientales</v>
      </c>
      <c r="F35" s="561" t="str">
        <f>'Mapa Final'!F35</f>
        <v>Posibilidad de que la ocurrencia de un incumplimiento ambiental, a causa del desconocimiento o la indebida aplicación de los requisitos ambientales, lo que puede acarrear sanciones y retrasos en los proyectos de infraestructura.</v>
      </c>
      <c r="G35" s="561" t="str">
        <f>'Mapa Final'!G35</f>
        <v>Eventos Ambientales Internos</v>
      </c>
      <c r="H35" s="564" t="str">
        <f>'Mapa Final'!I35</f>
        <v>Baja</v>
      </c>
      <c r="I35" s="567" t="str">
        <f>'Mapa Final'!L35</f>
        <v>Moderado</v>
      </c>
      <c r="J35" s="546" t="str">
        <f>'Mapa Final'!N35</f>
        <v>Moderado</v>
      </c>
      <c r="K35" s="549" t="str">
        <f>'Mapa Final'!AA35</f>
        <v>Baja</v>
      </c>
      <c r="L35" s="549" t="str">
        <f>'Mapa Final'!AE35</f>
        <v>Moderado</v>
      </c>
      <c r="M35" s="552" t="str">
        <f>'Mapa Final'!AG35</f>
        <v>Moderado</v>
      </c>
      <c r="N35" s="549" t="str">
        <f>'Mapa Final'!AH35</f>
        <v>Aceptar</v>
      </c>
      <c r="O35" s="579" t="s">
        <v>671</v>
      </c>
      <c r="P35" s="582" t="s">
        <v>649</v>
      </c>
      <c r="Q35" s="543"/>
      <c r="R35" s="576">
        <v>44565</v>
      </c>
      <c r="S35" s="582" t="s">
        <v>672</v>
      </c>
      <c r="T35" s="579" t="s">
        <v>673</v>
      </c>
    </row>
    <row r="36" spans="1:20">
      <c r="A36" s="556"/>
      <c r="B36" s="608"/>
      <c r="C36" s="559"/>
      <c r="D36" s="559"/>
      <c r="E36" s="562"/>
      <c r="F36" s="562"/>
      <c r="G36" s="562"/>
      <c r="H36" s="565"/>
      <c r="I36" s="568"/>
      <c r="J36" s="547"/>
      <c r="K36" s="550"/>
      <c r="L36" s="550"/>
      <c r="M36" s="553"/>
      <c r="N36" s="550"/>
      <c r="O36" s="580"/>
      <c r="P36" s="577"/>
      <c r="Q36" s="544"/>
      <c r="R36" s="577"/>
      <c r="S36" s="577"/>
      <c r="T36" s="580"/>
    </row>
    <row r="37" spans="1:20">
      <c r="A37" s="556"/>
      <c r="B37" s="608"/>
      <c r="C37" s="559"/>
      <c r="D37" s="559"/>
      <c r="E37" s="562"/>
      <c r="F37" s="562"/>
      <c r="G37" s="562"/>
      <c r="H37" s="565"/>
      <c r="I37" s="568"/>
      <c r="J37" s="547"/>
      <c r="K37" s="550"/>
      <c r="L37" s="550"/>
      <c r="M37" s="553"/>
      <c r="N37" s="550"/>
      <c r="O37" s="580"/>
      <c r="P37" s="577"/>
      <c r="Q37" s="544"/>
      <c r="R37" s="577"/>
      <c r="S37" s="577"/>
      <c r="T37" s="580"/>
    </row>
    <row r="38" spans="1:20">
      <c r="A38" s="556"/>
      <c r="B38" s="608"/>
      <c r="C38" s="559"/>
      <c r="D38" s="559"/>
      <c r="E38" s="562"/>
      <c r="F38" s="562"/>
      <c r="G38" s="562"/>
      <c r="H38" s="565"/>
      <c r="I38" s="568"/>
      <c r="J38" s="547"/>
      <c r="K38" s="550"/>
      <c r="L38" s="550"/>
      <c r="M38" s="553"/>
      <c r="N38" s="550"/>
      <c r="O38" s="580"/>
      <c r="P38" s="577"/>
      <c r="Q38" s="544"/>
      <c r="R38" s="577"/>
      <c r="S38" s="577"/>
      <c r="T38" s="580"/>
    </row>
    <row r="39" spans="1:20" ht="278.25" customHeight="1" thickBot="1">
      <c r="A39" s="557"/>
      <c r="B39" s="609"/>
      <c r="C39" s="560"/>
      <c r="D39" s="560"/>
      <c r="E39" s="563"/>
      <c r="F39" s="563"/>
      <c r="G39" s="563"/>
      <c r="H39" s="566"/>
      <c r="I39" s="569"/>
      <c r="J39" s="548"/>
      <c r="K39" s="551"/>
      <c r="L39" s="551"/>
      <c r="M39" s="554"/>
      <c r="N39" s="551"/>
      <c r="O39" s="581"/>
      <c r="P39" s="578"/>
      <c r="Q39" s="545"/>
      <c r="R39" s="578"/>
      <c r="S39" s="578"/>
      <c r="T39" s="581"/>
    </row>
    <row r="40" spans="1:20">
      <c r="A40" s="555">
        <f>'Mapa Final'!A40</f>
        <v>0</v>
      </c>
      <c r="B40" s="541">
        <f>'Mapa Final'!B40</f>
        <v>0</v>
      </c>
      <c r="C40" s="558">
        <f>'Mapa Final'!C40</f>
        <v>0</v>
      </c>
      <c r="D40" s="558">
        <f>'Mapa Final'!D40</f>
        <v>0</v>
      </c>
      <c r="E40" s="561">
        <f>'Mapa Final'!E40</f>
        <v>0</v>
      </c>
      <c r="F40" s="561">
        <f>'Mapa Final'!F40</f>
        <v>0</v>
      </c>
      <c r="G40" s="561">
        <f>'Mapa Final'!G40</f>
        <v>0</v>
      </c>
      <c r="H40" s="564" t="str">
        <f>'Mapa Final'!I40</f>
        <v>Muy Baja</v>
      </c>
      <c r="I40" s="567" t="b">
        <f>'Mapa Final'!L40</f>
        <v>0</v>
      </c>
      <c r="J40" s="546" t="e">
        <f>'Mapa Final'!N40</f>
        <v>#N/A</v>
      </c>
      <c r="K40" s="549" t="e">
        <f>'Mapa Final'!AA40</f>
        <v>#DIV/0!</v>
      </c>
      <c r="L40" s="549" t="e">
        <f>'Mapa Final'!AE40</f>
        <v>#DIV/0!</v>
      </c>
      <c r="M40" s="552" t="e">
        <f>'Mapa Final'!AG40</f>
        <v>#DIV/0!</v>
      </c>
      <c r="N40" s="549">
        <f>'Mapa Final'!AH40</f>
        <v>0</v>
      </c>
      <c r="O40" s="543"/>
      <c r="P40" s="582"/>
      <c r="Q40" s="543"/>
      <c r="R40" s="543"/>
      <c r="S40" s="543"/>
      <c r="T40" s="543"/>
    </row>
    <row r="41" spans="1:20">
      <c r="A41" s="556"/>
      <c r="B41" s="608"/>
      <c r="C41" s="559"/>
      <c r="D41" s="559"/>
      <c r="E41" s="562"/>
      <c r="F41" s="562"/>
      <c r="G41" s="562"/>
      <c r="H41" s="565"/>
      <c r="I41" s="568"/>
      <c r="J41" s="547"/>
      <c r="K41" s="550"/>
      <c r="L41" s="550"/>
      <c r="M41" s="553"/>
      <c r="N41" s="550"/>
      <c r="O41" s="544"/>
      <c r="P41" s="577"/>
      <c r="Q41" s="544"/>
      <c r="R41" s="544"/>
      <c r="S41" s="544"/>
      <c r="T41" s="544"/>
    </row>
    <row r="42" spans="1:20">
      <c r="A42" s="556"/>
      <c r="B42" s="608"/>
      <c r="C42" s="559"/>
      <c r="D42" s="559"/>
      <c r="E42" s="562"/>
      <c r="F42" s="562"/>
      <c r="G42" s="562"/>
      <c r="H42" s="565"/>
      <c r="I42" s="568"/>
      <c r="J42" s="547"/>
      <c r="K42" s="550"/>
      <c r="L42" s="550"/>
      <c r="M42" s="553"/>
      <c r="N42" s="550"/>
      <c r="O42" s="544"/>
      <c r="P42" s="577"/>
      <c r="Q42" s="544"/>
      <c r="R42" s="544"/>
      <c r="S42" s="544"/>
      <c r="T42" s="544"/>
    </row>
    <row r="43" spans="1:20">
      <c r="A43" s="556"/>
      <c r="B43" s="608"/>
      <c r="C43" s="559"/>
      <c r="D43" s="559"/>
      <c r="E43" s="562"/>
      <c r="F43" s="562"/>
      <c r="G43" s="562"/>
      <c r="H43" s="565"/>
      <c r="I43" s="568"/>
      <c r="J43" s="547"/>
      <c r="K43" s="550"/>
      <c r="L43" s="550"/>
      <c r="M43" s="553"/>
      <c r="N43" s="550"/>
      <c r="O43" s="544"/>
      <c r="P43" s="577"/>
      <c r="Q43" s="544"/>
      <c r="R43" s="544"/>
      <c r="S43" s="544"/>
      <c r="T43" s="544"/>
    </row>
    <row r="44" spans="1:20" ht="15.75" thickBot="1">
      <c r="A44" s="557"/>
      <c r="B44" s="609"/>
      <c r="C44" s="560"/>
      <c r="D44" s="560"/>
      <c r="E44" s="563"/>
      <c r="F44" s="563"/>
      <c r="G44" s="563"/>
      <c r="H44" s="566"/>
      <c r="I44" s="569"/>
      <c r="J44" s="548"/>
      <c r="K44" s="551"/>
      <c r="L44" s="551"/>
      <c r="M44" s="554"/>
      <c r="N44" s="551"/>
      <c r="O44" s="545"/>
      <c r="P44" s="578"/>
      <c r="Q44" s="545"/>
      <c r="R44" s="545"/>
      <c r="S44" s="545"/>
      <c r="T44" s="545"/>
    </row>
    <row r="45" spans="1:20">
      <c r="A45" s="555">
        <f>'Mapa Final'!A45</f>
        <v>0</v>
      </c>
      <c r="B45" s="541">
        <f>'Mapa Final'!B45</f>
        <v>0</v>
      </c>
      <c r="C45" s="558">
        <f>'Mapa Final'!C45</f>
        <v>0</v>
      </c>
      <c r="D45" s="558">
        <f>'Mapa Final'!D45</f>
        <v>0</v>
      </c>
      <c r="E45" s="561">
        <f>'Mapa Final'!E45</f>
        <v>0</v>
      </c>
      <c r="F45" s="561">
        <f>'Mapa Final'!F45</f>
        <v>0</v>
      </c>
      <c r="G45" s="561">
        <f>'Mapa Final'!G45</f>
        <v>0</v>
      </c>
      <c r="H45" s="564" t="str">
        <f>'Mapa Final'!I45</f>
        <v>Muy Baja</v>
      </c>
      <c r="I45" s="567" t="b">
        <f>'Mapa Final'!L45</f>
        <v>0</v>
      </c>
      <c r="J45" s="546" t="e">
        <f>'Mapa Final'!N45</f>
        <v>#N/A</v>
      </c>
      <c r="K45" s="549" t="e">
        <f>'Mapa Final'!AA45</f>
        <v>#DIV/0!</v>
      </c>
      <c r="L45" s="549" t="e">
        <f>'Mapa Final'!AE45</f>
        <v>#DIV/0!</v>
      </c>
      <c r="M45" s="552" t="e">
        <f>'Mapa Final'!AG45</f>
        <v>#DIV/0!</v>
      </c>
      <c r="N45" s="549">
        <f>'Mapa Final'!AH45</f>
        <v>0</v>
      </c>
      <c r="O45" s="543"/>
      <c r="P45" s="582"/>
      <c r="Q45" s="543"/>
      <c r="R45" s="543"/>
      <c r="S45" s="543"/>
      <c r="T45" s="543"/>
    </row>
    <row r="46" spans="1:20">
      <c r="A46" s="556"/>
      <c r="B46" s="608"/>
      <c r="C46" s="559"/>
      <c r="D46" s="559"/>
      <c r="E46" s="562"/>
      <c r="F46" s="562"/>
      <c r="G46" s="562"/>
      <c r="H46" s="565"/>
      <c r="I46" s="568"/>
      <c r="J46" s="547"/>
      <c r="K46" s="550"/>
      <c r="L46" s="550"/>
      <c r="M46" s="553"/>
      <c r="N46" s="550"/>
      <c r="O46" s="544"/>
      <c r="P46" s="577"/>
      <c r="Q46" s="544"/>
      <c r="R46" s="544"/>
      <c r="S46" s="544"/>
      <c r="T46" s="544"/>
    </row>
    <row r="47" spans="1:20">
      <c r="A47" s="556"/>
      <c r="B47" s="608"/>
      <c r="C47" s="559"/>
      <c r="D47" s="559"/>
      <c r="E47" s="562"/>
      <c r="F47" s="562"/>
      <c r="G47" s="562"/>
      <c r="H47" s="565"/>
      <c r="I47" s="568"/>
      <c r="J47" s="547"/>
      <c r="K47" s="550"/>
      <c r="L47" s="550"/>
      <c r="M47" s="553"/>
      <c r="N47" s="550"/>
      <c r="O47" s="544"/>
      <c r="P47" s="577"/>
      <c r="Q47" s="544"/>
      <c r="R47" s="544"/>
      <c r="S47" s="544"/>
      <c r="T47" s="544"/>
    </row>
    <row r="48" spans="1:20">
      <c r="A48" s="556"/>
      <c r="B48" s="608"/>
      <c r="C48" s="559"/>
      <c r="D48" s="559"/>
      <c r="E48" s="562"/>
      <c r="F48" s="562"/>
      <c r="G48" s="562"/>
      <c r="H48" s="565"/>
      <c r="I48" s="568"/>
      <c r="J48" s="547"/>
      <c r="K48" s="550"/>
      <c r="L48" s="550"/>
      <c r="M48" s="553"/>
      <c r="N48" s="550"/>
      <c r="O48" s="544"/>
      <c r="P48" s="577"/>
      <c r="Q48" s="544"/>
      <c r="R48" s="544"/>
      <c r="S48" s="544"/>
      <c r="T48" s="544"/>
    </row>
    <row r="49" spans="1:20" ht="15.75" thickBot="1">
      <c r="A49" s="557"/>
      <c r="B49" s="609"/>
      <c r="C49" s="560"/>
      <c r="D49" s="560"/>
      <c r="E49" s="563"/>
      <c r="F49" s="563"/>
      <c r="G49" s="563"/>
      <c r="H49" s="566"/>
      <c r="I49" s="569"/>
      <c r="J49" s="548"/>
      <c r="K49" s="551"/>
      <c r="L49" s="551"/>
      <c r="M49" s="554"/>
      <c r="N49" s="551"/>
      <c r="O49" s="545"/>
      <c r="P49" s="578"/>
      <c r="Q49" s="545"/>
      <c r="R49" s="545"/>
      <c r="S49" s="545"/>
      <c r="T49" s="545"/>
    </row>
    <row r="50" spans="1:20">
      <c r="A50" s="555">
        <f>'Mapa Final'!A50</f>
        <v>0</v>
      </c>
      <c r="B50" s="541">
        <f>'Mapa Final'!B50</f>
        <v>0</v>
      </c>
      <c r="C50" s="558">
        <f>'Mapa Final'!C50</f>
        <v>0</v>
      </c>
      <c r="D50" s="558">
        <f>'Mapa Final'!D50</f>
        <v>0</v>
      </c>
      <c r="E50" s="561">
        <f>'Mapa Final'!E50</f>
        <v>0</v>
      </c>
      <c r="F50" s="561">
        <f>'Mapa Final'!F50</f>
        <v>0</v>
      </c>
      <c r="G50" s="561">
        <f>'Mapa Final'!G50</f>
        <v>0</v>
      </c>
      <c r="H50" s="564" t="str">
        <f>'Mapa Final'!I50</f>
        <v>Muy Baja</v>
      </c>
      <c r="I50" s="567" t="b">
        <f>'Mapa Final'!L50</f>
        <v>0</v>
      </c>
      <c r="J50" s="546" t="e">
        <f>'Mapa Final'!N50</f>
        <v>#N/A</v>
      </c>
      <c r="K50" s="549" t="e">
        <f>'Mapa Final'!AA50</f>
        <v>#DIV/0!</v>
      </c>
      <c r="L50" s="549" t="e">
        <f>'Mapa Final'!AE50</f>
        <v>#DIV/0!</v>
      </c>
      <c r="M50" s="552" t="e">
        <f>'Mapa Final'!AG50</f>
        <v>#DIV/0!</v>
      </c>
      <c r="N50" s="549">
        <f>'Mapa Final'!AH50</f>
        <v>0</v>
      </c>
      <c r="O50" s="543"/>
      <c r="P50" s="582"/>
      <c r="Q50" s="543"/>
      <c r="R50" s="543"/>
      <c r="S50" s="543"/>
      <c r="T50" s="543"/>
    </row>
    <row r="51" spans="1:20">
      <c r="A51" s="556"/>
      <c r="B51" s="608"/>
      <c r="C51" s="559"/>
      <c r="D51" s="559"/>
      <c r="E51" s="562"/>
      <c r="F51" s="562"/>
      <c r="G51" s="562"/>
      <c r="H51" s="565"/>
      <c r="I51" s="568"/>
      <c r="J51" s="547"/>
      <c r="K51" s="550"/>
      <c r="L51" s="550"/>
      <c r="M51" s="553"/>
      <c r="N51" s="550"/>
      <c r="O51" s="544"/>
      <c r="P51" s="577"/>
      <c r="Q51" s="544"/>
      <c r="R51" s="544"/>
      <c r="S51" s="544"/>
      <c r="T51" s="544"/>
    </row>
    <row r="52" spans="1:20">
      <c r="A52" s="556"/>
      <c r="B52" s="608"/>
      <c r="C52" s="559"/>
      <c r="D52" s="559"/>
      <c r="E52" s="562"/>
      <c r="F52" s="562"/>
      <c r="G52" s="562"/>
      <c r="H52" s="565"/>
      <c r="I52" s="568"/>
      <c r="J52" s="547"/>
      <c r="K52" s="550"/>
      <c r="L52" s="550"/>
      <c r="M52" s="553"/>
      <c r="N52" s="550"/>
      <c r="O52" s="544"/>
      <c r="P52" s="577"/>
      <c r="Q52" s="544"/>
      <c r="R52" s="544"/>
      <c r="S52" s="544"/>
      <c r="T52" s="544"/>
    </row>
    <row r="53" spans="1:20">
      <c r="A53" s="556"/>
      <c r="B53" s="608"/>
      <c r="C53" s="559"/>
      <c r="D53" s="559"/>
      <c r="E53" s="562"/>
      <c r="F53" s="562"/>
      <c r="G53" s="562"/>
      <c r="H53" s="565"/>
      <c r="I53" s="568"/>
      <c r="J53" s="547"/>
      <c r="K53" s="550"/>
      <c r="L53" s="550"/>
      <c r="M53" s="553"/>
      <c r="N53" s="550"/>
      <c r="O53" s="544"/>
      <c r="P53" s="577"/>
      <c r="Q53" s="544"/>
      <c r="R53" s="544"/>
      <c r="S53" s="544"/>
      <c r="T53" s="544"/>
    </row>
    <row r="54" spans="1:20" ht="15.75" thickBot="1">
      <c r="A54" s="557"/>
      <c r="B54" s="609"/>
      <c r="C54" s="560"/>
      <c r="D54" s="560"/>
      <c r="E54" s="563"/>
      <c r="F54" s="563"/>
      <c r="G54" s="563"/>
      <c r="H54" s="566"/>
      <c r="I54" s="569"/>
      <c r="J54" s="548"/>
      <c r="K54" s="551"/>
      <c r="L54" s="551"/>
      <c r="M54" s="554"/>
      <c r="N54" s="551"/>
      <c r="O54" s="545"/>
      <c r="P54" s="578"/>
      <c r="Q54" s="545"/>
      <c r="R54" s="545"/>
      <c r="S54" s="545"/>
      <c r="T54" s="545"/>
    </row>
    <row r="55" spans="1:20">
      <c r="A55" s="555">
        <f>'Mapa Final'!A55</f>
        <v>0</v>
      </c>
      <c r="B55" s="541">
        <f>'Mapa Final'!B55</f>
        <v>0</v>
      </c>
      <c r="C55" s="558">
        <f>'Mapa Final'!C55</f>
        <v>0</v>
      </c>
      <c r="D55" s="558">
        <f>'Mapa Final'!D55</f>
        <v>0</v>
      </c>
      <c r="E55" s="561">
        <f>'Mapa Final'!E55</f>
        <v>0</v>
      </c>
      <c r="F55" s="561">
        <f>'Mapa Final'!F55</f>
        <v>0</v>
      </c>
      <c r="G55" s="561">
        <f>'Mapa Final'!G55</f>
        <v>0</v>
      </c>
      <c r="H55" s="564" t="str">
        <f>'Mapa Final'!I55</f>
        <v>Muy Baja</v>
      </c>
      <c r="I55" s="567" t="b">
        <f>'Mapa Final'!L55</f>
        <v>0</v>
      </c>
      <c r="J55" s="546" t="e">
        <f>'Mapa Final'!N55</f>
        <v>#N/A</v>
      </c>
      <c r="K55" s="549" t="e">
        <f>'Mapa Final'!AA55</f>
        <v>#DIV/0!</v>
      </c>
      <c r="L55" s="549" t="e">
        <f>'Mapa Final'!AE55</f>
        <v>#DIV/0!</v>
      </c>
      <c r="M55" s="552" t="e">
        <f>'Mapa Final'!AG55</f>
        <v>#DIV/0!</v>
      </c>
      <c r="N55" s="549">
        <f>'Mapa Final'!AH55</f>
        <v>0</v>
      </c>
      <c r="O55" s="543"/>
      <c r="P55" s="582"/>
      <c r="Q55" s="543"/>
      <c r="R55" s="543"/>
      <c r="S55" s="543"/>
      <c r="T55" s="543"/>
    </row>
    <row r="56" spans="1:20">
      <c r="A56" s="556"/>
      <c r="B56" s="608"/>
      <c r="C56" s="559"/>
      <c r="D56" s="559"/>
      <c r="E56" s="562"/>
      <c r="F56" s="562"/>
      <c r="G56" s="562"/>
      <c r="H56" s="565"/>
      <c r="I56" s="568"/>
      <c r="J56" s="547"/>
      <c r="K56" s="550"/>
      <c r="L56" s="550"/>
      <c r="M56" s="553"/>
      <c r="N56" s="550"/>
      <c r="O56" s="544"/>
      <c r="P56" s="577"/>
      <c r="Q56" s="544"/>
      <c r="R56" s="544"/>
      <c r="S56" s="544"/>
      <c r="T56" s="544"/>
    </row>
    <row r="57" spans="1:20">
      <c r="A57" s="556"/>
      <c r="B57" s="608"/>
      <c r="C57" s="559"/>
      <c r="D57" s="559"/>
      <c r="E57" s="562"/>
      <c r="F57" s="562"/>
      <c r="G57" s="562"/>
      <c r="H57" s="565"/>
      <c r="I57" s="568"/>
      <c r="J57" s="547"/>
      <c r="K57" s="550"/>
      <c r="L57" s="550"/>
      <c r="M57" s="553"/>
      <c r="N57" s="550"/>
      <c r="O57" s="544"/>
      <c r="P57" s="577"/>
      <c r="Q57" s="544"/>
      <c r="R57" s="544"/>
      <c r="S57" s="544"/>
      <c r="T57" s="544"/>
    </row>
    <row r="58" spans="1:20">
      <c r="A58" s="556"/>
      <c r="B58" s="608"/>
      <c r="C58" s="559"/>
      <c r="D58" s="559"/>
      <c r="E58" s="562"/>
      <c r="F58" s="562"/>
      <c r="G58" s="562"/>
      <c r="H58" s="565"/>
      <c r="I58" s="568"/>
      <c r="J58" s="547"/>
      <c r="K58" s="550"/>
      <c r="L58" s="550"/>
      <c r="M58" s="553"/>
      <c r="N58" s="550"/>
      <c r="O58" s="544"/>
      <c r="P58" s="577"/>
      <c r="Q58" s="544"/>
      <c r="R58" s="544"/>
      <c r="S58" s="544"/>
      <c r="T58" s="544"/>
    </row>
    <row r="59" spans="1:20" ht="15.75" thickBot="1">
      <c r="A59" s="557"/>
      <c r="B59" s="609"/>
      <c r="C59" s="560"/>
      <c r="D59" s="560"/>
      <c r="E59" s="563"/>
      <c r="F59" s="563"/>
      <c r="G59" s="563"/>
      <c r="H59" s="566"/>
      <c r="I59" s="569"/>
      <c r="J59" s="548"/>
      <c r="K59" s="551"/>
      <c r="L59" s="551"/>
      <c r="M59" s="554"/>
      <c r="N59" s="551"/>
      <c r="O59" s="545"/>
      <c r="P59" s="578"/>
      <c r="Q59" s="545"/>
      <c r="R59" s="545"/>
      <c r="S59" s="545"/>
      <c r="T59" s="545"/>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817" priority="727" operator="containsText" text="3- Moderado">
      <formula>NOT(ISERROR(SEARCH("3- Moderado",A7)))</formula>
    </cfRule>
    <cfRule type="containsText" dxfId="1816" priority="728" operator="containsText" text="6- Moderado">
      <formula>NOT(ISERROR(SEARCH("6- Moderado",A7)))</formula>
    </cfRule>
    <cfRule type="containsText" dxfId="1815" priority="729" operator="containsText" text="4- Moderado">
      <formula>NOT(ISERROR(SEARCH("4- Moderado",A7)))</formula>
    </cfRule>
    <cfRule type="containsText" dxfId="1814" priority="730" operator="containsText" text="3- Bajo">
      <formula>NOT(ISERROR(SEARCH("3- Bajo",A7)))</formula>
    </cfRule>
    <cfRule type="containsText" dxfId="1813" priority="731" operator="containsText" text="4- Bajo">
      <formula>NOT(ISERROR(SEARCH("4- Bajo",A7)))</formula>
    </cfRule>
    <cfRule type="containsText" dxfId="1812" priority="732" operator="containsText" text="1- Bajo">
      <formula>NOT(ISERROR(SEARCH("1- Bajo",A7)))</formula>
    </cfRule>
  </conditionalFormatting>
  <conditionalFormatting sqref="H8:J8">
    <cfRule type="containsText" dxfId="1811" priority="720" operator="containsText" text="3- Moderado">
      <formula>NOT(ISERROR(SEARCH("3- Moderado",H8)))</formula>
    </cfRule>
    <cfRule type="containsText" dxfId="1810" priority="721" operator="containsText" text="6- Moderado">
      <formula>NOT(ISERROR(SEARCH("6- Moderado",H8)))</formula>
    </cfRule>
    <cfRule type="containsText" dxfId="1809" priority="722" operator="containsText" text="4- Moderado">
      <formula>NOT(ISERROR(SEARCH("4- Moderado",H8)))</formula>
    </cfRule>
    <cfRule type="containsText" dxfId="1808" priority="723" operator="containsText" text="3- Bajo">
      <formula>NOT(ISERROR(SEARCH("3- Bajo",H8)))</formula>
    </cfRule>
    <cfRule type="containsText" dxfId="1807" priority="724" operator="containsText" text="4- Bajo">
      <formula>NOT(ISERROR(SEARCH("4- Bajo",H8)))</formula>
    </cfRule>
    <cfRule type="containsText" dxfId="1806" priority="726" operator="containsText" text="1- Bajo">
      <formula>NOT(ISERROR(SEARCH("1- Bajo",H8)))</formula>
    </cfRule>
  </conditionalFormatting>
  <conditionalFormatting sqref="J8 J60:J1048576">
    <cfRule type="containsText" dxfId="1805" priority="709" operator="containsText" text="25- Extremo">
      <formula>NOT(ISERROR(SEARCH("25- Extremo",J8)))</formula>
    </cfRule>
    <cfRule type="containsText" dxfId="1804" priority="710" operator="containsText" text="20- Extremo">
      <formula>NOT(ISERROR(SEARCH("20- Extremo",J8)))</formula>
    </cfRule>
    <cfRule type="containsText" dxfId="1803" priority="711" operator="containsText" text="15- Extremo">
      <formula>NOT(ISERROR(SEARCH("15- Extremo",J8)))</formula>
    </cfRule>
    <cfRule type="containsText" dxfId="1802" priority="712" operator="containsText" text="10- Extremo">
      <formula>NOT(ISERROR(SEARCH("10- Extremo",J8)))</formula>
    </cfRule>
    <cfRule type="containsText" dxfId="1801" priority="713" operator="containsText" text="5- Extremo">
      <formula>NOT(ISERROR(SEARCH("5- Extremo",J8)))</formula>
    </cfRule>
    <cfRule type="containsText" dxfId="1800" priority="714" operator="containsText" text="12- Alto">
      <formula>NOT(ISERROR(SEARCH("12- Alto",J8)))</formula>
    </cfRule>
    <cfRule type="containsText" dxfId="1799" priority="715" operator="containsText" text="10- Alto">
      <formula>NOT(ISERROR(SEARCH("10- Alto",J8)))</formula>
    </cfRule>
    <cfRule type="containsText" dxfId="1798" priority="716" operator="containsText" text="9- Alto">
      <formula>NOT(ISERROR(SEARCH("9- Alto",J8)))</formula>
    </cfRule>
    <cfRule type="containsText" dxfId="1797" priority="717" operator="containsText" text="8- Alto">
      <formula>NOT(ISERROR(SEARCH("8- Alto",J8)))</formula>
    </cfRule>
    <cfRule type="containsText" dxfId="1796" priority="718" operator="containsText" text="5- Alto">
      <formula>NOT(ISERROR(SEARCH("5- Alto",J8)))</formula>
    </cfRule>
    <cfRule type="containsText" dxfId="1795" priority="719" operator="containsText" text="4- Alto">
      <formula>NOT(ISERROR(SEARCH("4- Alto",J8)))</formula>
    </cfRule>
    <cfRule type="containsText" dxfId="1794" priority="725" operator="containsText" text="2- Bajo">
      <formula>NOT(ISERROR(SEARCH("2- Bajo",J8)))</formula>
    </cfRule>
  </conditionalFormatting>
  <conditionalFormatting sqref="K10:L10 K15:L15 K20:L20">
    <cfRule type="containsText" dxfId="1793" priority="703" operator="containsText" text="3- Moderado">
      <formula>NOT(ISERROR(SEARCH("3- Moderado",K10)))</formula>
    </cfRule>
    <cfRule type="containsText" dxfId="1792" priority="704" operator="containsText" text="6- Moderado">
      <formula>NOT(ISERROR(SEARCH("6- Moderado",K10)))</formula>
    </cfRule>
    <cfRule type="containsText" dxfId="1791" priority="705" operator="containsText" text="4- Moderado">
      <formula>NOT(ISERROR(SEARCH("4- Moderado",K10)))</formula>
    </cfRule>
    <cfRule type="containsText" dxfId="1790" priority="706" operator="containsText" text="3- Bajo">
      <formula>NOT(ISERROR(SEARCH("3- Bajo",K10)))</formula>
    </cfRule>
    <cfRule type="containsText" dxfId="1789" priority="707" operator="containsText" text="4- Bajo">
      <formula>NOT(ISERROR(SEARCH("4- Bajo",K10)))</formula>
    </cfRule>
    <cfRule type="containsText" dxfId="1788" priority="708" operator="containsText" text="1- Bajo">
      <formula>NOT(ISERROR(SEARCH("1- Bajo",K10)))</formula>
    </cfRule>
  </conditionalFormatting>
  <conditionalFormatting sqref="H10:I10 H15:I15 H20:I20">
    <cfRule type="containsText" dxfId="1787" priority="697" operator="containsText" text="3- Moderado">
      <formula>NOT(ISERROR(SEARCH("3- Moderado",H10)))</formula>
    </cfRule>
    <cfRule type="containsText" dxfId="1786" priority="698" operator="containsText" text="6- Moderado">
      <formula>NOT(ISERROR(SEARCH("6- Moderado",H10)))</formula>
    </cfRule>
    <cfRule type="containsText" dxfId="1785" priority="699" operator="containsText" text="4- Moderado">
      <formula>NOT(ISERROR(SEARCH("4- Moderado",H10)))</formula>
    </cfRule>
    <cfRule type="containsText" dxfId="1784" priority="700" operator="containsText" text="3- Bajo">
      <formula>NOT(ISERROR(SEARCH("3- Bajo",H10)))</formula>
    </cfRule>
    <cfRule type="containsText" dxfId="1783" priority="701" operator="containsText" text="4- Bajo">
      <formula>NOT(ISERROR(SEARCH("4- Bajo",H10)))</formula>
    </cfRule>
    <cfRule type="containsText" dxfId="1782" priority="702" operator="containsText" text="1- Bajo">
      <formula>NOT(ISERROR(SEARCH("1- Bajo",H10)))</formula>
    </cfRule>
  </conditionalFormatting>
  <conditionalFormatting sqref="A10:E10 E15 A15:B15 B20 B25 B30 B35 B40 B45 B50 B55">
    <cfRule type="containsText" dxfId="1781" priority="691" operator="containsText" text="3- Moderado">
      <formula>NOT(ISERROR(SEARCH("3- Moderado",A10)))</formula>
    </cfRule>
    <cfRule type="containsText" dxfId="1780" priority="692" operator="containsText" text="6- Moderado">
      <formula>NOT(ISERROR(SEARCH("6- Moderado",A10)))</formula>
    </cfRule>
    <cfRule type="containsText" dxfId="1779" priority="693" operator="containsText" text="4- Moderado">
      <formula>NOT(ISERROR(SEARCH("4- Moderado",A10)))</formula>
    </cfRule>
    <cfRule type="containsText" dxfId="1778" priority="694" operator="containsText" text="3- Bajo">
      <formula>NOT(ISERROR(SEARCH("3- Bajo",A10)))</formula>
    </cfRule>
    <cfRule type="containsText" dxfId="1777" priority="695" operator="containsText" text="4- Bajo">
      <formula>NOT(ISERROR(SEARCH("4- Bajo",A10)))</formula>
    </cfRule>
    <cfRule type="containsText" dxfId="1776" priority="696" operator="containsText" text="1- Bajo">
      <formula>NOT(ISERROR(SEARCH("1- Bajo",A10)))</formula>
    </cfRule>
  </conditionalFormatting>
  <conditionalFormatting sqref="F10:G10 F15:G15">
    <cfRule type="containsText" dxfId="1775" priority="685" operator="containsText" text="3- Moderado">
      <formula>NOT(ISERROR(SEARCH("3- Moderado",F10)))</formula>
    </cfRule>
    <cfRule type="containsText" dxfId="1774" priority="686" operator="containsText" text="6- Moderado">
      <formula>NOT(ISERROR(SEARCH("6- Moderado",F10)))</formula>
    </cfRule>
    <cfRule type="containsText" dxfId="1773" priority="687" operator="containsText" text="4- Moderado">
      <formula>NOT(ISERROR(SEARCH("4- Moderado",F10)))</formula>
    </cfRule>
    <cfRule type="containsText" dxfId="1772" priority="688" operator="containsText" text="3- Bajo">
      <formula>NOT(ISERROR(SEARCH("3- Bajo",F10)))</formula>
    </cfRule>
    <cfRule type="containsText" dxfId="1771" priority="689" operator="containsText" text="4- Bajo">
      <formula>NOT(ISERROR(SEARCH("4- Bajo",F10)))</formula>
    </cfRule>
    <cfRule type="containsText" dxfId="1770" priority="690" operator="containsText" text="1- Bajo">
      <formula>NOT(ISERROR(SEARCH("1- Bajo",F10)))</formula>
    </cfRule>
  </conditionalFormatting>
  <conditionalFormatting sqref="K8">
    <cfRule type="containsText" dxfId="1769" priority="679" operator="containsText" text="3- Moderado">
      <formula>NOT(ISERROR(SEARCH("3- Moderado",K8)))</formula>
    </cfRule>
    <cfRule type="containsText" dxfId="1768" priority="680" operator="containsText" text="6- Moderado">
      <formula>NOT(ISERROR(SEARCH("6- Moderado",K8)))</formula>
    </cfRule>
    <cfRule type="containsText" dxfId="1767" priority="681" operator="containsText" text="4- Moderado">
      <formula>NOT(ISERROR(SEARCH("4- Moderado",K8)))</formula>
    </cfRule>
    <cfRule type="containsText" dxfId="1766" priority="682" operator="containsText" text="3- Bajo">
      <formula>NOT(ISERROR(SEARCH("3- Bajo",K8)))</formula>
    </cfRule>
    <cfRule type="containsText" dxfId="1765" priority="683" operator="containsText" text="4- Bajo">
      <formula>NOT(ISERROR(SEARCH("4- Bajo",K8)))</formula>
    </cfRule>
    <cfRule type="containsText" dxfId="1764" priority="684" operator="containsText" text="1- Bajo">
      <formula>NOT(ISERROR(SEARCH("1- Bajo",K8)))</formula>
    </cfRule>
  </conditionalFormatting>
  <conditionalFormatting sqref="L8">
    <cfRule type="containsText" dxfId="1763" priority="673" operator="containsText" text="3- Moderado">
      <formula>NOT(ISERROR(SEARCH("3- Moderado",L8)))</formula>
    </cfRule>
    <cfRule type="containsText" dxfId="1762" priority="674" operator="containsText" text="6- Moderado">
      <formula>NOT(ISERROR(SEARCH("6- Moderado",L8)))</formula>
    </cfRule>
    <cfRule type="containsText" dxfId="1761" priority="675" operator="containsText" text="4- Moderado">
      <formula>NOT(ISERROR(SEARCH("4- Moderado",L8)))</formula>
    </cfRule>
    <cfRule type="containsText" dxfId="1760" priority="676" operator="containsText" text="3- Bajo">
      <formula>NOT(ISERROR(SEARCH("3- Bajo",L8)))</formula>
    </cfRule>
    <cfRule type="containsText" dxfId="1759" priority="677" operator="containsText" text="4- Bajo">
      <formula>NOT(ISERROR(SEARCH("4- Bajo",L8)))</formula>
    </cfRule>
    <cfRule type="containsText" dxfId="1758" priority="678" operator="containsText" text="1- Bajo">
      <formula>NOT(ISERROR(SEARCH("1- Bajo",L8)))</formula>
    </cfRule>
  </conditionalFormatting>
  <conditionalFormatting sqref="M8">
    <cfRule type="containsText" dxfId="1757" priority="667" operator="containsText" text="3- Moderado">
      <formula>NOT(ISERROR(SEARCH("3- Moderado",M8)))</formula>
    </cfRule>
    <cfRule type="containsText" dxfId="1756" priority="668" operator="containsText" text="6- Moderado">
      <formula>NOT(ISERROR(SEARCH("6- Moderado",M8)))</formula>
    </cfRule>
    <cfRule type="containsText" dxfId="1755" priority="669" operator="containsText" text="4- Moderado">
      <formula>NOT(ISERROR(SEARCH("4- Moderado",M8)))</formula>
    </cfRule>
    <cfRule type="containsText" dxfId="1754" priority="670" operator="containsText" text="3- Bajo">
      <formula>NOT(ISERROR(SEARCH("3- Bajo",M8)))</formula>
    </cfRule>
    <cfRule type="containsText" dxfId="1753" priority="671" operator="containsText" text="4- Bajo">
      <formula>NOT(ISERROR(SEARCH("4- Bajo",M8)))</formula>
    </cfRule>
    <cfRule type="containsText" dxfId="1752" priority="672" operator="containsText" text="1- Bajo">
      <formula>NOT(ISERROR(SEARCH("1- Bajo",M8)))</formula>
    </cfRule>
  </conditionalFormatting>
  <conditionalFormatting sqref="J10:J24">
    <cfRule type="containsText" dxfId="1751" priority="662" operator="containsText" text="Bajo">
      <formula>NOT(ISERROR(SEARCH("Bajo",J10)))</formula>
    </cfRule>
    <cfRule type="containsText" dxfId="1750" priority="663" operator="containsText" text="Moderado">
      <formula>NOT(ISERROR(SEARCH("Moderado",J10)))</formula>
    </cfRule>
    <cfRule type="containsText" dxfId="1749" priority="664" operator="containsText" text="Alto">
      <formula>NOT(ISERROR(SEARCH("Alto",J10)))</formula>
    </cfRule>
    <cfRule type="containsText" dxfId="1748" priority="665" operator="containsText" text="Extremo">
      <formula>NOT(ISERROR(SEARCH("Extremo",J10)))</formula>
    </cfRule>
    <cfRule type="colorScale" priority="666">
      <colorScale>
        <cfvo type="min"/>
        <cfvo type="max"/>
        <color rgb="FFFF7128"/>
        <color rgb="FFFFEF9C"/>
      </colorScale>
    </cfRule>
  </conditionalFormatting>
  <conditionalFormatting sqref="M10:M24">
    <cfRule type="containsText" dxfId="1747" priority="597" operator="containsText" text="Moderado">
      <formula>NOT(ISERROR(SEARCH("Moderado",M10)))</formula>
    </cfRule>
    <cfRule type="containsText" dxfId="1746" priority="657" operator="containsText" text="Bajo">
      <formula>NOT(ISERROR(SEARCH("Bajo",M10)))</formula>
    </cfRule>
    <cfRule type="containsText" dxfId="1745" priority="658" operator="containsText" text="Moderado">
      <formula>NOT(ISERROR(SEARCH("Moderado",M10)))</formula>
    </cfRule>
    <cfRule type="containsText" dxfId="1744" priority="659" operator="containsText" text="Alto">
      <formula>NOT(ISERROR(SEARCH("Alto",M10)))</formula>
    </cfRule>
    <cfRule type="containsText" dxfId="1743" priority="660" operator="containsText" text="Extremo">
      <formula>NOT(ISERROR(SEARCH("Extremo",M10)))</formula>
    </cfRule>
    <cfRule type="colorScale" priority="661">
      <colorScale>
        <cfvo type="min"/>
        <cfvo type="max"/>
        <color rgb="FFFF7128"/>
        <color rgb="FFFFEF9C"/>
      </colorScale>
    </cfRule>
  </conditionalFormatting>
  <conditionalFormatting sqref="N10 N15 N20">
    <cfRule type="containsText" dxfId="1742" priority="651" operator="containsText" text="3- Moderado">
      <formula>NOT(ISERROR(SEARCH("3- Moderado",N10)))</formula>
    </cfRule>
    <cfRule type="containsText" dxfId="1741" priority="652" operator="containsText" text="6- Moderado">
      <formula>NOT(ISERROR(SEARCH("6- Moderado",N10)))</formula>
    </cfRule>
    <cfRule type="containsText" dxfId="1740" priority="653" operator="containsText" text="4- Moderado">
      <formula>NOT(ISERROR(SEARCH("4- Moderado",N10)))</formula>
    </cfRule>
    <cfRule type="containsText" dxfId="1739" priority="654" operator="containsText" text="3- Bajo">
      <formula>NOT(ISERROR(SEARCH("3- Bajo",N10)))</formula>
    </cfRule>
    <cfRule type="containsText" dxfId="1738" priority="655" operator="containsText" text="4- Bajo">
      <formula>NOT(ISERROR(SEARCH("4- Bajo",N10)))</formula>
    </cfRule>
    <cfRule type="containsText" dxfId="1737" priority="656" operator="containsText" text="1- Bajo">
      <formula>NOT(ISERROR(SEARCH("1- Bajo",N10)))</formula>
    </cfRule>
  </conditionalFormatting>
  <conditionalFormatting sqref="H10:H24">
    <cfRule type="containsText" dxfId="1736" priority="598" operator="containsText" text="Muy Alta">
      <formula>NOT(ISERROR(SEARCH("Muy Alta",H10)))</formula>
    </cfRule>
    <cfRule type="containsText" dxfId="1735" priority="599" operator="containsText" text="Alta">
      <formula>NOT(ISERROR(SEARCH("Alta",H10)))</formula>
    </cfRule>
    <cfRule type="containsText" dxfId="1734" priority="600" operator="containsText" text="Muy Alta">
      <formula>NOT(ISERROR(SEARCH("Muy Alta",H10)))</formula>
    </cfRule>
    <cfRule type="containsText" dxfId="1733" priority="605" operator="containsText" text="Muy Baja">
      <formula>NOT(ISERROR(SEARCH("Muy Baja",H10)))</formula>
    </cfRule>
    <cfRule type="containsText" dxfId="1732" priority="606" operator="containsText" text="Baja">
      <formula>NOT(ISERROR(SEARCH("Baja",H10)))</formula>
    </cfRule>
    <cfRule type="containsText" dxfId="1731" priority="607" operator="containsText" text="Media">
      <formula>NOT(ISERROR(SEARCH("Media",H10)))</formula>
    </cfRule>
    <cfRule type="containsText" dxfId="1730" priority="608" operator="containsText" text="Alta">
      <formula>NOT(ISERROR(SEARCH("Alta",H10)))</formula>
    </cfRule>
    <cfRule type="containsText" dxfId="1729" priority="610" operator="containsText" text="Muy Alta">
      <formula>NOT(ISERROR(SEARCH("Muy Alta",H10)))</formula>
    </cfRule>
  </conditionalFormatting>
  <conditionalFormatting sqref="I10:I24">
    <cfRule type="containsText" dxfId="1728" priority="601" operator="containsText" text="Catastrófico">
      <formula>NOT(ISERROR(SEARCH("Catastrófico",I10)))</formula>
    </cfRule>
    <cfRule type="containsText" dxfId="1727" priority="602" operator="containsText" text="Mayor">
      <formula>NOT(ISERROR(SEARCH("Mayor",I10)))</formula>
    </cfRule>
    <cfRule type="containsText" dxfId="1726" priority="603" operator="containsText" text="Menor">
      <formula>NOT(ISERROR(SEARCH("Menor",I10)))</formula>
    </cfRule>
    <cfRule type="containsText" dxfId="1725" priority="604" operator="containsText" text="Leve">
      <formula>NOT(ISERROR(SEARCH("Leve",I10)))</formula>
    </cfRule>
    <cfRule type="containsText" dxfId="1724" priority="609" operator="containsText" text="Moderado">
      <formula>NOT(ISERROR(SEARCH("Moderado",I10)))</formula>
    </cfRule>
  </conditionalFormatting>
  <conditionalFormatting sqref="K10:K24">
    <cfRule type="containsText" dxfId="1723" priority="596" operator="containsText" text="Media">
      <formula>NOT(ISERROR(SEARCH("Media",K10)))</formula>
    </cfRule>
  </conditionalFormatting>
  <conditionalFormatting sqref="L10:L24">
    <cfRule type="containsText" dxfId="1722" priority="595" operator="containsText" text="Moderado">
      <formula>NOT(ISERROR(SEARCH("Moderado",L10)))</formula>
    </cfRule>
  </conditionalFormatting>
  <conditionalFormatting sqref="C15">
    <cfRule type="containsText" dxfId="1721" priority="589" operator="containsText" text="3- Moderado">
      <formula>NOT(ISERROR(SEARCH("3- Moderado",C15)))</formula>
    </cfRule>
    <cfRule type="containsText" dxfId="1720" priority="590" operator="containsText" text="6- Moderado">
      <formula>NOT(ISERROR(SEARCH("6- Moderado",C15)))</formula>
    </cfRule>
    <cfRule type="containsText" dxfId="1719" priority="591" operator="containsText" text="4- Moderado">
      <formula>NOT(ISERROR(SEARCH("4- Moderado",C15)))</formula>
    </cfRule>
    <cfRule type="containsText" dxfId="1718" priority="592" operator="containsText" text="3- Bajo">
      <formula>NOT(ISERROR(SEARCH("3- Bajo",C15)))</formula>
    </cfRule>
    <cfRule type="containsText" dxfId="1717" priority="593" operator="containsText" text="4- Bajo">
      <formula>NOT(ISERROR(SEARCH("4- Bajo",C15)))</formula>
    </cfRule>
    <cfRule type="containsText" dxfId="1716" priority="594" operator="containsText" text="1- Bajo">
      <formula>NOT(ISERROR(SEARCH("1- Bajo",C15)))</formula>
    </cfRule>
  </conditionalFormatting>
  <conditionalFormatting sqref="D15">
    <cfRule type="containsText" dxfId="1715" priority="583" operator="containsText" text="3- Moderado">
      <formula>NOT(ISERROR(SEARCH("3- Moderado",D15)))</formula>
    </cfRule>
    <cfRule type="containsText" dxfId="1714" priority="584" operator="containsText" text="6- Moderado">
      <formula>NOT(ISERROR(SEARCH("6- Moderado",D15)))</formula>
    </cfRule>
    <cfRule type="containsText" dxfId="1713" priority="585" operator="containsText" text="4- Moderado">
      <formula>NOT(ISERROR(SEARCH("4- Moderado",D15)))</formula>
    </cfRule>
    <cfRule type="containsText" dxfId="1712" priority="586" operator="containsText" text="3- Bajo">
      <formula>NOT(ISERROR(SEARCH("3- Bajo",D15)))</formula>
    </cfRule>
    <cfRule type="containsText" dxfId="1711" priority="587" operator="containsText" text="4- Bajo">
      <formula>NOT(ISERROR(SEARCH("4- Bajo",D15)))</formula>
    </cfRule>
    <cfRule type="containsText" dxfId="1710" priority="588" operator="containsText" text="1- Bajo">
      <formula>NOT(ISERROR(SEARCH("1- Bajo",D15)))</formula>
    </cfRule>
  </conditionalFormatting>
  <conditionalFormatting sqref="J10:J24">
    <cfRule type="containsText" dxfId="1709" priority="582" operator="containsText" text="Moderado">
      <formula>NOT(ISERROR(SEARCH("Moderado",J10)))</formula>
    </cfRule>
  </conditionalFormatting>
  <conditionalFormatting sqref="J10:J24">
    <cfRule type="containsText" dxfId="1708" priority="580" operator="containsText" text="Bajo">
      <formula>NOT(ISERROR(SEARCH("Bajo",J10)))</formula>
    </cfRule>
    <cfRule type="containsText" dxfId="1707" priority="581" operator="containsText" text="Extremo">
      <formula>NOT(ISERROR(SEARCH("Extremo",J10)))</formula>
    </cfRule>
  </conditionalFormatting>
  <conditionalFormatting sqref="K10:K24">
    <cfRule type="containsText" dxfId="1706" priority="578" operator="containsText" text="Baja">
      <formula>NOT(ISERROR(SEARCH("Baja",K10)))</formula>
    </cfRule>
    <cfRule type="containsText" dxfId="1705" priority="579" operator="containsText" text="Muy Baja">
      <formula>NOT(ISERROR(SEARCH("Muy Baja",K10)))</formula>
    </cfRule>
  </conditionalFormatting>
  <conditionalFormatting sqref="K10:K24">
    <cfRule type="containsText" dxfId="1704" priority="576" operator="containsText" text="Muy Alta">
      <formula>NOT(ISERROR(SEARCH("Muy Alta",K10)))</formula>
    </cfRule>
    <cfRule type="containsText" dxfId="1703" priority="577" operator="containsText" text="Alta">
      <formula>NOT(ISERROR(SEARCH("Alta",K10)))</formula>
    </cfRule>
  </conditionalFormatting>
  <conditionalFormatting sqref="L10:L24">
    <cfRule type="containsText" dxfId="1702" priority="572" operator="containsText" text="Catastrófico">
      <formula>NOT(ISERROR(SEARCH("Catastrófico",L10)))</formula>
    </cfRule>
    <cfRule type="containsText" dxfId="1701" priority="573" operator="containsText" text="Mayor">
      <formula>NOT(ISERROR(SEARCH("Mayor",L10)))</formula>
    </cfRule>
    <cfRule type="containsText" dxfId="1700" priority="574" operator="containsText" text="Menor">
      <formula>NOT(ISERROR(SEARCH("Menor",L10)))</formula>
    </cfRule>
    <cfRule type="containsText" dxfId="1699" priority="575" operator="containsText" text="Leve">
      <formula>NOT(ISERROR(SEARCH("Leve",L10)))</formula>
    </cfRule>
  </conditionalFormatting>
  <conditionalFormatting sqref="A20 E20">
    <cfRule type="containsText" dxfId="1698" priority="566" operator="containsText" text="3- Moderado">
      <formula>NOT(ISERROR(SEARCH("3- Moderado",A20)))</formula>
    </cfRule>
    <cfRule type="containsText" dxfId="1697" priority="567" operator="containsText" text="6- Moderado">
      <formula>NOT(ISERROR(SEARCH("6- Moderado",A20)))</formula>
    </cfRule>
    <cfRule type="containsText" dxfId="1696" priority="568" operator="containsText" text="4- Moderado">
      <formula>NOT(ISERROR(SEARCH("4- Moderado",A20)))</formula>
    </cfRule>
    <cfRule type="containsText" dxfId="1695" priority="569" operator="containsText" text="3- Bajo">
      <formula>NOT(ISERROR(SEARCH("3- Bajo",A20)))</formula>
    </cfRule>
    <cfRule type="containsText" dxfId="1694" priority="570" operator="containsText" text="4- Bajo">
      <formula>NOT(ISERROR(SEARCH("4- Bajo",A20)))</formula>
    </cfRule>
    <cfRule type="containsText" dxfId="1693" priority="571" operator="containsText" text="1- Bajo">
      <formula>NOT(ISERROR(SEARCH("1- Bajo",A20)))</formula>
    </cfRule>
  </conditionalFormatting>
  <conditionalFormatting sqref="F20:G20">
    <cfRule type="containsText" dxfId="1692" priority="560" operator="containsText" text="3- Moderado">
      <formula>NOT(ISERROR(SEARCH("3- Moderado",F20)))</formula>
    </cfRule>
    <cfRule type="containsText" dxfId="1691" priority="561" operator="containsText" text="6- Moderado">
      <formula>NOT(ISERROR(SEARCH("6- Moderado",F20)))</formula>
    </cfRule>
    <cfRule type="containsText" dxfId="1690" priority="562" operator="containsText" text="4- Moderado">
      <formula>NOT(ISERROR(SEARCH("4- Moderado",F20)))</formula>
    </cfRule>
    <cfRule type="containsText" dxfId="1689" priority="563" operator="containsText" text="3- Bajo">
      <formula>NOT(ISERROR(SEARCH("3- Bajo",F20)))</formula>
    </cfRule>
    <cfRule type="containsText" dxfId="1688" priority="564" operator="containsText" text="4- Bajo">
      <formula>NOT(ISERROR(SEARCH("4- Bajo",F20)))</formula>
    </cfRule>
    <cfRule type="containsText" dxfId="1687" priority="565" operator="containsText" text="1- Bajo">
      <formula>NOT(ISERROR(SEARCH("1- Bajo",F20)))</formula>
    </cfRule>
  </conditionalFormatting>
  <conditionalFormatting sqref="C20">
    <cfRule type="containsText" dxfId="1686" priority="554" operator="containsText" text="3- Moderado">
      <formula>NOT(ISERROR(SEARCH("3- Moderado",C20)))</formula>
    </cfRule>
    <cfRule type="containsText" dxfId="1685" priority="555" operator="containsText" text="6- Moderado">
      <formula>NOT(ISERROR(SEARCH("6- Moderado",C20)))</formula>
    </cfRule>
    <cfRule type="containsText" dxfId="1684" priority="556" operator="containsText" text="4- Moderado">
      <formula>NOT(ISERROR(SEARCH("4- Moderado",C20)))</formula>
    </cfRule>
    <cfRule type="containsText" dxfId="1683" priority="557" operator="containsText" text="3- Bajo">
      <formula>NOT(ISERROR(SEARCH("3- Bajo",C20)))</formula>
    </cfRule>
    <cfRule type="containsText" dxfId="1682" priority="558" operator="containsText" text="4- Bajo">
      <formula>NOT(ISERROR(SEARCH("4- Bajo",C20)))</formula>
    </cfRule>
    <cfRule type="containsText" dxfId="1681" priority="559" operator="containsText" text="1- Bajo">
      <formula>NOT(ISERROR(SEARCH("1- Bajo",C20)))</formula>
    </cfRule>
  </conditionalFormatting>
  <conditionalFormatting sqref="D20">
    <cfRule type="containsText" dxfId="1680" priority="548" operator="containsText" text="3- Moderado">
      <formula>NOT(ISERROR(SEARCH("3- Moderado",D20)))</formula>
    </cfRule>
    <cfRule type="containsText" dxfId="1679" priority="549" operator="containsText" text="6- Moderado">
      <formula>NOT(ISERROR(SEARCH("6- Moderado",D20)))</formula>
    </cfRule>
    <cfRule type="containsText" dxfId="1678" priority="550" operator="containsText" text="4- Moderado">
      <formula>NOT(ISERROR(SEARCH("4- Moderado",D20)))</formula>
    </cfRule>
    <cfRule type="containsText" dxfId="1677" priority="551" operator="containsText" text="3- Bajo">
      <formula>NOT(ISERROR(SEARCH("3- Bajo",D20)))</formula>
    </cfRule>
    <cfRule type="containsText" dxfId="1676" priority="552" operator="containsText" text="4- Bajo">
      <formula>NOT(ISERROR(SEARCH("4- Bajo",D20)))</formula>
    </cfRule>
    <cfRule type="containsText" dxfId="1675" priority="553" operator="containsText" text="1- Bajo">
      <formula>NOT(ISERROR(SEARCH("1- Bajo",D20)))</formula>
    </cfRule>
  </conditionalFormatting>
  <conditionalFormatting sqref="K25:L25">
    <cfRule type="containsText" dxfId="1674" priority="542" operator="containsText" text="3- Moderado">
      <formula>NOT(ISERROR(SEARCH("3- Moderado",K25)))</formula>
    </cfRule>
    <cfRule type="containsText" dxfId="1673" priority="543" operator="containsText" text="6- Moderado">
      <formula>NOT(ISERROR(SEARCH("6- Moderado",K25)))</formula>
    </cfRule>
    <cfRule type="containsText" dxfId="1672" priority="544" operator="containsText" text="4- Moderado">
      <formula>NOT(ISERROR(SEARCH("4- Moderado",K25)))</formula>
    </cfRule>
    <cfRule type="containsText" dxfId="1671" priority="545" operator="containsText" text="3- Bajo">
      <formula>NOT(ISERROR(SEARCH("3- Bajo",K25)))</formula>
    </cfRule>
    <cfRule type="containsText" dxfId="1670" priority="546" operator="containsText" text="4- Bajo">
      <formula>NOT(ISERROR(SEARCH("4- Bajo",K25)))</formula>
    </cfRule>
    <cfRule type="containsText" dxfId="1669" priority="547" operator="containsText" text="1- Bajo">
      <formula>NOT(ISERROR(SEARCH("1- Bajo",K25)))</formula>
    </cfRule>
  </conditionalFormatting>
  <conditionalFormatting sqref="H25:I25">
    <cfRule type="containsText" dxfId="1668" priority="536" operator="containsText" text="3- Moderado">
      <formula>NOT(ISERROR(SEARCH("3- Moderado",H25)))</formula>
    </cfRule>
    <cfRule type="containsText" dxfId="1667" priority="537" operator="containsText" text="6- Moderado">
      <formula>NOT(ISERROR(SEARCH("6- Moderado",H25)))</formula>
    </cfRule>
    <cfRule type="containsText" dxfId="1666" priority="538" operator="containsText" text="4- Moderado">
      <formula>NOT(ISERROR(SEARCH("4- Moderado",H25)))</formula>
    </cfRule>
    <cfRule type="containsText" dxfId="1665" priority="539" operator="containsText" text="3- Bajo">
      <formula>NOT(ISERROR(SEARCH("3- Bajo",H25)))</formula>
    </cfRule>
    <cfRule type="containsText" dxfId="1664" priority="540" operator="containsText" text="4- Bajo">
      <formula>NOT(ISERROR(SEARCH("4- Bajo",H25)))</formula>
    </cfRule>
    <cfRule type="containsText" dxfId="1663" priority="541" operator="containsText" text="1- Bajo">
      <formula>NOT(ISERROR(SEARCH("1- Bajo",H25)))</formula>
    </cfRule>
  </conditionalFormatting>
  <conditionalFormatting sqref="A25 C25:E25">
    <cfRule type="containsText" dxfId="1662" priority="530" operator="containsText" text="3- Moderado">
      <formula>NOT(ISERROR(SEARCH("3- Moderado",A25)))</formula>
    </cfRule>
    <cfRule type="containsText" dxfId="1661" priority="531" operator="containsText" text="6- Moderado">
      <formula>NOT(ISERROR(SEARCH("6- Moderado",A25)))</formula>
    </cfRule>
    <cfRule type="containsText" dxfId="1660" priority="532" operator="containsText" text="4- Moderado">
      <formula>NOT(ISERROR(SEARCH("4- Moderado",A25)))</formula>
    </cfRule>
    <cfRule type="containsText" dxfId="1659" priority="533" operator="containsText" text="3- Bajo">
      <formula>NOT(ISERROR(SEARCH("3- Bajo",A25)))</formula>
    </cfRule>
    <cfRule type="containsText" dxfId="1658" priority="534" operator="containsText" text="4- Bajo">
      <formula>NOT(ISERROR(SEARCH("4- Bajo",A25)))</formula>
    </cfRule>
    <cfRule type="containsText" dxfId="1657" priority="535" operator="containsText" text="1- Bajo">
      <formula>NOT(ISERROR(SEARCH("1- Bajo",A25)))</formula>
    </cfRule>
  </conditionalFormatting>
  <conditionalFormatting sqref="F25:G25">
    <cfRule type="containsText" dxfId="1656" priority="524" operator="containsText" text="3- Moderado">
      <formula>NOT(ISERROR(SEARCH("3- Moderado",F25)))</formula>
    </cfRule>
    <cfRule type="containsText" dxfId="1655" priority="525" operator="containsText" text="6- Moderado">
      <formula>NOT(ISERROR(SEARCH("6- Moderado",F25)))</formula>
    </cfRule>
    <cfRule type="containsText" dxfId="1654" priority="526" operator="containsText" text="4- Moderado">
      <formula>NOT(ISERROR(SEARCH("4- Moderado",F25)))</formula>
    </cfRule>
    <cfRule type="containsText" dxfId="1653" priority="527" operator="containsText" text="3- Bajo">
      <formula>NOT(ISERROR(SEARCH("3- Bajo",F25)))</formula>
    </cfRule>
    <cfRule type="containsText" dxfId="1652" priority="528" operator="containsText" text="4- Bajo">
      <formula>NOT(ISERROR(SEARCH("4- Bajo",F25)))</formula>
    </cfRule>
    <cfRule type="containsText" dxfId="1651" priority="529" operator="containsText" text="1- Bajo">
      <formula>NOT(ISERROR(SEARCH("1- Bajo",F25)))</formula>
    </cfRule>
  </conditionalFormatting>
  <conditionalFormatting sqref="J25:J29">
    <cfRule type="containsText" dxfId="1650" priority="519" operator="containsText" text="Bajo">
      <formula>NOT(ISERROR(SEARCH("Bajo",J25)))</formula>
    </cfRule>
    <cfRule type="containsText" dxfId="1649" priority="520" operator="containsText" text="Moderado">
      <formula>NOT(ISERROR(SEARCH("Moderado",J25)))</formula>
    </cfRule>
    <cfRule type="containsText" dxfId="1648" priority="521" operator="containsText" text="Alto">
      <formula>NOT(ISERROR(SEARCH("Alto",J25)))</formula>
    </cfRule>
    <cfRule type="containsText" dxfId="1647" priority="522" operator="containsText" text="Extremo">
      <formula>NOT(ISERROR(SEARCH("Extremo",J25)))</formula>
    </cfRule>
    <cfRule type="colorScale" priority="523">
      <colorScale>
        <cfvo type="min"/>
        <cfvo type="max"/>
        <color rgb="FFFF7128"/>
        <color rgb="FFFFEF9C"/>
      </colorScale>
    </cfRule>
  </conditionalFormatting>
  <conditionalFormatting sqref="M25:M29">
    <cfRule type="containsText" dxfId="1646" priority="494" operator="containsText" text="Moderado">
      <formula>NOT(ISERROR(SEARCH("Moderado",M25)))</formula>
    </cfRule>
    <cfRule type="containsText" dxfId="1645" priority="514" operator="containsText" text="Bajo">
      <formula>NOT(ISERROR(SEARCH("Bajo",M25)))</formula>
    </cfRule>
    <cfRule type="containsText" dxfId="1644" priority="515" operator="containsText" text="Moderado">
      <formula>NOT(ISERROR(SEARCH("Moderado",M25)))</formula>
    </cfRule>
    <cfRule type="containsText" dxfId="1643" priority="516" operator="containsText" text="Alto">
      <formula>NOT(ISERROR(SEARCH("Alto",M25)))</formula>
    </cfRule>
    <cfRule type="containsText" dxfId="1642" priority="517" operator="containsText" text="Extremo">
      <formula>NOT(ISERROR(SEARCH("Extremo",M25)))</formula>
    </cfRule>
    <cfRule type="colorScale" priority="518">
      <colorScale>
        <cfvo type="min"/>
        <cfvo type="max"/>
        <color rgb="FFFF7128"/>
        <color rgb="FFFFEF9C"/>
      </colorScale>
    </cfRule>
  </conditionalFormatting>
  <conditionalFormatting sqref="N25">
    <cfRule type="containsText" dxfId="1641" priority="508" operator="containsText" text="3- Moderado">
      <formula>NOT(ISERROR(SEARCH("3- Moderado",N25)))</formula>
    </cfRule>
    <cfRule type="containsText" dxfId="1640" priority="509" operator="containsText" text="6- Moderado">
      <formula>NOT(ISERROR(SEARCH("6- Moderado",N25)))</formula>
    </cfRule>
    <cfRule type="containsText" dxfId="1639" priority="510" operator="containsText" text="4- Moderado">
      <formula>NOT(ISERROR(SEARCH("4- Moderado",N25)))</formula>
    </cfRule>
    <cfRule type="containsText" dxfId="1638" priority="511" operator="containsText" text="3- Bajo">
      <formula>NOT(ISERROR(SEARCH("3- Bajo",N25)))</formula>
    </cfRule>
    <cfRule type="containsText" dxfId="1637" priority="512" operator="containsText" text="4- Bajo">
      <formula>NOT(ISERROR(SEARCH("4- Bajo",N25)))</formula>
    </cfRule>
    <cfRule type="containsText" dxfId="1636" priority="513" operator="containsText" text="1- Bajo">
      <formula>NOT(ISERROR(SEARCH("1- Bajo",N25)))</formula>
    </cfRule>
  </conditionalFormatting>
  <conditionalFormatting sqref="H25:H29">
    <cfRule type="containsText" dxfId="1635" priority="495" operator="containsText" text="Muy Alta">
      <formula>NOT(ISERROR(SEARCH("Muy Alta",H25)))</formula>
    </cfRule>
    <cfRule type="containsText" dxfId="1634" priority="496" operator="containsText" text="Alta">
      <formula>NOT(ISERROR(SEARCH("Alta",H25)))</formula>
    </cfRule>
    <cfRule type="containsText" dxfId="1633" priority="497" operator="containsText" text="Muy Alta">
      <formula>NOT(ISERROR(SEARCH("Muy Alta",H25)))</formula>
    </cfRule>
    <cfRule type="containsText" dxfId="1632" priority="502" operator="containsText" text="Muy Baja">
      <formula>NOT(ISERROR(SEARCH("Muy Baja",H25)))</formula>
    </cfRule>
    <cfRule type="containsText" dxfId="1631" priority="503" operator="containsText" text="Baja">
      <formula>NOT(ISERROR(SEARCH("Baja",H25)))</formula>
    </cfRule>
    <cfRule type="containsText" dxfId="1630" priority="504" operator="containsText" text="Media">
      <formula>NOT(ISERROR(SEARCH("Media",H25)))</formula>
    </cfRule>
    <cfRule type="containsText" dxfId="1629" priority="505" operator="containsText" text="Alta">
      <formula>NOT(ISERROR(SEARCH("Alta",H25)))</formula>
    </cfRule>
    <cfRule type="containsText" dxfId="1628" priority="507" operator="containsText" text="Muy Alta">
      <formula>NOT(ISERROR(SEARCH("Muy Alta",H25)))</formula>
    </cfRule>
  </conditionalFormatting>
  <conditionalFormatting sqref="I25:I29">
    <cfRule type="containsText" dxfId="1627" priority="498" operator="containsText" text="Catastrófico">
      <formula>NOT(ISERROR(SEARCH("Catastrófico",I25)))</formula>
    </cfRule>
    <cfRule type="containsText" dxfId="1626" priority="499" operator="containsText" text="Mayor">
      <formula>NOT(ISERROR(SEARCH("Mayor",I25)))</formula>
    </cfRule>
    <cfRule type="containsText" dxfId="1625" priority="500" operator="containsText" text="Menor">
      <formula>NOT(ISERROR(SEARCH("Menor",I25)))</formula>
    </cfRule>
    <cfRule type="containsText" dxfId="1624" priority="501" operator="containsText" text="Leve">
      <formula>NOT(ISERROR(SEARCH("Leve",I25)))</formula>
    </cfRule>
    <cfRule type="containsText" dxfId="1623" priority="506" operator="containsText" text="Moderado">
      <formula>NOT(ISERROR(SEARCH("Moderado",I25)))</formula>
    </cfRule>
  </conditionalFormatting>
  <conditionalFormatting sqref="K25:K29">
    <cfRule type="containsText" dxfId="1622" priority="493" operator="containsText" text="Media">
      <formula>NOT(ISERROR(SEARCH("Media",K25)))</formula>
    </cfRule>
  </conditionalFormatting>
  <conditionalFormatting sqref="L25:L29">
    <cfRule type="containsText" dxfId="1621" priority="492" operator="containsText" text="Moderado">
      <formula>NOT(ISERROR(SEARCH("Moderado",L25)))</formula>
    </cfRule>
  </conditionalFormatting>
  <conditionalFormatting sqref="J25:J29">
    <cfRule type="containsText" dxfId="1620" priority="491" operator="containsText" text="Moderado">
      <formula>NOT(ISERROR(SEARCH("Moderado",J25)))</formula>
    </cfRule>
  </conditionalFormatting>
  <conditionalFormatting sqref="J25:J29">
    <cfRule type="containsText" dxfId="1619" priority="489" operator="containsText" text="Bajo">
      <formula>NOT(ISERROR(SEARCH("Bajo",J25)))</formula>
    </cfRule>
    <cfRule type="containsText" dxfId="1618" priority="490" operator="containsText" text="Extremo">
      <formula>NOT(ISERROR(SEARCH("Extremo",J25)))</formula>
    </cfRule>
  </conditionalFormatting>
  <conditionalFormatting sqref="K25:K29">
    <cfRule type="containsText" dxfId="1617" priority="487" operator="containsText" text="Baja">
      <formula>NOT(ISERROR(SEARCH("Baja",K25)))</formula>
    </cfRule>
    <cfRule type="containsText" dxfId="1616" priority="488" operator="containsText" text="Muy Baja">
      <formula>NOT(ISERROR(SEARCH("Muy Baja",K25)))</formula>
    </cfRule>
  </conditionalFormatting>
  <conditionalFormatting sqref="K25:K29">
    <cfRule type="containsText" dxfId="1615" priority="485" operator="containsText" text="Muy Alta">
      <formula>NOT(ISERROR(SEARCH("Muy Alta",K25)))</formula>
    </cfRule>
    <cfRule type="containsText" dxfId="1614" priority="486" operator="containsText" text="Alta">
      <formula>NOT(ISERROR(SEARCH("Alta",K25)))</formula>
    </cfRule>
  </conditionalFormatting>
  <conditionalFormatting sqref="L25:L29">
    <cfRule type="containsText" dxfId="1613" priority="481" operator="containsText" text="Catastrófico">
      <formula>NOT(ISERROR(SEARCH("Catastrófico",L25)))</formula>
    </cfRule>
    <cfRule type="containsText" dxfId="1612" priority="482" operator="containsText" text="Mayor">
      <formula>NOT(ISERROR(SEARCH("Mayor",L25)))</formula>
    </cfRule>
    <cfRule type="containsText" dxfId="1611" priority="483" operator="containsText" text="Menor">
      <formula>NOT(ISERROR(SEARCH("Menor",L25)))</formula>
    </cfRule>
    <cfRule type="containsText" dxfId="1610" priority="484" operator="containsText" text="Leve">
      <formula>NOT(ISERROR(SEARCH("Leve",L25)))</formula>
    </cfRule>
  </conditionalFormatting>
  <conditionalFormatting sqref="K30:L30">
    <cfRule type="containsText" dxfId="1609" priority="475" operator="containsText" text="3- Moderado">
      <formula>NOT(ISERROR(SEARCH("3- Moderado",K30)))</formula>
    </cfRule>
    <cfRule type="containsText" dxfId="1608" priority="476" operator="containsText" text="6- Moderado">
      <formula>NOT(ISERROR(SEARCH("6- Moderado",K30)))</formula>
    </cfRule>
    <cfRule type="containsText" dxfId="1607" priority="477" operator="containsText" text="4- Moderado">
      <formula>NOT(ISERROR(SEARCH("4- Moderado",K30)))</formula>
    </cfRule>
    <cfRule type="containsText" dxfId="1606" priority="478" operator="containsText" text="3- Bajo">
      <formula>NOT(ISERROR(SEARCH("3- Bajo",K30)))</formula>
    </cfRule>
    <cfRule type="containsText" dxfId="1605" priority="479" operator="containsText" text="4- Bajo">
      <formula>NOT(ISERROR(SEARCH("4- Bajo",K30)))</formula>
    </cfRule>
    <cfRule type="containsText" dxfId="1604" priority="480" operator="containsText" text="1- Bajo">
      <formula>NOT(ISERROR(SEARCH("1- Bajo",K30)))</formula>
    </cfRule>
  </conditionalFormatting>
  <conditionalFormatting sqref="H30:I30">
    <cfRule type="containsText" dxfId="1603" priority="469" operator="containsText" text="3- Moderado">
      <formula>NOT(ISERROR(SEARCH("3- Moderado",H30)))</formula>
    </cfRule>
    <cfRule type="containsText" dxfId="1602" priority="470" operator="containsText" text="6- Moderado">
      <formula>NOT(ISERROR(SEARCH("6- Moderado",H30)))</formula>
    </cfRule>
    <cfRule type="containsText" dxfId="1601" priority="471" operator="containsText" text="4- Moderado">
      <formula>NOT(ISERROR(SEARCH("4- Moderado",H30)))</formula>
    </cfRule>
    <cfRule type="containsText" dxfId="1600" priority="472" operator="containsText" text="3- Bajo">
      <formula>NOT(ISERROR(SEARCH("3- Bajo",H30)))</formula>
    </cfRule>
    <cfRule type="containsText" dxfId="1599" priority="473" operator="containsText" text="4- Bajo">
      <formula>NOT(ISERROR(SEARCH("4- Bajo",H30)))</formula>
    </cfRule>
    <cfRule type="containsText" dxfId="1598" priority="474" operator="containsText" text="1- Bajo">
      <formula>NOT(ISERROR(SEARCH("1- Bajo",H30)))</formula>
    </cfRule>
  </conditionalFormatting>
  <conditionalFormatting sqref="A30 C30:E30">
    <cfRule type="containsText" dxfId="1597" priority="463" operator="containsText" text="3- Moderado">
      <formula>NOT(ISERROR(SEARCH("3- Moderado",A30)))</formula>
    </cfRule>
    <cfRule type="containsText" dxfId="1596" priority="464" operator="containsText" text="6- Moderado">
      <formula>NOT(ISERROR(SEARCH("6- Moderado",A30)))</formula>
    </cfRule>
    <cfRule type="containsText" dxfId="1595" priority="465" operator="containsText" text="4- Moderado">
      <formula>NOT(ISERROR(SEARCH("4- Moderado",A30)))</formula>
    </cfRule>
    <cfRule type="containsText" dxfId="1594" priority="466" operator="containsText" text="3- Bajo">
      <formula>NOT(ISERROR(SEARCH("3- Bajo",A30)))</formula>
    </cfRule>
    <cfRule type="containsText" dxfId="1593" priority="467" operator="containsText" text="4- Bajo">
      <formula>NOT(ISERROR(SEARCH("4- Bajo",A30)))</formula>
    </cfRule>
    <cfRule type="containsText" dxfId="1592" priority="468" operator="containsText" text="1- Bajo">
      <formula>NOT(ISERROR(SEARCH("1- Bajo",A30)))</formula>
    </cfRule>
  </conditionalFormatting>
  <conditionalFormatting sqref="F30:G30">
    <cfRule type="containsText" dxfId="1591" priority="457" operator="containsText" text="3- Moderado">
      <formula>NOT(ISERROR(SEARCH("3- Moderado",F30)))</formula>
    </cfRule>
    <cfRule type="containsText" dxfId="1590" priority="458" operator="containsText" text="6- Moderado">
      <formula>NOT(ISERROR(SEARCH("6- Moderado",F30)))</formula>
    </cfRule>
    <cfRule type="containsText" dxfId="1589" priority="459" operator="containsText" text="4- Moderado">
      <formula>NOT(ISERROR(SEARCH("4- Moderado",F30)))</formula>
    </cfRule>
    <cfRule type="containsText" dxfId="1588" priority="460" operator="containsText" text="3- Bajo">
      <formula>NOT(ISERROR(SEARCH("3- Bajo",F30)))</formula>
    </cfRule>
    <cfRule type="containsText" dxfId="1587" priority="461" operator="containsText" text="4- Bajo">
      <formula>NOT(ISERROR(SEARCH("4- Bajo",F30)))</formula>
    </cfRule>
    <cfRule type="containsText" dxfId="1586" priority="462" operator="containsText" text="1- Bajo">
      <formula>NOT(ISERROR(SEARCH("1- Bajo",F30)))</formula>
    </cfRule>
  </conditionalFormatting>
  <conditionalFormatting sqref="J30:J34">
    <cfRule type="containsText" dxfId="1585" priority="452" operator="containsText" text="Bajo">
      <formula>NOT(ISERROR(SEARCH("Bajo",J30)))</formula>
    </cfRule>
    <cfRule type="containsText" dxfId="1584" priority="453" operator="containsText" text="Moderado">
      <formula>NOT(ISERROR(SEARCH("Moderado",J30)))</formula>
    </cfRule>
    <cfRule type="containsText" dxfId="1583" priority="454" operator="containsText" text="Alto">
      <formula>NOT(ISERROR(SEARCH("Alto",J30)))</formula>
    </cfRule>
    <cfRule type="containsText" dxfId="1582" priority="455" operator="containsText" text="Extremo">
      <formula>NOT(ISERROR(SEARCH("Extremo",J30)))</formula>
    </cfRule>
    <cfRule type="colorScale" priority="456">
      <colorScale>
        <cfvo type="min"/>
        <cfvo type="max"/>
        <color rgb="FFFF7128"/>
        <color rgb="FFFFEF9C"/>
      </colorScale>
    </cfRule>
  </conditionalFormatting>
  <conditionalFormatting sqref="M30:M34">
    <cfRule type="containsText" dxfId="1581" priority="427" operator="containsText" text="Moderado">
      <formula>NOT(ISERROR(SEARCH("Moderado",M30)))</formula>
    </cfRule>
    <cfRule type="containsText" dxfId="1580" priority="447" operator="containsText" text="Bajo">
      <formula>NOT(ISERROR(SEARCH("Bajo",M30)))</formula>
    </cfRule>
    <cfRule type="containsText" dxfId="1579" priority="448" operator="containsText" text="Moderado">
      <formula>NOT(ISERROR(SEARCH("Moderado",M30)))</formula>
    </cfRule>
    <cfRule type="containsText" dxfId="1578" priority="449" operator="containsText" text="Alto">
      <formula>NOT(ISERROR(SEARCH("Alto",M30)))</formula>
    </cfRule>
    <cfRule type="containsText" dxfId="1577" priority="450" operator="containsText" text="Extremo">
      <formula>NOT(ISERROR(SEARCH("Extremo",M30)))</formula>
    </cfRule>
    <cfRule type="colorScale" priority="451">
      <colorScale>
        <cfvo type="min"/>
        <cfvo type="max"/>
        <color rgb="FFFF7128"/>
        <color rgb="FFFFEF9C"/>
      </colorScale>
    </cfRule>
  </conditionalFormatting>
  <conditionalFormatting sqref="N30">
    <cfRule type="containsText" dxfId="1576" priority="441" operator="containsText" text="3- Moderado">
      <formula>NOT(ISERROR(SEARCH("3- Moderado",N30)))</formula>
    </cfRule>
    <cfRule type="containsText" dxfId="1575" priority="442" operator="containsText" text="6- Moderado">
      <formula>NOT(ISERROR(SEARCH("6- Moderado",N30)))</formula>
    </cfRule>
    <cfRule type="containsText" dxfId="1574" priority="443" operator="containsText" text="4- Moderado">
      <formula>NOT(ISERROR(SEARCH("4- Moderado",N30)))</formula>
    </cfRule>
    <cfRule type="containsText" dxfId="1573" priority="444" operator="containsText" text="3- Bajo">
      <formula>NOT(ISERROR(SEARCH("3- Bajo",N30)))</formula>
    </cfRule>
    <cfRule type="containsText" dxfId="1572" priority="445" operator="containsText" text="4- Bajo">
      <formula>NOT(ISERROR(SEARCH("4- Bajo",N30)))</formula>
    </cfRule>
    <cfRule type="containsText" dxfId="1571" priority="446" operator="containsText" text="1- Bajo">
      <formula>NOT(ISERROR(SEARCH("1- Bajo",N30)))</formula>
    </cfRule>
  </conditionalFormatting>
  <conditionalFormatting sqref="H30:H34">
    <cfRule type="containsText" dxfId="1570" priority="428" operator="containsText" text="Muy Alta">
      <formula>NOT(ISERROR(SEARCH("Muy Alta",H30)))</formula>
    </cfRule>
    <cfRule type="containsText" dxfId="1569" priority="429" operator="containsText" text="Alta">
      <formula>NOT(ISERROR(SEARCH("Alta",H30)))</formula>
    </cfRule>
    <cfRule type="containsText" dxfId="1568" priority="430" operator="containsText" text="Muy Alta">
      <formula>NOT(ISERROR(SEARCH("Muy Alta",H30)))</formula>
    </cfRule>
    <cfRule type="containsText" dxfId="1567" priority="435" operator="containsText" text="Muy Baja">
      <formula>NOT(ISERROR(SEARCH("Muy Baja",H30)))</formula>
    </cfRule>
    <cfRule type="containsText" dxfId="1566" priority="436" operator="containsText" text="Baja">
      <formula>NOT(ISERROR(SEARCH("Baja",H30)))</formula>
    </cfRule>
    <cfRule type="containsText" dxfId="1565" priority="437" operator="containsText" text="Media">
      <formula>NOT(ISERROR(SEARCH("Media",H30)))</formula>
    </cfRule>
    <cfRule type="containsText" dxfId="1564" priority="438" operator="containsText" text="Alta">
      <formula>NOT(ISERROR(SEARCH("Alta",H30)))</formula>
    </cfRule>
    <cfRule type="containsText" dxfId="1563" priority="440" operator="containsText" text="Muy Alta">
      <formula>NOT(ISERROR(SEARCH("Muy Alta",H30)))</formula>
    </cfRule>
  </conditionalFormatting>
  <conditionalFormatting sqref="I30:I34">
    <cfRule type="containsText" dxfId="1562" priority="431" operator="containsText" text="Catastrófico">
      <formula>NOT(ISERROR(SEARCH("Catastrófico",I30)))</formula>
    </cfRule>
    <cfRule type="containsText" dxfId="1561" priority="432" operator="containsText" text="Mayor">
      <formula>NOT(ISERROR(SEARCH("Mayor",I30)))</formula>
    </cfRule>
    <cfRule type="containsText" dxfId="1560" priority="433" operator="containsText" text="Menor">
      <formula>NOT(ISERROR(SEARCH("Menor",I30)))</formula>
    </cfRule>
    <cfRule type="containsText" dxfId="1559" priority="434" operator="containsText" text="Leve">
      <formula>NOT(ISERROR(SEARCH("Leve",I30)))</formula>
    </cfRule>
    <cfRule type="containsText" dxfId="1558" priority="439" operator="containsText" text="Moderado">
      <formula>NOT(ISERROR(SEARCH("Moderado",I30)))</formula>
    </cfRule>
  </conditionalFormatting>
  <conditionalFormatting sqref="K30:K34">
    <cfRule type="containsText" dxfId="1557" priority="426" operator="containsText" text="Media">
      <formula>NOT(ISERROR(SEARCH("Media",K30)))</formula>
    </cfRule>
  </conditionalFormatting>
  <conditionalFormatting sqref="L30:L34">
    <cfRule type="containsText" dxfId="1556" priority="425" operator="containsText" text="Moderado">
      <formula>NOT(ISERROR(SEARCH("Moderado",L30)))</formula>
    </cfRule>
  </conditionalFormatting>
  <conditionalFormatting sqref="J30:J34">
    <cfRule type="containsText" dxfId="1555" priority="424" operator="containsText" text="Moderado">
      <formula>NOT(ISERROR(SEARCH("Moderado",J30)))</formula>
    </cfRule>
  </conditionalFormatting>
  <conditionalFormatting sqref="J30:J34">
    <cfRule type="containsText" dxfId="1554" priority="422" operator="containsText" text="Bajo">
      <formula>NOT(ISERROR(SEARCH("Bajo",J30)))</formula>
    </cfRule>
    <cfRule type="containsText" dxfId="1553" priority="423" operator="containsText" text="Extremo">
      <formula>NOT(ISERROR(SEARCH("Extremo",J30)))</formula>
    </cfRule>
  </conditionalFormatting>
  <conditionalFormatting sqref="K30:K34">
    <cfRule type="containsText" dxfId="1552" priority="420" operator="containsText" text="Baja">
      <formula>NOT(ISERROR(SEARCH("Baja",K30)))</formula>
    </cfRule>
    <cfRule type="containsText" dxfId="1551" priority="421" operator="containsText" text="Muy Baja">
      <formula>NOT(ISERROR(SEARCH("Muy Baja",K30)))</formula>
    </cfRule>
  </conditionalFormatting>
  <conditionalFormatting sqref="K30:K34">
    <cfRule type="containsText" dxfId="1550" priority="418" operator="containsText" text="Muy Alta">
      <formula>NOT(ISERROR(SEARCH("Muy Alta",K30)))</formula>
    </cfRule>
    <cfRule type="containsText" dxfId="1549" priority="419" operator="containsText" text="Alta">
      <formula>NOT(ISERROR(SEARCH("Alta",K30)))</formula>
    </cfRule>
  </conditionalFormatting>
  <conditionalFormatting sqref="L30:L34">
    <cfRule type="containsText" dxfId="1548" priority="414" operator="containsText" text="Catastrófico">
      <formula>NOT(ISERROR(SEARCH("Catastrófico",L30)))</formula>
    </cfRule>
    <cfRule type="containsText" dxfId="1547" priority="415" operator="containsText" text="Mayor">
      <formula>NOT(ISERROR(SEARCH("Mayor",L30)))</formula>
    </cfRule>
    <cfRule type="containsText" dxfId="1546" priority="416" operator="containsText" text="Menor">
      <formula>NOT(ISERROR(SEARCH("Menor",L30)))</formula>
    </cfRule>
    <cfRule type="containsText" dxfId="1545" priority="417" operator="containsText" text="Leve">
      <formula>NOT(ISERROR(SEARCH("Leve",L30)))</formula>
    </cfRule>
  </conditionalFormatting>
  <conditionalFormatting sqref="K35:L35">
    <cfRule type="containsText" dxfId="1544" priority="408" operator="containsText" text="3- Moderado">
      <formula>NOT(ISERROR(SEARCH("3- Moderado",K35)))</formula>
    </cfRule>
    <cfRule type="containsText" dxfId="1543" priority="409" operator="containsText" text="6- Moderado">
      <formula>NOT(ISERROR(SEARCH("6- Moderado",K35)))</formula>
    </cfRule>
    <cfRule type="containsText" dxfId="1542" priority="410" operator="containsText" text="4- Moderado">
      <formula>NOT(ISERROR(SEARCH("4- Moderado",K35)))</formula>
    </cfRule>
    <cfRule type="containsText" dxfId="1541" priority="411" operator="containsText" text="3- Bajo">
      <formula>NOT(ISERROR(SEARCH("3- Bajo",K35)))</formula>
    </cfRule>
    <cfRule type="containsText" dxfId="1540" priority="412" operator="containsText" text="4- Bajo">
      <formula>NOT(ISERROR(SEARCH("4- Bajo",K35)))</formula>
    </cfRule>
    <cfRule type="containsText" dxfId="1539" priority="413" operator="containsText" text="1- Bajo">
      <formula>NOT(ISERROR(SEARCH("1- Bajo",K35)))</formula>
    </cfRule>
  </conditionalFormatting>
  <conditionalFormatting sqref="H35:I35">
    <cfRule type="containsText" dxfId="1538" priority="402" operator="containsText" text="3- Moderado">
      <formula>NOT(ISERROR(SEARCH("3- Moderado",H35)))</formula>
    </cfRule>
    <cfRule type="containsText" dxfId="1537" priority="403" operator="containsText" text="6- Moderado">
      <formula>NOT(ISERROR(SEARCH("6- Moderado",H35)))</formula>
    </cfRule>
    <cfRule type="containsText" dxfId="1536" priority="404" operator="containsText" text="4- Moderado">
      <formula>NOT(ISERROR(SEARCH("4- Moderado",H35)))</formula>
    </cfRule>
    <cfRule type="containsText" dxfId="1535" priority="405" operator="containsText" text="3- Bajo">
      <formula>NOT(ISERROR(SEARCH("3- Bajo",H35)))</formula>
    </cfRule>
    <cfRule type="containsText" dxfId="1534" priority="406" operator="containsText" text="4- Bajo">
      <formula>NOT(ISERROR(SEARCH("4- Bajo",H35)))</formula>
    </cfRule>
    <cfRule type="containsText" dxfId="1533" priority="407" operator="containsText" text="1- Bajo">
      <formula>NOT(ISERROR(SEARCH("1- Bajo",H35)))</formula>
    </cfRule>
  </conditionalFormatting>
  <conditionalFormatting sqref="A35 C35:E35">
    <cfRule type="containsText" dxfId="1532" priority="396" operator="containsText" text="3- Moderado">
      <formula>NOT(ISERROR(SEARCH("3- Moderado",A35)))</formula>
    </cfRule>
    <cfRule type="containsText" dxfId="1531" priority="397" operator="containsText" text="6- Moderado">
      <formula>NOT(ISERROR(SEARCH("6- Moderado",A35)))</formula>
    </cfRule>
    <cfRule type="containsText" dxfId="1530" priority="398" operator="containsText" text="4- Moderado">
      <formula>NOT(ISERROR(SEARCH("4- Moderado",A35)))</formula>
    </cfRule>
    <cfRule type="containsText" dxfId="1529" priority="399" operator="containsText" text="3- Bajo">
      <formula>NOT(ISERROR(SEARCH("3- Bajo",A35)))</formula>
    </cfRule>
    <cfRule type="containsText" dxfId="1528" priority="400" operator="containsText" text="4- Bajo">
      <formula>NOT(ISERROR(SEARCH("4- Bajo",A35)))</formula>
    </cfRule>
    <cfRule type="containsText" dxfId="1527" priority="401" operator="containsText" text="1- Bajo">
      <formula>NOT(ISERROR(SEARCH("1- Bajo",A35)))</formula>
    </cfRule>
  </conditionalFormatting>
  <conditionalFormatting sqref="F35:G35">
    <cfRule type="containsText" dxfId="1526" priority="390" operator="containsText" text="3- Moderado">
      <formula>NOT(ISERROR(SEARCH("3- Moderado",F35)))</formula>
    </cfRule>
    <cfRule type="containsText" dxfId="1525" priority="391" operator="containsText" text="6- Moderado">
      <formula>NOT(ISERROR(SEARCH("6- Moderado",F35)))</formula>
    </cfRule>
    <cfRule type="containsText" dxfId="1524" priority="392" operator="containsText" text="4- Moderado">
      <formula>NOT(ISERROR(SEARCH("4- Moderado",F35)))</formula>
    </cfRule>
    <cfRule type="containsText" dxfId="1523" priority="393" operator="containsText" text="3- Bajo">
      <formula>NOT(ISERROR(SEARCH("3- Bajo",F35)))</formula>
    </cfRule>
    <cfRule type="containsText" dxfId="1522" priority="394" operator="containsText" text="4- Bajo">
      <formula>NOT(ISERROR(SEARCH("4- Bajo",F35)))</formula>
    </cfRule>
    <cfRule type="containsText" dxfId="1521" priority="395" operator="containsText" text="1- Bajo">
      <formula>NOT(ISERROR(SEARCH("1- Bajo",F35)))</formula>
    </cfRule>
  </conditionalFormatting>
  <conditionalFormatting sqref="J35:J39">
    <cfRule type="containsText" dxfId="1520" priority="385" operator="containsText" text="Bajo">
      <formula>NOT(ISERROR(SEARCH("Bajo",J35)))</formula>
    </cfRule>
    <cfRule type="containsText" dxfId="1519" priority="386" operator="containsText" text="Moderado">
      <formula>NOT(ISERROR(SEARCH("Moderado",J35)))</formula>
    </cfRule>
    <cfRule type="containsText" dxfId="1518" priority="387" operator="containsText" text="Alto">
      <formula>NOT(ISERROR(SEARCH("Alto",J35)))</formula>
    </cfRule>
    <cfRule type="containsText" dxfId="1517" priority="388" operator="containsText" text="Extremo">
      <formula>NOT(ISERROR(SEARCH("Extremo",J35)))</formula>
    </cfRule>
    <cfRule type="colorScale" priority="389">
      <colorScale>
        <cfvo type="min"/>
        <cfvo type="max"/>
        <color rgb="FFFF7128"/>
        <color rgb="FFFFEF9C"/>
      </colorScale>
    </cfRule>
  </conditionalFormatting>
  <conditionalFormatting sqref="M35:M39">
    <cfRule type="containsText" dxfId="1516" priority="360" operator="containsText" text="Moderado">
      <formula>NOT(ISERROR(SEARCH("Moderado",M35)))</formula>
    </cfRule>
    <cfRule type="containsText" dxfId="1515" priority="380" operator="containsText" text="Bajo">
      <formula>NOT(ISERROR(SEARCH("Bajo",M35)))</formula>
    </cfRule>
    <cfRule type="containsText" dxfId="1514" priority="381" operator="containsText" text="Moderado">
      <formula>NOT(ISERROR(SEARCH("Moderado",M35)))</formula>
    </cfRule>
    <cfRule type="containsText" dxfId="1513" priority="382" operator="containsText" text="Alto">
      <formula>NOT(ISERROR(SEARCH("Alto",M35)))</formula>
    </cfRule>
    <cfRule type="containsText" dxfId="1512" priority="383" operator="containsText" text="Extremo">
      <formula>NOT(ISERROR(SEARCH("Extremo",M35)))</formula>
    </cfRule>
    <cfRule type="colorScale" priority="384">
      <colorScale>
        <cfvo type="min"/>
        <cfvo type="max"/>
        <color rgb="FFFF7128"/>
        <color rgb="FFFFEF9C"/>
      </colorScale>
    </cfRule>
  </conditionalFormatting>
  <conditionalFormatting sqref="N35">
    <cfRule type="containsText" dxfId="1511" priority="374" operator="containsText" text="3- Moderado">
      <formula>NOT(ISERROR(SEARCH("3- Moderado",N35)))</formula>
    </cfRule>
    <cfRule type="containsText" dxfId="1510" priority="375" operator="containsText" text="6- Moderado">
      <formula>NOT(ISERROR(SEARCH("6- Moderado",N35)))</formula>
    </cfRule>
    <cfRule type="containsText" dxfId="1509" priority="376" operator="containsText" text="4- Moderado">
      <formula>NOT(ISERROR(SEARCH("4- Moderado",N35)))</formula>
    </cfRule>
    <cfRule type="containsText" dxfId="1508" priority="377" operator="containsText" text="3- Bajo">
      <formula>NOT(ISERROR(SEARCH("3- Bajo",N35)))</formula>
    </cfRule>
    <cfRule type="containsText" dxfId="1507" priority="378" operator="containsText" text="4- Bajo">
      <formula>NOT(ISERROR(SEARCH("4- Bajo",N35)))</formula>
    </cfRule>
    <cfRule type="containsText" dxfId="1506" priority="379" operator="containsText" text="1- Bajo">
      <formula>NOT(ISERROR(SEARCH("1- Bajo",N35)))</formula>
    </cfRule>
  </conditionalFormatting>
  <conditionalFormatting sqref="H35:H39">
    <cfRule type="containsText" dxfId="1505" priority="361" operator="containsText" text="Muy Alta">
      <formula>NOT(ISERROR(SEARCH("Muy Alta",H35)))</formula>
    </cfRule>
    <cfRule type="containsText" dxfId="1504" priority="362" operator="containsText" text="Alta">
      <formula>NOT(ISERROR(SEARCH("Alta",H35)))</formula>
    </cfRule>
    <cfRule type="containsText" dxfId="1503" priority="363" operator="containsText" text="Muy Alta">
      <formula>NOT(ISERROR(SEARCH("Muy Alta",H35)))</formula>
    </cfRule>
    <cfRule type="containsText" dxfId="1502" priority="368" operator="containsText" text="Muy Baja">
      <formula>NOT(ISERROR(SEARCH("Muy Baja",H35)))</formula>
    </cfRule>
    <cfRule type="containsText" dxfId="1501" priority="369" operator="containsText" text="Baja">
      <formula>NOT(ISERROR(SEARCH("Baja",H35)))</formula>
    </cfRule>
    <cfRule type="containsText" dxfId="1500" priority="370" operator="containsText" text="Media">
      <formula>NOT(ISERROR(SEARCH("Media",H35)))</formula>
    </cfRule>
    <cfRule type="containsText" dxfId="1499" priority="371" operator="containsText" text="Alta">
      <formula>NOT(ISERROR(SEARCH("Alta",H35)))</formula>
    </cfRule>
    <cfRule type="containsText" dxfId="1498" priority="373" operator="containsText" text="Muy Alta">
      <formula>NOT(ISERROR(SEARCH("Muy Alta",H35)))</formula>
    </cfRule>
  </conditionalFormatting>
  <conditionalFormatting sqref="I35:I39">
    <cfRule type="containsText" dxfId="1497" priority="364" operator="containsText" text="Catastrófico">
      <formula>NOT(ISERROR(SEARCH("Catastrófico",I35)))</formula>
    </cfRule>
    <cfRule type="containsText" dxfId="1496" priority="365" operator="containsText" text="Mayor">
      <formula>NOT(ISERROR(SEARCH("Mayor",I35)))</formula>
    </cfRule>
    <cfRule type="containsText" dxfId="1495" priority="366" operator="containsText" text="Menor">
      <formula>NOT(ISERROR(SEARCH("Menor",I35)))</formula>
    </cfRule>
    <cfRule type="containsText" dxfId="1494" priority="367" operator="containsText" text="Leve">
      <formula>NOT(ISERROR(SEARCH("Leve",I35)))</formula>
    </cfRule>
    <cfRule type="containsText" dxfId="1493" priority="372" operator="containsText" text="Moderado">
      <formula>NOT(ISERROR(SEARCH("Moderado",I35)))</formula>
    </cfRule>
  </conditionalFormatting>
  <conditionalFormatting sqref="K35:K39">
    <cfRule type="containsText" dxfId="1492" priority="359" operator="containsText" text="Media">
      <formula>NOT(ISERROR(SEARCH("Media",K35)))</formula>
    </cfRule>
  </conditionalFormatting>
  <conditionalFormatting sqref="L35:L39">
    <cfRule type="containsText" dxfId="1491" priority="358" operator="containsText" text="Moderado">
      <formula>NOT(ISERROR(SEARCH("Moderado",L35)))</formula>
    </cfRule>
  </conditionalFormatting>
  <conditionalFormatting sqref="J35:J39">
    <cfRule type="containsText" dxfId="1490" priority="357" operator="containsText" text="Moderado">
      <formula>NOT(ISERROR(SEARCH("Moderado",J35)))</formula>
    </cfRule>
  </conditionalFormatting>
  <conditionalFormatting sqref="J35:J39">
    <cfRule type="containsText" dxfId="1489" priority="355" operator="containsText" text="Bajo">
      <formula>NOT(ISERROR(SEARCH("Bajo",J35)))</formula>
    </cfRule>
    <cfRule type="containsText" dxfId="1488" priority="356" operator="containsText" text="Extremo">
      <formula>NOT(ISERROR(SEARCH("Extremo",J35)))</formula>
    </cfRule>
  </conditionalFormatting>
  <conditionalFormatting sqref="K35:K39">
    <cfRule type="containsText" dxfId="1487" priority="353" operator="containsText" text="Baja">
      <formula>NOT(ISERROR(SEARCH("Baja",K35)))</formula>
    </cfRule>
    <cfRule type="containsText" dxfId="1486" priority="354" operator="containsText" text="Muy Baja">
      <formula>NOT(ISERROR(SEARCH("Muy Baja",K35)))</formula>
    </cfRule>
  </conditionalFormatting>
  <conditionalFormatting sqref="K35:K39">
    <cfRule type="containsText" dxfId="1485" priority="351" operator="containsText" text="Muy Alta">
      <formula>NOT(ISERROR(SEARCH("Muy Alta",K35)))</formula>
    </cfRule>
    <cfRule type="containsText" dxfId="1484" priority="352" operator="containsText" text="Alta">
      <formula>NOT(ISERROR(SEARCH("Alta",K35)))</formula>
    </cfRule>
  </conditionalFormatting>
  <conditionalFormatting sqref="L35:L39">
    <cfRule type="containsText" dxfId="1483" priority="347" operator="containsText" text="Catastrófico">
      <formula>NOT(ISERROR(SEARCH("Catastrófico",L35)))</formula>
    </cfRule>
    <cfRule type="containsText" dxfId="1482" priority="348" operator="containsText" text="Mayor">
      <formula>NOT(ISERROR(SEARCH("Mayor",L35)))</formula>
    </cfRule>
    <cfRule type="containsText" dxfId="1481" priority="349" operator="containsText" text="Menor">
      <formula>NOT(ISERROR(SEARCH("Menor",L35)))</formula>
    </cfRule>
    <cfRule type="containsText" dxfId="1480" priority="350" operator="containsText" text="Leve">
      <formula>NOT(ISERROR(SEARCH("Leve",L35)))</formula>
    </cfRule>
  </conditionalFormatting>
  <conditionalFormatting sqref="K40:L40">
    <cfRule type="containsText" dxfId="1479" priority="341" operator="containsText" text="3- Moderado">
      <formula>NOT(ISERROR(SEARCH("3- Moderado",K40)))</formula>
    </cfRule>
    <cfRule type="containsText" dxfId="1478" priority="342" operator="containsText" text="6- Moderado">
      <formula>NOT(ISERROR(SEARCH("6- Moderado",K40)))</formula>
    </cfRule>
    <cfRule type="containsText" dxfId="1477" priority="343" operator="containsText" text="4- Moderado">
      <formula>NOT(ISERROR(SEARCH("4- Moderado",K40)))</formula>
    </cfRule>
    <cfRule type="containsText" dxfId="1476" priority="344" operator="containsText" text="3- Bajo">
      <formula>NOT(ISERROR(SEARCH("3- Bajo",K40)))</formula>
    </cfRule>
    <cfRule type="containsText" dxfId="1475" priority="345" operator="containsText" text="4- Bajo">
      <formula>NOT(ISERROR(SEARCH("4- Bajo",K40)))</formula>
    </cfRule>
    <cfRule type="containsText" dxfId="1474" priority="346" operator="containsText" text="1- Bajo">
      <formula>NOT(ISERROR(SEARCH("1- Bajo",K40)))</formula>
    </cfRule>
  </conditionalFormatting>
  <conditionalFormatting sqref="H40:I40">
    <cfRule type="containsText" dxfId="1473" priority="335" operator="containsText" text="3- Moderado">
      <formula>NOT(ISERROR(SEARCH("3- Moderado",H40)))</formula>
    </cfRule>
    <cfRule type="containsText" dxfId="1472" priority="336" operator="containsText" text="6- Moderado">
      <formula>NOT(ISERROR(SEARCH("6- Moderado",H40)))</formula>
    </cfRule>
    <cfRule type="containsText" dxfId="1471" priority="337" operator="containsText" text="4- Moderado">
      <formula>NOT(ISERROR(SEARCH("4- Moderado",H40)))</formula>
    </cfRule>
    <cfRule type="containsText" dxfId="1470" priority="338" operator="containsText" text="3- Bajo">
      <formula>NOT(ISERROR(SEARCH("3- Bajo",H40)))</formula>
    </cfRule>
    <cfRule type="containsText" dxfId="1469" priority="339" operator="containsText" text="4- Bajo">
      <formula>NOT(ISERROR(SEARCH("4- Bajo",H40)))</formula>
    </cfRule>
    <cfRule type="containsText" dxfId="1468" priority="340" operator="containsText" text="1- Bajo">
      <formula>NOT(ISERROR(SEARCH("1- Bajo",H40)))</formula>
    </cfRule>
  </conditionalFormatting>
  <conditionalFormatting sqref="A40 C40:E40">
    <cfRule type="containsText" dxfId="1467" priority="329" operator="containsText" text="3- Moderado">
      <formula>NOT(ISERROR(SEARCH("3- Moderado",A40)))</formula>
    </cfRule>
    <cfRule type="containsText" dxfId="1466" priority="330" operator="containsText" text="6- Moderado">
      <formula>NOT(ISERROR(SEARCH("6- Moderado",A40)))</formula>
    </cfRule>
    <cfRule type="containsText" dxfId="1465" priority="331" operator="containsText" text="4- Moderado">
      <formula>NOT(ISERROR(SEARCH("4- Moderado",A40)))</formula>
    </cfRule>
    <cfRule type="containsText" dxfId="1464" priority="332" operator="containsText" text="3- Bajo">
      <formula>NOT(ISERROR(SEARCH("3- Bajo",A40)))</formula>
    </cfRule>
    <cfRule type="containsText" dxfId="1463" priority="333" operator="containsText" text="4- Bajo">
      <formula>NOT(ISERROR(SEARCH("4- Bajo",A40)))</formula>
    </cfRule>
    <cfRule type="containsText" dxfId="1462" priority="334" operator="containsText" text="1- Bajo">
      <formula>NOT(ISERROR(SEARCH("1- Bajo",A40)))</formula>
    </cfRule>
  </conditionalFormatting>
  <conditionalFormatting sqref="F40:G40">
    <cfRule type="containsText" dxfId="1461" priority="323" operator="containsText" text="3- Moderado">
      <formula>NOT(ISERROR(SEARCH("3- Moderado",F40)))</formula>
    </cfRule>
    <cfRule type="containsText" dxfId="1460" priority="324" operator="containsText" text="6- Moderado">
      <formula>NOT(ISERROR(SEARCH("6- Moderado",F40)))</formula>
    </cfRule>
    <cfRule type="containsText" dxfId="1459" priority="325" operator="containsText" text="4- Moderado">
      <formula>NOT(ISERROR(SEARCH("4- Moderado",F40)))</formula>
    </cfRule>
    <cfRule type="containsText" dxfId="1458" priority="326" operator="containsText" text="3- Bajo">
      <formula>NOT(ISERROR(SEARCH("3- Bajo",F40)))</formula>
    </cfRule>
    <cfRule type="containsText" dxfId="1457" priority="327" operator="containsText" text="4- Bajo">
      <formula>NOT(ISERROR(SEARCH("4- Bajo",F40)))</formula>
    </cfRule>
    <cfRule type="containsText" dxfId="1456" priority="328" operator="containsText" text="1- Bajo">
      <formula>NOT(ISERROR(SEARCH("1- Bajo",F40)))</formula>
    </cfRule>
  </conditionalFormatting>
  <conditionalFormatting sqref="J40:J44">
    <cfRule type="containsText" dxfId="1455" priority="318" operator="containsText" text="Bajo">
      <formula>NOT(ISERROR(SEARCH("Bajo",J40)))</formula>
    </cfRule>
    <cfRule type="containsText" dxfId="1454" priority="319" operator="containsText" text="Moderado">
      <formula>NOT(ISERROR(SEARCH("Moderado",J40)))</formula>
    </cfRule>
    <cfRule type="containsText" dxfId="1453" priority="320" operator="containsText" text="Alto">
      <formula>NOT(ISERROR(SEARCH("Alto",J40)))</formula>
    </cfRule>
    <cfRule type="containsText" dxfId="1452" priority="321" operator="containsText" text="Extremo">
      <formula>NOT(ISERROR(SEARCH("Extremo",J40)))</formula>
    </cfRule>
    <cfRule type="colorScale" priority="322">
      <colorScale>
        <cfvo type="min"/>
        <cfvo type="max"/>
        <color rgb="FFFF7128"/>
        <color rgb="FFFFEF9C"/>
      </colorScale>
    </cfRule>
  </conditionalFormatting>
  <conditionalFormatting sqref="M40:M44">
    <cfRule type="containsText" dxfId="1451" priority="293" operator="containsText" text="Moderado">
      <formula>NOT(ISERROR(SEARCH("Moderado",M40)))</formula>
    </cfRule>
    <cfRule type="containsText" dxfId="1450" priority="313" operator="containsText" text="Bajo">
      <formula>NOT(ISERROR(SEARCH("Bajo",M40)))</formula>
    </cfRule>
    <cfRule type="containsText" dxfId="1449" priority="314" operator="containsText" text="Moderado">
      <formula>NOT(ISERROR(SEARCH("Moderado",M40)))</formula>
    </cfRule>
    <cfRule type="containsText" dxfId="1448" priority="315" operator="containsText" text="Alto">
      <formula>NOT(ISERROR(SEARCH("Alto",M40)))</formula>
    </cfRule>
    <cfRule type="containsText" dxfId="1447" priority="316" operator="containsText" text="Extremo">
      <formula>NOT(ISERROR(SEARCH("Extremo",M40)))</formula>
    </cfRule>
    <cfRule type="colorScale" priority="317">
      <colorScale>
        <cfvo type="min"/>
        <cfvo type="max"/>
        <color rgb="FFFF7128"/>
        <color rgb="FFFFEF9C"/>
      </colorScale>
    </cfRule>
  </conditionalFormatting>
  <conditionalFormatting sqref="N40">
    <cfRule type="containsText" dxfId="1446" priority="307" operator="containsText" text="3- Moderado">
      <formula>NOT(ISERROR(SEARCH("3- Moderado",N40)))</formula>
    </cfRule>
    <cfRule type="containsText" dxfId="1445" priority="308" operator="containsText" text="6- Moderado">
      <formula>NOT(ISERROR(SEARCH("6- Moderado",N40)))</formula>
    </cfRule>
    <cfRule type="containsText" dxfId="1444" priority="309" operator="containsText" text="4- Moderado">
      <formula>NOT(ISERROR(SEARCH("4- Moderado",N40)))</formula>
    </cfRule>
    <cfRule type="containsText" dxfId="1443" priority="310" operator="containsText" text="3- Bajo">
      <formula>NOT(ISERROR(SEARCH("3- Bajo",N40)))</formula>
    </cfRule>
    <cfRule type="containsText" dxfId="1442" priority="311" operator="containsText" text="4- Bajo">
      <formula>NOT(ISERROR(SEARCH("4- Bajo",N40)))</formula>
    </cfRule>
    <cfRule type="containsText" dxfId="1441" priority="312" operator="containsText" text="1- Bajo">
      <formula>NOT(ISERROR(SEARCH("1- Bajo",N40)))</formula>
    </cfRule>
  </conditionalFormatting>
  <conditionalFormatting sqref="H40:H44">
    <cfRule type="containsText" dxfId="1440" priority="294" operator="containsText" text="Muy Alta">
      <formula>NOT(ISERROR(SEARCH("Muy Alta",H40)))</formula>
    </cfRule>
    <cfRule type="containsText" dxfId="1439" priority="295" operator="containsText" text="Alta">
      <formula>NOT(ISERROR(SEARCH("Alta",H40)))</formula>
    </cfRule>
    <cfRule type="containsText" dxfId="1438" priority="296" operator="containsText" text="Muy Alta">
      <formula>NOT(ISERROR(SEARCH("Muy Alta",H40)))</formula>
    </cfRule>
    <cfRule type="containsText" dxfId="1437" priority="301" operator="containsText" text="Muy Baja">
      <formula>NOT(ISERROR(SEARCH("Muy Baja",H40)))</formula>
    </cfRule>
    <cfRule type="containsText" dxfId="1436" priority="302" operator="containsText" text="Baja">
      <formula>NOT(ISERROR(SEARCH("Baja",H40)))</formula>
    </cfRule>
    <cfRule type="containsText" dxfId="1435" priority="303" operator="containsText" text="Media">
      <formula>NOT(ISERROR(SEARCH("Media",H40)))</formula>
    </cfRule>
    <cfRule type="containsText" dxfId="1434" priority="304" operator="containsText" text="Alta">
      <formula>NOT(ISERROR(SEARCH("Alta",H40)))</formula>
    </cfRule>
    <cfRule type="containsText" dxfId="1433" priority="306" operator="containsText" text="Muy Alta">
      <formula>NOT(ISERROR(SEARCH("Muy Alta",H40)))</formula>
    </cfRule>
  </conditionalFormatting>
  <conditionalFormatting sqref="I40:I44">
    <cfRule type="containsText" dxfId="1432" priority="297" operator="containsText" text="Catastrófico">
      <formula>NOT(ISERROR(SEARCH("Catastrófico",I40)))</formula>
    </cfRule>
    <cfRule type="containsText" dxfId="1431" priority="298" operator="containsText" text="Mayor">
      <formula>NOT(ISERROR(SEARCH("Mayor",I40)))</formula>
    </cfRule>
    <cfRule type="containsText" dxfId="1430" priority="299" operator="containsText" text="Menor">
      <formula>NOT(ISERROR(SEARCH("Menor",I40)))</formula>
    </cfRule>
    <cfRule type="containsText" dxfId="1429" priority="300" operator="containsText" text="Leve">
      <formula>NOT(ISERROR(SEARCH("Leve",I40)))</formula>
    </cfRule>
    <cfRule type="containsText" dxfId="1428" priority="305" operator="containsText" text="Moderado">
      <formula>NOT(ISERROR(SEARCH("Moderado",I40)))</formula>
    </cfRule>
  </conditionalFormatting>
  <conditionalFormatting sqref="K40:K44">
    <cfRule type="containsText" dxfId="1427" priority="292" operator="containsText" text="Media">
      <formula>NOT(ISERROR(SEARCH("Media",K40)))</formula>
    </cfRule>
  </conditionalFormatting>
  <conditionalFormatting sqref="L40:L44">
    <cfRule type="containsText" dxfId="1426" priority="291" operator="containsText" text="Moderado">
      <formula>NOT(ISERROR(SEARCH("Moderado",L40)))</formula>
    </cfRule>
  </conditionalFormatting>
  <conditionalFormatting sqref="J40:J44">
    <cfRule type="containsText" dxfId="1425" priority="290" operator="containsText" text="Moderado">
      <formula>NOT(ISERROR(SEARCH("Moderado",J40)))</formula>
    </cfRule>
  </conditionalFormatting>
  <conditionalFormatting sqref="J40:J44">
    <cfRule type="containsText" dxfId="1424" priority="288" operator="containsText" text="Bajo">
      <formula>NOT(ISERROR(SEARCH("Bajo",J40)))</formula>
    </cfRule>
    <cfRule type="containsText" dxfId="1423" priority="289" operator="containsText" text="Extremo">
      <formula>NOT(ISERROR(SEARCH("Extremo",J40)))</formula>
    </cfRule>
  </conditionalFormatting>
  <conditionalFormatting sqref="K40:K44">
    <cfRule type="containsText" dxfId="1422" priority="286" operator="containsText" text="Baja">
      <formula>NOT(ISERROR(SEARCH("Baja",K40)))</formula>
    </cfRule>
    <cfRule type="containsText" dxfId="1421" priority="287" operator="containsText" text="Muy Baja">
      <formula>NOT(ISERROR(SEARCH("Muy Baja",K40)))</formula>
    </cfRule>
  </conditionalFormatting>
  <conditionalFormatting sqref="K40:K44">
    <cfRule type="containsText" dxfId="1420" priority="284" operator="containsText" text="Muy Alta">
      <formula>NOT(ISERROR(SEARCH("Muy Alta",K40)))</formula>
    </cfRule>
    <cfRule type="containsText" dxfId="1419" priority="285" operator="containsText" text="Alta">
      <formula>NOT(ISERROR(SEARCH("Alta",K40)))</formula>
    </cfRule>
  </conditionalFormatting>
  <conditionalFormatting sqref="L40:L44">
    <cfRule type="containsText" dxfId="1418" priority="280" operator="containsText" text="Catastrófico">
      <formula>NOT(ISERROR(SEARCH("Catastrófico",L40)))</formula>
    </cfRule>
    <cfRule type="containsText" dxfId="1417" priority="281" operator="containsText" text="Mayor">
      <formula>NOT(ISERROR(SEARCH("Mayor",L40)))</formula>
    </cfRule>
    <cfRule type="containsText" dxfId="1416" priority="282" operator="containsText" text="Menor">
      <formula>NOT(ISERROR(SEARCH("Menor",L40)))</formula>
    </cfRule>
    <cfRule type="containsText" dxfId="1415" priority="283" operator="containsText" text="Leve">
      <formula>NOT(ISERROR(SEARCH("Leve",L40)))</formula>
    </cfRule>
  </conditionalFormatting>
  <conditionalFormatting sqref="K45:L45">
    <cfRule type="containsText" dxfId="1414" priority="274" operator="containsText" text="3- Moderado">
      <formula>NOT(ISERROR(SEARCH("3- Moderado",K45)))</formula>
    </cfRule>
    <cfRule type="containsText" dxfId="1413" priority="275" operator="containsText" text="6- Moderado">
      <formula>NOT(ISERROR(SEARCH("6- Moderado",K45)))</formula>
    </cfRule>
    <cfRule type="containsText" dxfId="1412" priority="276" operator="containsText" text="4- Moderado">
      <formula>NOT(ISERROR(SEARCH("4- Moderado",K45)))</formula>
    </cfRule>
    <cfRule type="containsText" dxfId="1411" priority="277" operator="containsText" text="3- Bajo">
      <formula>NOT(ISERROR(SEARCH("3- Bajo",K45)))</formula>
    </cfRule>
    <cfRule type="containsText" dxfId="1410" priority="278" operator="containsText" text="4- Bajo">
      <formula>NOT(ISERROR(SEARCH("4- Bajo",K45)))</formula>
    </cfRule>
    <cfRule type="containsText" dxfId="1409" priority="279" operator="containsText" text="1- Bajo">
      <formula>NOT(ISERROR(SEARCH("1- Bajo",K45)))</formula>
    </cfRule>
  </conditionalFormatting>
  <conditionalFormatting sqref="H45:I45">
    <cfRule type="containsText" dxfId="1408" priority="268" operator="containsText" text="3- Moderado">
      <formula>NOT(ISERROR(SEARCH("3- Moderado",H45)))</formula>
    </cfRule>
    <cfRule type="containsText" dxfId="1407" priority="269" operator="containsText" text="6- Moderado">
      <formula>NOT(ISERROR(SEARCH("6- Moderado",H45)))</formula>
    </cfRule>
    <cfRule type="containsText" dxfId="1406" priority="270" operator="containsText" text="4- Moderado">
      <formula>NOT(ISERROR(SEARCH("4- Moderado",H45)))</formula>
    </cfRule>
    <cfRule type="containsText" dxfId="1405" priority="271" operator="containsText" text="3- Bajo">
      <formula>NOT(ISERROR(SEARCH("3- Bajo",H45)))</formula>
    </cfRule>
    <cfRule type="containsText" dxfId="1404" priority="272" operator="containsText" text="4- Bajo">
      <formula>NOT(ISERROR(SEARCH("4- Bajo",H45)))</formula>
    </cfRule>
    <cfRule type="containsText" dxfId="1403" priority="273" operator="containsText" text="1- Bajo">
      <formula>NOT(ISERROR(SEARCH("1- Bajo",H45)))</formula>
    </cfRule>
  </conditionalFormatting>
  <conditionalFormatting sqref="A45 C45:E45">
    <cfRule type="containsText" dxfId="1402" priority="262" operator="containsText" text="3- Moderado">
      <formula>NOT(ISERROR(SEARCH("3- Moderado",A45)))</formula>
    </cfRule>
    <cfRule type="containsText" dxfId="1401" priority="263" operator="containsText" text="6- Moderado">
      <formula>NOT(ISERROR(SEARCH("6- Moderado",A45)))</formula>
    </cfRule>
    <cfRule type="containsText" dxfId="1400" priority="264" operator="containsText" text="4- Moderado">
      <formula>NOT(ISERROR(SEARCH("4- Moderado",A45)))</formula>
    </cfRule>
    <cfRule type="containsText" dxfId="1399" priority="265" operator="containsText" text="3- Bajo">
      <formula>NOT(ISERROR(SEARCH("3- Bajo",A45)))</formula>
    </cfRule>
    <cfRule type="containsText" dxfId="1398" priority="266" operator="containsText" text="4- Bajo">
      <formula>NOT(ISERROR(SEARCH("4- Bajo",A45)))</formula>
    </cfRule>
    <cfRule type="containsText" dxfId="1397" priority="267" operator="containsText" text="1- Bajo">
      <formula>NOT(ISERROR(SEARCH("1- Bajo",A45)))</formula>
    </cfRule>
  </conditionalFormatting>
  <conditionalFormatting sqref="F45:G45">
    <cfRule type="containsText" dxfId="1396" priority="256" operator="containsText" text="3- Moderado">
      <formula>NOT(ISERROR(SEARCH("3- Moderado",F45)))</formula>
    </cfRule>
    <cfRule type="containsText" dxfId="1395" priority="257" operator="containsText" text="6- Moderado">
      <formula>NOT(ISERROR(SEARCH("6- Moderado",F45)))</formula>
    </cfRule>
    <cfRule type="containsText" dxfId="1394" priority="258" operator="containsText" text="4- Moderado">
      <formula>NOT(ISERROR(SEARCH("4- Moderado",F45)))</formula>
    </cfRule>
    <cfRule type="containsText" dxfId="1393" priority="259" operator="containsText" text="3- Bajo">
      <formula>NOT(ISERROR(SEARCH("3- Bajo",F45)))</formula>
    </cfRule>
    <cfRule type="containsText" dxfId="1392" priority="260" operator="containsText" text="4- Bajo">
      <formula>NOT(ISERROR(SEARCH("4- Bajo",F45)))</formula>
    </cfRule>
    <cfRule type="containsText" dxfId="1391" priority="261" operator="containsText" text="1- Bajo">
      <formula>NOT(ISERROR(SEARCH("1- Bajo",F45)))</formula>
    </cfRule>
  </conditionalFormatting>
  <conditionalFormatting sqref="J45:J49">
    <cfRule type="containsText" dxfId="1390" priority="251" operator="containsText" text="Bajo">
      <formula>NOT(ISERROR(SEARCH("Bajo",J45)))</formula>
    </cfRule>
    <cfRule type="containsText" dxfId="1389" priority="252" operator="containsText" text="Moderado">
      <formula>NOT(ISERROR(SEARCH("Moderado",J45)))</formula>
    </cfRule>
    <cfRule type="containsText" dxfId="1388" priority="253" operator="containsText" text="Alto">
      <formula>NOT(ISERROR(SEARCH("Alto",J45)))</formula>
    </cfRule>
    <cfRule type="containsText" dxfId="1387" priority="254" operator="containsText" text="Extremo">
      <formula>NOT(ISERROR(SEARCH("Extremo",J45)))</formula>
    </cfRule>
    <cfRule type="colorScale" priority="255">
      <colorScale>
        <cfvo type="min"/>
        <cfvo type="max"/>
        <color rgb="FFFF7128"/>
        <color rgb="FFFFEF9C"/>
      </colorScale>
    </cfRule>
  </conditionalFormatting>
  <conditionalFormatting sqref="M45:M49">
    <cfRule type="containsText" dxfId="1386" priority="226" operator="containsText" text="Moderado">
      <formula>NOT(ISERROR(SEARCH("Moderado",M45)))</formula>
    </cfRule>
    <cfRule type="containsText" dxfId="1385" priority="246" operator="containsText" text="Bajo">
      <formula>NOT(ISERROR(SEARCH("Bajo",M45)))</formula>
    </cfRule>
    <cfRule type="containsText" dxfId="1384" priority="247" operator="containsText" text="Moderado">
      <formula>NOT(ISERROR(SEARCH("Moderado",M45)))</formula>
    </cfRule>
    <cfRule type="containsText" dxfId="1383" priority="248" operator="containsText" text="Alto">
      <formula>NOT(ISERROR(SEARCH("Alto",M45)))</formula>
    </cfRule>
    <cfRule type="containsText" dxfId="1382" priority="249" operator="containsText" text="Extremo">
      <formula>NOT(ISERROR(SEARCH("Extremo",M45)))</formula>
    </cfRule>
    <cfRule type="colorScale" priority="250">
      <colorScale>
        <cfvo type="min"/>
        <cfvo type="max"/>
        <color rgb="FFFF7128"/>
        <color rgb="FFFFEF9C"/>
      </colorScale>
    </cfRule>
  </conditionalFormatting>
  <conditionalFormatting sqref="N45">
    <cfRule type="containsText" dxfId="1381" priority="240" operator="containsText" text="3- Moderado">
      <formula>NOT(ISERROR(SEARCH("3- Moderado",N45)))</formula>
    </cfRule>
    <cfRule type="containsText" dxfId="1380" priority="241" operator="containsText" text="6- Moderado">
      <formula>NOT(ISERROR(SEARCH("6- Moderado",N45)))</formula>
    </cfRule>
    <cfRule type="containsText" dxfId="1379" priority="242" operator="containsText" text="4- Moderado">
      <formula>NOT(ISERROR(SEARCH("4- Moderado",N45)))</formula>
    </cfRule>
    <cfRule type="containsText" dxfId="1378" priority="243" operator="containsText" text="3- Bajo">
      <formula>NOT(ISERROR(SEARCH("3- Bajo",N45)))</formula>
    </cfRule>
    <cfRule type="containsText" dxfId="1377" priority="244" operator="containsText" text="4- Bajo">
      <formula>NOT(ISERROR(SEARCH("4- Bajo",N45)))</formula>
    </cfRule>
    <cfRule type="containsText" dxfId="1376" priority="245" operator="containsText" text="1- Bajo">
      <formula>NOT(ISERROR(SEARCH("1- Bajo",N45)))</formula>
    </cfRule>
  </conditionalFormatting>
  <conditionalFormatting sqref="H45:H49">
    <cfRule type="containsText" dxfId="1375" priority="227" operator="containsText" text="Muy Alta">
      <formula>NOT(ISERROR(SEARCH("Muy Alta",H45)))</formula>
    </cfRule>
    <cfRule type="containsText" dxfId="1374" priority="228" operator="containsText" text="Alta">
      <formula>NOT(ISERROR(SEARCH("Alta",H45)))</formula>
    </cfRule>
    <cfRule type="containsText" dxfId="1373" priority="229" operator="containsText" text="Muy Alta">
      <formula>NOT(ISERROR(SEARCH("Muy Alta",H45)))</formula>
    </cfRule>
    <cfRule type="containsText" dxfId="1372" priority="234" operator="containsText" text="Muy Baja">
      <formula>NOT(ISERROR(SEARCH("Muy Baja",H45)))</formula>
    </cfRule>
    <cfRule type="containsText" dxfId="1371" priority="235" operator="containsText" text="Baja">
      <formula>NOT(ISERROR(SEARCH("Baja",H45)))</formula>
    </cfRule>
    <cfRule type="containsText" dxfId="1370" priority="236" operator="containsText" text="Media">
      <formula>NOT(ISERROR(SEARCH("Media",H45)))</formula>
    </cfRule>
    <cfRule type="containsText" dxfId="1369" priority="237" operator="containsText" text="Alta">
      <formula>NOT(ISERROR(SEARCH("Alta",H45)))</formula>
    </cfRule>
    <cfRule type="containsText" dxfId="1368" priority="239" operator="containsText" text="Muy Alta">
      <formula>NOT(ISERROR(SEARCH("Muy Alta",H45)))</formula>
    </cfRule>
  </conditionalFormatting>
  <conditionalFormatting sqref="I45:I49">
    <cfRule type="containsText" dxfId="1367" priority="230" operator="containsText" text="Catastrófico">
      <formula>NOT(ISERROR(SEARCH("Catastrófico",I45)))</formula>
    </cfRule>
    <cfRule type="containsText" dxfId="1366" priority="231" operator="containsText" text="Mayor">
      <formula>NOT(ISERROR(SEARCH("Mayor",I45)))</formula>
    </cfRule>
    <cfRule type="containsText" dxfId="1365" priority="232" operator="containsText" text="Menor">
      <formula>NOT(ISERROR(SEARCH("Menor",I45)))</formula>
    </cfRule>
    <cfRule type="containsText" dxfId="1364" priority="233" operator="containsText" text="Leve">
      <formula>NOT(ISERROR(SEARCH("Leve",I45)))</formula>
    </cfRule>
    <cfRule type="containsText" dxfId="1363" priority="238" operator="containsText" text="Moderado">
      <formula>NOT(ISERROR(SEARCH("Moderado",I45)))</formula>
    </cfRule>
  </conditionalFormatting>
  <conditionalFormatting sqref="K45:K49">
    <cfRule type="containsText" dxfId="1362" priority="225" operator="containsText" text="Media">
      <formula>NOT(ISERROR(SEARCH("Media",K45)))</formula>
    </cfRule>
  </conditionalFormatting>
  <conditionalFormatting sqref="L45:L49">
    <cfRule type="containsText" dxfId="1361" priority="224" operator="containsText" text="Moderado">
      <formula>NOT(ISERROR(SEARCH("Moderado",L45)))</formula>
    </cfRule>
  </conditionalFormatting>
  <conditionalFormatting sqref="J45:J49">
    <cfRule type="containsText" dxfId="1360" priority="223" operator="containsText" text="Moderado">
      <formula>NOT(ISERROR(SEARCH("Moderado",J45)))</formula>
    </cfRule>
  </conditionalFormatting>
  <conditionalFormatting sqref="J45:J49">
    <cfRule type="containsText" dxfId="1359" priority="221" operator="containsText" text="Bajo">
      <formula>NOT(ISERROR(SEARCH("Bajo",J45)))</formula>
    </cfRule>
    <cfRule type="containsText" dxfId="1358" priority="222" operator="containsText" text="Extremo">
      <formula>NOT(ISERROR(SEARCH("Extremo",J45)))</formula>
    </cfRule>
  </conditionalFormatting>
  <conditionalFormatting sqref="K45:K49">
    <cfRule type="containsText" dxfId="1357" priority="219" operator="containsText" text="Baja">
      <formula>NOT(ISERROR(SEARCH("Baja",K45)))</formula>
    </cfRule>
    <cfRule type="containsText" dxfId="1356" priority="220" operator="containsText" text="Muy Baja">
      <formula>NOT(ISERROR(SEARCH("Muy Baja",K45)))</formula>
    </cfRule>
  </conditionalFormatting>
  <conditionalFormatting sqref="K45:K49">
    <cfRule type="containsText" dxfId="1355" priority="217" operator="containsText" text="Muy Alta">
      <formula>NOT(ISERROR(SEARCH("Muy Alta",K45)))</formula>
    </cfRule>
    <cfRule type="containsText" dxfId="1354" priority="218" operator="containsText" text="Alta">
      <formula>NOT(ISERROR(SEARCH("Alta",K45)))</formula>
    </cfRule>
  </conditionalFormatting>
  <conditionalFormatting sqref="L45:L49">
    <cfRule type="containsText" dxfId="1353" priority="213" operator="containsText" text="Catastrófico">
      <formula>NOT(ISERROR(SEARCH("Catastrófico",L45)))</formula>
    </cfRule>
    <cfRule type="containsText" dxfId="1352" priority="214" operator="containsText" text="Mayor">
      <formula>NOT(ISERROR(SEARCH("Mayor",L45)))</formula>
    </cfRule>
    <cfRule type="containsText" dxfId="1351" priority="215" operator="containsText" text="Menor">
      <formula>NOT(ISERROR(SEARCH("Menor",L45)))</formula>
    </cfRule>
    <cfRule type="containsText" dxfId="1350" priority="216" operator="containsText" text="Leve">
      <formula>NOT(ISERROR(SEARCH("Leve",L45)))</formula>
    </cfRule>
  </conditionalFormatting>
  <conditionalFormatting sqref="K50:L50">
    <cfRule type="containsText" dxfId="1349" priority="207" operator="containsText" text="3- Moderado">
      <formula>NOT(ISERROR(SEARCH("3- Moderado",K50)))</formula>
    </cfRule>
    <cfRule type="containsText" dxfId="1348" priority="208" operator="containsText" text="6- Moderado">
      <formula>NOT(ISERROR(SEARCH("6- Moderado",K50)))</formula>
    </cfRule>
    <cfRule type="containsText" dxfId="1347" priority="209" operator="containsText" text="4- Moderado">
      <formula>NOT(ISERROR(SEARCH("4- Moderado",K50)))</formula>
    </cfRule>
    <cfRule type="containsText" dxfId="1346" priority="210" operator="containsText" text="3- Bajo">
      <formula>NOT(ISERROR(SEARCH("3- Bajo",K50)))</formula>
    </cfRule>
    <cfRule type="containsText" dxfId="1345" priority="211" operator="containsText" text="4- Bajo">
      <formula>NOT(ISERROR(SEARCH("4- Bajo",K50)))</formula>
    </cfRule>
    <cfRule type="containsText" dxfId="1344" priority="212" operator="containsText" text="1- Bajo">
      <formula>NOT(ISERROR(SEARCH("1- Bajo",K50)))</formula>
    </cfRule>
  </conditionalFormatting>
  <conditionalFormatting sqref="H50:I50">
    <cfRule type="containsText" dxfId="1343" priority="201" operator="containsText" text="3- Moderado">
      <formula>NOT(ISERROR(SEARCH("3- Moderado",H50)))</formula>
    </cfRule>
    <cfRule type="containsText" dxfId="1342" priority="202" operator="containsText" text="6- Moderado">
      <formula>NOT(ISERROR(SEARCH("6- Moderado",H50)))</formula>
    </cfRule>
    <cfRule type="containsText" dxfId="1341" priority="203" operator="containsText" text="4- Moderado">
      <formula>NOT(ISERROR(SEARCH("4- Moderado",H50)))</formula>
    </cfRule>
    <cfRule type="containsText" dxfId="1340" priority="204" operator="containsText" text="3- Bajo">
      <formula>NOT(ISERROR(SEARCH("3- Bajo",H50)))</formula>
    </cfRule>
    <cfRule type="containsText" dxfId="1339" priority="205" operator="containsText" text="4- Bajo">
      <formula>NOT(ISERROR(SEARCH("4- Bajo",H50)))</formula>
    </cfRule>
    <cfRule type="containsText" dxfId="1338" priority="206" operator="containsText" text="1- Bajo">
      <formula>NOT(ISERROR(SEARCH("1- Bajo",H50)))</formula>
    </cfRule>
  </conditionalFormatting>
  <conditionalFormatting sqref="A50 C50:E50">
    <cfRule type="containsText" dxfId="1337" priority="195" operator="containsText" text="3- Moderado">
      <formula>NOT(ISERROR(SEARCH("3- Moderado",A50)))</formula>
    </cfRule>
    <cfRule type="containsText" dxfId="1336" priority="196" operator="containsText" text="6- Moderado">
      <formula>NOT(ISERROR(SEARCH("6- Moderado",A50)))</formula>
    </cfRule>
    <cfRule type="containsText" dxfId="1335" priority="197" operator="containsText" text="4- Moderado">
      <formula>NOT(ISERROR(SEARCH("4- Moderado",A50)))</formula>
    </cfRule>
    <cfRule type="containsText" dxfId="1334" priority="198" operator="containsText" text="3- Bajo">
      <formula>NOT(ISERROR(SEARCH("3- Bajo",A50)))</formula>
    </cfRule>
    <cfRule type="containsText" dxfId="1333" priority="199" operator="containsText" text="4- Bajo">
      <formula>NOT(ISERROR(SEARCH("4- Bajo",A50)))</formula>
    </cfRule>
    <cfRule type="containsText" dxfId="1332" priority="200" operator="containsText" text="1- Bajo">
      <formula>NOT(ISERROR(SEARCH("1- Bajo",A50)))</formula>
    </cfRule>
  </conditionalFormatting>
  <conditionalFormatting sqref="F50:G50">
    <cfRule type="containsText" dxfId="1331" priority="189" operator="containsText" text="3- Moderado">
      <formula>NOT(ISERROR(SEARCH("3- Moderado",F50)))</formula>
    </cfRule>
    <cfRule type="containsText" dxfId="1330" priority="190" operator="containsText" text="6- Moderado">
      <formula>NOT(ISERROR(SEARCH("6- Moderado",F50)))</formula>
    </cfRule>
    <cfRule type="containsText" dxfId="1329" priority="191" operator="containsText" text="4- Moderado">
      <formula>NOT(ISERROR(SEARCH("4- Moderado",F50)))</formula>
    </cfRule>
    <cfRule type="containsText" dxfId="1328" priority="192" operator="containsText" text="3- Bajo">
      <formula>NOT(ISERROR(SEARCH("3- Bajo",F50)))</formula>
    </cfRule>
    <cfRule type="containsText" dxfId="1327" priority="193" operator="containsText" text="4- Bajo">
      <formula>NOT(ISERROR(SEARCH("4- Bajo",F50)))</formula>
    </cfRule>
    <cfRule type="containsText" dxfId="1326" priority="194" operator="containsText" text="1- Bajo">
      <formula>NOT(ISERROR(SEARCH("1- Bajo",F50)))</formula>
    </cfRule>
  </conditionalFormatting>
  <conditionalFormatting sqref="J50:J54">
    <cfRule type="containsText" dxfId="1325" priority="184" operator="containsText" text="Bajo">
      <formula>NOT(ISERROR(SEARCH("Bajo",J50)))</formula>
    </cfRule>
    <cfRule type="containsText" dxfId="1324" priority="185" operator="containsText" text="Moderado">
      <formula>NOT(ISERROR(SEARCH("Moderado",J50)))</formula>
    </cfRule>
    <cfRule type="containsText" dxfId="1323" priority="186" operator="containsText" text="Alto">
      <formula>NOT(ISERROR(SEARCH("Alto",J50)))</formula>
    </cfRule>
    <cfRule type="containsText" dxfId="1322" priority="187" operator="containsText" text="Extremo">
      <formula>NOT(ISERROR(SEARCH("Extremo",J50)))</formula>
    </cfRule>
    <cfRule type="colorScale" priority="188">
      <colorScale>
        <cfvo type="min"/>
        <cfvo type="max"/>
        <color rgb="FFFF7128"/>
        <color rgb="FFFFEF9C"/>
      </colorScale>
    </cfRule>
  </conditionalFormatting>
  <conditionalFormatting sqref="M50:M54">
    <cfRule type="containsText" dxfId="1321" priority="159" operator="containsText" text="Moderado">
      <formula>NOT(ISERROR(SEARCH("Moderado",M50)))</formula>
    </cfRule>
    <cfRule type="containsText" dxfId="1320" priority="179" operator="containsText" text="Bajo">
      <formula>NOT(ISERROR(SEARCH("Bajo",M50)))</formula>
    </cfRule>
    <cfRule type="containsText" dxfId="1319" priority="180" operator="containsText" text="Moderado">
      <formula>NOT(ISERROR(SEARCH("Moderado",M50)))</formula>
    </cfRule>
    <cfRule type="containsText" dxfId="1318" priority="181" operator="containsText" text="Alto">
      <formula>NOT(ISERROR(SEARCH("Alto",M50)))</formula>
    </cfRule>
    <cfRule type="containsText" dxfId="1317" priority="182" operator="containsText" text="Extremo">
      <formula>NOT(ISERROR(SEARCH("Extremo",M50)))</formula>
    </cfRule>
    <cfRule type="colorScale" priority="183">
      <colorScale>
        <cfvo type="min"/>
        <cfvo type="max"/>
        <color rgb="FFFF7128"/>
        <color rgb="FFFFEF9C"/>
      </colorScale>
    </cfRule>
  </conditionalFormatting>
  <conditionalFormatting sqref="N50">
    <cfRule type="containsText" dxfId="1316" priority="173" operator="containsText" text="3- Moderado">
      <formula>NOT(ISERROR(SEARCH("3- Moderado",N50)))</formula>
    </cfRule>
    <cfRule type="containsText" dxfId="1315" priority="174" operator="containsText" text="6- Moderado">
      <formula>NOT(ISERROR(SEARCH("6- Moderado",N50)))</formula>
    </cfRule>
    <cfRule type="containsText" dxfId="1314" priority="175" operator="containsText" text="4- Moderado">
      <formula>NOT(ISERROR(SEARCH("4- Moderado",N50)))</formula>
    </cfRule>
    <cfRule type="containsText" dxfId="1313" priority="176" operator="containsText" text="3- Bajo">
      <formula>NOT(ISERROR(SEARCH("3- Bajo",N50)))</formula>
    </cfRule>
    <cfRule type="containsText" dxfId="1312" priority="177" operator="containsText" text="4- Bajo">
      <formula>NOT(ISERROR(SEARCH("4- Bajo",N50)))</formula>
    </cfRule>
    <cfRule type="containsText" dxfId="1311" priority="178" operator="containsText" text="1- Bajo">
      <formula>NOT(ISERROR(SEARCH("1- Bajo",N50)))</formula>
    </cfRule>
  </conditionalFormatting>
  <conditionalFormatting sqref="H50:H54">
    <cfRule type="containsText" dxfId="1310" priority="160" operator="containsText" text="Muy Alta">
      <formula>NOT(ISERROR(SEARCH("Muy Alta",H50)))</formula>
    </cfRule>
    <cfRule type="containsText" dxfId="1309" priority="161" operator="containsText" text="Alta">
      <formula>NOT(ISERROR(SEARCH("Alta",H50)))</formula>
    </cfRule>
    <cfRule type="containsText" dxfId="1308" priority="162" operator="containsText" text="Muy Alta">
      <formula>NOT(ISERROR(SEARCH("Muy Alta",H50)))</formula>
    </cfRule>
    <cfRule type="containsText" dxfId="1307" priority="167" operator="containsText" text="Muy Baja">
      <formula>NOT(ISERROR(SEARCH("Muy Baja",H50)))</formula>
    </cfRule>
    <cfRule type="containsText" dxfId="1306" priority="168" operator="containsText" text="Baja">
      <formula>NOT(ISERROR(SEARCH("Baja",H50)))</formula>
    </cfRule>
    <cfRule type="containsText" dxfId="1305" priority="169" operator="containsText" text="Media">
      <formula>NOT(ISERROR(SEARCH("Media",H50)))</formula>
    </cfRule>
    <cfRule type="containsText" dxfId="1304" priority="170" operator="containsText" text="Alta">
      <formula>NOT(ISERROR(SEARCH("Alta",H50)))</formula>
    </cfRule>
    <cfRule type="containsText" dxfId="1303" priority="172" operator="containsText" text="Muy Alta">
      <formula>NOT(ISERROR(SEARCH("Muy Alta",H50)))</formula>
    </cfRule>
  </conditionalFormatting>
  <conditionalFormatting sqref="I50:I54">
    <cfRule type="containsText" dxfId="1302" priority="163" operator="containsText" text="Catastrófico">
      <formula>NOT(ISERROR(SEARCH("Catastrófico",I50)))</formula>
    </cfRule>
    <cfRule type="containsText" dxfId="1301" priority="164" operator="containsText" text="Mayor">
      <formula>NOT(ISERROR(SEARCH("Mayor",I50)))</formula>
    </cfRule>
    <cfRule type="containsText" dxfId="1300" priority="165" operator="containsText" text="Menor">
      <formula>NOT(ISERROR(SEARCH("Menor",I50)))</formula>
    </cfRule>
    <cfRule type="containsText" dxfId="1299" priority="166" operator="containsText" text="Leve">
      <formula>NOT(ISERROR(SEARCH("Leve",I50)))</formula>
    </cfRule>
    <cfRule type="containsText" dxfId="1298" priority="171" operator="containsText" text="Moderado">
      <formula>NOT(ISERROR(SEARCH("Moderado",I50)))</formula>
    </cfRule>
  </conditionalFormatting>
  <conditionalFormatting sqref="K50:K54">
    <cfRule type="containsText" dxfId="1297" priority="158" operator="containsText" text="Media">
      <formula>NOT(ISERROR(SEARCH("Media",K50)))</formula>
    </cfRule>
  </conditionalFormatting>
  <conditionalFormatting sqref="L50:L54">
    <cfRule type="containsText" dxfId="1296" priority="157" operator="containsText" text="Moderado">
      <formula>NOT(ISERROR(SEARCH("Moderado",L50)))</formula>
    </cfRule>
  </conditionalFormatting>
  <conditionalFormatting sqref="J50:J54">
    <cfRule type="containsText" dxfId="1295" priority="156" operator="containsText" text="Moderado">
      <formula>NOT(ISERROR(SEARCH("Moderado",J50)))</formula>
    </cfRule>
  </conditionalFormatting>
  <conditionalFormatting sqref="J50:J54">
    <cfRule type="containsText" dxfId="1294" priority="154" operator="containsText" text="Bajo">
      <formula>NOT(ISERROR(SEARCH("Bajo",J50)))</formula>
    </cfRule>
    <cfRule type="containsText" dxfId="1293" priority="155" operator="containsText" text="Extremo">
      <formula>NOT(ISERROR(SEARCH("Extremo",J50)))</formula>
    </cfRule>
  </conditionalFormatting>
  <conditionalFormatting sqref="K50:K54">
    <cfRule type="containsText" dxfId="1292" priority="152" operator="containsText" text="Baja">
      <formula>NOT(ISERROR(SEARCH("Baja",K50)))</formula>
    </cfRule>
    <cfRule type="containsText" dxfId="1291" priority="153" operator="containsText" text="Muy Baja">
      <formula>NOT(ISERROR(SEARCH("Muy Baja",K50)))</formula>
    </cfRule>
  </conditionalFormatting>
  <conditionalFormatting sqref="K50:K54">
    <cfRule type="containsText" dxfId="1290" priority="150" operator="containsText" text="Muy Alta">
      <formula>NOT(ISERROR(SEARCH("Muy Alta",K50)))</formula>
    </cfRule>
    <cfRule type="containsText" dxfId="1289" priority="151" operator="containsText" text="Alta">
      <formula>NOT(ISERROR(SEARCH("Alta",K50)))</formula>
    </cfRule>
  </conditionalFormatting>
  <conditionalFormatting sqref="L50:L54">
    <cfRule type="containsText" dxfId="1288" priority="146" operator="containsText" text="Catastrófico">
      <formula>NOT(ISERROR(SEARCH("Catastrófico",L50)))</formula>
    </cfRule>
    <cfRule type="containsText" dxfId="1287" priority="147" operator="containsText" text="Mayor">
      <formula>NOT(ISERROR(SEARCH("Mayor",L50)))</formula>
    </cfRule>
    <cfRule type="containsText" dxfId="1286" priority="148" operator="containsText" text="Menor">
      <formula>NOT(ISERROR(SEARCH("Menor",L50)))</formula>
    </cfRule>
    <cfRule type="containsText" dxfId="1285" priority="149" operator="containsText" text="Leve">
      <formula>NOT(ISERROR(SEARCH("Leve",L50)))</formula>
    </cfRule>
  </conditionalFormatting>
  <conditionalFormatting sqref="K55:L55">
    <cfRule type="containsText" dxfId="1284" priority="140" operator="containsText" text="3- Moderado">
      <formula>NOT(ISERROR(SEARCH("3- Moderado",K55)))</formula>
    </cfRule>
    <cfRule type="containsText" dxfId="1283" priority="141" operator="containsText" text="6- Moderado">
      <formula>NOT(ISERROR(SEARCH("6- Moderado",K55)))</formula>
    </cfRule>
    <cfRule type="containsText" dxfId="1282" priority="142" operator="containsText" text="4- Moderado">
      <formula>NOT(ISERROR(SEARCH("4- Moderado",K55)))</formula>
    </cfRule>
    <cfRule type="containsText" dxfId="1281" priority="143" operator="containsText" text="3- Bajo">
      <formula>NOT(ISERROR(SEARCH("3- Bajo",K55)))</formula>
    </cfRule>
    <cfRule type="containsText" dxfId="1280" priority="144" operator="containsText" text="4- Bajo">
      <formula>NOT(ISERROR(SEARCH("4- Bajo",K55)))</formula>
    </cfRule>
    <cfRule type="containsText" dxfId="1279" priority="145" operator="containsText" text="1- Bajo">
      <formula>NOT(ISERROR(SEARCH("1- Bajo",K55)))</formula>
    </cfRule>
  </conditionalFormatting>
  <conditionalFormatting sqref="H55:I55">
    <cfRule type="containsText" dxfId="1278" priority="134" operator="containsText" text="3- Moderado">
      <formula>NOT(ISERROR(SEARCH("3- Moderado",H55)))</formula>
    </cfRule>
    <cfRule type="containsText" dxfId="1277" priority="135" operator="containsText" text="6- Moderado">
      <formula>NOT(ISERROR(SEARCH("6- Moderado",H55)))</formula>
    </cfRule>
    <cfRule type="containsText" dxfId="1276" priority="136" operator="containsText" text="4- Moderado">
      <formula>NOT(ISERROR(SEARCH("4- Moderado",H55)))</formula>
    </cfRule>
    <cfRule type="containsText" dxfId="1275" priority="137" operator="containsText" text="3- Bajo">
      <formula>NOT(ISERROR(SEARCH("3- Bajo",H55)))</formula>
    </cfRule>
    <cfRule type="containsText" dxfId="1274" priority="138" operator="containsText" text="4- Bajo">
      <formula>NOT(ISERROR(SEARCH("4- Bajo",H55)))</formula>
    </cfRule>
    <cfRule type="containsText" dxfId="1273" priority="139" operator="containsText" text="1- Bajo">
      <formula>NOT(ISERROR(SEARCH("1- Bajo",H55)))</formula>
    </cfRule>
  </conditionalFormatting>
  <conditionalFormatting sqref="A55 C55:E55">
    <cfRule type="containsText" dxfId="1272" priority="128" operator="containsText" text="3- Moderado">
      <formula>NOT(ISERROR(SEARCH("3- Moderado",A55)))</formula>
    </cfRule>
    <cfRule type="containsText" dxfId="1271" priority="129" operator="containsText" text="6- Moderado">
      <formula>NOT(ISERROR(SEARCH("6- Moderado",A55)))</formula>
    </cfRule>
    <cfRule type="containsText" dxfId="1270" priority="130" operator="containsText" text="4- Moderado">
      <formula>NOT(ISERROR(SEARCH("4- Moderado",A55)))</formula>
    </cfRule>
    <cfRule type="containsText" dxfId="1269" priority="131" operator="containsText" text="3- Bajo">
      <formula>NOT(ISERROR(SEARCH("3- Bajo",A55)))</formula>
    </cfRule>
    <cfRule type="containsText" dxfId="1268" priority="132" operator="containsText" text="4- Bajo">
      <formula>NOT(ISERROR(SEARCH("4- Bajo",A55)))</formula>
    </cfRule>
    <cfRule type="containsText" dxfId="1267" priority="133" operator="containsText" text="1- Bajo">
      <formula>NOT(ISERROR(SEARCH("1- Bajo",A55)))</formula>
    </cfRule>
  </conditionalFormatting>
  <conditionalFormatting sqref="F55:G55">
    <cfRule type="containsText" dxfId="1266" priority="122" operator="containsText" text="3- Moderado">
      <formula>NOT(ISERROR(SEARCH("3- Moderado",F55)))</formula>
    </cfRule>
    <cfRule type="containsText" dxfId="1265" priority="123" operator="containsText" text="6- Moderado">
      <formula>NOT(ISERROR(SEARCH("6- Moderado",F55)))</formula>
    </cfRule>
    <cfRule type="containsText" dxfId="1264" priority="124" operator="containsText" text="4- Moderado">
      <formula>NOT(ISERROR(SEARCH("4- Moderado",F55)))</formula>
    </cfRule>
    <cfRule type="containsText" dxfId="1263" priority="125" operator="containsText" text="3- Bajo">
      <formula>NOT(ISERROR(SEARCH("3- Bajo",F55)))</formula>
    </cfRule>
    <cfRule type="containsText" dxfId="1262" priority="126" operator="containsText" text="4- Bajo">
      <formula>NOT(ISERROR(SEARCH("4- Bajo",F55)))</formula>
    </cfRule>
    <cfRule type="containsText" dxfId="1261" priority="127" operator="containsText" text="1- Bajo">
      <formula>NOT(ISERROR(SEARCH("1- Bajo",F55)))</formula>
    </cfRule>
  </conditionalFormatting>
  <conditionalFormatting sqref="J55:J59">
    <cfRule type="containsText" dxfId="1260" priority="117" operator="containsText" text="Bajo">
      <formula>NOT(ISERROR(SEARCH("Bajo",J55)))</formula>
    </cfRule>
    <cfRule type="containsText" dxfId="1259" priority="118" operator="containsText" text="Moderado">
      <formula>NOT(ISERROR(SEARCH("Moderado",J55)))</formula>
    </cfRule>
    <cfRule type="containsText" dxfId="1258" priority="119" operator="containsText" text="Alto">
      <formula>NOT(ISERROR(SEARCH("Alto",J55)))</formula>
    </cfRule>
    <cfRule type="containsText" dxfId="1257" priority="120" operator="containsText" text="Extremo">
      <formula>NOT(ISERROR(SEARCH("Extremo",J55)))</formula>
    </cfRule>
    <cfRule type="colorScale" priority="121">
      <colorScale>
        <cfvo type="min"/>
        <cfvo type="max"/>
        <color rgb="FFFF7128"/>
        <color rgb="FFFFEF9C"/>
      </colorScale>
    </cfRule>
  </conditionalFormatting>
  <conditionalFormatting sqref="M55:M59">
    <cfRule type="containsText" dxfId="1256" priority="92" operator="containsText" text="Moderado">
      <formula>NOT(ISERROR(SEARCH("Moderado",M55)))</formula>
    </cfRule>
    <cfRule type="containsText" dxfId="1255" priority="112" operator="containsText" text="Bajo">
      <formula>NOT(ISERROR(SEARCH("Bajo",M55)))</formula>
    </cfRule>
    <cfRule type="containsText" dxfId="1254" priority="113" operator="containsText" text="Moderado">
      <formula>NOT(ISERROR(SEARCH("Moderado",M55)))</formula>
    </cfRule>
    <cfRule type="containsText" dxfId="1253" priority="114" operator="containsText" text="Alto">
      <formula>NOT(ISERROR(SEARCH("Alto",M55)))</formula>
    </cfRule>
    <cfRule type="containsText" dxfId="1252" priority="115" operator="containsText" text="Extremo">
      <formula>NOT(ISERROR(SEARCH("Extremo",M55)))</formula>
    </cfRule>
    <cfRule type="colorScale" priority="116">
      <colorScale>
        <cfvo type="min"/>
        <cfvo type="max"/>
        <color rgb="FFFF7128"/>
        <color rgb="FFFFEF9C"/>
      </colorScale>
    </cfRule>
  </conditionalFormatting>
  <conditionalFormatting sqref="N55">
    <cfRule type="containsText" dxfId="1251" priority="106" operator="containsText" text="3- Moderado">
      <formula>NOT(ISERROR(SEARCH("3- Moderado",N55)))</formula>
    </cfRule>
    <cfRule type="containsText" dxfId="1250" priority="107" operator="containsText" text="6- Moderado">
      <formula>NOT(ISERROR(SEARCH("6- Moderado",N55)))</formula>
    </cfRule>
    <cfRule type="containsText" dxfId="1249" priority="108" operator="containsText" text="4- Moderado">
      <formula>NOT(ISERROR(SEARCH("4- Moderado",N55)))</formula>
    </cfRule>
    <cfRule type="containsText" dxfId="1248" priority="109" operator="containsText" text="3- Bajo">
      <formula>NOT(ISERROR(SEARCH("3- Bajo",N55)))</formula>
    </cfRule>
    <cfRule type="containsText" dxfId="1247" priority="110" operator="containsText" text="4- Bajo">
      <formula>NOT(ISERROR(SEARCH("4- Bajo",N55)))</formula>
    </cfRule>
    <cfRule type="containsText" dxfId="1246" priority="111" operator="containsText" text="1- Bajo">
      <formula>NOT(ISERROR(SEARCH("1- Bajo",N55)))</formula>
    </cfRule>
  </conditionalFormatting>
  <conditionalFormatting sqref="H55:H59">
    <cfRule type="containsText" dxfId="1245" priority="93" operator="containsText" text="Muy Alta">
      <formula>NOT(ISERROR(SEARCH("Muy Alta",H55)))</formula>
    </cfRule>
    <cfRule type="containsText" dxfId="1244" priority="94" operator="containsText" text="Alta">
      <formula>NOT(ISERROR(SEARCH("Alta",H55)))</formula>
    </cfRule>
    <cfRule type="containsText" dxfId="1243" priority="95" operator="containsText" text="Muy Alta">
      <formula>NOT(ISERROR(SEARCH("Muy Alta",H55)))</formula>
    </cfRule>
    <cfRule type="containsText" dxfId="1242" priority="100" operator="containsText" text="Muy Baja">
      <formula>NOT(ISERROR(SEARCH("Muy Baja",H55)))</formula>
    </cfRule>
    <cfRule type="containsText" dxfId="1241" priority="101" operator="containsText" text="Baja">
      <formula>NOT(ISERROR(SEARCH("Baja",H55)))</formula>
    </cfRule>
    <cfRule type="containsText" dxfId="1240" priority="102" operator="containsText" text="Media">
      <formula>NOT(ISERROR(SEARCH("Media",H55)))</formula>
    </cfRule>
    <cfRule type="containsText" dxfId="1239" priority="103" operator="containsText" text="Alta">
      <formula>NOT(ISERROR(SEARCH("Alta",H55)))</formula>
    </cfRule>
    <cfRule type="containsText" dxfId="1238" priority="105" operator="containsText" text="Muy Alta">
      <formula>NOT(ISERROR(SEARCH("Muy Alta",H55)))</formula>
    </cfRule>
  </conditionalFormatting>
  <conditionalFormatting sqref="I55:I59">
    <cfRule type="containsText" dxfId="1237" priority="96" operator="containsText" text="Catastrófico">
      <formula>NOT(ISERROR(SEARCH("Catastrófico",I55)))</formula>
    </cfRule>
    <cfRule type="containsText" dxfId="1236" priority="97" operator="containsText" text="Mayor">
      <formula>NOT(ISERROR(SEARCH("Mayor",I55)))</formula>
    </cfRule>
    <cfRule type="containsText" dxfId="1235" priority="98" operator="containsText" text="Menor">
      <formula>NOT(ISERROR(SEARCH("Menor",I55)))</formula>
    </cfRule>
    <cfRule type="containsText" dxfId="1234" priority="99" operator="containsText" text="Leve">
      <formula>NOT(ISERROR(SEARCH("Leve",I55)))</formula>
    </cfRule>
    <cfRule type="containsText" dxfId="1233" priority="104" operator="containsText" text="Moderado">
      <formula>NOT(ISERROR(SEARCH("Moderado",I55)))</formula>
    </cfRule>
  </conditionalFormatting>
  <conditionalFormatting sqref="K55:K59">
    <cfRule type="containsText" dxfId="1232" priority="91" operator="containsText" text="Media">
      <formula>NOT(ISERROR(SEARCH("Media",K55)))</formula>
    </cfRule>
  </conditionalFormatting>
  <conditionalFormatting sqref="L55:L59">
    <cfRule type="containsText" dxfId="1231" priority="90" operator="containsText" text="Moderado">
      <formula>NOT(ISERROR(SEARCH("Moderado",L55)))</formula>
    </cfRule>
  </conditionalFormatting>
  <conditionalFormatting sqref="J55:J59">
    <cfRule type="containsText" dxfId="1230" priority="89" operator="containsText" text="Moderado">
      <formula>NOT(ISERROR(SEARCH("Moderado",J55)))</formula>
    </cfRule>
  </conditionalFormatting>
  <conditionalFormatting sqref="J55:J59">
    <cfRule type="containsText" dxfId="1229" priority="87" operator="containsText" text="Bajo">
      <formula>NOT(ISERROR(SEARCH("Bajo",J55)))</formula>
    </cfRule>
    <cfRule type="containsText" dxfId="1228" priority="88" operator="containsText" text="Extremo">
      <formula>NOT(ISERROR(SEARCH("Extremo",J55)))</formula>
    </cfRule>
  </conditionalFormatting>
  <conditionalFormatting sqref="K55:K59">
    <cfRule type="containsText" dxfId="1227" priority="85" operator="containsText" text="Baja">
      <formula>NOT(ISERROR(SEARCH("Baja",K55)))</formula>
    </cfRule>
    <cfRule type="containsText" dxfId="1226" priority="86" operator="containsText" text="Muy Baja">
      <formula>NOT(ISERROR(SEARCH("Muy Baja",K55)))</formula>
    </cfRule>
  </conditionalFormatting>
  <conditionalFormatting sqref="K55:K59">
    <cfRule type="containsText" dxfId="1225" priority="83" operator="containsText" text="Muy Alta">
      <formula>NOT(ISERROR(SEARCH("Muy Alta",K55)))</formula>
    </cfRule>
    <cfRule type="containsText" dxfId="1224" priority="84" operator="containsText" text="Alta">
      <formula>NOT(ISERROR(SEARCH("Alta",K55)))</formula>
    </cfRule>
  </conditionalFormatting>
  <conditionalFormatting sqref="L55:L59">
    <cfRule type="containsText" dxfId="1223" priority="79" operator="containsText" text="Catastrófico">
      <formula>NOT(ISERROR(SEARCH("Catastrófico",L55)))</formula>
    </cfRule>
    <cfRule type="containsText" dxfId="1222" priority="80" operator="containsText" text="Mayor">
      <formula>NOT(ISERROR(SEARCH("Mayor",L55)))</formula>
    </cfRule>
    <cfRule type="containsText" dxfId="1221" priority="81" operator="containsText" text="Menor">
      <formula>NOT(ISERROR(SEARCH("Menor",L55)))</formula>
    </cfRule>
    <cfRule type="containsText" dxfId="1220" priority="82" operator="containsText" text="Leve">
      <formula>NOT(ISERROR(SEARCH("Leve",L55)))</formula>
    </cfRule>
  </conditionalFormatting>
  <conditionalFormatting sqref="O20">
    <cfRule type="containsText" dxfId="1219" priority="19" operator="containsText" text="3- Moderado">
      <formula>NOT(ISERROR(SEARCH("3- Moderado",O20)))</formula>
    </cfRule>
    <cfRule type="containsText" dxfId="1218" priority="20" operator="containsText" text="6- Moderado">
      <formula>NOT(ISERROR(SEARCH("6- Moderado",O20)))</formula>
    </cfRule>
    <cfRule type="containsText" dxfId="1217" priority="21" operator="containsText" text="4- Moderado">
      <formula>NOT(ISERROR(SEARCH("4- Moderado",O20)))</formula>
    </cfRule>
    <cfRule type="containsText" dxfId="1216" priority="22" operator="containsText" text="3- Bajo">
      <formula>NOT(ISERROR(SEARCH("3- Bajo",O20)))</formula>
    </cfRule>
    <cfRule type="containsText" dxfId="1215" priority="23" operator="containsText" text="4- Bajo">
      <formula>NOT(ISERROR(SEARCH("4- Bajo",O20)))</formula>
    </cfRule>
    <cfRule type="containsText" dxfId="1214" priority="24" operator="containsText" text="1- Bajo">
      <formula>NOT(ISERROR(SEARCH("1- Bajo",O20)))</formula>
    </cfRule>
  </conditionalFormatting>
  <conditionalFormatting sqref="T20">
    <cfRule type="containsText" dxfId="1213" priority="13" operator="containsText" text="3- Moderado">
      <formula>NOT(ISERROR(SEARCH("3- Moderado",T20)))</formula>
    </cfRule>
    <cfRule type="containsText" dxfId="1212" priority="14" operator="containsText" text="6- Moderado">
      <formula>NOT(ISERROR(SEARCH("6- Moderado",T20)))</formula>
    </cfRule>
    <cfRule type="containsText" dxfId="1211" priority="15" operator="containsText" text="4- Moderado">
      <formula>NOT(ISERROR(SEARCH("4- Moderado",T20)))</formula>
    </cfRule>
    <cfRule type="containsText" dxfId="1210" priority="16" operator="containsText" text="3- Bajo">
      <formula>NOT(ISERROR(SEARCH("3- Bajo",T20)))</formula>
    </cfRule>
    <cfRule type="containsText" dxfId="1209" priority="17" operator="containsText" text="4- Bajo">
      <formula>NOT(ISERROR(SEARCH("4- Bajo",T20)))</formula>
    </cfRule>
    <cfRule type="containsText" dxfId="1208" priority="18" operator="containsText" text="1- Bajo">
      <formula>NOT(ISERROR(SEARCH("1- Bajo",T20)))</formula>
    </cfRule>
  </conditionalFormatting>
  <conditionalFormatting sqref="O25">
    <cfRule type="containsText" dxfId="1207" priority="7" operator="containsText" text="3- Moderado">
      <formula>NOT(ISERROR(SEARCH("3- Moderado",O25)))</formula>
    </cfRule>
    <cfRule type="containsText" dxfId="1206" priority="8" operator="containsText" text="6- Moderado">
      <formula>NOT(ISERROR(SEARCH("6- Moderado",O25)))</formula>
    </cfRule>
    <cfRule type="containsText" dxfId="1205" priority="9" operator="containsText" text="4- Moderado">
      <formula>NOT(ISERROR(SEARCH("4- Moderado",O25)))</formula>
    </cfRule>
    <cfRule type="containsText" dxfId="1204" priority="10" operator="containsText" text="3- Bajo">
      <formula>NOT(ISERROR(SEARCH("3- Bajo",O25)))</formula>
    </cfRule>
    <cfRule type="containsText" dxfId="1203" priority="11" operator="containsText" text="4- Bajo">
      <formula>NOT(ISERROR(SEARCH("4- Bajo",O25)))</formula>
    </cfRule>
    <cfRule type="containsText" dxfId="1202" priority="12" operator="containsText" text="1- Bajo">
      <formula>NOT(ISERROR(SEARCH("1- Bajo",O25)))</formula>
    </cfRule>
  </conditionalFormatting>
  <conditionalFormatting sqref="T25">
    <cfRule type="containsText" dxfId="1201" priority="1" operator="containsText" text="3- Moderado">
      <formula>NOT(ISERROR(SEARCH("3- Moderado",T25)))</formula>
    </cfRule>
    <cfRule type="containsText" dxfId="1200" priority="2" operator="containsText" text="6- Moderado">
      <formula>NOT(ISERROR(SEARCH("6- Moderado",T25)))</formula>
    </cfRule>
    <cfRule type="containsText" dxfId="1199" priority="3" operator="containsText" text="4- Moderado">
      <formula>NOT(ISERROR(SEARCH("4- Moderado",T25)))</formula>
    </cfRule>
    <cfRule type="containsText" dxfId="1198" priority="4" operator="containsText" text="3- Bajo">
      <formula>NOT(ISERROR(SEARCH("3- Bajo",T25)))</formula>
    </cfRule>
    <cfRule type="containsText" dxfId="1197" priority="5" operator="containsText" text="4- Bajo">
      <formula>NOT(ISERROR(SEARCH("4- Bajo",T25)))</formula>
    </cfRule>
    <cfRule type="containsText" dxfId="1196" priority="6" operator="containsText" text="1- Bajo">
      <formula>NOT(ISERROR(SEARCH("1- Bajo",T25)))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L29" zoomScaleNormal="100" workbookViewId="0">
      <selection activeCell="T35" sqref="T35:T39"/>
    </sheetView>
  </sheetViews>
  <sheetFormatPr defaultColWidth="11.42578125" defaultRowHeight="15"/>
  <cols>
    <col min="1" max="2" width="18.42578125" style="82" customWidth="1"/>
    <col min="3" max="3" width="15.5703125" customWidth="1"/>
    <col min="4" max="4" width="27.5703125" style="82" customWidth="1"/>
    <col min="5" max="5" width="18" style="150" customWidth="1"/>
    <col min="6" max="6" width="40.140625" customWidth="1"/>
    <col min="7" max="7" width="20.42578125" customWidth="1"/>
    <col min="8" max="8" width="10.42578125" style="151" customWidth="1"/>
    <col min="9" max="9" width="11.42578125" style="151" customWidth="1"/>
    <col min="10" max="10" width="10.140625" style="152" customWidth="1"/>
    <col min="11" max="11" width="11.42578125" style="151" customWidth="1"/>
    <col min="12" max="12" width="10.85546875" style="151" customWidth="1"/>
    <col min="13" max="13" width="18.28515625" style="151" bestFit="1" customWidth="1"/>
    <col min="14" max="14" width="18.28515625" bestFit="1" customWidth="1"/>
    <col min="15" max="15" width="43" customWidth="1"/>
    <col min="16" max="16" width="15" customWidth="1"/>
    <col min="17" max="17" width="15.85546875" customWidth="1"/>
    <col min="18" max="18" width="16" customWidth="1"/>
    <col min="19" max="19" width="16.28515625" customWidth="1"/>
    <col min="20" max="20" width="24.28515625" customWidth="1"/>
    <col min="21" max="176" width="11.42578125" style="7"/>
  </cols>
  <sheetData>
    <row r="1" spans="1:278" s="135" customFormat="1" ht="16.5" customHeight="1">
      <c r="A1" s="457"/>
      <c r="B1" s="458"/>
      <c r="C1" s="458"/>
      <c r="D1" s="599" t="s">
        <v>674</v>
      </c>
      <c r="E1" s="599"/>
      <c r="F1" s="599"/>
      <c r="G1" s="599"/>
      <c r="H1" s="599"/>
      <c r="I1" s="599"/>
      <c r="J1" s="599"/>
      <c r="K1" s="599"/>
      <c r="L1" s="599"/>
      <c r="M1" s="599"/>
      <c r="N1" s="599"/>
      <c r="O1" s="599"/>
      <c r="P1" s="599"/>
      <c r="Q1" s="600"/>
      <c r="R1" s="450" t="s">
        <v>298</v>
      </c>
      <c r="S1" s="450"/>
      <c r="T1" s="450"/>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row>
    <row r="2" spans="1:278" s="135" customFormat="1" ht="39.75" customHeight="1">
      <c r="A2" s="459"/>
      <c r="B2" s="460"/>
      <c r="C2" s="460"/>
      <c r="D2" s="601"/>
      <c r="E2" s="601"/>
      <c r="F2" s="601"/>
      <c r="G2" s="601"/>
      <c r="H2" s="601"/>
      <c r="I2" s="601"/>
      <c r="J2" s="601"/>
      <c r="K2" s="601"/>
      <c r="L2" s="601"/>
      <c r="M2" s="601"/>
      <c r="N2" s="601"/>
      <c r="O2" s="601"/>
      <c r="P2" s="601"/>
      <c r="Q2" s="602"/>
      <c r="R2" s="450"/>
      <c r="S2" s="450"/>
      <c r="T2" s="450"/>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row>
    <row r="3" spans="1:278" s="135" customFormat="1" ht="3" customHeight="1">
      <c r="A3" s="2"/>
      <c r="B3" s="2"/>
      <c r="C3" s="3"/>
      <c r="D3" s="601"/>
      <c r="E3" s="601"/>
      <c r="F3" s="601"/>
      <c r="G3" s="601"/>
      <c r="H3" s="601"/>
      <c r="I3" s="601"/>
      <c r="J3" s="601"/>
      <c r="K3" s="601"/>
      <c r="L3" s="601"/>
      <c r="M3" s="601"/>
      <c r="N3" s="601"/>
      <c r="O3" s="601"/>
      <c r="P3" s="601"/>
      <c r="Q3" s="602"/>
      <c r="R3" s="450"/>
      <c r="S3" s="450"/>
      <c r="T3" s="450"/>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row>
    <row r="4" spans="1:278" s="135" customFormat="1" ht="41.25" customHeight="1">
      <c r="A4" s="451" t="s">
        <v>299</v>
      </c>
      <c r="B4" s="452"/>
      <c r="C4" s="453"/>
      <c r="D4" s="588" t="str">
        <f>'Mapa Final'!D4</f>
        <v>Mejoramiento de Infraestructura Física - Grupo de Proyectos Especiales de Infraestructura</v>
      </c>
      <c r="E4" s="589"/>
      <c r="F4" s="589"/>
      <c r="G4" s="589"/>
      <c r="H4" s="589"/>
      <c r="I4" s="589"/>
      <c r="J4" s="589"/>
      <c r="K4" s="589"/>
      <c r="L4" s="589"/>
      <c r="M4" s="589"/>
      <c r="N4" s="590"/>
      <c r="O4" s="456"/>
      <c r="P4" s="456"/>
      <c r="Q4" s="456"/>
      <c r="R4" s="1"/>
      <c r="S4" s="1"/>
      <c r="T4" s="1"/>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row>
    <row r="5" spans="1:278" s="135" customFormat="1" ht="52.5" customHeight="1">
      <c r="A5" s="451" t="s">
        <v>301</v>
      </c>
      <c r="B5" s="452"/>
      <c r="C5" s="453"/>
      <c r="D5" s="591"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92"/>
      <c r="F5" s="592"/>
      <c r="G5" s="592"/>
      <c r="H5" s="592"/>
      <c r="I5" s="592"/>
      <c r="J5" s="592"/>
      <c r="K5" s="592"/>
      <c r="L5" s="592"/>
      <c r="M5" s="592"/>
      <c r="N5" s="593"/>
      <c r="O5" s="1"/>
      <c r="P5" s="1"/>
      <c r="Q5" s="1"/>
      <c r="R5" s="1"/>
      <c r="S5" s="1"/>
      <c r="T5" s="1"/>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row>
    <row r="6" spans="1:278" s="135" customFormat="1" ht="32.25" customHeight="1" thickBot="1">
      <c r="A6" s="451" t="s">
        <v>303</v>
      </c>
      <c r="B6" s="452"/>
      <c r="C6" s="453"/>
      <c r="D6" s="591" t="str">
        <f>'Mapa Final'!D6</f>
        <v xml:space="preserve">Nivel Central </v>
      </c>
      <c r="E6" s="592"/>
      <c r="F6" s="592"/>
      <c r="G6" s="592"/>
      <c r="H6" s="592"/>
      <c r="I6" s="592"/>
      <c r="J6" s="592"/>
      <c r="K6" s="592"/>
      <c r="L6" s="592"/>
      <c r="M6" s="592"/>
      <c r="N6" s="593"/>
      <c r="O6" s="1"/>
      <c r="P6" s="1"/>
      <c r="Q6" s="1"/>
      <c r="R6" s="1"/>
      <c r="S6" s="1"/>
      <c r="T6" s="1"/>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row>
    <row r="7" spans="1:278" s="146" customFormat="1" ht="39.75" customHeight="1" thickTop="1" thickBot="1">
      <c r="A7" s="594" t="s">
        <v>633</v>
      </c>
      <c r="B7" s="595"/>
      <c r="C7" s="595"/>
      <c r="D7" s="595"/>
      <c r="E7" s="595"/>
      <c r="F7" s="596"/>
      <c r="G7" s="153"/>
      <c r="H7" s="597" t="s">
        <v>634</v>
      </c>
      <c r="I7" s="597"/>
      <c r="J7" s="597"/>
      <c r="K7" s="597" t="s">
        <v>635</v>
      </c>
      <c r="L7" s="597"/>
      <c r="M7" s="597"/>
      <c r="N7" s="598" t="s">
        <v>636</v>
      </c>
      <c r="O7" s="603" t="s">
        <v>637</v>
      </c>
      <c r="P7" s="605" t="s">
        <v>638</v>
      </c>
      <c r="Q7" s="606"/>
      <c r="R7" s="605" t="s">
        <v>639</v>
      </c>
      <c r="S7" s="606"/>
      <c r="T7" s="607" t="s">
        <v>675</v>
      </c>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row>
    <row r="8" spans="1:278" s="147" customFormat="1" ht="60.95" customHeight="1" thickTop="1" thickBot="1">
      <c r="A8" s="162" t="s">
        <v>14</v>
      </c>
      <c r="B8" s="162" t="s">
        <v>311</v>
      </c>
      <c r="C8" s="163" t="s">
        <v>251</v>
      </c>
      <c r="D8" s="154" t="s">
        <v>312</v>
      </c>
      <c r="E8" s="155" t="s">
        <v>255</v>
      </c>
      <c r="F8" s="155" t="s">
        <v>257</v>
      </c>
      <c r="G8" s="155" t="s">
        <v>259</v>
      </c>
      <c r="H8" s="156" t="s">
        <v>641</v>
      </c>
      <c r="I8" s="156" t="s">
        <v>603</v>
      </c>
      <c r="J8" s="156" t="s">
        <v>642</v>
      </c>
      <c r="K8" s="156" t="s">
        <v>641</v>
      </c>
      <c r="L8" s="156" t="s">
        <v>643</v>
      </c>
      <c r="M8" s="156" t="s">
        <v>642</v>
      </c>
      <c r="N8" s="598"/>
      <c r="O8" s="604"/>
      <c r="P8" s="157" t="s">
        <v>644</v>
      </c>
      <c r="Q8" s="157" t="s">
        <v>645</v>
      </c>
      <c r="R8" s="157" t="s">
        <v>646</v>
      </c>
      <c r="S8" s="157" t="s">
        <v>647</v>
      </c>
      <c r="T8" s="607"/>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row>
    <row r="9" spans="1:278" s="148" customFormat="1" ht="10.5" customHeight="1">
      <c r="A9" s="585"/>
      <c r="B9" s="586"/>
      <c r="C9" s="586"/>
      <c r="D9" s="586"/>
      <c r="E9" s="586"/>
      <c r="F9" s="586"/>
      <c r="G9" s="586"/>
      <c r="H9" s="586"/>
      <c r="I9" s="586"/>
      <c r="J9" s="586"/>
      <c r="K9" s="586"/>
      <c r="L9" s="586"/>
      <c r="M9" s="586"/>
      <c r="N9" s="586"/>
      <c r="T9" s="158"/>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row>
    <row r="10" spans="1:278" s="149" customFormat="1" ht="15" customHeight="1">
      <c r="A10" s="555">
        <f>'Mapa Final'!A10</f>
        <v>1</v>
      </c>
      <c r="B10" s="561" t="str">
        <f>'Mapa Final'!B10</f>
        <v>Demora en los procesos precontractuales y contractuales de infraestructura física de alta y media alta complejidad</v>
      </c>
      <c r="C10" s="558" t="str">
        <f>'Mapa Final'!C10</f>
        <v>Incumplimiento de las metas establecidas</v>
      </c>
      <c r="D10" s="558" t="str">
        <f>'Mapa Final'!D10</f>
        <v>1. Debilidad en la preparación de los documentos técnicos
2. Dificultad en la gestión de aprobación de documentos
3. Por numerosas observaciones al proceso, se corre el cronograma
4. Por declaración de desierto el proceso de contratación
5. Por revocatoria al acto administrativo de adjudicación del proceso</v>
      </c>
      <c r="E10" s="561" t="str">
        <f>'Mapa Final'!E10</f>
        <v>Dificultad en la gestión precontractual e idoneidad de los documentos presentados por los oferentes</v>
      </c>
      <c r="F10" s="561" t="str">
        <f>'Mapa Final'!F10</f>
        <v>Posibilidad de generar retraso en el cronograma del POAI, afectando el cumplimiento de las metas del POAI, debido a la dificultad en la gestión precontractual y contractual de los proyectos.</v>
      </c>
      <c r="G10" s="561" t="str">
        <f>'Mapa Final'!G10</f>
        <v>Ejecución y Administración de Procesos</v>
      </c>
      <c r="H10" s="564" t="str">
        <f>'Mapa Final'!I10</f>
        <v>Baja</v>
      </c>
      <c r="I10" s="567" t="str">
        <f>'Mapa Final'!L10</f>
        <v>Moderado</v>
      </c>
      <c r="J10" s="546" t="str">
        <f>'Mapa Final'!N10</f>
        <v>Moderado</v>
      </c>
      <c r="K10" s="549" t="str">
        <f>'Mapa Final'!AA10</f>
        <v>Baja</v>
      </c>
      <c r="L10" s="549" t="str">
        <f>'Mapa Final'!AE10</f>
        <v>Moderado</v>
      </c>
      <c r="M10" s="552" t="str">
        <f>'Mapa Final'!AG10</f>
        <v>Moderado</v>
      </c>
      <c r="N10" s="549" t="str">
        <f>'Mapa Final'!AH10</f>
        <v>Aceptar</v>
      </c>
      <c r="O10" s="637" t="s">
        <v>676</v>
      </c>
      <c r="P10" s="582" t="s">
        <v>649</v>
      </c>
      <c r="Q10" s="543"/>
      <c r="R10" s="576">
        <v>44743</v>
      </c>
      <c r="S10" s="576">
        <v>44834</v>
      </c>
      <c r="T10" s="579" t="s">
        <v>677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9" customFormat="1" ht="13.5" customHeight="1">
      <c r="A11" s="556"/>
      <c r="B11" s="562"/>
      <c r="C11" s="559"/>
      <c r="D11" s="559"/>
      <c r="E11" s="562"/>
      <c r="F11" s="562"/>
      <c r="G11" s="562"/>
      <c r="H11" s="565"/>
      <c r="I11" s="568"/>
      <c r="J11" s="547"/>
      <c r="K11" s="550"/>
      <c r="L11" s="550"/>
      <c r="M11" s="553"/>
      <c r="N11" s="550"/>
      <c r="O11" s="643"/>
      <c r="P11" s="577"/>
      <c r="Q11" s="544"/>
      <c r="R11" s="577"/>
      <c r="S11" s="577"/>
      <c r="T11" s="583"/>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9" customFormat="1" ht="13.5" customHeight="1">
      <c r="A12" s="556"/>
      <c r="B12" s="562"/>
      <c r="C12" s="559"/>
      <c r="D12" s="559"/>
      <c r="E12" s="562"/>
      <c r="F12" s="562"/>
      <c r="G12" s="562"/>
      <c r="H12" s="565"/>
      <c r="I12" s="568"/>
      <c r="J12" s="547"/>
      <c r="K12" s="550"/>
      <c r="L12" s="550"/>
      <c r="M12" s="553"/>
      <c r="N12" s="550"/>
      <c r="O12" s="643"/>
      <c r="P12" s="577"/>
      <c r="Q12" s="544"/>
      <c r="R12" s="577"/>
      <c r="S12" s="577"/>
      <c r="T12" s="583"/>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9" customFormat="1" ht="13.5" customHeight="1">
      <c r="A13" s="556"/>
      <c r="B13" s="562"/>
      <c r="C13" s="559"/>
      <c r="D13" s="559"/>
      <c r="E13" s="562"/>
      <c r="F13" s="562"/>
      <c r="G13" s="562"/>
      <c r="H13" s="565"/>
      <c r="I13" s="568"/>
      <c r="J13" s="547"/>
      <c r="K13" s="550"/>
      <c r="L13" s="550"/>
      <c r="M13" s="553"/>
      <c r="N13" s="550"/>
      <c r="O13" s="643"/>
      <c r="P13" s="577"/>
      <c r="Q13" s="544"/>
      <c r="R13" s="577"/>
      <c r="S13" s="577"/>
      <c r="T13" s="583"/>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9" customFormat="1" ht="409.5" customHeight="1">
      <c r="A14" s="557"/>
      <c r="B14" s="563"/>
      <c r="C14" s="560"/>
      <c r="D14" s="560"/>
      <c r="E14" s="563"/>
      <c r="F14" s="563"/>
      <c r="G14" s="563"/>
      <c r="H14" s="566"/>
      <c r="I14" s="569"/>
      <c r="J14" s="548"/>
      <c r="K14" s="551"/>
      <c r="L14" s="551"/>
      <c r="M14" s="554"/>
      <c r="N14" s="551"/>
      <c r="O14" s="644"/>
      <c r="P14" s="578"/>
      <c r="Q14" s="545"/>
      <c r="R14" s="578"/>
      <c r="S14" s="578"/>
      <c r="T14" s="58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9" customFormat="1" ht="15" customHeight="1">
      <c r="A15" s="555">
        <f>'Mapa Final'!A15</f>
        <v>2</v>
      </c>
      <c r="B15" s="541" t="str">
        <f>'Mapa Final'!B15</f>
        <v>Dificultad en la adquisición de inmuebles</v>
      </c>
      <c r="C15" s="558" t="str">
        <f>'Mapa Final'!C15</f>
        <v>Afectación en la Prestación del Servicio de Justicia</v>
      </c>
      <c r="D15" s="558"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561" t="str">
        <f>'Mapa Final'!E15</f>
        <v>Depender de terceros (Convenio, Secretarias, propietarios.)</v>
      </c>
      <c r="F15" s="561" t="str">
        <f>'Mapa Final'!F15</f>
        <v>Posibilidad de no suplir la necesidad del mejoramiento de sedes judiciales, debido a la falta de oportunidad por entidades externas que intervienen en el proceso de adquisición de inmuebles, dificultando el acceso a un mejor servicio de justicia.</v>
      </c>
      <c r="G15" s="561" t="str">
        <f>'Mapa Final'!G15</f>
        <v>Usuarios, productos y prácticas organizacionales</v>
      </c>
      <c r="H15" s="564" t="str">
        <f>'Mapa Final'!I15</f>
        <v>Media</v>
      </c>
      <c r="I15" s="567" t="str">
        <f>'Mapa Final'!L15</f>
        <v>Mayor</v>
      </c>
      <c r="J15" s="546" t="str">
        <f>'Mapa Final'!N15</f>
        <v xml:space="preserve">Alto </v>
      </c>
      <c r="K15" s="549" t="str">
        <f>'Mapa Final'!AA15</f>
        <v>Baja</v>
      </c>
      <c r="L15" s="549" t="str">
        <f>'Mapa Final'!AE15</f>
        <v>Mayor</v>
      </c>
      <c r="M15" s="552" t="str">
        <f>'Mapa Final'!AG15</f>
        <v xml:space="preserve">Alto </v>
      </c>
      <c r="N15" s="549" t="str">
        <f>'Mapa Final'!AH15</f>
        <v>Reducir(mitigar)</v>
      </c>
      <c r="O15" s="642" t="s">
        <v>678</v>
      </c>
      <c r="P15" s="582" t="s">
        <v>649</v>
      </c>
      <c r="Q15" s="543"/>
      <c r="R15" s="576">
        <v>44743</v>
      </c>
      <c r="S15" s="576">
        <v>44834</v>
      </c>
      <c r="T15" s="627" t="s">
        <v>679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9" customFormat="1" ht="13.5" customHeight="1">
      <c r="A16" s="556"/>
      <c r="B16" s="394"/>
      <c r="C16" s="559"/>
      <c r="D16" s="559"/>
      <c r="E16" s="562"/>
      <c r="F16" s="562"/>
      <c r="G16" s="562"/>
      <c r="H16" s="565"/>
      <c r="I16" s="568"/>
      <c r="J16" s="547"/>
      <c r="K16" s="550"/>
      <c r="L16" s="550"/>
      <c r="M16" s="553"/>
      <c r="N16" s="550"/>
      <c r="O16" s="638"/>
      <c r="P16" s="577"/>
      <c r="Q16" s="544"/>
      <c r="R16" s="577"/>
      <c r="S16" s="577"/>
      <c r="T16" s="64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9" customFormat="1" ht="13.5" customHeight="1">
      <c r="A17" s="556"/>
      <c r="B17" s="394"/>
      <c r="C17" s="559"/>
      <c r="D17" s="559"/>
      <c r="E17" s="562"/>
      <c r="F17" s="562"/>
      <c r="G17" s="562"/>
      <c r="H17" s="565"/>
      <c r="I17" s="568"/>
      <c r="J17" s="547"/>
      <c r="K17" s="550"/>
      <c r="L17" s="550"/>
      <c r="M17" s="553"/>
      <c r="N17" s="550"/>
      <c r="O17" s="638"/>
      <c r="P17" s="577"/>
      <c r="Q17" s="544"/>
      <c r="R17" s="577"/>
      <c r="S17" s="577"/>
      <c r="T17" s="64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9" customFormat="1" ht="13.5" customHeight="1">
      <c r="A18" s="556"/>
      <c r="B18" s="394"/>
      <c r="C18" s="559"/>
      <c r="D18" s="559"/>
      <c r="E18" s="562"/>
      <c r="F18" s="562"/>
      <c r="G18" s="562"/>
      <c r="H18" s="565"/>
      <c r="I18" s="568"/>
      <c r="J18" s="547"/>
      <c r="K18" s="550"/>
      <c r="L18" s="550"/>
      <c r="M18" s="553"/>
      <c r="N18" s="550"/>
      <c r="O18" s="638"/>
      <c r="P18" s="577"/>
      <c r="Q18" s="544"/>
      <c r="R18" s="577"/>
      <c r="S18" s="577"/>
      <c r="T18" s="64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9" customFormat="1" ht="315" customHeight="1">
      <c r="A19" s="557"/>
      <c r="B19" s="542"/>
      <c r="C19" s="560"/>
      <c r="D19" s="560"/>
      <c r="E19" s="563"/>
      <c r="F19" s="563"/>
      <c r="G19" s="563"/>
      <c r="H19" s="566"/>
      <c r="I19" s="569"/>
      <c r="J19" s="548"/>
      <c r="K19" s="551"/>
      <c r="L19" s="551"/>
      <c r="M19" s="554"/>
      <c r="N19" s="551"/>
      <c r="O19" s="639"/>
      <c r="P19" s="578"/>
      <c r="Q19" s="545"/>
      <c r="R19" s="578"/>
      <c r="S19" s="578"/>
      <c r="T19" s="64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55">
        <f>'Mapa Final'!A20</f>
        <v>3</v>
      </c>
      <c r="B20" s="541" t="str">
        <f>'Mapa Final'!B20</f>
        <v>Demora en la ejecución de los contratos de consultorías de estudios y diseños de infraestructura física de alta y media alta complejidad</v>
      </c>
      <c r="C20" s="558" t="str">
        <f>'Mapa Final'!C20</f>
        <v>Afectación en la Prestación del Servicio de Justicia</v>
      </c>
      <c r="D20" s="558"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561" t="str">
        <f>'Mapa Final'!E20</f>
        <v>La presencia de cambios normativos o ajustes al programa arquitectónico y a la falta de calidad en el diseño, causan demoras considerables en el proyecto de estudios y diseños.</v>
      </c>
      <c r="F20" s="561" t="str">
        <f>'Mapa Final'!F20</f>
        <v>Posibilidad de que se genere retraso en la contratación de la construcción del proyecto, a causa de los cambios normativos, ajustes al programa arquitectónico o falta en la calidad de los diseños y estudios técnicos.</v>
      </c>
      <c r="G20" s="561" t="str">
        <f>'Mapa Final'!G20</f>
        <v>Ejecución y Administración de Procesos</v>
      </c>
      <c r="H20" s="564" t="str">
        <f>'Mapa Final'!I20</f>
        <v>Baja</v>
      </c>
      <c r="I20" s="567" t="str">
        <f>'Mapa Final'!L20</f>
        <v>Moderado</v>
      </c>
      <c r="J20" s="546" t="str">
        <f>'Mapa Final'!N20</f>
        <v>Moderado</v>
      </c>
      <c r="K20" s="549" t="str">
        <f>'Mapa Final'!AA20</f>
        <v>Baja</v>
      </c>
      <c r="L20" s="549" t="str">
        <f>'Mapa Final'!AE20</f>
        <v>Moderado</v>
      </c>
      <c r="M20" s="552" t="str">
        <f>'Mapa Final'!AG20</f>
        <v>Moderado</v>
      </c>
      <c r="N20" s="549" t="str">
        <f>'Mapa Final'!AH20</f>
        <v>Aceptar</v>
      </c>
      <c r="O20" s="637" t="s">
        <v>680</v>
      </c>
      <c r="P20" s="582" t="s">
        <v>649</v>
      </c>
      <c r="Q20" s="543"/>
      <c r="R20" s="576">
        <v>44743</v>
      </c>
      <c r="S20" s="576">
        <v>44834</v>
      </c>
      <c r="T20" s="579" t="s">
        <v>681</v>
      </c>
      <c r="U20" s="35"/>
      <c r="V20" s="35"/>
    </row>
    <row r="21" spans="1:176">
      <c r="A21" s="556"/>
      <c r="B21" s="394"/>
      <c r="C21" s="559"/>
      <c r="D21" s="559"/>
      <c r="E21" s="562"/>
      <c r="F21" s="562"/>
      <c r="G21" s="562"/>
      <c r="H21" s="565"/>
      <c r="I21" s="568"/>
      <c r="J21" s="547"/>
      <c r="K21" s="550"/>
      <c r="L21" s="550"/>
      <c r="M21" s="553"/>
      <c r="N21" s="550"/>
      <c r="O21" s="638"/>
      <c r="P21" s="577"/>
      <c r="Q21" s="544"/>
      <c r="R21" s="577"/>
      <c r="S21" s="577"/>
      <c r="T21" s="583"/>
      <c r="U21" s="35"/>
      <c r="V21" s="35"/>
    </row>
    <row r="22" spans="1:176">
      <c r="A22" s="556"/>
      <c r="B22" s="394"/>
      <c r="C22" s="559"/>
      <c r="D22" s="559"/>
      <c r="E22" s="562"/>
      <c r="F22" s="562"/>
      <c r="G22" s="562"/>
      <c r="H22" s="565"/>
      <c r="I22" s="568"/>
      <c r="J22" s="547"/>
      <c r="K22" s="550"/>
      <c r="L22" s="550"/>
      <c r="M22" s="553"/>
      <c r="N22" s="550"/>
      <c r="O22" s="638"/>
      <c r="P22" s="577"/>
      <c r="Q22" s="544"/>
      <c r="R22" s="577"/>
      <c r="S22" s="577"/>
      <c r="T22" s="583"/>
      <c r="U22" s="35"/>
      <c r="V22" s="35"/>
    </row>
    <row r="23" spans="1:176">
      <c r="A23" s="556"/>
      <c r="B23" s="394"/>
      <c r="C23" s="559"/>
      <c r="D23" s="559"/>
      <c r="E23" s="562"/>
      <c r="F23" s="562"/>
      <c r="G23" s="562"/>
      <c r="H23" s="565"/>
      <c r="I23" s="568"/>
      <c r="J23" s="547"/>
      <c r="K23" s="550"/>
      <c r="L23" s="550"/>
      <c r="M23" s="553"/>
      <c r="N23" s="550"/>
      <c r="O23" s="638"/>
      <c r="P23" s="577"/>
      <c r="Q23" s="544"/>
      <c r="R23" s="577"/>
      <c r="S23" s="577"/>
      <c r="T23" s="583"/>
      <c r="U23" s="35"/>
      <c r="V23" s="35"/>
    </row>
    <row r="24" spans="1:176" ht="335.25" customHeight="1">
      <c r="A24" s="557"/>
      <c r="B24" s="542"/>
      <c r="C24" s="560"/>
      <c r="D24" s="560"/>
      <c r="E24" s="563"/>
      <c r="F24" s="563"/>
      <c r="G24" s="563"/>
      <c r="H24" s="566"/>
      <c r="I24" s="569"/>
      <c r="J24" s="548"/>
      <c r="K24" s="551"/>
      <c r="L24" s="551"/>
      <c r="M24" s="554"/>
      <c r="N24" s="551"/>
      <c r="O24" s="639"/>
      <c r="P24" s="578"/>
      <c r="Q24" s="545"/>
      <c r="R24" s="578"/>
      <c r="S24" s="578"/>
      <c r="T24" s="584"/>
      <c r="U24" s="35"/>
      <c r="V24" s="35"/>
    </row>
    <row r="25" spans="1:176">
      <c r="A25" s="555">
        <f>'Mapa Final'!A25</f>
        <v>4</v>
      </c>
      <c r="B25" s="541" t="str">
        <f>'Mapa Final'!B25</f>
        <v>Demora en la ejecución de los contratos de contrucción y mobiliario en proyectos de inversión de alta y media alta complejidad</v>
      </c>
      <c r="C25" s="558" t="str">
        <f>'Mapa Final'!C25</f>
        <v>Afectación en la Prestación del Servicio de Justicia</v>
      </c>
      <c r="D25" s="558" t="str">
        <f>'Mapa Final'!D25</f>
        <v>1. Paros, bloqueos o situaciones de orden público
2. Interventoría externa de baja calidad o del contratista de obra
3. Dificultad en la disponibilidad de recursos financieros, suministro de equipos, materiales, mano de obra y otros recursos necesarios
4. Relacionadas con los procesos adquisición, contratación o liquidación de los proyectos de infraestructura judicial
5. Sanciones de autoridades competentes</v>
      </c>
      <c r="E25" s="561" t="str">
        <f>'Mapa Final'!E25</f>
        <v>Demora en la entrega de una sede judicial nueva, debido a la imposibilidad para resolver la causa que ocasiona el retraso en el cronograma del proyecto.</v>
      </c>
      <c r="F25" s="561" t="str">
        <f>'Mapa Final'!F25</f>
        <v>Posibilidad de que la entrega de una sede judicial nueva se retrase, por factores asociados a la adquisición, contratación, ejecución de estudios, diseños y contrucción de infraestructura judicial.</v>
      </c>
      <c r="G25" s="561" t="str">
        <f>'Mapa Final'!G25</f>
        <v>Ejecución y Administración de Procesos</v>
      </c>
      <c r="H25" s="564" t="str">
        <f>'Mapa Final'!I25</f>
        <v>Baja</v>
      </c>
      <c r="I25" s="567" t="str">
        <f>'Mapa Final'!L25</f>
        <v>Moderado</v>
      </c>
      <c r="J25" s="546" t="str">
        <f>'Mapa Final'!N25</f>
        <v>Moderado</v>
      </c>
      <c r="K25" s="549" t="str">
        <f>'Mapa Final'!AA25</f>
        <v>Baja</v>
      </c>
      <c r="L25" s="549" t="str">
        <f>'Mapa Final'!AE25</f>
        <v>Moderado</v>
      </c>
      <c r="M25" s="552" t="str">
        <f>'Mapa Final'!AG25</f>
        <v>Moderado</v>
      </c>
      <c r="N25" s="549" t="str">
        <f>'Mapa Final'!AH25</f>
        <v>Aceptar</v>
      </c>
      <c r="O25" s="634" t="s">
        <v>682</v>
      </c>
      <c r="P25" s="582" t="s">
        <v>649</v>
      </c>
      <c r="Q25" s="543"/>
      <c r="R25" s="576">
        <v>44743</v>
      </c>
      <c r="S25" s="576">
        <v>44834</v>
      </c>
      <c r="T25" s="633" t="s">
        <v>683</v>
      </c>
    </row>
    <row r="26" spans="1:176">
      <c r="A26" s="556"/>
      <c r="B26" s="394"/>
      <c r="C26" s="559"/>
      <c r="D26" s="559"/>
      <c r="E26" s="562"/>
      <c r="F26" s="562"/>
      <c r="G26" s="562"/>
      <c r="H26" s="565"/>
      <c r="I26" s="568"/>
      <c r="J26" s="547"/>
      <c r="K26" s="550"/>
      <c r="L26" s="550"/>
      <c r="M26" s="553"/>
      <c r="N26" s="550"/>
      <c r="O26" s="635"/>
      <c r="P26" s="577"/>
      <c r="Q26" s="544"/>
      <c r="R26" s="577"/>
      <c r="S26" s="577"/>
      <c r="T26" s="583"/>
    </row>
    <row r="27" spans="1:176">
      <c r="A27" s="556"/>
      <c r="B27" s="394"/>
      <c r="C27" s="559"/>
      <c r="D27" s="559"/>
      <c r="E27" s="562"/>
      <c r="F27" s="562"/>
      <c r="G27" s="562"/>
      <c r="H27" s="565"/>
      <c r="I27" s="568"/>
      <c r="J27" s="547"/>
      <c r="K27" s="550"/>
      <c r="L27" s="550"/>
      <c r="M27" s="553"/>
      <c r="N27" s="550"/>
      <c r="O27" s="635"/>
      <c r="P27" s="577"/>
      <c r="Q27" s="544"/>
      <c r="R27" s="577"/>
      <c r="S27" s="577"/>
      <c r="T27" s="583"/>
    </row>
    <row r="28" spans="1:176">
      <c r="A28" s="556"/>
      <c r="B28" s="394"/>
      <c r="C28" s="559"/>
      <c r="D28" s="559"/>
      <c r="E28" s="562"/>
      <c r="F28" s="562"/>
      <c r="G28" s="562"/>
      <c r="H28" s="565"/>
      <c r="I28" s="568"/>
      <c r="J28" s="547"/>
      <c r="K28" s="550"/>
      <c r="L28" s="550"/>
      <c r="M28" s="553"/>
      <c r="N28" s="550"/>
      <c r="O28" s="635"/>
      <c r="P28" s="577"/>
      <c r="Q28" s="544"/>
      <c r="R28" s="577"/>
      <c r="S28" s="577"/>
      <c r="T28" s="583"/>
    </row>
    <row r="29" spans="1:176" ht="175.5" customHeight="1">
      <c r="A29" s="557"/>
      <c r="B29" s="542"/>
      <c r="C29" s="560"/>
      <c r="D29" s="560"/>
      <c r="E29" s="563"/>
      <c r="F29" s="563"/>
      <c r="G29" s="563"/>
      <c r="H29" s="566"/>
      <c r="I29" s="569"/>
      <c r="J29" s="548"/>
      <c r="K29" s="551"/>
      <c r="L29" s="551"/>
      <c r="M29" s="554"/>
      <c r="N29" s="551"/>
      <c r="O29" s="636"/>
      <c r="P29" s="578"/>
      <c r="Q29" s="545"/>
      <c r="R29" s="578"/>
      <c r="S29" s="578"/>
      <c r="T29" s="584"/>
    </row>
    <row r="30" spans="1:176">
      <c r="A30" s="555">
        <f>'Mapa Final'!A30</f>
        <v>5</v>
      </c>
      <c r="B30" s="541" t="str">
        <f>'Mapa Final'!B30</f>
        <v>Daño o deterioro en sedes judiciales en construcción o ya construidas de alta y media alta complejidad</v>
      </c>
      <c r="C30" s="558" t="str">
        <f>'Mapa Final'!C30</f>
        <v>Afectación en la Prestación del Servicio de Justicia</v>
      </c>
      <c r="D30" s="558"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561" t="str">
        <f>'Mapa Final'!E30</f>
        <v>Evento o situación adversa que genera un daño a la infraestructura física judicial.</v>
      </c>
      <c r="F30" s="561" t="str">
        <f>'Mapa Final'!F30</f>
        <v>Posibilidad de que dado un evento o situación externa, se genere una afectación grave o leve a la infraestructura física judicial, a causa de un evento que impacte la infraestructura física.</v>
      </c>
      <c r="G30" s="561" t="str">
        <f>'Mapa Final'!G30</f>
        <v>Daños Activos Fijos/Eventos Externos</v>
      </c>
      <c r="H30" s="564" t="str">
        <f>'Mapa Final'!I30</f>
        <v>Baja</v>
      </c>
      <c r="I30" s="567" t="str">
        <f>'Mapa Final'!L30</f>
        <v>Moderado</v>
      </c>
      <c r="J30" s="546" t="str">
        <f>'Mapa Final'!N30</f>
        <v>Moderado</v>
      </c>
      <c r="K30" s="549" t="str">
        <f>'Mapa Final'!AA30</f>
        <v>Baja</v>
      </c>
      <c r="L30" s="549" t="str">
        <f>'Mapa Final'!AE30</f>
        <v>Moderado</v>
      </c>
      <c r="M30" s="552" t="str">
        <f>'Mapa Final'!AG30</f>
        <v>Moderado</v>
      </c>
      <c r="N30" s="549" t="str">
        <f>'Mapa Final'!AH30</f>
        <v>Aceptar</v>
      </c>
      <c r="O30" s="630" t="s">
        <v>684</v>
      </c>
      <c r="P30" s="582" t="s">
        <v>649</v>
      </c>
      <c r="Q30" s="543"/>
      <c r="R30" s="576">
        <v>44743</v>
      </c>
      <c r="S30" s="576">
        <v>44834</v>
      </c>
      <c r="T30" s="579" t="s">
        <v>685</v>
      </c>
    </row>
    <row r="31" spans="1:176">
      <c r="A31" s="556"/>
      <c r="B31" s="394"/>
      <c r="C31" s="559"/>
      <c r="D31" s="559"/>
      <c r="E31" s="562"/>
      <c r="F31" s="562"/>
      <c r="G31" s="562"/>
      <c r="H31" s="565"/>
      <c r="I31" s="568"/>
      <c r="J31" s="547"/>
      <c r="K31" s="550"/>
      <c r="L31" s="550"/>
      <c r="M31" s="553"/>
      <c r="N31" s="550"/>
      <c r="O31" s="631"/>
      <c r="P31" s="577"/>
      <c r="Q31" s="544"/>
      <c r="R31" s="577"/>
      <c r="S31" s="577"/>
      <c r="T31" s="583"/>
    </row>
    <row r="32" spans="1:176">
      <c r="A32" s="556"/>
      <c r="B32" s="394"/>
      <c r="C32" s="559"/>
      <c r="D32" s="559"/>
      <c r="E32" s="562"/>
      <c r="F32" s="562"/>
      <c r="G32" s="562"/>
      <c r="H32" s="565"/>
      <c r="I32" s="568"/>
      <c r="J32" s="547"/>
      <c r="K32" s="550"/>
      <c r="L32" s="550"/>
      <c r="M32" s="553"/>
      <c r="N32" s="550"/>
      <c r="O32" s="631"/>
      <c r="P32" s="577"/>
      <c r="Q32" s="544"/>
      <c r="R32" s="577"/>
      <c r="S32" s="577"/>
      <c r="T32" s="583"/>
    </row>
    <row r="33" spans="1:20">
      <c r="A33" s="556"/>
      <c r="B33" s="394"/>
      <c r="C33" s="559"/>
      <c r="D33" s="559"/>
      <c r="E33" s="562"/>
      <c r="F33" s="562"/>
      <c r="G33" s="562"/>
      <c r="H33" s="565"/>
      <c r="I33" s="568"/>
      <c r="J33" s="547"/>
      <c r="K33" s="550"/>
      <c r="L33" s="550"/>
      <c r="M33" s="553"/>
      <c r="N33" s="550"/>
      <c r="O33" s="631"/>
      <c r="P33" s="577"/>
      <c r="Q33" s="544"/>
      <c r="R33" s="577"/>
      <c r="S33" s="577"/>
      <c r="T33" s="583"/>
    </row>
    <row r="34" spans="1:20" ht="135.75" customHeight="1" thickBot="1">
      <c r="A34" s="557"/>
      <c r="B34" s="542"/>
      <c r="C34" s="560"/>
      <c r="D34" s="560"/>
      <c r="E34" s="563"/>
      <c r="F34" s="563"/>
      <c r="G34" s="563"/>
      <c r="H34" s="566"/>
      <c r="I34" s="569"/>
      <c r="J34" s="548"/>
      <c r="K34" s="551"/>
      <c r="L34" s="551"/>
      <c r="M34" s="554"/>
      <c r="N34" s="551"/>
      <c r="O34" s="632"/>
      <c r="P34" s="578"/>
      <c r="Q34" s="545"/>
      <c r="R34" s="578"/>
      <c r="S34" s="578"/>
      <c r="T34" s="584"/>
    </row>
    <row r="35" spans="1:20">
      <c r="A35" s="555">
        <f>'Mapa Final'!A35</f>
        <v>6</v>
      </c>
      <c r="B35" s="541" t="str">
        <f>'Mapa Final'!B35</f>
        <v>Impacto ambiental negativo, ocasionado por las actividades constructivas de alta y media alta complejidad</v>
      </c>
      <c r="C35" s="558" t="str">
        <f>'Mapa Final'!C35</f>
        <v xml:space="preserve"> Afectación Ambiental</v>
      </c>
      <c r="D35" s="558"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561" t="str">
        <f>'Mapa Final'!E35</f>
        <v>Incumplimiento ambiental, ocasionado por el desconocimiento y mala aplicación de los requisitos ambientales</v>
      </c>
      <c r="F35" s="561" t="str">
        <f>'Mapa Final'!F35</f>
        <v>Posibilidad de que la ocurrencia de un incumplimiento ambiental, a causa del desconocimiento o la indebida aplicación de los requisitos ambientales, lo que puede acarrear sanciones y retrasos en los proyectos de infraestructura.</v>
      </c>
      <c r="G35" s="561" t="str">
        <f>'Mapa Final'!G35</f>
        <v>Eventos Ambientales Internos</v>
      </c>
      <c r="H35" s="564" t="str">
        <f>'Mapa Final'!I35</f>
        <v>Baja</v>
      </c>
      <c r="I35" s="567" t="str">
        <f>'Mapa Final'!L35</f>
        <v>Moderado</v>
      </c>
      <c r="J35" s="546" t="str">
        <f>'Mapa Final'!N35</f>
        <v>Moderado</v>
      </c>
      <c r="K35" s="549" t="str">
        <f>'Mapa Final'!AA35</f>
        <v>Baja</v>
      </c>
      <c r="L35" s="549" t="str">
        <f>'Mapa Final'!AE35</f>
        <v>Moderado</v>
      </c>
      <c r="M35" s="552" t="str">
        <f>'Mapa Final'!AG35</f>
        <v>Moderado</v>
      </c>
      <c r="N35" s="549" t="str">
        <f>'Mapa Final'!AH35</f>
        <v>Aceptar</v>
      </c>
      <c r="O35" s="630" t="s">
        <v>686</v>
      </c>
      <c r="P35" s="582" t="s">
        <v>649</v>
      </c>
      <c r="Q35" s="543"/>
      <c r="R35" s="576">
        <v>44743</v>
      </c>
      <c r="S35" s="576">
        <v>44834</v>
      </c>
      <c r="T35" s="579" t="s">
        <v>687</v>
      </c>
    </row>
    <row r="36" spans="1:20">
      <c r="A36" s="556"/>
      <c r="B36" s="394"/>
      <c r="C36" s="559"/>
      <c r="D36" s="559"/>
      <c r="E36" s="562"/>
      <c r="F36" s="562"/>
      <c r="G36" s="562"/>
      <c r="H36" s="565"/>
      <c r="I36" s="568"/>
      <c r="J36" s="547"/>
      <c r="K36" s="550"/>
      <c r="L36" s="550"/>
      <c r="M36" s="553"/>
      <c r="N36" s="550"/>
      <c r="O36" s="631"/>
      <c r="P36" s="577"/>
      <c r="Q36" s="544"/>
      <c r="R36" s="577"/>
      <c r="S36" s="577"/>
      <c r="T36" s="580"/>
    </row>
    <row r="37" spans="1:20">
      <c r="A37" s="556"/>
      <c r="B37" s="394"/>
      <c r="C37" s="559"/>
      <c r="D37" s="559"/>
      <c r="E37" s="562"/>
      <c r="F37" s="562"/>
      <c r="G37" s="562"/>
      <c r="H37" s="565"/>
      <c r="I37" s="568"/>
      <c r="J37" s="547"/>
      <c r="K37" s="550"/>
      <c r="L37" s="550"/>
      <c r="M37" s="553"/>
      <c r="N37" s="550"/>
      <c r="O37" s="631"/>
      <c r="P37" s="577"/>
      <c r="Q37" s="544"/>
      <c r="R37" s="577"/>
      <c r="S37" s="577"/>
      <c r="T37" s="580"/>
    </row>
    <row r="38" spans="1:20">
      <c r="A38" s="556"/>
      <c r="B38" s="394"/>
      <c r="C38" s="559"/>
      <c r="D38" s="559"/>
      <c r="E38" s="562"/>
      <c r="F38" s="562"/>
      <c r="G38" s="562"/>
      <c r="H38" s="565"/>
      <c r="I38" s="568"/>
      <c r="J38" s="547"/>
      <c r="K38" s="550"/>
      <c r="L38" s="550"/>
      <c r="M38" s="553"/>
      <c r="N38" s="550"/>
      <c r="O38" s="631"/>
      <c r="P38" s="577"/>
      <c r="Q38" s="544"/>
      <c r="R38" s="577"/>
      <c r="S38" s="577"/>
      <c r="T38" s="580"/>
    </row>
    <row r="39" spans="1:20" ht="261.75" customHeight="1" thickBot="1">
      <c r="A39" s="557"/>
      <c r="B39" s="542"/>
      <c r="C39" s="560"/>
      <c r="D39" s="560"/>
      <c r="E39" s="563"/>
      <c r="F39" s="563"/>
      <c r="G39" s="563"/>
      <c r="H39" s="566"/>
      <c r="I39" s="569"/>
      <c r="J39" s="548"/>
      <c r="K39" s="551"/>
      <c r="L39" s="551"/>
      <c r="M39" s="554"/>
      <c r="N39" s="551"/>
      <c r="O39" s="632"/>
      <c r="P39" s="578"/>
      <c r="Q39" s="545"/>
      <c r="R39" s="578"/>
      <c r="S39" s="578"/>
      <c r="T39" s="581"/>
    </row>
    <row r="40" spans="1:20">
      <c r="A40" s="555">
        <f>'Mapa Final'!A40</f>
        <v>0</v>
      </c>
      <c r="B40" s="541">
        <f>'Mapa Final'!B40</f>
        <v>0</v>
      </c>
      <c r="C40" s="558">
        <f>'Mapa Final'!C40</f>
        <v>0</v>
      </c>
      <c r="D40" s="558">
        <f>'Mapa Final'!D40</f>
        <v>0</v>
      </c>
      <c r="E40" s="561">
        <f>'Mapa Final'!E40</f>
        <v>0</v>
      </c>
      <c r="F40" s="561">
        <f>'Mapa Final'!F40</f>
        <v>0</v>
      </c>
      <c r="G40" s="561">
        <f>'Mapa Final'!G40</f>
        <v>0</v>
      </c>
      <c r="H40" s="564" t="str">
        <f>'Mapa Final'!I40</f>
        <v>Muy Baja</v>
      </c>
      <c r="I40" s="567" t="b">
        <f>'Mapa Final'!L40</f>
        <v>0</v>
      </c>
      <c r="J40" s="546" t="e">
        <f>'Mapa Final'!N40</f>
        <v>#N/A</v>
      </c>
      <c r="K40" s="549" t="e">
        <f>'Mapa Final'!AA40</f>
        <v>#DIV/0!</v>
      </c>
      <c r="L40" s="549" t="e">
        <f>'Mapa Final'!AE40</f>
        <v>#DIV/0!</v>
      </c>
      <c r="M40" s="552" t="e">
        <f>'Mapa Final'!AG40</f>
        <v>#DIV/0!</v>
      </c>
      <c r="N40" s="549">
        <f>'Mapa Final'!AH40</f>
        <v>0</v>
      </c>
      <c r="O40" s="543"/>
      <c r="P40" s="543"/>
      <c r="Q40" s="543"/>
      <c r="R40" s="543"/>
      <c r="S40" s="543"/>
      <c r="T40" s="543"/>
    </row>
    <row r="41" spans="1:20">
      <c r="A41" s="556"/>
      <c r="B41" s="394"/>
      <c r="C41" s="559"/>
      <c r="D41" s="559"/>
      <c r="E41" s="562"/>
      <c r="F41" s="562"/>
      <c r="G41" s="562"/>
      <c r="H41" s="565"/>
      <c r="I41" s="568"/>
      <c r="J41" s="547"/>
      <c r="K41" s="550"/>
      <c r="L41" s="550"/>
      <c r="M41" s="553"/>
      <c r="N41" s="550"/>
      <c r="O41" s="544"/>
      <c r="P41" s="544"/>
      <c r="Q41" s="544"/>
      <c r="R41" s="544"/>
      <c r="S41" s="544"/>
      <c r="T41" s="544"/>
    </row>
    <row r="42" spans="1:20">
      <c r="A42" s="556"/>
      <c r="B42" s="394"/>
      <c r="C42" s="559"/>
      <c r="D42" s="559"/>
      <c r="E42" s="562"/>
      <c r="F42" s="562"/>
      <c r="G42" s="562"/>
      <c r="H42" s="565"/>
      <c r="I42" s="568"/>
      <c r="J42" s="547"/>
      <c r="K42" s="550"/>
      <c r="L42" s="550"/>
      <c r="M42" s="553"/>
      <c r="N42" s="550"/>
      <c r="O42" s="544"/>
      <c r="P42" s="544"/>
      <c r="Q42" s="544"/>
      <c r="R42" s="544"/>
      <c r="S42" s="544"/>
      <c r="T42" s="544"/>
    </row>
    <row r="43" spans="1:20">
      <c r="A43" s="556"/>
      <c r="B43" s="394"/>
      <c r="C43" s="559"/>
      <c r="D43" s="559"/>
      <c r="E43" s="562"/>
      <c r="F43" s="562"/>
      <c r="G43" s="562"/>
      <c r="H43" s="565"/>
      <c r="I43" s="568"/>
      <c r="J43" s="547"/>
      <c r="K43" s="550"/>
      <c r="L43" s="550"/>
      <c r="M43" s="553"/>
      <c r="N43" s="550"/>
      <c r="O43" s="544"/>
      <c r="P43" s="544"/>
      <c r="Q43" s="544"/>
      <c r="R43" s="544"/>
      <c r="S43" s="544"/>
      <c r="T43" s="544"/>
    </row>
    <row r="44" spans="1:20" ht="15.75" thickBot="1">
      <c r="A44" s="557"/>
      <c r="B44" s="542"/>
      <c r="C44" s="560"/>
      <c r="D44" s="560"/>
      <c r="E44" s="563"/>
      <c r="F44" s="563"/>
      <c r="G44" s="563"/>
      <c r="H44" s="566"/>
      <c r="I44" s="569"/>
      <c r="J44" s="548"/>
      <c r="K44" s="551"/>
      <c r="L44" s="551"/>
      <c r="M44" s="554"/>
      <c r="N44" s="551"/>
      <c r="O44" s="545"/>
      <c r="P44" s="545"/>
      <c r="Q44" s="545"/>
      <c r="R44" s="545"/>
      <c r="S44" s="545"/>
      <c r="T44" s="545"/>
    </row>
    <row r="45" spans="1:20">
      <c r="A45" s="555">
        <f>'Mapa Final'!A45</f>
        <v>0</v>
      </c>
      <c r="B45" s="541">
        <f>'Mapa Final'!B45</f>
        <v>0</v>
      </c>
      <c r="C45" s="558">
        <f>'Mapa Final'!C45</f>
        <v>0</v>
      </c>
      <c r="D45" s="558">
        <f>'Mapa Final'!D45</f>
        <v>0</v>
      </c>
      <c r="E45" s="561">
        <f>'Mapa Final'!E45</f>
        <v>0</v>
      </c>
      <c r="F45" s="561">
        <f>'Mapa Final'!F45</f>
        <v>0</v>
      </c>
      <c r="G45" s="561">
        <f>'Mapa Final'!G45</f>
        <v>0</v>
      </c>
      <c r="H45" s="564" t="str">
        <f>'Mapa Final'!I45</f>
        <v>Muy Baja</v>
      </c>
      <c r="I45" s="567" t="b">
        <f>'Mapa Final'!L45</f>
        <v>0</v>
      </c>
      <c r="J45" s="546" t="e">
        <f>'Mapa Final'!N45</f>
        <v>#N/A</v>
      </c>
      <c r="K45" s="549" t="e">
        <f>'Mapa Final'!AA45</f>
        <v>#DIV/0!</v>
      </c>
      <c r="L45" s="549" t="e">
        <f>'Mapa Final'!AE45</f>
        <v>#DIV/0!</v>
      </c>
      <c r="M45" s="552" t="e">
        <f>'Mapa Final'!AG45</f>
        <v>#DIV/0!</v>
      </c>
      <c r="N45" s="549">
        <f>'Mapa Final'!AH45</f>
        <v>0</v>
      </c>
      <c r="O45" s="543"/>
      <c r="P45" s="543"/>
      <c r="Q45" s="543"/>
      <c r="R45" s="543"/>
      <c r="S45" s="543"/>
      <c r="T45" s="543"/>
    </row>
    <row r="46" spans="1:20">
      <c r="A46" s="556"/>
      <c r="B46" s="394"/>
      <c r="C46" s="559"/>
      <c r="D46" s="559"/>
      <c r="E46" s="562"/>
      <c r="F46" s="562"/>
      <c r="G46" s="562"/>
      <c r="H46" s="565"/>
      <c r="I46" s="568"/>
      <c r="J46" s="547"/>
      <c r="K46" s="550"/>
      <c r="L46" s="550"/>
      <c r="M46" s="553"/>
      <c r="N46" s="550"/>
      <c r="O46" s="544"/>
      <c r="P46" s="544"/>
      <c r="Q46" s="544"/>
      <c r="R46" s="544"/>
      <c r="S46" s="544"/>
      <c r="T46" s="544"/>
    </row>
    <row r="47" spans="1:20">
      <c r="A47" s="556"/>
      <c r="B47" s="394"/>
      <c r="C47" s="559"/>
      <c r="D47" s="559"/>
      <c r="E47" s="562"/>
      <c r="F47" s="562"/>
      <c r="G47" s="562"/>
      <c r="H47" s="565"/>
      <c r="I47" s="568"/>
      <c r="J47" s="547"/>
      <c r="K47" s="550"/>
      <c r="L47" s="550"/>
      <c r="M47" s="553"/>
      <c r="N47" s="550"/>
      <c r="O47" s="544"/>
      <c r="P47" s="544"/>
      <c r="Q47" s="544"/>
      <c r="R47" s="544"/>
      <c r="S47" s="544"/>
      <c r="T47" s="544"/>
    </row>
    <row r="48" spans="1:20">
      <c r="A48" s="556"/>
      <c r="B48" s="394"/>
      <c r="C48" s="559"/>
      <c r="D48" s="559"/>
      <c r="E48" s="562"/>
      <c r="F48" s="562"/>
      <c r="G48" s="562"/>
      <c r="H48" s="565"/>
      <c r="I48" s="568"/>
      <c r="J48" s="547"/>
      <c r="K48" s="550"/>
      <c r="L48" s="550"/>
      <c r="M48" s="553"/>
      <c r="N48" s="550"/>
      <c r="O48" s="544"/>
      <c r="P48" s="544"/>
      <c r="Q48" s="544"/>
      <c r="R48" s="544"/>
      <c r="S48" s="544"/>
      <c r="T48" s="544"/>
    </row>
    <row r="49" spans="1:20" ht="15.75" thickBot="1">
      <c r="A49" s="557"/>
      <c r="B49" s="542"/>
      <c r="C49" s="560"/>
      <c r="D49" s="560"/>
      <c r="E49" s="563"/>
      <c r="F49" s="563"/>
      <c r="G49" s="563"/>
      <c r="H49" s="566"/>
      <c r="I49" s="569"/>
      <c r="J49" s="548"/>
      <c r="K49" s="551"/>
      <c r="L49" s="551"/>
      <c r="M49" s="554"/>
      <c r="N49" s="551"/>
      <c r="O49" s="545"/>
      <c r="P49" s="545"/>
      <c r="Q49" s="545"/>
      <c r="R49" s="545"/>
      <c r="S49" s="545"/>
      <c r="T49" s="545"/>
    </row>
    <row r="50" spans="1:20">
      <c r="A50" s="555">
        <f>'Mapa Final'!A50</f>
        <v>0</v>
      </c>
      <c r="B50" s="541">
        <f>'Mapa Final'!B50</f>
        <v>0</v>
      </c>
      <c r="C50" s="558">
        <f>'Mapa Final'!C50</f>
        <v>0</v>
      </c>
      <c r="D50" s="558">
        <f>'Mapa Final'!D50</f>
        <v>0</v>
      </c>
      <c r="E50" s="561">
        <f>'Mapa Final'!E50</f>
        <v>0</v>
      </c>
      <c r="F50" s="561">
        <f>'Mapa Final'!F50</f>
        <v>0</v>
      </c>
      <c r="G50" s="561">
        <f>'Mapa Final'!G50</f>
        <v>0</v>
      </c>
      <c r="H50" s="564" t="str">
        <f>'Mapa Final'!I50</f>
        <v>Muy Baja</v>
      </c>
      <c r="I50" s="567" t="b">
        <f>'Mapa Final'!L50</f>
        <v>0</v>
      </c>
      <c r="J50" s="546" t="e">
        <f>'Mapa Final'!N50</f>
        <v>#N/A</v>
      </c>
      <c r="K50" s="549" t="e">
        <f>'Mapa Final'!AA50</f>
        <v>#DIV/0!</v>
      </c>
      <c r="L50" s="549" t="e">
        <f>'Mapa Final'!AE50</f>
        <v>#DIV/0!</v>
      </c>
      <c r="M50" s="552" t="e">
        <f>'Mapa Final'!AG50</f>
        <v>#DIV/0!</v>
      </c>
      <c r="N50" s="549">
        <f>'Mapa Final'!AH50</f>
        <v>0</v>
      </c>
      <c r="O50" s="543"/>
      <c r="P50" s="543"/>
      <c r="Q50" s="543"/>
      <c r="R50" s="543"/>
      <c r="S50" s="543"/>
      <c r="T50" s="543"/>
    </row>
    <row r="51" spans="1:20">
      <c r="A51" s="556"/>
      <c r="B51" s="394"/>
      <c r="C51" s="559"/>
      <c r="D51" s="559"/>
      <c r="E51" s="562"/>
      <c r="F51" s="562"/>
      <c r="G51" s="562"/>
      <c r="H51" s="565"/>
      <c r="I51" s="568"/>
      <c r="J51" s="547"/>
      <c r="K51" s="550"/>
      <c r="L51" s="550"/>
      <c r="M51" s="553"/>
      <c r="N51" s="550"/>
      <c r="O51" s="544"/>
      <c r="P51" s="544"/>
      <c r="Q51" s="544"/>
      <c r="R51" s="544"/>
      <c r="S51" s="544"/>
      <c r="T51" s="544"/>
    </row>
    <row r="52" spans="1:20">
      <c r="A52" s="556"/>
      <c r="B52" s="394"/>
      <c r="C52" s="559"/>
      <c r="D52" s="559"/>
      <c r="E52" s="562"/>
      <c r="F52" s="562"/>
      <c r="G52" s="562"/>
      <c r="H52" s="565"/>
      <c r="I52" s="568"/>
      <c r="J52" s="547"/>
      <c r="K52" s="550"/>
      <c r="L52" s="550"/>
      <c r="M52" s="553"/>
      <c r="N52" s="550"/>
      <c r="O52" s="544"/>
      <c r="P52" s="544"/>
      <c r="Q52" s="544"/>
      <c r="R52" s="544"/>
      <c r="S52" s="544"/>
      <c r="T52" s="544"/>
    </row>
    <row r="53" spans="1:20">
      <c r="A53" s="556"/>
      <c r="B53" s="394"/>
      <c r="C53" s="559"/>
      <c r="D53" s="559"/>
      <c r="E53" s="562"/>
      <c r="F53" s="562"/>
      <c r="G53" s="562"/>
      <c r="H53" s="565"/>
      <c r="I53" s="568"/>
      <c r="J53" s="547"/>
      <c r="K53" s="550"/>
      <c r="L53" s="550"/>
      <c r="M53" s="553"/>
      <c r="N53" s="550"/>
      <c r="O53" s="544"/>
      <c r="P53" s="544"/>
      <c r="Q53" s="544"/>
      <c r="R53" s="544"/>
      <c r="S53" s="544"/>
      <c r="T53" s="544"/>
    </row>
    <row r="54" spans="1:20" ht="15.75" thickBot="1">
      <c r="A54" s="557"/>
      <c r="B54" s="542"/>
      <c r="C54" s="560"/>
      <c r="D54" s="560"/>
      <c r="E54" s="563"/>
      <c r="F54" s="563"/>
      <c r="G54" s="563"/>
      <c r="H54" s="566"/>
      <c r="I54" s="569"/>
      <c r="J54" s="548"/>
      <c r="K54" s="551"/>
      <c r="L54" s="551"/>
      <c r="M54" s="554"/>
      <c r="N54" s="551"/>
      <c r="O54" s="545"/>
      <c r="P54" s="545"/>
      <c r="Q54" s="545"/>
      <c r="R54" s="545"/>
      <c r="S54" s="545"/>
      <c r="T54" s="545"/>
    </row>
    <row r="55" spans="1:20">
      <c r="A55" s="555">
        <f>'Mapa Final'!A55</f>
        <v>0</v>
      </c>
      <c r="B55" s="541">
        <f>'Mapa Final'!B55</f>
        <v>0</v>
      </c>
      <c r="C55" s="558">
        <f>'Mapa Final'!C55</f>
        <v>0</v>
      </c>
      <c r="D55" s="558">
        <f>'Mapa Final'!D55</f>
        <v>0</v>
      </c>
      <c r="E55" s="561">
        <f>'Mapa Final'!E55</f>
        <v>0</v>
      </c>
      <c r="F55" s="561">
        <f>'Mapa Final'!F55</f>
        <v>0</v>
      </c>
      <c r="G55" s="561">
        <f>'Mapa Final'!G55</f>
        <v>0</v>
      </c>
      <c r="H55" s="564" t="str">
        <f>'Mapa Final'!I55</f>
        <v>Muy Baja</v>
      </c>
      <c r="I55" s="567" t="b">
        <f>'Mapa Final'!L55</f>
        <v>0</v>
      </c>
      <c r="J55" s="546" t="e">
        <f>'Mapa Final'!N55</f>
        <v>#N/A</v>
      </c>
      <c r="K55" s="549" t="e">
        <f>'Mapa Final'!AA55</f>
        <v>#DIV/0!</v>
      </c>
      <c r="L55" s="549" t="e">
        <f>'Mapa Final'!AE55</f>
        <v>#DIV/0!</v>
      </c>
      <c r="M55" s="552" t="e">
        <f>'Mapa Final'!AG55</f>
        <v>#DIV/0!</v>
      </c>
      <c r="N55" s="549">
        <f>'Mapa Final'!AH55</f>
        <v>0</v>
      </c>
      <c r="O55" s="543"/>
      <c r="P55" s="543"/>
      <c r="Q55" s="543"/>
      <c r="R55" s="543"/>
      <c r="S55" s="543"/>
      <c r="T55" s="543"/>
    </row>
    <row r="56" spans="1:20">
      <c r="A56" s="556"/>
      <c r="B56" s="394"/>
      <c r="C56" s="559"/>
      <c r="D56" s="559"/>
      <c r="E56" s="562"/>
      <c r="F56" s="562"/>
      <c r="G56" s="562"/>
      <c r="H56" s="565"/>
      <c r="I56" s="568"/>
      <c r="J56" s="547"/>
      <c r="K56" s="550"/>
      <c r="L56" s="550"/>
      <c r="M56" s="553"/>
      <c r="N56" s="550"/>
      <c r="O56" s="544"/>
      <c r="P56" s="544"/>
      <c r="Q56" s="544"/>
      <c r="R56" s="544"/>
      <c r="S56" s="544"/>
      <c r="T56" s="544"/>
    </row>
    <row r="57" spans="1:20">
      <c r="A57" s="556"/>
      <c r="B57" s="394"/>
      <c r="C57" s="559"/>
      <c r="D57" s="559"/>
      <c r="E57" s="562"/>
      <c r="F57" s="562"/>
      <c r="G57" s="562"/>
      <c r="H57" s="565"/>
      <c r="I57" s="568"/>
      <c r="J57" s="547"/>
      <c r="K57" s="550"/>
      <c r="L57" s="550"/>
      <c r="M57" s="553"/>
      <c r="N57" s="550"/>
      <c r="O57" s="544"/>
      <c r="P57" s="544"/>
      <c r="Q57" s="544"/>
      <c r="R57" s="544"/>
      <c r="S57" s="544"/>
      <c r="T57" s="544"/>
    </row>
    <row r="58" spans="1:20">
      <c r="A58" s="556"/>
      <c r="B58" s="394"/>
      <c r="C58" s="559"/>
      <c r="D58" s="559"/>
      <c r="E58" s="562"/>
      <c r="F58" s="562"/>
      <c r="G58" s="562"/>
      <c r="H58" s="565"/>
      <c r="I58" s="568"/>
      <c r="J58" s="547"/>
      <c r="K58" s="550"/>
      <c r="L58" s="550"/>
      <c r="M58" s="553"/>
      <c r="N58" s="550"/>
      <c r="O58" s="544"/>
      <c r="P58" s="544"/>
      <c r="Q58" s="544"/>
      <c r="R58" s="544"/>
      <c r="S58" s="544"/>
      <c r="T58" s="544"/>
    </row>
    <row r="59" spans="1:20" ht="15.75" thickBot="1">
      <c r="A59" s="557"/>
      <c r="B59" s="542"/>
      <c r="C59" s="560"/>
      <c r="D59" s="560"/>
      <c r="E59" s="563"/>
      <c r="F59" s="563"/>
      <c r="G59" s="563"/>
      <c r="H59" s="566"/>
      <c r="I59" s="569"/>
      <c r="J59" s="548"/>
      <c r="K59" s="551"/>
      <c r="L59" s="551"/>
      <c r="M59" s="554"/>
      <c r="N59" s="551"/>
      <c r="O59" s="545"/>
      <c r="P59" s="545"/>
      <c r="Q59" s="545"/>
      <c r="R59" s="545"/>
      <c r="S59" s="545"/>
      <c r="T59" s="545"/>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E15 A15:B15 B20 B25 B30 B35 B40 B45 B50 B55 A10:E10">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abSelected="1" topLeftCell="D29" zoomScale="71" zoomScaleNormal="71" workbookViewId="0">
      <selection activeCell="T35" sqref="T35:T39"/>
    </sheetView>
  </sheetViews>
  <sheetFormatPr defaultColWidth="11.42578125" defaultRowHeight="15"/>
  <cols>
    <col min="1" max="2" width="18.42578125" style="82" customWidth="1"/>
    <col min="3" max="3" width="15.5703125" customWidth="1"/>
    <col min="4" max="4" width="27.5703125" style="82" customWidth="1"/>
    <col min="5" max="5" width="18" style="150" customWidth="1"/>
    <col min="6" max="6" width="40.140625" customWidth="1"/>
    <col min="7" max="7" width="20.42578125" customWidth="1"/>
    <col min="8" max="8" width="10.42578125" style="151" customWidth="1"/>
    <col min="9" max="9" width="11.42578125" style="151" customWidth="1"/>
    <col min="10" max="10" width="10.140625" style="152" customWidth="1"/>
    <col min="11" max="11" width="11.42578125" style="151" customWidth="1"/>
    <col min="12" max="12" width="10.85546875" style="151" customWidth="1"/>
    <col min="13" max="13" width="18.28515625" style="15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27" customWidth="1"/>
    <col min="21" max="176" width="11.42578125" style="7"/>
  </cols>
  <sheetData>
    <row r="1" spans="1:278" s="135" customFormat="1" ht="16.5" customHeight="1">
      <c r="A1" s="457"/>
      <c r="B1" s="458"/>
      <c r="C1" s="458"/>
      <c r="D1" s="599" t="s">
        <v>688</v>
      </c>
      <c r="E1" s="599"/>
      <c r="F1" s="599"/>
      <c r="G1" s="599"/>
      <c r="H1" s="599"/>
      <c r="I1" s="599"/>
      <c r="J1" s="599"/>
      <c r="K1" s="599"/>
      <c r="L1" s="599"/>
      <c r="M1" s="599"/>
      <c r="N1" s="599"/>
      <c r="O1" s="599"/>
      <c r="P1" s="599"/>
      <c r="Q1" s="600"/>
      <c r="R1" s="450" t="s">
        <v>298</v>
      </c>
      <c r="S1" s="450"/>
      <c r="T1" s="450"/>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row>
    <row r="2" spans="1:278" s="135" customFormat="1" ht="39.75" customHeight="1">
      <c r="A2" s="459"/>
      <c r="B2" s="460"/>
      <c r="C2" s="460"/>
      <c r="D2" s="601"/>
      <c r="E2" s="601"/>
      <c r="F2" s="601"/>
      <c r="G2" s="601"/>
      <c r="H2" s="601"/>
      <c r="I2" s="601"/>
      <c r="J2" s="601"/>
      <c r="K2" s="601"/>
      <c r="L2" s="601"/>
      <c r="M2" s="601"/>
      <c r="N2" s="601"/>
      <c r="O2" s="601"/>
      <c r="P2" s="601"/>
      <c r="Q2" s="602"/>
      <c r="R2" s="450"/>
      <c r="S2" s="450"/>
      <c r="T2" s="450"/>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row>
    <row r="3" spans="1:278" s="135" customFormat="1" ht="3" customHeight="1">
      <c r="A3" s="2"/>
      <c r="B3" s="2"/>
      <c r="C3" s="3"/>
      <c r="D3" s="601"/>
      <c r="E3" s="601"/>
      <c r="F3" s="601"/>
      <c r="G3" s="601"/>
      <c r="H3" s="601"/>
      <c r="I3" s="601"/>
      <c r="J3" s="601"/>
      <c r="K3" s="601"/>
      <c r="L3" s="601"/>
      <c r="M3" s="601"/>
      <c r="N3" s="601"/>
      <c r="O3" s="601"/>
      <c r="P3" s="601"/>
      <c r="Q3" s="602"/>
      <c r="R3" s="450"/>
      <c r="S3" s="450"/>
      <c r="T3" s="450"/>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row>
    <row r="4" spans="1:278" s="135" customFormat="1" ht="41.25" customHeight="1">
      <c r="A4" s="451" t="s">
        <v>299</v>
      </c>
      <c r="B4" s="452"/>
      <c r="C4" s="453"/>
      <c r="D4" s="588" t="str">
        <f>'Mapa Final'!D4</f>
        <v>Mejoramiento de Infraestructura Física - Grupo de Proyectos Especiales de Infraestructura</v>
      </c>
      <c r="E4" s="589"/>
      <c r="F4" s="589"/>
      <c r="G4" s="589"/>
      <c r="H4" s="589"/>
      <c r="I4" s="589"/>
      <c r="J4" s="589"/>
      <c r="K4" s="589"/>
      <c r="L4" s="589"/>
      <c r="M4" s="589"/>
      <c r="N4" s="590"/>
      <c r="O4" s="456"/>
      <c r="P4" s="456"/>
      <c r="Q4" s="456"/>
      <c r="R4" s="1"/>
      <c r="S4" s="1"/>
      <c r="T4" s="1"/>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row>
    <row r="5" spans="1:278" s="135" customFormat="1" ht="52.5" customHeight="1">
      <c r="A5" s="451" t="s">
        <v>301</v>
      </c>
      <c r="B5" s="452"/>
      <c r="C5" s="453"/>
      <c r="D5" s="591" t="str">
        <f>'Mapa Final'!D5</f>
        <v>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v>
      </c>
      <c r="E5" s="592"/>
      <c r="F5" s="592"/>
      <c r="G5" s="592"/>
      <c r="H5" s="592"/>
      <c r="I5" s="592"/>
      <c r="J5" s="592"/>
      <c r="K5" s="592"/>
      <c r="L5" s="592"/>
      <c r="M5" s="592"/>
      <c r="N5" s="593"/>
      <c r="O5" s="1"/>
      <c r="P5" s="1"/>
      <c r="Q5" s="1"/>
      <c r="R5" s="1"/>
      <c r="S5" s="1"/>
      <c r="T5" s="1"/>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row>
    <row r="6" spans="1:278" s="135" customFormat="1" ht="32.25" customHeight="1" thickBot="1">
      <c r="A6" s="451" t="s">
        <v>303</v>
      </c>
      <c r="B6" s="452"/>
      <c r="C6" s="453"/>
      <c r="D6" s="591" t="str">
        <f>'Mapa Final'!D6</f>
        <v xml:space="preserve">Nivel Central </v>
      </c>
      <c r="E6" s="592"/>
      <c r="F6" s="592"/>
      <c r="G6" s="592"/>
      <c r="H6" s="592"/>
      <c r="I6" s="592"/>
      <c r="J6" s="592"/>
      <c r="K6" s="592"/>
      <c r="L6" s="592"/>
      <c r="M6" s="592"/>
      <c r="N6" s="593"/>
      <c r="O6" s="1"/>
      <c r="P6" s="1"/>
      <c r="Q6" s="1"/>
      <c r="R6" s="1"/>
      <c r="S6" s="1"/>
      <c r="T6" s="1"/>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row>
    <row r="7" spans="1:278" s="146" customFormat="1" ht="38.25" customHeight="1" thickTop="1" thickBot="1">
      <c r="A7" s="594" t="s">
        <v>633</v>
      </c>
      <c r="B7" s="595"/>
      <c r="C7" s="595"/>
      <c r="D7" s="595"/>
      <c r="E7" s="595"/>
      <c r="F7" s="596"/>
      <c r="G7" s="153"/>
      <c r="H7" s="597" t="s">
        <v>634</v>
      </c>
      <c r="I7" s="597"/>
      <c r="J7" s="597"/>
      <c r="K7" s="597" t="s">
        <v>635</v>
      </c>
      <c r="L7" s="597"/>
      <c r="M7" s="597"/>
      <c r="N7" s="598" t="s">
        <v>636</v>
      </c>
      <c r="O7" s="603" t="s">
        <v>637</v>
      </c>
      <c r="P7" s="605" t="s">
        <v>638</v>
      </c>
      <c r="Q7" s="606"/>
      <c r="R7" s="605" t="s">
        <v>639</v>
      </c>
      <c r="S7" s="606"/>
      <c r="T7" s="607" t="s">
        <v>689</v>
      </c>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row>
    <row r="8" spans="1:278" s="147" customFormat="1" ht="60.95" customHeight="1" thickTop="1" thickBot="1">
      <c r="A8" s="162" t="s">
        <v>14</v>
      </c>
      <c r="B8" s="162" t="s">
        <v>311</v>
      </c>
      <c r="C8" s="163" t="s">
        <v>251</v>
      </c>
      <c r="D8" s="154" t="s">
        <v>312</v>
      </c>
      <c r="E8" s="155" t="s">
        <v>255</v>
      </c>
      <c r="F8" s="155" t="s">
        <v>257</v>
      </c>
      <c r="G8" s="155" t="s">
        <v>259</v>
      </c>
      <c r="H8" s="156" t="s">
        <v>641</v>
      </c>
      <c r="I8" s="156" t="s">
        <v>603</v>
      </c>
      <c r="J8" s="156" t="s">
        <v>642</v>
      </c>
      <c r="K8" s="156" t="s">
        <v>641</v>
      </c>
      <c r="L8" s="156" t="s">
        <v>643</v>
      </c>
      <c r="M8" s="156" t="s">
        <v>642</v>
      </c>
      <c r="N8" s="598"/>
      <c r="O8" s="604"/>
      <c r="P8" s="157" t="s">
        <v>644</v>
      </c>
      <c r="Q8" s="157" t="s">
        <v>645</v>
      </c>
      <c r="R8" s="157" t="s">
        <v>646</v>
      </c>
      <c r="S8" s="157" t="s">
        <v>647</v>
      </c>
      <c r="T8" s="607"/>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row>
    <row r="9" spans="1:278" s="148" customFormat="1" ht="10.5" customHeight="1" thickTop="1" thickBot="1">
      <c r="A9" s="585"/>
      <c r="B9" s="586"/>
      <c r="C9" s="586"/>
      <c r="D9" s="586"/>
      <c r="E9" s="586"/>
      <c r="F9" s="586"/>
      <c r="G9" s="586"/>
      <c r="H9" s="586"/>
      <c r="I9" s="586"/>
      <c r="J9" s="586"/>
      <c r="K9" s="586"/>
      <c r="L9" s="586"/>
      <c r="M9" s="586"/>
      <c r="N9" s="586"/>
      <c r="T9" s="158"/>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row>
    <row r="10" spans="1:278" s="149" customFormat="1" ht="15" customHeight="1">
      <c r="A10" s="555">
        <f>'Mapa Final'!A10</f>
        <v>1</v>
      </c>
      <c r="B10" s="541" t="str">
        <f>'Mapa Final'!B10</f>
        <v>Demora en los procesos precontractuales y contractuales de infraestructura física de alta y media alta complejidad</v>
      </c>
      <c r="C10" s="558" t="str">
        <f>'Mapa Final'!C10</f>
        <v>Incumplimiento de las metas establecidas</v>
      </c>
      <c r="D10" s="558" t="str">
        <f>'Mapa Final'!D10</f>
        <v>1. Debilidad en la preparación de los documentos técnicos
2. Dificultad en la gestión de aprobación de documentos
3. Por numerosas observaciones al proceso, se corre el cronograma
4. Por declaración de desierto el proceso de contratación
5. Por revocatoria al acto administrativo de adjudicación del proceso</v>
      </c>
      <c r="E10" s="561" t="str">
        <f>'Mapa Final'!E10</f>
        <v>Dificultad en la gestión precontractual e idoneidad de los documentos presentados por los oferentes</v>
      </c>
      <c r="F10" s="561" t="str">
        <f>'Mapa Final'!F10</f>
        <v>Posibilidad de generar retraso en el cronograma del POAI, afectando el cumplimiento de las metas del POAI, debido a la dificultad en la gestión precontractual y contractual de los proyectos.</v>
      </c>
      <c r="G10" s="561" t="str">
        <f>'Mapa Final'!G10</f>
        <v>Ejecución y Administración de Procesos</v>
      </c>
      <c r="H10" s="564" t="str">
        <f>'Mapa Final'!I10</f>
        <v>Baja</v>
      </c>
      <c r="I10" s="567" t="str">
        <f>'Mapa Final'!L10</f>
        <v>Moderado</v>
      </c>
      <c r="J10" s="546" t="str">
        <f>'Mapa Final'!N10</f>
        <v>Moderado</v>
      </c>
      <c r="K10" s="549" t="str">
        <f>'Mapa Final'!AA10</f>
        <v>Baja</v>
      </c>
      <c r="L10" s="549" t="str">
        <f>'Mapa Final'!AE10</f>
        <v>Moderado</v>
      </c>
      <c r="M10" s="552" t="str">
        <f>'Mapa Final'!AG10</f>
        <v>Moderado</v>
      </c>
      <c r="N10" s="549" t="str">
        <f>'Mapa Final'!AH10</f>
        <v>Aceptar</v>
      </c>
      <c r="O10" s="637" t="s">
        <v>690</v>
      </c>
      <c r="P10" s="582" t="s">
        <v>649</v>
      </c>
      <c r="Q10" s="543"/>
      <c r="R10" s="576">
        <v>44571</v>
      </c>
      <c r="S10" s="582" t="s">
        <v>691</v>
      </c>
      <c r="T10" s="579" t="s">
        <v>692</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49" customFormat="1" ht="13.5" customHeight="1">
      <c r="A11" s="556"/>
      <c r="B11" s="608"/>
      <c r="C11" s="559"/>
      <c r="D11" s="559"/>
      <c r="E11" s="562"/>
      <c r="F11" s="562"/>
      <c r="G11" s="562"/>
      <c r="H11" s="565"/>
      <c r="I11" s="568"/>
      <c r="J11" s="547"/>
      <c r="K11" s="550"/>
      <c r="L11" s="550"/>
      <c r="M11" s="553"/>
      <c r="N11" s="550"/>
      <c r="O11" s="640"/>
      <c r="P11" s="577"/>
      <c r="Q11" s="544"/>
      <c r="R11" s="577"/>
      <c r="S11" s="577"/>
      <c r="T11" s="58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49" customFormat="1" ht="13.5" customHeight="1">
      <c r="A12" s="556"/>
      <c r="B12" s="608"/>
      <c r="C12" s="559"/>
      <c r="D12" s="559"/>
      <c r="E12" s="562"/>
      <c r="F12" s="562"/>
      <c r="G12" s="562"/>
      <c r="H12" s="565"/>
      <c r="I12" s="568"/>
      <c r="J12" s="547"/>
      <c r="K12" s="550"/>
      <c r="L12" s="550"/>
      <c r="M12" s="553"/>
      <c r="N12" s="550"/>
      <c r="O12" s="640"/>
      <c r="P12" s="577"/>
      <c r="Q12" s="544"/>
      <c r="R12" s="577"/>
      <c r="S12" s="577"/>
      <c r="T12" s="58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49" customFormat="1" ht="13.5" customHeight="1">
      <c r="A13" s="556"/>
      <c r="B13" s="608"/>
      <c r="C13" s="559"/>
      <c r="D13" s="559"/>
      <c r="E13" s="562"/>
      <c r="F13" s="562"/>
      <c r="G13" s="562"/>
      <c r="H13" s="565"/>
      <c r="I13" s="568"/>
      <c r="J13" s="547"/>
      <c r="K13" s="550"/>
      <c r="L13" s="550"/>
      <c r="M13" s="553"/>
      <c r="N13" s="550"/>
      <c r="O13" s="640"/>
      <c r="P13" s="577"/>
      <c r="Q13" s="544"/>
      <c r="R13" s="577"/>
      <c r="S13" s="577"/>
      <c r="T13" s="58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49" customFormat="1" ht="409.5" customHeight="1">
      <c r="A14" s="557"/>
      <c r="B14" s="609"/>
      <c r="C14" s="560"/>
      <c r="D14" s="560"/>
      <c r="E14" s="563"/>
      <c r="F14" s="563"/>
      <c r="G14" s="563"/>
      <c r="H14" s="566"/>
      <c r="I14" s="569"/>
      <c r="J14" s="548"/>
      <c r="K14" s="551"/>
      <c r="L14" s="551"/>
      <c r="M14" s="554"/>
      <c r="N14" s="551"/>
      <c r="O14" s="641"/>
      <c r="P14" s="578"/>
      <c r="Q14" s="545"/>
      <c r="R14" s="578"/>
      <c r="S14" s="578"/>
      <c r="T14" s="58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49" customFormat="1" ht="15" customHeight="1">
      <c r="A15" s="555">
        <f>'Mapa Final'!A15</f>
        <v>2</v>
      </c>
      <c r="B15" s="541" t="str">
        <f>'Mapa Final'!B15</f>
        <v>Dificultad en la adquisición de inmuebles</v>
      </c>
      <c r="C15" s="558" t="str">
        <f>'Mapa Final'!C15</f>
        <v>Afectación en la Prestación del Servicio de Justicia</v>
      </c>
      <c r="D15" s="558" t="str">
        <f>'Mapa Final'!D15</f>
        <v>1. Consecución de los documentos por parte del oferente / propietario.
2. Oportunidad en la emisión de conceptos y realización de trámites por parte de terceros.
3. Unidad de criterio a nivel interno  del tercero contratado (convenios interadministrativos).
4. Falta de claridad en la aplicación de la norma urbana del inmueble.</v>
      </c>
      <c r="E15" s="561" t="str">
        <f>'Mapa Final'!E15</f>
        <v>Depender de terceros (Convenio, Secretarias, propietarios.)</v>
      </c>
      <c r="F15" s="561" t="str">
        <f>'Mapa Final'!F15</f>
        <v>Posibilidad de no suplir la necesidad del mejoramiento de sedes judiciales, debido a la falta de oportunidad por entidades externas que intervienen en el proceso de adquisición de inmuebles, dificultando el acceso a un mejor servicio de justicia.</v>
      </c>
      <c r="G15" s="561" t="str">
        <f>'Mapa Final'!G15</f>
        <v>Usuarios, productos y prácticas organizacionales</v>
      </c>
      <c r="H15" s="564" t="str">
        <f>'Mapa Final'!I15</f>
        <v>Media</v>
      </c>
      <c r="I15" s="567" t="str">
        <f>'Mapa Final'!L15</f>
        <v>Mayor</v>
      </c>
      <c r="J15" s="546" t="str">
        <f>'Mapa Final'!N15</f>
        <v xml:space="preserve">Alto </v>
      </c>
      <c r="K15" s="549" t="str">
        <f>'Mapa Final'!AA15</f>
        <v>Baja</v>
      </c>
      <c r="L15" s="549" t="str">
        <f>'Mapa Final'!AE15</f>
        <v>Mayor</v>
      </c>
      <c r="M15" s="552" t="str">
        <f>'Mapa Final'!AG15</f>
        <v xml:space="preserve">Alto </v>
      </c>
      <c r="N15" s="549" t="str">
        <f>'Mapa Final'!AH15</f>
        <v>Reducir(mitigar)</v>
      </c>
      <c r="O15" s="627" t="s">
        <v>693</v>
      </c>
      <c r="P15" s="582" t="s">
        <v>649</v>
      </c>
      <c r="Q15" s="543"/>
      <c r="R15" s="576">
        <v>44835</v>
      </c>
      <c r="S15" s="576" t="s">
        <v>694</v>
      </c>
      <c r="T15" s="654" t="s">
        <v>695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49" customFormat="1" ht="13.5" customHeight="1">
      <c r="A16" s="556"/>
      <c r="B16" s="608"/>
      <c r="C16" s="559"/>
      <c r="D16" s="559"/>
      <c r="E16" s="562"/>
      <c r="F16" s="562"/>
      <c r="G16" s="562"/>
      <c r="H16" s="565"/>
      <c r="I16" s="568"/>
      <c r="J16" s="547"/>
      <c r="K16" s="550"/>
      <c r="L16" s="550"/>
      <c r="M16" s="553"/>
      <c r="N16" s="550"/>
      <c r="O16" s="640"/>
      <c r="P16" s="577"/>
      <c r="Q16" s="544"/>
      <c r="R16" s="577"/>
      <c r="S16" s="577"/>
      <c r="T16" s="65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49" customFormat="1" ht="13.5" customHeight="1">
      <c r="A17" s="556"/>
      <c r="B17" s="608"/>
      <c r="C17" s="559"/>
      <c r="D17" s="559"/>
      <c r="E17" s="562"/>
      <c r="F17" s="562"/>
      <c r="G17" s="562"/>
      <c r="H17" s="565"/>
      <c r="I17" s="568"/>
      <c r="J17" s="547"/>
      <c r="K17" s="550"/>
      <c r="L17" s="550"/>
      <c r="M17" s="553"/>
      <c r="N17" s="550"/>
      <c r="O17" s="640"/>
      <c r="P17" s="577"/>
      <c r="Q17" s="544"/>
      <c r="R17" s="577"/>
      <c r="S17" s="577"/>
      <c r="T17" s="65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49" customFormat="1" ht="13.5" customHeight="1">
      <c r="A18" s="556"/>
      <c r="B18" s="608"/>
      <c r="C18" s="559"/>
      <c r="D18" s="559"/>
      <c r="E18" s="562"/>
      <c r="F18" s="562"/>
      <c r="G18" s="562"/>
      <c r="H18" s="565"/>
      <c r="I18" s="568"/>
      <c r="J18" s="547"/>
      <c r="K18" s="550"/>
      <c r="L18" s="550"/>
      <c r="M18" s="553"/>
      <c r="N18" s="550"/>
      <c r="O18" s="640"/>
      <c r="P18" s="577"/>
      <c r="Q18" s="544"/>
      <c r="R18" s="577"/>
      <c r="S18" s="577"/>
      <c r="T18" s="65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49" customFormat="1" ht="409.5" customHeight="1">
      <c r="A19" s="557"/>
      <c r="B19" s="609"/>
      <c r="C19" s="560"/>
      <c r="D19" s="560"/>
      <c r="E19" s="563"/>
      <c r="F19" s="563"/>
      <c r="G19" s="563"/>
      <c r="H19" s="566"/>
      <c r="I19" s="569"/>
      <c r="J19" s="548"/>
      <c r="K19" s="551"/>
      <c r="L19" s="551"/>
      <c r="M19" s="554"/>
      <c r="N19" s="551"/>
      <c r="O19" s="641"/>
      <c r="P19" s="578"/>
      <c r="Q19" s="545"/>
      <c r="R19" s="578"/>
      <c r="S19" s="578"/>
      <c r="T19" s="656"/>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c r="A20" s="555">
        <f>'Mapa Final'!A20</f>
        <v>3</v>
      </c>
      <c r="B20" s="541" t="str">
        <f>'Mapa Final'!B20</f>
        <v>Demora en la ejecución de los contratos de consultorías de estudios y diseños de infraestructura física de alta y media alta complejidad</v>
      </c>
      <c r="C20" s="558" t="str">
        <f>'Mapa Final'!C20</f>
        <v>Afectación en la Prestación del Servicio de Justicia</v>
      </c>
      <c r="D20" s="558" t="str">
        <f>'Mapa Final'!D20</f>
        <v>1. Cambio y/o revisión en la normatividad urbanística y normatividad técnica
2. Falta de claridad en la norma urbanística
3. Necesidad de ajustes al programa arquitectónico
4. La calidad del diseño no cumple con las necesidades requeridas, demoras en la entrega de los productos
5. Mayores tiempos en la expedición de la licencia de construcción</v>
      </c>
      <c r="E20" s="561" t="str">
        <f>'Mapa Final'!E20</f>
        <v>La presencia de cambios normativos o ajustes al programa arquitectónico y a la falta de calidad en el diseño, causan demoras considerables en el proyecto de estudios y diseños.</v>
      </c>
      <c r="F20" s="561" t="str">
        <f>'Mapa Final'!F20</f>
        <v>Posibilidad de que se genere retraso en la contratación de la construcción del proyecto, a causa de los cambios normativos, ajustes al programa arquitectónico o falta en la calidad de los diseños y estudios técnicos.</v>
      </c>
      <c r="G20" s="561" t="str">
        <f>'Mapa Final'!G20</f>
        <v>Ejecución y Administración de Procesos</v>
      </c>
      <c r="H20" s="564" t="str">
        <f>'Mapa Final'!I20</f>
        <v>Baja</v>
      </c>
      <c r="I20" s="567" t="str">
        <f>'Mapa Final'!L20</f>
        <v>Moderado</v>
      </c>
      <c r="J20" s="546" t="str">
        <f>'Mapa Final'!N20</f>
        <v>Moderado</v>
      </c>
      <c r="K20" s="549" t="str">
        <f>'Mapa Final'!AA20</f>
        <v>Baja</v>
      </c>
      <c r="L20" s="549" t="str">
        <f>'Mapa Final'!AE20</f>
        <v>Moderado</v>
      </c>
      <c r="M20" s="552" t="str">
        <f>'Mapa Final'!AG20</f>
        <v>Moderado</v>
      </c>
      <c r="N20" s="549" t="str">
        <f>'Mapa Final'!AH20</f>
        <v>Aceptar</v>
      </c>
      <c r="O20" s="648" t="s">
        <v>696</v>
      </c>
      <c r="P20" s="582" t="s">
        <v>649</v>
      </c>
      <c r="Q20" s="582"/>
      <c r="R20" s="576">
        <v>44835</v>
      </c>
      <c r="S20" s="576" t="s">
        <v>694</v>
      </c>
      <c r="T20" s="579" t="s">
        <v>697</v>
      </c>
      <c r="U20" s="35"/>
      <c r="V20" s="35"/>
    </row>
    <row r="21" spans="1:176">
      <c r="A21" s="556"/>
      <c r="B21" s="608"/>
      <c r="C21" s="559"/>
      <c r="D21" s="559"/>
      <c r="E21" s="562"/>
      <c r="F21" s="562"/>
      <c r="G21" s="562"/>
      <c r="H21" s="565"/>
      <c r="I21" s="568"/>
      <c r="J21" s="547"/>
      <c r="K21" s="550"/>
      <c r="L21" s="550"/>
      <c r="M21" s="553"/>
      <c r="N21" s="550"/>
      <c r="O21" s="649"/>
      <c r="P21" s="577"/>
      <c r="Q21" s="577"/>
      <c r="R21" s="577"/>
      <c r="S21" s="577"/>
      <c r="T21" s="583"/>
      <c r="U21" s="35"/>
      <c r="V21" s="35"/>
    </row>
    <row r="22" spans="1:176">
      <c r="A22" s="556"/>
      <c r="B22" s="608"/>
      <c r="C22" s="559"/>
      <c r="D22" s="559"/>
      <c r="E22" s="562"/>
      <c r="F22" s="562"/>
      <c r="G22" s="562"/>
      <c r="H22" s="565"/>
      <c r="I22" s="568"/>
      <c r="J22" s="547"/>
      <c r="K22" s="550"/>
      <c r="L22" s="550"/>
      <c r="M22" s="553"/>
      <c r="N22" s="550"/>
      <c r="O22" s="649"/>
      <c r="P22" s="577"/>
      <c r="Q22" s="577"/>
      <c r="R22" s="577"/>
      <c r="S22" s="577"/>
      <c r="T22" s="583"/>
      <c r="U22" s="35"/>
      <c r="V22" s="35"/>
    </row>
    <row r="23" spans="1:176">
      <c r="A23" s="556"/>
      <c r="B23" s="608"/>
      <c r="C23" s="559"/>
      <c r="D23" s="559"/>
      <c r="E23" s="562"/>
      <c r="F23" s="562"/>
      <c r="G23" s="562"/>
      <c r="H23" s="565"/>
      <c r="I23" s="568"/>
      <c r="J23" s="547"/>
      <c r="K23" s="550"/>
      <c r="L23" s="550"/>
      <c r="M23" s="553"/>
      <c r="N23" s="550"/>
      <c r="O23" s="649"/>
      <c r="P23" s="577"/>
      <c r="Q23" s="577"/>
      <c r="R23" s="577"/>
      <c r="S23" s="577"/>
      <c r="T23" s="583"/>
      <c r="U23" s="35"/>
      <c r="V23" s="35"/>
    </row>
    <row r="24" spans="1:176" ht="371.25" customHeight="1">
      <c r="A24" s="557"/>
      <c r="B24" s="609"/>
      <c r="C24" s="560"/>
      <c r="D24" s="560"/>
      <c r="E24" s="563"/>
      <c r="F24" s="563"/>
      <c r="G24" s="563"/>
      <c r="H24" s="566"/>
      <c r="I24" s="569"/>
      <c r="J24" s="548"/>
      <c r="K24" s="551"/>
      <c r="L24" s="551"/>
      <c r="M24" s="554"/>
      <c r="N24" s="551"/>
      <c r="O24" s="650"/>
      <c r="P24" s="578"/>
      <c r="Q24" s="578"/>
      <c r="R24" s="578"/>
      <c r="S24" s="578"/>
      <c r="T24" s="584"/>
      <c r="U24" s="35"/>
      <c r="V24" s="35"/>
    </row>
    <row r="25" spans="1:176" ht="15" customHeight="1">
      <c r="A25" s="555">
        <f>'Mapa Final'!A25</f>
        <v>4</v>
      </c>
      <c r="B25" s="541" t="str">
        <f>'Mapa Final'!B25</f>
        <v>Demora en la ejecución de los contratos de contrucción y mobiliario en proyectos de inversión de alta y media alta complejidad</v>
      </c>
      <c r="C25" s="558" t="str">
        <f>'Mapa Final'!C25</f>
        <v>Afectación en la Prestación del Servicio de Justicia</v>
      </c>
      <c r="D25" s="558" t="str">
        <f>'Mapa Final'!D25</f>
        <v>1. Paros, bloqueos o situaciones de orden público
2. Interventoría externa de baja calidad o del contratista de obra
3. Dificultad en la disponibilidad de recursos financieros, suministro de equipos, materiales, mano de obra y otros recursos necesarios
4. Relacionadas con los procesos adquisición, contratación o liquidación de los proyectos de infraestructura judicial
5. Sanciones de autoridades competentes</v>
      </c>
      <c r="E25" s="561" t="str">
        <f>'Mapa Final'!E25</f>
        <v>Demora en la entrega de una sede judicial nueva, debido a la imposibilidad para resolver la causa que ocasiona el retraso en el cronograma del proyecto.</v>
      </c>
      <c r="F25" s="561" t="str">
        <f>'Mapa Final'!F25</f>
        <v>Posibilidad de que la entrega de una sede judicial nueva se retrase, por factores asociados a la adquisición, contratación, ejecución de estudios, diseños y contrucción de infraestructura judicial.</v>
      </c>
      <c r="G25" s="561" t="str">
        <f>'Mapa Final'!G25</f>
        <v>Ejecución y Administración de Procesos</v>
      </c>
      <c r="H25" s="564" t="str">
        <f>'Mapa Final'!I25</f>
        <v>Baja</v>
      </c>
      <c r="I25" s="567" t="str">
        <f>'Mapa Final'!L25</f>
        <v>Moderado</v>
      </c>
      <c r="J25" s="546" t="str">
        <f>'Mapa Final'!N25</f>
        <v>Moderado</v>
      </c>
      <c r="K25" s="549" t="str">
        <f>'Mapa Final'!AA25</f>
        <v>Baja</v>
      </c>
      <c r="L25" s="549" t="str">
        <f>'Mapa Final'!AE25</f>
        <v>Moderado</v>
      </c>
      <c r="M25" s="552" t="str">
        <f>'Mapa Final'!AG25</f>
        <v>Moderado</v>
      </c>
      <c r="N25" s="549" t="str">
        <f>'Mapa Final'!AH25</f>
        <v>Aceptar</v>
      </c>
      <c r="O25" s="657" t="s">
        <v>698</v>
      </c>
      <c r="P25" s="573" t="s">
        <v>654</v>
      </c>
      <c r="Q25" s="651"/>
      <c r="R25" s="576">
        <v>44835</v>
      </c>
      <c r="S25" s="576">
        <v>44926</v>
      </c>
      <c r="T25" s="645" t="s">
        <v>699</v>
      </c>
    </row>
    <row r="26" spans="1:176">
      <c r="A26" s="556"/>
      <c r="B26" s="608"/>
      <c r="C26" s="559"/>
      <c r="D26" s="559"/>
      <c r="E26" s="562"/>
      <c r="F26" s="562"/>
      <c r="G26" s="562"/>
      <c r="H26" s="565"/>
      <c r="I26" s="568"/>
      <c r="J26" s="547"/>
      <c r="K26" s="550"/>
      <c r="L26" s="550"/>
      <c r="M26" s="553"/>
      <c r="N26" s="550"/>
      <c r="O26" s="658"/>
      <c r="P26" s="574"/>
      <c r="Q26" s="652"/>
      <c r="R26" s="577"/>
      <c r="S26" s="577"/>
      <c r="T26" s="646"/>
    </row>
    <row r="27" spans="1:176">
      <c r="A27" s="556"/>
      <c r="B27" s="608"/>
      <c r="C27" s="559"/>
      <c r="D27" s="559"/>
      <c r="E27" s="562"/>
      <c r="F27" s="562"/>
      <c r="G27" s="562"/>
      <c r="H27" s="565"/>
      <c r="I27" s="568"/>
      <c r="J27" s="547"/>
      <c r="K27" s="550"/>
      <c r="L27" s="550"/>
      <c r="M27" s="553"/>
      <c r="N27" s="550"/>
      <c r="O27" s="658"/>
      <c r="P27" s="574"/>
      <c r="Q27" s="652"/>
      <c r="R27" s="577"/>
      <c r="S27" s="577"/>
      <c r="T27" s="646"/>
    </row>
    <row r="28" spans="1:176">
      <c r="A28" s="556"/>
      <c r="B28" s="608"/>
      <c r="C28" s="559"/>
      <c r="D28" s="559"/>
      <c r="E28" s="562"/>
      <c r="F28" s="562"/>
      <c r="G28" s="562"/>
      <c r="H28" s="565"/>
      <c r="I28" s="568"/>
      <c r="J28" s="547"/>
      <c r="K28" s="550"/>
      <c r="L28" s="550"/>
      <c r="M28" s="553"/>
      <c r="N28" s="550"/>
      <c r="O28" s="658"/>
      <c r="P28" s="574"/>
      <c r="Q28" s="652"/>
      <c r="R28" s="577"/>
      <c r="S28" s="577"/>
      <c r="T28" s="646"/>
    </row>
    <row r="29" spans="1:176" ht="277.5" customHeight="1">
      <c r="A29" s="557"/>
      <c r="B29" s="609"/>
      <c r="C29" s="560"/>
      <c r="D29" s="560"/>
      <c r="E29" s="563"/>
      <c r="F29" s="563"/>
      <c r="G29" s="563"/>
      <c r="H29" s="566"/>
      <c r="I29" s="569"/>
      <c r="J29" s="548"/>
      <c r="K29" s="551"/>
      <c r="L29" s="551"/>
      <c r="M29" s="554"/>
      <c r="N29" s="551"/>
      <c r="O29" s="659"/>
      <c r="P29" s="575"/>
      <c r="Q29" s="653"/>
      <c r="R29" s="578"/>
      <c r="S29" s="578"/>
      <c r="T29" s="647"/>
    </row>
    <row r="30" spans="1:176">
      <c r="A30" s="555">
        <f>'Mapa Final'!A30</f>
        <v>5</v>
      </c>
      <c r="B30" s="541" t="str">
        <f>'Mapa Final'!B30</f>
        <v>Daño o deterioro en sedes judiciales en construcción o ya construidas de alta y media alta complejidad</v>
      </c>
      <c r="C30" s="558" t="str">
        <f>'Mapa Final'!C30</f>
        <v>Afectación en la Prestación del Servicio de Justicia</v>
      </c>
      <c r="D30" s="558" t="str">
        <f>'Mapa Final'!D30</f>
        <v>1. Actos terroristas, orden público, hurto y asonadas.
2.  Evento de carácter natural como: terremotos, avalanchas, incendios, deslizamientos, huracán, entre otros.
3. Suspensión prolongada del proyecto, por sobrecostos o reclamos de contratistas a la Entidad.
4. Daños ocasionados por terceros a sedes judiciales</v>
      </c>
      <c r="E30" s="561" t="str">
        <f>'Mapa Final'!E30</f>
        <v>Evento o situación adversa que genera un daño a la infraestructura física judicial.</v>
      </c>
      <c r="F30" s="561" t="str">
        <f>'Mapa Final'!F30</f>
        <v>Posibilidad de que dado un evento o situación externa, se genere una afectación grave o leve a la infraestructura física judicial, a causa de un evento que impacte la infraestructura física.</v>
      </c>
      <c r="G30" s="561" t="str">
        <f>'Mapa Final'!G30</f>
        <v>Daños Activos Fijos/Eventos Externos</v>
      </c>
      <c r="H30" s="564" t="str">
        <f>'Mapa Final'!I30</f>
        <v>Baja</v>
      </c>
      <c r="I30" s="567" t="str">
        <f>'Mapa Final'!L30</f>
        <v>Moderado</v>
      </c>
      <c r="J30" s="546" t="str">
        <f>'Mapa Final'!N30</f>
        <v>Moderado</v>
      </c>
      <c r="K30" s="549" t="str">
        <f>'Mapa Final'!AA30</f>
        <v>Baja</v>
      </c>
      <c r="L30" s="549" t="str">
        <f>'Mapa Final'!AE30</f>
        <v>Moderado</v>
      </c>
      <c r="M30" s="552" t="str">
        <f>'Mapa Final'!AG30</f>
        <v>Moderado</v>
      </c>
      <c r="N30" s="549" t="str">
        <f>'Mapa Final'!AH30</f>
        <v>Aceptar</v>
      </c>
      <c r="O30" s="630" t="s">
        <v>684</v>
      </c>
      <c r="P30" s="573" t="s">
        <v>654</v>
      </c>
      <c r="Q30" s="651"/>
      <c r="R30" s="576">
        <v>44835</v>
      </c>
      <c r="S30" s="576">
        <v>44926</v>
      </c>
      <c r="T30" s="579" t="s">
        <v>700</v>
      </c>
    </row>
    <row r="31" spans="1:176">
      <c r="A31" s="556"/>
      <c r="B31" s="608"/>
      <c r="C31" s="559"/>
      <c r="D31" s="559"/>
      <c r="E31" s="562"/>
      <c r="F31" s="562"/>
      <c r="G31" s="562"/>
      <c r="H31" s="565"/>
      <c r="I31" s="568"/>
      <c r="J31" s="547"/>
      <c r="K31" s="550"/>
      <c r="L31" s="550"/>
      <c r="M31" s="553"/>
      <c r="N31" s="550"/>
      <c r="O31" s="631"/>
      <c r="P31" s="574"/>
      <c r="Q31" s="652"/>
      <c r="R31" s="577"/>
      <c r="S31" s="577"/>
      <c r="T31" s="583"/>
    </row>
    <row r="32" spans="1:176">
      <c r="A32" s="556"/>
      <c r="B32" s="608"/>
      <c r="C32" s="559"/>
      <c r="D32" s="559"/>
      <c r="E32" s="562"/>
      <c r="F32" s="562"/>
      <c r="G32" s="562"/>
      <c r="H32" s="565"/>
      <c r="I32" s="568"/>
      <c r="J32" s="547"/>
      <c r="K32" s="550"/>
      <c r="L32" s="550"/>
      <c r="M32" s="553"/>
      <c r="N32" s="550"/>
      <c r="O32" s="631"/>
      <c r="P32" s="574"/>
      <c r="Q32" s="652"/>
      <c r="R32" s="577"/>
      <c r="S32" s="577"/>
      <c r="T32" s="583"/>
    </row>
    <row r="33" spans="1:20">
      <c r="A33" s="556"/>
      <c r="B33" s="608"/>
      <c r="C33" s="559"/>
      <c r="D33" s="559"/>
      <c r="E33" s="562"/>
      <c r="F33" s="562"/>
      <c r="G33" s="562"/>
      <c r="H33" s="565"/>
      <c r="I33" s="568"/>
      <c r="J33" s="547"/>
      <c r="K33" s="550"/>
      <c r="L33" s="550"/>
      <c r="M33" s="553"/>
      <c r="N33" s="550"/>
      <c r="O33" s="631"/>
      <c r="P33" s="574"/>
      <c r="Q33" s="652"/>
      <c r="R33" s="577"/>
      <c r="S33" s="577"/>
      <c r="T33" s="583"/>
    </row>
    <row r="34" spans="1:20" ht="120.75" customHeight="1">
      <c r="A34" s="557"/>
      <c r="B34" s="609"/>
      <c r="C34" s="560"/>
      <c r="D34" s="560"/>
      <c r="E34" s="563"/>
      <c r="F34" s="563"/>
      <c r="G34" s="563"/>
      <c r="H34" s="566"/>
      <c r="I34" s="569"/>
      <c r="J34" s="548"/>
      <c r="K34" s="551"/>
      <c r="L34" s="551"/>
      <c r="M34" s="554"/>
      <c r="N34" s="551"/>
      <c r="O34" s="632"/>
      <c r="P34" s="575"/>
      <c r="Q34" s="653"/>
      <c r="R34" s="578"/>
      <c r="S34" s="578"/>
      <c r="T34" s="584"/>
    </row>
    <row r="35" spans="1:20">
      <c r="A35" s="555">
        <f>'Mapa Final'!A35</f>
        <v>6</v>
      </c>
      <c r="B35" s="541" t="str">
        <f>'Mapa Final'!B35</f>
        <v>Impacto ambiental negativo, ocasionado por las actividades constructivas de alta y media alta complejidad</v>
      </c>
      <c r="C35" s="558" t="str">
        <f>'Mapa Final'!C35</f>
        <v xml:space="preserve"> Afectación Ambiental</v>
      </c>
      <c r="D35" s="558" t="str">
        <f>'Mapa Final'!D35</f>
        <v>1. Desconocimiento de los requisitos ambientales normativos, del nivel nacional, regional y local
2. Inadecuada aplicación de los criterios ambientales establecidos en la Guía PGAS.
3. Debilidad en la labor de Supervisión Ambiental de la Interventoría
4. Ausencia de profesionales ambientales capacitados en los proyectos de infraestructura
5. Accidentes que generan afectaciones ambientales</v>
      </c>
      <c r="E35" s="561" t="str">
        <f>'Mapa Final'!E35</f>
        <v>Incumplimiento ambiental, ocasionado por el desconocimiento y mala aplicación de los requisitos ambientales</v>
      </c>
      <c r="F35" s="561" t="str">
        <f>'Mapa Final'!F35</f>
        <v>Posibilidad de que la ocurrencia de un incumplimiento ambiental, a causa del desconocimiento o la indebida aplicación de los requisitos ambientales, lo que puede acarrear sanciones y retrasos en los proyectos de infraestructura.</v>
      </c>
      <c r="G35" s="561" t="str">
        <f>'Mapa Final'!G35</f>
        <v>Eventos Ambientales Internos</v>
      </c>
      <c r="H35" s="564" t="str">
        <f>'Mapa Final'!I35</f>
        <v>Baja</v>
      </c>
      <c r="I35" s="567" t="str">
        <f>'Mapa Final'!L35</f>
        <v>Moderado</v>
      </c>
      <c r="J35" s="546" t="str">
        <f>'Mapa Final'!N35</f>
        <v>Moderado</v>
      </c>
      <c r="K35" s="549" t="str">
        <f>'Mapa Final'!AA35</f>
        <v>Baja</v>
      </c>
      <c r="L35" s="549" t="str">
        <f>'Mapa Final'!AE35</f>
        <v>Moderado</v>
      </c>
      <c r="M35" s="552" t="str">
        <f>'Mapa Final'!AG35</f>
        <v>Moderado</v>
      </c>
      <c r="N35" s="549" t="str">
        <f>'Mapa Final'!AH35</f>
        <v>Aceptar</v>
      </c>
      <c r="O35" s="579" t="s">
        <v>701</v>
      </c>
      <c r="P35" s="573" t="s">
        <v>654</v>
      </c>
      <c r="Q35" s="651"/>
      <c r="R35" s="576">
        <v>44835</v>
      </c>
      <c r="S35" s="576">
        <v>44926</v>
      </c>
      <c r="T35" s="579" t="s">
        <v>702</v>
      </c>
    </row>
    <row r="36" spans="1:20">
      <c r="A36" s="556"/>
      <c r="B36" s="608"/>
      <c r="C36" s="559"/>
      <c r="D36" s="559"/>
      <c r="E36" s="562"/>
      <c r="F36" s="562"/>
      <c r="G36" s="562"/>
      <c r="H36" s="565"/>
      <c r="I36" s="568"/>
      <c r="J36" s="547"/>
      <c r="K36" s="550"/>
      <c r="L36" s="550"/>
      <c r="M36" s="553"/>
      <c r="N36" s="550"/>
      <c r="O36" s="580"/>
      <c r="P36" s="574"/>
      <c r="Q36" s="652"/>
      <c r="R36" s="577"/>
      <c r="S36" s="577"/>
      <c r="T36" s="583"/>
    </row>
    <row r="37" spans="1:20">
      <c r="A37" s="556"/>
      <c r="B37" s="608"/>
      <c r="C37" s="559"/>
      <c r="D37" s="559"/>
      <c r="E37" s="562"/>
      <c r="F37" s="562"/>
      <c r="G37" s="562"/>
      <c r="H37" s="565"/>
      <c r="I37" s="568"/>
      <c r="J37" s="547"/>
      <c r="K37" s="550"/>
      <c r="L37" s="550"/>
      <c r="M37" s="553"/>
      <c r="N37" s="550"/>
      <c r="O37" s="580"/>
      <c r="P37" s="574"/>
      <c r="Q37" s="652"/>
      <c r="R37" s="577"/>
      <c r="S37" s="577"/>
      <c r="T37" s="583"/>
    </row>
    <row r="38" spans="1:20">
      <c r="A38" s="556"/>
      <c r="B38" s="608"/>
      <c r="C38" s="559"/>
      <c r="D38" s="559"/>
      <c r="E38" s="562"/>
      <c r="F38" s="562"/>
      <c r="G38" s="562"/>
      <c r="H38" s="565"/>
      <c r="I38" s="568"/>
      <c r="J38" s="547"/>
      <c r="K38" s="550"/>
      <c r="L38" s="550"/>
      <c r="M38" s="553"/>
      <c r="N38" s="550"/>
      <c r="O38" s="580"/>
      <c r="P38" s="574"/>
      <c r="Q38" s="652"/>
      <c r="R38" s="577"/>
      <c r="S38" s="577"/>
      <c r="T38" s="583"/>
    </row>
    <row r="39" spans="1:20" ht="140.25" customHeight="1">
      <c r="A39" s="557"/>
      <c r="B39" s="609"/>
      <c r="C39" s="560"/>
      <c r="D39" s="560"/>
      <c r="E39" s="563"/>
      <c r="F39" s="563"/>
      <c r="G39" s="563"/>
      <c r="H39" s="566"/>
      <c r="I39" s="569"/>
      <c r="J39" s="548"/>
      <c r="K39" s="551"/>
      <c r="L39" s="551"/>
      <c r="M39" s="554"/>
      <c r="N39" s="551"/>
      <c r="O39" s="581"/>
      <c r="P39" s="575"/>
      <c r="Q39" s="653"/>
      <c r="R39" s="578"/>
      <c r="S39" s="578"/>
      <c r="T39" s="584"/>
    </row>
    <row r="40" spans="1:20">
      <c r="A40" s="555">
        <f>'Mapa Final'!A40</f>
        <v>0</v>
      </c>
      <c r="B40" s="541">
        <f>'Mapa Final'!B40</f>
        <v>0</v>
      </c>
      <c r="C40" s="558">
        <f>'Mapa Final'!C40</f>
        <v>0</v>
      </c>
      <c r="D40" s="558">
        <f>'Mapa Final'!D40</f>
        <v>0</v>
      </c>
      <c r="E40" s="561">
        <f>'Mapa Final'!E40</f>
        <v>0</v>
      </c>
      <c r="F40" s="561">
        <f>'Mapa Final'!F40</f>
        <v>0</v>
      </c>
      <c r="G40" s="561">
        <f>'Mapa Final'!G40</f>
        <v>0</v>
      </c>
      <c r="H40" s="564" t="str">
        <f>'Mapa Final'!I40</f>
        <v>Muy Baja</v>
      </c>
      <c r="I40" s="567" t="b">
        <f>'Mapa Final'!L40</f>
        <v>0</v>
      </c>
      <c r="J40" s="546" t="e">
        <f>'Mapa Final'!N40</f>
        <v>#N/A</v>
      </c>
      <c r="K40" s="549" t="e">
        <f>'Mapa Final'!AA40</f>
        <v>#DIV/0!</v>
      </c>
      <c r="L40" s="549" t="e">
        <f>'Mapa Final'!AE40</f>
        <v>#DIV/0!</v>
      </c>
      <c r="M40" s="552" t="e">
        <f>'Mapa Final'!AG40</f>
        <v>#DIV/0!</v>
      </c>
      <c r="N40" s="549">
        <f>'Mapa Final'!AH40</f>
        <v>0</v>
      </c>
      <c r="O40" s="543"/>
      <c r="P40" s="543"/>
      <c r="Q40" s="543"/>
      <c r="R40" s="543"/>
      <c r="S40" s="543"/>
      <c r="T40" s="543"/>
    </row>
    <row r="41" spans="1:20">
      <c r="A41" s="556"/>
      <c r="B41" s="608"/>
      <c r="C41" s="559"/>
      <c r="D41" s="559"/>
      <c r="E41" s="562"/>
      <c r="F41" s="562"/>
      <c r="G41" s="562"/>
      <c r="H41" s="565"/>
      <c r="I41" s="568"/>
      <c r="J41" s="547"/>
      <c r="K41" s="550"/>
      <c r="L41" s="550"/>
      <c r="M41" s="553"/>
      <c r="N41" s="550"/>
      <c r="O41" s="544"/>
      <c r="P41" s="544"/>
      <c r="Q41" s="544"/>
      <c r="R41" s="544"/>
      <c r="S41" s="544"/>
      <c r="T41" s="544"/>
    </row>
    <row r="42" spans="1:20">
      <c r="A42" s="556"/>
      <c r="B42" s="608"/>
      <c r="C42" s="559"/>
      <c r="D42" s="559"/>
      <c r="E42" s="562"/>
      <c r="F42" s="562"/>
      <c r="G42" s="562"/>
      <c r="H42" s="565"/>
      <c r="I42" s="568"/>
      <c r="J42" s="547"/>
      <c r="K42" s="550"/>
      <c r="L42" s="550"/>
      <c r="M42" s="553"/>
      <c r="N42" s="550"/>
      <c r="O42" s="544"/>
      <c r="P42" s="544"/>
      <c r="Q42" s="544"/>
      <c r="R42" s="544"/>
      <c r="S42" s="544"/>
      <c r="T42" s="544"/>
    </row>
    <row r="43" spans="1:20">
      <c r="A43" s="556"/>
      <c r="B43" s="608"/>
      <c r="C43" s="559"/>
      <c r="D43" s="559"/>
      <c r="E43" s="562"/>
      <c r="F43" s="562"/>
      <c r="G43" s="562"/>
      <c r="H43" s="565"/>
      <c r="I43" s="568"/>
      <c r="J43" s="547"/>
      <c r="K43" s="550"/>
      <c r="L43" s="550"/>
      <c r="M43" s="553"/>
      <c r="N43" s="550"/>
      <c r="O43" s="544"/>
      <c r="P43" s="544"/>
      <c r="Q43" s="544"/>
      <c r="R43" s="544"/>
      <c r="S43" s="544"/>
      <c r="T43" s="544"/>
    </row>
    <row r="44" spans="1:20" ht="15.75" thickBot="1">
      <c r="A44" s="557"/>
      <c r="B44" s="609"/>
      <c r="C44" s="560"/>
      <c r="D44" s="560"/>
      <c r="E44" s="563"/>
      <c r="F44" s="563"/>
      <c r="G44" s="563"/>
      <c r="H44" s="566"/>
      <c r="I44" s="569"/>
      <c r="J44" s="548"/>
      <c r="K44" s="551"/>
      <c r="L44" s="551"/>
      <c r="M44" s="554"/>
      <c r="N44" s="551"/>
      <c r="O44" s="545"/>
      <c r="P44" s="545"/>
      <c r="Q44" s="545"/>
      <c r="R44" s="545"/>
      <c r="S44" s="545"/>
      <c r="T44" s="545"/>
    </row>
    <row r="45" spans="1:20">
      <c r="A45" s="555">
        <f>'Mapa Final'!A45</f>
        <v>0</v>
      </c>
      <c r="B45" s="541">
        <f>'Mapa Final'!B45</f>
        <v>0</v>
      </c>
      <c r="C45" s="558">
        <f>'Mapa Final'!C45</f>
        <v>0</v>
      </c>
      <c r="D45" s="558">
        <f>'Mapa Final'!D45</f>
        <v>0</v>
      </c>
      <c r="E45" s="561">
        <f>'Mapa Final'!E45</f>
        <v>0</v>
      </c>
      <c r="F45" s="561">
        <f>'Mapa Final'!F45</f>
        <v>0</v>
      </c>
      <c r="G45" s="561">
        <f>'Mapa Final'!G45</f>
        <v>0</v>
      </c>
      <c r="H45" s="564" t="str">
        <f>'Mapa Final'!I45</f>
        <v>Muy Baja</v>
      </c>
      <c r="I45" s="567" t="b">
        <f>'Mapa Final'!L45</f>
        <v>0</v>
      </c>
      <c r="J45" s="546" t="e">
        <f>'Mapa Final'!N45</f>
        <v>#N/A</v>
      </c>
      <c r="K45" s="549" t="e">
        <f>'Mapa Final'!AA45</f>
        <v>#DIV/0!</v>
      </c>
      <c r="L45" s="549" t="e">
        <f>'Mapa Final'!AE45</f>
        <v>#DIV/0!</v>
      </c>
      <c r="M45" s="552" t="e">
        <f>'Mapa Final'!AG45</f>
        <v>#DIV/0!</v>
      </c>
      <c r="N45" s="549">
        <f>'Mapa Final'!AH45</f>
        <v>0</v>
      </c>
      <c r="O45" s="543"/>
      <c r="P45" s="543"/>
      <c r="Q45" s="543"/>
      <c r="R45" s="543"/>
      <c r="S45" s="543"/>
      <c r="T45" s="543"/>
    </row>
    <row r="46" spans="1:20">
      <c r="A46" s="556"/>
      <c r="B46" s="608"/>
      <c r="C46" s="559"/>
      <c r="D46" s="559"/>
      <c r="E46" s="562"/>
      <c r="F46" s="562"/>
      <c r="G46" s="562"/>
      <c r="H46" s="565"/>
      <c r="I46" s="568"/>
      <c r="J46" s="547"/>
      <c r="K46" s="550"/>
      <c r="L46" s="550"/>
      <c r="M46" s="553"/>
      <c r="N46" s="550"/>
      <c r="O46" s="544"/>
      <c r="P46" s="544"/>
      <c r="Q46" s="544"/>
      <c r="R46" s="544"/>
      <c r="S46" s="544"/>
      <c r="T46" s="544"/>
    </row>
    <row r="47" spans="1:20">
      <c r="A47" s="556"/>
      <c r="B47" s="608"/>
      <c r="C47" s="559"/>
      <c r="D47" s="559"/>
      <c r="E47" s="562"/>
      <c r="F47" s="562"/>
      <c r="G47" s="562"/>
      <c r="H47" s="565"/>
      <c r="I47" s="568"/>
      <c r="J47" s="547"/>
      <c r="K47" s="550"/>
      <c r="L47" s="550"/>
      <c r="M47" s="553"/>
      <c r="N47" s="550"/>
      <c r="O47" s="544"/>
      <c r="P47" s="544"/>
      <c r="Q47" s="544"/>
      <c r="R47" s="544"/>
      <c r="S47" s="544"/>
      <c r="T47" s="544"/>
    </row>
    <row r="48" spans="1:20">
      <c r="A48" s="556"/>
      <c r="B48" s="608"/>
      <c r="C48" s="559"/>
      <c r="D48" s="559"/>
      <c r="E48" s="562"/>
      <c r="F48" s="562"/>
      <c r="G48" s="562"/>
      <c r="H48" s="565"/>
      <c r="I48" s="568"/>
      <c r="J48" s="547"/>
      <c r="K48" s="550"/>
      <c r="L48" s="550"/>
      <c r="M48" s="553"/>
      <c r="N48" s="550"/>
      <c r="O48" s="544"/>
      <c r="P48" s="544"/>
      <c r="Q48" s="544"/>
      <c r="R48" s="544"/>
      <c r="S48" s="544"/>
      <c r="T48" s="544"/>
    </row>
    <row r="49" spans="1:20" ht="15.75" thickBot="1">
      <c r="A49" s="557"/>
      <c r="B49" s="609"/>
      <c r="C49" s="560"/>
      <c r="D49" s="560"/>
      <c r="E49" s="563"/>
      <c r="F49" s="563"/>
      <c r="G49" s="563"/>
      <c r="H49" s="566"/>
      <c r="I49" s="569"/>
      <c r="J49" s="548"/>
      <c r="K49" s="551"/>
      <c r="L49" s="551"/>
      <c r="M49" s="554"/>
      <c r="N49" s="551"/>
      <c r="O49" s="545"/>
      <c r="P49" s="545"/>
      <c r="Q49" s="545"/>
      <c r="R49" s="545"/>
      <c r="S49" s="545"/>
      <c r="T49" s="545"/>
    </row>
    <row r="50" spans="1:20">
      <c r="A50" s="555">
        <f>'Mapa Final'!A50</f>
        <v>0</v>
      </c>
      <c r="B50" s="541">
        <f>'Mapa Final'!B50</f>
        <v>0</v>
      </c>
      <c r="C50" s="558">
        <f>'Mapa Final'!C50</f>
        <v>0</v>
      </c>
      <c r="D50" s="558">
        <f>'Mapa Final'!D50</f>
        <v>0</v>
      </c>
      <c r="E50" s="561">
        <f>'Mapa Final'!E50</f>
        <v>0</v>
      </c>
      <c r="F50" s="561">
        <f>'Mapa Final'!F50</f>
        <v>0</v>
      </c>
      <c r="G50" s="561">
        <f>'Mapa Final'!G50</f>
        <v>0</v>
      </c>
      <c r="H50" s="564" t="str">
        <f>'Mapa Final'!I50</f>
        <v>Muy Baja</v>
      </c>
      <c r="I50" s="567" t="b">
        <f>'Mapa Final'!L50</f>
        <v>0</v>
      </c>
      <c r="J50" s="546" t="e">
        <f>'Mapa Final'!N50</f>
        <v>#N/A</v>
      </c>
      <c r="K50" s="549" t="e">
        <f>'Mapa Final'!AA50</f>
        <v>#DIV/0!</v>
      </c>
      <c r="L50" s="549" t="e">
        <f>'Mapa Final'!AE50</f>
        <v>#DIV/0!</v>
      </c>
      <c r="M50" s="552" t="e">
        <f>'Mapa Final'!AG50</f>
        <v>#DIV/0!</v>
      </c>
      <c r="N50" s="549">
        <f>'Mapa Final'!AH50</f>
        <v>0</v>
      </c>
      <c r="O50" s="543"/>
      <c r="P50" s="543"/>
      <c r="Q50" s="543"/>
      <c r="R50" s="543"/>
      <c r="S50" s="543"/>
      <c r="T50" s="543"/>
    </row>
    <row r="51" spans="1:20">
      <c r="A51" s="556"/>
      <c r="B51" s="608"/>
      <c r="C51" s="559"/>
      <c r="D51" s="559"/>
      <c r="E51" s="562"/>
      <c r="F51" s="562"/>
      <c r="G51" s="562"/>
      <c r="H51" s="565"/>
      <c r="I51" s="568"/>
      <c r="J51" s="547"/>
      <c r="K51" s="550"/>
      <c r="L51" s="550"/>
      <c r="M51" s="553"/>
      <c r="N51" s="550"/>
      <c r="O51" s="544"/>
      <c r="P51" s="544"/>
      <c r="Q51" s="544"/>
      <c r="R51" s="544"/>
      <c r="S51" s="544"/>
      <c r="T51" s="544"/>
    </row>
    <row r="52" spans="1:20">
      <c r="A52" s="556"/>
      <c r="B52" s="608"/>
      <c r="C52" s="559"/>
      <c r="D52" s="559"/>
      <c r="E52" s="562"/>
      <c r="F52" s="562"/>
      <c r="G52" s="562"/>
      <c r="H52" s="565"/>
      <c r="I52" s="568"/>
      <c r="J52" s="547"/>
      <c r="K52" s="550"/>
      <c r="L52" s="550"/>
      <c r="M52" s="553"/>
      <c r="N52" s="550"/>
      <c r="O52" s="544"/>
      <c r="P52" s="544"/>
      <c r="Q52" s="544"/>
      <c r="R52" s="544"/>
      <c r="S52" s="544"/>
      <c r="T52" s="544"/>
    </row>
    <row r="53" spans="1:20">
      <c r="A53" s="556"/>
      <c r="B53" s="608"/>
      <c r="C53" s="559"/>
      <c r="D53" s="559"/>
      <c r="E53" s="562"/>
      <c r="F53" s="562"/>
      <c r="G53" s="562"/>
      <c r="H53" s="565"/>
      <c r="I53" s="568"/>
      <c r="J53" s="547"/>
      <c r="K53" s="550"/>
      <c r="L53" s="550"/>
      <c r="M53" s="553"/>
      <c r="N53" s="550"/>
      <c r="O53" s="544"/>
      <c r="P53" s="544"/>
      <c r="Q53" s="544"/>
      <c r="R53" s="544"/>
      <c r="S53" s="544"/>
      <c r="T53" s="544"/>
    </row>
    <row r="54" spans="1:20" ht="15.75" thickBot="1">
      <c r="A54" s="557"/>
      <c r="B54" s="609"/>
      <c r="C54" s="560"/>
      <c r="D54" s="560"/>
      <c r="E54" s="563"/>
      <c r="F54" s="563"/>
      <c r="G54" s="563"/>
      <c r="H54" s="566"/>
      <c r="I54" s="569"/>
      <c r="J54" s="548"/>
      <c r="K54" s="551"/>
      <c r="L54" s="551"/>
      <c r="M54" s="554"/>
      <c r="N54" s="551"/>
      <c r="O54" s="545"/>
      <c r="P54" s="545"/>
      <c r="Q54" s="545"/>
      <c r="R54" s="545"/>
      <c r="S54" s="545"/>
      <c r="T54" s="545"/>
    </row>
    <row r="55" spans="1:20">
      <c r="A55" s="555">
        <f>'Mapa Final'!A55</f>
        <v>0</v>
      </c>
      <c r="B55" s="541">
        <f>'Mapa Final'!B55</f>
        <v>0</v>
      </c>
      <c r="C55" s="558">
        <f>'Mapa Final'!C55</f>
        <v>0</v>
      </c>
      <c r="D55" s="558">
        <f>'Mapa Final'!D55</f>
        <v>0</v>
      </c>
      <c r="E55" s="561">
        <f>'Mapa Final'!E55</f>
        <v>0</v>
      </c>
      <c r="F55" s="561">
        <f>'Mapa Final'!F55</f>
        <v>0</v>
      </c>
      <c r="G55" s="561">
        <f>'Mapa Final'!G55</f>
        <v>0</v>
      </c>
      <c r="H55" s="564" t="str">
        <f>'Mapa Final'!I55</f>
        <v>Muy Baja</v>
      </c>
      <c r="I55" s="567" t="b">
        <f>'Mapa Final'!L55</f>
        <v>0</v>
      </c>
      <c r="J55" s="546" t="e">
        <f>'Mapa Final'!N55</f>
        <v>#N/A</v>
      </c>
      <c r="K55" s="549" t="e">
        <f>'Mapa Final'!AA55</f>
        <v>#DIV/0!</v>
      </c>
      <c r="L55" s="549" t="e">
        <f>'Mapa Final'!AE55</f>
        <v>#DIV/0!</v>
      </c>
      <c r="M55" s="552" t="e">
        <f>'Mapa Final'!AG55</f>
        <v>#DIV/0!</v>
      </c>
      <c r="N55" s="549">
        <f>'Mapa Final'!AH55</f>
        <v>0</v>
      </c>
      <c r="O55" s="543"/>
      <c r="P55" s="543"/>
      <c r="Q55" s="543"/>
      <c r="R55" s="543"/>
      <c r="S55" s="543"/>
      <c r="T55" s="543"/>
    </row>
    <row r="56" spans="1:20">
      <c r="A56" s="556"/>
      <c r="B56" s="608"/>
      <c r="C56" s="559"/>
      <c r="D56" s="559"/>
      <c r="E56" s="562"/>
      <c r="F56" s="562"/>
      <c r="G56" s="562"/>
      <c r="H56" s="565"/>
      <c r="I56" s="568"/>
      <c r="J56" s="547"/>
      <c r="K56" s="550"/>
      <c r="L56" s="550"/>
      <c r="M56" s="553"/>
      <c r="N56" s="550"/>
      <c r="O56" s="544"/>
      <c r="P56" s="544"/>
      <c r="Q56" s="544"/>
      <c r="R56" s="544"/>
      <c r="S56" s="544"/>
      <c r="T56" s="544"/>
    </row>
    <row r="57" spans="1:20">
      <c r="A57" s="556"/>
      <c r="B57" s="608"/>
      <c r="C57" s="559"/>
      <c r="D57" s="559"/>
      <c r="E57" s="562"/>
      <c r="F57" s="562"/>
      <c r="G57" s="562"/>
      <c r="H57" s="565"/>
      <c r="I57" s="568"/>
      <c r="J57" s="547"/>
      <c r="K57" s="550"/>
      <c r="L57" s="550"/>
      <c r="M57" s="553"/>
      <c r="N57" s="550"/>
      <c r="O57" s="544"/>
      <c r="P57" s="544"/>
      <c r="Q57" s="544"/>
      <c r="R57" s="544"/>
      <c r="S57" s="544"/>
      <c r="T57" s="544"/>
    </row>
    <row r="58" spans="1:20">
      <c r="A58" s="556"/>
      <c r="B58" s="608"/>
      <c r="C58" s="559"/>
      <c r="D58" s="559"/>
      <c r="E58" s="562"/>
      <c r="F58" s="562"/>
      <c r="G58" s="562"/>
      <c r="H58" s="565"/>
      <c r="I58" s="568"/>
      <c r="J58" s="547"/>
      <c r="K58" s="550"/>
      <c r="L58" s="550"/>
      <c r="M58" s="553"/>
      <c r="N58" s="550"/>
      <c r="O58" s="544"/>
      <c r="P58" s="544"/>
      <c r="Q58" s="544"/>
      <c r="R58" s="544"/>
      <c r="S58" s="544"/>
      <c r="T58" s="544"/>
    </row>
    <row r="59" spans="1:20" ht="15.75" thickBot="1">
      <c r="A59" s="557"/>
      <c r="B59" s="609"/>
      <c r="C59" s="560"/>
      <c r="D59" s="560"/>
      <c r="E59" s="563"/>
      <c r="F59" s="563"/>
      <c r="G59" s="563"/>
      <c r="H59" s="566"/>
      <c r="I59" s="569"/>
      <c r="J59" s="548"/>
      <c r="K59" s="551"/>
      <c r="L59" s="551"/>
      <c r="M59" s="554"/>
      <c r="N59" s="551"/>
      <c r="O59" s="545"/>
      <c r="P59" s="545"/>
      <c r="Q59" s="545"/>
      <c r="R59" s="545"/>
      <c r="S59" s="545"/>
      <c r="T59" s="545"/>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81" operator="containsText" text="3- Moderado">
      <formula>NOT(ISERROR(SEARCH("3- Moderado",A7)))</formula>
    </cfRule>
    <cfRule type="containsText" dxfId="596" priority="682" operator="containsText" text="6- Moderado">
      <formula>NOT(ISERROR(SEARCH("6- Moderado",A7)))</formula>
    </cfRule>
    <cfRule type="containsText" dxfId="595" priority="683" operator="containsText" text="4- Moderado">
      <formula>NOT(ISERROR(SEARCH("4- Moderado",A7)))</formula>
    </cfRule>
    <cfRule type="containsText" dxfId="594" priority="684" operator="containsText" text="3- Bajo">
      <formula>NOT(ISERROR(SEARCH("3- Bajo",A7)))</formula>
    </cfRule>
    <cfRule type="containsText" dxfId="593" priority="685" operator="containsText" text="4- Bajo">
      <formula>NOT(ISERROR(SEARCH("4- Bajo",A7)))</formula>
    </cfRule>
    <cfRule type="containsText" dxfId="592" priority="686" operator="containsText" text="1- Bajo">
      <formula>NOT(ISERROR(SEARCH("1- Bajo",A7)))</formula>
    </cfRule>
  </conditionalFormatting>
  <conditionalFormatting sqref="H8:J8">
    <cfRule type="containsText" dxfId="591" priority="674" operator="containsText" text="3- Moderado">
      <formula>NOT(ISERROR(SEARCH("3- Moderado",H8)))</formula>
    </cfRule>
    <cfRule type="containsText" dxfId="590" priority="675" operator="containsText" text="6- Moderado">
      <formula>NOT(ISERROR(SEARCH("6- Moderado",H8)))</formula>
    </cfRule>
    <cfRule type="containsText" dxfId="589" priority="676" operator="containsText" text="4- Moderado">
      <formula>NOT(ISERROR(SEARCH("4- Moderado",H8)))</formula>
    </cfRule>
    <cfRule type="containsText" dxfId="588" priority="677" operator="containsText" text="3- Bajo">
      <formula>NOT(ISERROR(SEARCH("3- Bajo",H8)))</formula>
    </cfRule>
    <cfRule type="containsText" dxfId="587" priority="678" operator="containsText" text="4- Bajo">
      <formula>NOT(ISERROR(SEARCH("4- Bajo",H8)))</formula>
    </cfRule>
    <cfRule type="containsText" dxfId="586" priority="680" operator="containsText" text="1- Bajo">
      <formula>NOT(ISERROR(SEARCH("1- Bajo",H8)))</formula>
    </cfRule>
  </conditionalFormatting>
  <conditionalFormatting sqref="J8 J60:J1048576">
    <cfRule type="containsText" dxfId="585" priority="663" operator="containsText" text="25- Extremo">
      <formula>NOT(ISERROR(SEARCH("25- Extremo",J8)))</formula>
    </cfRule>
    <cfRule type="containsText" dxfId="584" priority="664" operator="containsText" text="20- Extremo">
      <formula>NOT(ISERROR(SEARCH("20- Extremo",J8)))</formula>
    </cfRule>
    <cfRule type="containsText" dxfId="583" priority="665" operator="containsText" text="15- Extremo">
      <formula>NOT(ISERROR(SEARCH("15- Extremo",J8)))</formula>
    </cfRule>
    <cfRule type="containsText" dxfId="582" priority="666" operator="containsText" text="10- Extremo">
      <formula>NOT(ISERROR(SEARCH("10- Extremo",J8)))</formula>
    </cfRule>
    <cfRule type="containsText" dxfId="581" priority="667" operator="containsText" text="5- Extremo">
      <formula>NOT(ISERROR(SEARCH("5- Extremo",J8)))</formula>
    </cfRule>
    <cfRule type="containsText" dxfId="580" priority="668" operator="containsText" text="12- Alto">
      <formula>NOT(ISERROR(SEARCH("12- Alto",J8)))</formula>
    </cfRule>
    <cfRule type="containsText" dxfId="579" priority="669" operator="containsText" text="10- Alto">
      <formula>NOT(ISERROR(SEARCH("10- Alto",J8)))</formula>
    </cfRule>
    <cfRule type="containsText" dxfId="578" priority="670" operator="containsText" text="9- Alto">
      <formula>NOT(ISERROR(SEARCH("9- Alto",J8)))</formula>
    </cfRule>
    <cfRule type="containsText" dxfId="577" priority="671" operator="containsText" text="8- Alto">
      <formula>NOT(ISERROR(SEARCH("8- Alto",J8)))</formula>
    </cfRule>
    <cfRule type="containsText" dxfId="576" priority="672" operator="containsText" text="5- Alto">
      <formula>NOT(ISERROR(SEARCH("5- Alto",J8)))</formula>
    </cfRule>
    <cfRule type="containsText" dxfId="575" priority="673" operator="containsText" text="4- Alto">
      <formula>NOT(ISERROR(SEARCH("4- Alto",J8)))</formula>
    </cfRule>
    <cfRule type="containsText" dxfId="574" priority="679" operator="containsText" text="2- Bajo">
      <formula>NOT(ISERROR(SEARCH("2- Bajo",J8)))</formula>
    </cfRule>
  </conditionalFormatting>
  <conditionalFormatting sqref="K10:L10 K15:L15 K20:L20">
    <cfRule type="containsText" dxfId="573" priority="657" operator="containsText" text="3- Moderado">
      <formula>NOT(ISERROR(SEARCH("3- Moderado",K10)))</formula>
    </cfRule>
    <cfRule type="containsText" dxfId="572" priority="658" operator="containsText" text="6- Moderado">
      <formula>NOT(ISERROR(SEARCH("6- Moderado",K10)))</formula>
    </cfRule>
    <cfRule type="containsText" dxfId="571" priority="659" operator="containsText" text="4- Moderado">
      <formula>NOT(ISERROR(SEARCH("4- Moderado",K10)))</formula>
    </cfRule>
    <cfRule type="containsText" dxfId="570" priority="660" operator="containsText" text="3- Bajo">
      <formula>NOT(ISERROR(SEARCH("3- Bajo",K10)))</formula>
    </cfRule>
    <cfRule type="containsText" dxfId="569" priority="661" operator="containsText" text="4- Bajo">
      <formula>NOT(ISERROR(SEARCH("4- Bajo",K10)))</formula>
    </cfRule>
    <cfRule type="containsText" dxfId="568" priority="662" operator="containsText" text="1- Bajo">
      <formula>NOT(ISERROR(SEARCH("1- Bajo",K10)))</formula>
    </cfRule>
  </conditionalFormatting>
  <conditionalFormatting sqref="H10:I10 H15:I15 H20:I20">
    <cfRule type="containsText" dxfId="567" priority="651" operator="containsText" text="3- Moderado">
      <formula>NOT(ISERROR(SEARCH("3- Moderado",H10)))</formula>
    </cfRule>
    <cfRule type="containsText" dxfId="566" priority="652" operator="containsText" text="6- Moderado">
      <formula>NOT(ISERROR(SEARCH("6- Moderado",H10)))</formula>
    </cfRule>
    <cfRule type="containsText" dxfId="565" priority="653" operator="containsText" text="4- Moderado">
      <formula>NOT(ISERROR(SEARCH("4- Moderado",H10)))</formula>
    </cfRule>
    <cfRule type="containsText" dxfId="564" priority="654" operator="containsText" text="3- Bajo">
      <formula>NOT(ISERROR(SEARCH("3- Bajo",H10)))</formula>
    </cfRule>
    <cfRule type="containsText" dxfId="563" priority="655" operator="containsText" text="4- Bajo">
      <formula>NOT(ISERROR(SEARCH("4- Bajo",H10)))</formula>
    </cfRule>
    <cfRule type="containsText" dxfId="562" priority="656" operator="containsText" text="1- Bajo">
      <formula>NOT(ISERROR(SEARCH("1- Bajo",H10)))</formula>
    </cfRule>
  </conditionalFormatting>
  <conditionalFormatting sqref="A10:E10 E15 A15:B15 B20 B25 B30 B35 B40 B45 B50 B55">
    <cfRule type="containsText" dxfId="561" priority="645" operator="containsText" text="3- Moderado">
      <formula>NOT(ISERROR(SEARCH("3- Moderado",A10)))</formula>
    </cfRule>
    <cfRule type="containsText" dxfId="560" priority="646" operator="containsText" text="6- Moderado">
      <formula>NOT(ISERROR(SEARCH("6- Moderado",A10)))</formula>
    </cfRule>
    <cfRule type="containsText" dxfId="559" priority="647" operator="containsText" text="4- Moderado">
      <formula>NOT(ISERROR(SEARCH("4- Moderado",A10)))</formula>
    </cfRule>
    <cfRule type="containsText" dxfId="558" priority="648" operator="containsText" text="3- Bajo">
      <formula>NOT(ISERROR(SEARCH("3- Bajo",A10)))</formula>
    </cfRule>
    <cfRule type="containsText" dxfId="557" priority="649" operator="containsText" text="4- Bajo">
      <formula>NOT(ISERROR(SEARCH("4- Bajo",A10)))</formula>
    </cfRule>
    <cfRule type="containsText" dxfId="556" priority="650" operator="containsText" text="1- Bajo">
      <formula>NOT(ISERROR(SEARCH("1- Bajo",A10)))</formula>
    </cfRule>
  </conditionalFormatting>
  <conditionalFormatting sqref="F10:G10 F15:G15">
    <cfRule type="containsText" dxfId="555" priority="639" operator="containsText" text="3- Moderado">
      <formula>NOT(ISERROR(SEARCH("3- Moderado",F10)))</formula>
    </cfRule>
    <cfRule type="containsText" dxfId="554" priority="640" operator="containsText" text="6- Moderado">
      <formula>NOT(ISERROR(SEARCH("6- Moderado",F10)))</formula>
    </cfRule>
    <cfRule type="containsText" dxfId="553" priority="641" operator="containsText" text="4- Moderado">
      <formula>NOT(ISERROR(SEARCH("4- Moderado",F10)))</formula>
    </cfRule>
    <cfRule type="containsText" dxfId="552" priority="642" operator="containsText" text="3- Bajo">
      <formula>NOT(ISERROR(SEARCH("3- Bajo",F10)))</formula>
    </cfRule>
    <cfRule type="containsText" dxfId="551" priority="643" operator="containsText" text="4- Bajo">
      <formula>NOT(ISERROR(SEARCH("4- Bajo",F10)))</formula>
    </cfRule>
    <cfRule type="containsText" dxfId="550" priority="644" operator="containsText" text="1- Bajo">
      <formula>NOT(ISERROR(SEARCH("1- Bajo",F10)))</formula>
    </cfRule>
  </conditionalFormatting>
  <conditionalFormatting sqref="K8">
    <cfRule type="containsText" dxfId="549" priority="633" operator="containsText" text="3- Moderado">
      <formula>NOT(ISERROR(SEARCH("3- Moderado",K8)))</formula>
    </cfRule>
    <cfRule type="containsText" dxfId="548" priority="634" operator="containsText" text="6- Moderado">
      <formula>NOT(ISERROR(SEARCH("6- Moderado",K8)))</formula>
    </cfRule>
    <cfRule type="containsText" dxfId="547" priority="635" operator="containsText" text="4- Moderado">
      <formula>NOT(ISERROR(SEARCH("4- Moderado",K8)))</formula>
    </cfRule>
    <cfRule type="containsText" dxfId="546" priority="636" operator="containsText" text="3- Bajo">
      <formula>NOT(ISERROR(SEARCH("3- Bajo",K8)))</formula>
    </cfRule>
    <cfRule type="containsText" dxfId="545" priority="637" operator="containsText" text="4- Bajo">
      <formula>NOT(ISERROR(SEARCH("4- Bajo",K8)))</formula>
    </cfRule>
    <cfRule type="containsText" dxfId="544" priority="638" operator="containsText" text="1- Bajo">
      <formula>NOT(ISERROR(SEARCH("1- Bajo",K8)))</formula>
    </cfRule>
  </conditionalFormatting>
  <conditionalFormatting sqref="L8">
    <cfRule type="containsText" dxfId="543" priority="627" operator="containsText" text="3- Moderado">
      <formula>NOT(ISERROR(SEARCH("3- Moderado",L8)))</formula>
    </cfRule>
    <cfRule type="containsText" dxfId="542" priority="628" operator="containsText" text="6- Moderado">
      <formula>NOT(ISERROR(SEARCH("6- Moderado",L8)))</formula>
    </cfRule>
    <cfRule type="containsText" dxfId="541" priority="629" operator="containsText" text="4- Moderado">
      <formula>NOT(ISERROR(SEARCH("4- Moderado",L8)))</formula>
    </cfRule>
    <cfRule type="containsText" dxfId="540" priority="630" operator="containsText" text="3- Bajo">
      <formula>NOT(ISERROR(SEARCH("3- Bajo",L8)))</formula>
    </cfRule>
    <cfRule type="containsText" dxfId="539" priority="631" operator="containsText" text="4- Bajo">
      <formula>NOT(ISERROR(SEARCH("4- Bajo",L8)))</formula>
    </cfRule>
    <cfRule type="containsText" dxfId="538" priority="632" operator="containsText" text="1- Bajo">
      <formula>NOT(ISERROR(SEARCH("1- Bajo",L8)))</formula>
    </cfRule>
  </conditionalFormatting>
  <conditionalFormatting sqref="M8">
    <cfRule type="containsText" dxfId="537" priority="621" operator="containsText" text="3- Moderado">
      <formula>NOT(ISERROR(SEARCH("3- Moderado",M8)))</formula>
    </cfRule>
    <cfRule type="containsText" dxfId="536" priority="622" operator="containsText" text="6- Moderado">
      <formula>NOT(ISERROR(SEARCH("6- Moderado",M8)))</formula>
    </cfRule>
    <cfRule type="containsText" dxfId="535" priority="623" operator="containsText" text="4- Moderado">
      <formula>NOT(ISERROR(SEARCH("4- Moderado",M8)))</formula>
    </cfRule>
    <cfRule type="containsText" dxfId="534" priority="624" operator="containsText" text="3- Bajo">
      <formula>NOT(ISERROR(SEARCH("3- Bajo",M8)))</formula>
    </cfRule>
    <cfRule type="containsText" dxfId="533" priority="625" operator="containsText" text="4- Bajo">
      <formula>NOT(ISERROR(SEARCH("4- Bajo",M8)))</formula>
    </cfRule>
    <cfRule type="containsText" dxfId="532" priority="626" operator="containsText" text="1- Bajo">
      <formula>NOT(ISERROR(SEARCH("1- Bajo",M8)))</formula>
    </cfRule>
  </conditionalFormatting>
  <conditionalFormatting sqref="J10:J24">
    <cfRule type="containsText" dxfId="531" priority="616" operator="containsText" text="Bajo">
      <formula>NOT(ISERROR(SEARCH("Bajo",J10)))</formula>
    </cfRule>
    <cfRule type="containsText" dxfId="530" priority="617" operator="containsText" text="Moderado">
      <formula>NOT(ISERROR(SEARCH("Moderado",J10)))</formula>
    </cfRule>
    <cfRule type="containsText" dxfId="529" priority="618" operator="containsText" text="Alto">
      <formula>NOT(ISERROR(SEARCH("Alto",J10)))</formula>
    </cfRule>
    <cfRule type="containsText" dxfId="528" priority="619" operator="containsText" text="Extremo">
      <formula>NOT(ISERROR(SEARCH("Extremo",J10)))</formula>
    </cfRule>
    <cfRule type="colorScale" priority="620">
      <colorScale>
        <cfvo type="min"/>
        <cfvo type="max"/>
        <color rgb="FFFF7128"/>
        <color rgb="FFFFEF9C"/>
      </colorScale>
    </cfRule>
  </conditionalFormatting>
  <conditionalFormatting sqref="M10:M24">
    <cfRule type="containsText" dxfId="527" priority="591" operator="containsText" text="Moderado">
      <formula>NOT(ISERROR(SEARCH("Moderado",M10)))</formula>
    </cfRule>
    <cfRule type="containsText" dxfId="526" priority="611" operator="containsText" text="Bajo">
      <formula>NOT(ISERROR(SEARCH("Bajo",M10)))</formula>
    </cfRule>
    <cfRule type="containsText" dxfId="525" priority="612" operator="containsText" text="Moderado">
      <formula>NOT(ISERROR(SEARCH("Moderado",M10)))</formula>
    </cfRule>
    <cfRule type="containsText" dxfId="524" priority="613" operator="containsText" text="Alto">
      <formula>NOT(ISERROR(SEARCH("Alto",M10)))</formula>
    </cfRule>
    <cfRule type="containsText" dxfId="523" priority="614" operator="containsText" text="Extremo">
      <formula>NOT(ISERROR(SEARCH("Extremo",M10)))</formula>
    </cfRule>
    <cfRule type="colorScale" priority="615">
      <colorScale>
        <cfvo type="min"/>
        <cfvo type="max"/>
        <color rgb="FFFF7128"/>
        <color rgb="FFFFEF9C"/>
      </colorScale>
    </cfRule>
  </conditionalFormatting>
  <conditionalFormatting sqref="N10 N15 N20">
    <cfRule type="containsText" dxfId="522" priority="605" operator="containsText" text="3- Moderado">
      <formula>NOT(ISERROR(SEARCH("3- Moderado",N10)))</formula>
    </cfRule>
    <cfRule type="containsText" dxfId="521" priority="606" operator="containsText" text="6- Moderado">
      <formula>NOT(ISERROR(SEARCH("6- Moderado",N10)))</formula>
    </cfRule>
    <cfRule type="containsText" dxfId="520" priority="607" operator="containsText" text="4- Moderado">
      <formula>NOT(ISERROR(SEARCH("4- Moderado",N10)))</formula>
    </cfRule>
    <cfRule type="containsText" dxfId="519" priority="608" operator="containsText" text="3- Bajo">
      <formula>NOT(ISERROR(SEARCH("3- Bajo",N10)))</formula>
    </cfRule>
    <cfRule type="containsText" dxfId="518" priority="609" operator="containsText" text="4- Bajo">
      <formula>NOT(ISERROR(SEARCH("4- Bajo",N10)))</formula>
    </cfRule>
    <cfRule type="containsText" dxfId="517" priority="610" operator="containsText" text="1- Bajo">
      <formula>NOT(ISERROR(SEARCH("1- Bajo",N10)))</formula>
    </cfRule>
  </conditionalFormatting>
  <conditionalFormatting sqref="H10:H24">
    <cfRule type="containsText" dxfId="516" priority="592" operator="containsText" text="Muy Alta">
      <formula>NOT(ISERROR(SEARCH("Muy Alta",H10)))</formula>
    </cfRule>
    <cfRule type="containsText" dxfId="515" priority="593" operator="containsText" text="Alta">
      <formula>NOT(ISERROR(SEARCH("Alta",H10)))</formula>
    </cfRule>
    <cfRule type="containsText" dxfId="514" priority="594" operator="containsText" text="Muy Alta">
      <formula>NOT(ISERROR(SEARCH("Muy Alta",H10)))</formula>
    </cfRule>
    <cfRule type="containsText" dxfId="513" priority="599" operator="containsText" text="Muy Baja">
      <formula>NOT(ISERROR(SEARCH("Muy Baja",H10)))</formula>
    </cfRule>
    <cfRule type="containsText" dxfId="512" priority="600" operator="containsText" text="Baja">
      <formula>NOT(ISERROR(SEARCH("Baja",H10)))</formula>
    </cfRule>
    <cfRule type="containsText" dxfId="511" priority="601" operator="containsText" text="Media">
      <formula>NOT(ISERROR(SEARCH("Media",H10)))</formula>
    </cfRule>
    <cfRule type="containsText" dxfId="510" priority="602" operator="containsText" text="Alta">
      <formula>NOT(ISERROR(SEARCH("Alta",H10)))</formula>
    </cfRule>
    <cfRule type="containsText" dxfId="509" priority="604" operator="containsText" text="Muy Alta">
      <formula>NOT(ISERROR(SEARCH("Muy Alta",H10)))</formula>
    </cfRule>
  </conditionalFormatting>
  <conditionalFormatting sqref="I10:I24">
    <cfRule type="containsText" dxfId="508" priority="595" operator="containsText" text="Catastrófico">
      <formula>NOT(ISERROR(SEARCH("Catastrófico",I10)))</formula>
    </cfRule>
    <cfRule type="containsText" dxfId="507" priority="596" operator="containsText" text="Mayor">
      <formula>NOT(ISERROR(SEARCH("Mayor",I10)))</formula>
    </cfRule>
    <cfRule type="containsText" dxfId="506" priority="597" operator="containsText" text="Menor">
      <formula>NOT(ISERROR(SEARCH("Menor",I10)))</formula>
    </cfRule>
    <cfRule type="containsText" dxfId="505" priority="598" operator="containsText" text="Leve">
      <formula>NOT(ISERROR(SEARCH("Leve",I10)))</formula>
    </cfRule>
    <cfRule type="containsText" dxfId="504" priority="603" operator="containsText" text="Moderado">
      <formula>NOT(ISERROR(SEARCH("Moderado",I10)))</formula>
    </cfRule>
  </conditionalFormatting>
  <conditionalFormatting sqref="K10:K24">
    <cfRule type="containsText" dxfId="503" priority="590" operator="containsText" text="Media">
      <formula>NOT(ISERROR(SEARCH("Media",K10)))</formula>
    </cfRule>
  </conditionalFormatting>
  <conditionalFormatting sqref="L10:L24">
    <cfRule type="containsText" dxfId="502" priority="589" operator="containsText" text="Moderado">
      <formula>NOT(ISERROR(SEARCH("Moderado",L10)))</formula>
    </cfRule>
  </conditionalFormatting>
  <conditionalFormatting sqref="C15">
    <cfRule type="containsText" dxfId="501" priority="583" operator="containsText" text="3- Moderado">
      <formula>NOT(ISERROR(SEARCH("3- Moderado",C15)))</formula>
    </cfRule>
    <cfRule type="containsText" dxfId="500" priority="584" operator="containsText" text="6- Moderado">
      <formula>NOT(ISERROR(SEARCH("6- Moderado",C15)))</formula>
    </cfRule>
    <cfRule type="containsText" dxfId="499" priority="585" operator="containsText" text="4- Moderado">
      <formula>NOT(ISERROR(SEARCH("4- Moderado",C15)))</formula>
    </cfRule>
    <cfRule type="containsText" dxfId="498" priority="586" operator="containsText" text="3- Bajo">
      <formula>NOT(ISERROR(SEARCH("3- Bajo",C15)))</formula>
    </cfRule>
    <cfRule type="containsText" dxfId="497" priority="587" operator="containsText" text="4- Bajo">
      <formula>NOT(ISERROR(SEARCH("4- Bajo",C15)))</formula>
    </cfRule>
    <cfRule type="containsText" dxfId="496" priority="588" operator="containsText" text="1- Bajo">
      <formula>NOT(ISERROR(SEARCH("1- Bajo",C15)))</formula>
    </cfRule>
  </conditionalFormatting>
  <conditionalFormatting sqref="D15">
    <cfRule type="containsText" dxfId="495" priority="577" operator="containsText" text="3- Moderado">
      <formula>NOT(ISERROR(SEARCH("3- Moderado",D15)))</formula>
    </cfRule>
    <cfRule type="containsText" dxfId="494" priority="578" operator="containsText" text="6- Moderado">
      <formula>NOT(ISERROR(SEARCH("6- Moderado",D15)))</formula>
    </cfRule>
    <cfRule type="containsText" dxfId="493" priority="579" operator="containsText" text="4- Moderado">
      <formula>NOT(ISERROR(SEARCH("4- Moderado",D15)))</formula>
    </cfRule>
    <cfRule type="containsText" dxfId="492" priority="580" operator="containsText" text="3- Bajo">
      <formula>NOT(ISERROR(SEARCH("3- Bajo",D15)))</formula>
    </cfRule>
    <cfRule type="containsText" dxfId="491" priority="581" operator="containsText" text="4- Bajo">
      <formula>NOT(ISERROR(SEARCH("4- Bajo",D15)))</formula>
    </cfRule>
    <cfRule type="containsText" dxfId="490" priority="582" operator="containsText" text="1- Bajo">
      <formula>NOT(ISERROR(SEARCH("1- Bajo",D15)))</formula>
    </cfRule>
  </conditionalFormatting>
  <conditionalFormatting sqref="J10:J24">
    <cfRule type="containsText" dxfId="489" priority="576" operator="containsText" text="Moderado">
      <formula>NOT(ISERROR(SEARCH("Moderado",J10)))</formula>
    </cfRule>
  </conditionalFormatting>
  <conditionalFormatting sqref="J10:J24">
    <cfRule type="containsText" dxfId="488" priority="574" operator="containsText" text="Bajo">
      <formula>NOT(ISERROR(SEARCH("Bajo",J10)))</formula>
    </cfRule>
    <cfRule type="containsText" dxfId="487" priority="575" operator="containsText" text="Extremo">
      <formula>NOT(ISERROR(SEARCH("Extremo",J10)))</formula>
    </cfRule>
  </conditionalFormatting>
  <conditionalFormatting sqref="K10:K24">
    <cfRule type="containsText" dxfId="486" priority="572" operator="containsText" text="Baja">
      <formula>NOT(ISERROR(SEARCH("Baja",K10)))</formula>
    </cfRule>
    <cfRule type="containsText" dxfId="485" priority="573" operator="containsText" text="Muy Baja">
      <formula>NOT(ISERROR(SEARCH("Muy Baja",K10)))</formula>
    </cfRule>
  </conditionalFormatting>
  <conditionalFormatting sqref="K10:K24">
    <cfRule type="containsText" dxfId="484" priority="570" operator="containsText" text="Muy Alta">
      <formula>NOT(ISERROR(SEARCH("Muy Alta",K10)))</formula>
    </cfRule>
    <cfRule type="containsText" dxfId="483" priority="571" operator="containsText" text="Alta">
      <formula>NOT(ISERROR(SEARCH("Alta",K10)))</formula>
    </cfRule>
  </conditionalFormatting>
  <conditionalFormatting sqref="L10:L24">
    <cfRule type="containsText" dxfId="482" priority="566" operator="containsText" text="Catastrófico">
      <formula>NOT(ISERROR(SEARCH("Catastrófico",L10)))</formula>
    </cfRule>
    <cfRule type="containsText" dxfId="481" priority="567" operator="containsText" text="Mayor">
      <formula>NOT(ISERROR(SEARCH("Mayor",L10)))</formula>
    </cfRule>
    <cfRule type="containsText" dxfId="480" priority="568" operator="containsText" text="Menor">
      <formula>NOT(ISERROR(SEARCH("Menor",L10)))</formula>
    </cfRule>
    <cfRule type="containsText" dxfId="479" priority="569" operator="containsText" text="Leve">
      <formula>NOT(ISERROR(SEARCH("Leve",L10)))</formula>
    </cfRule>
  </conditionalFormatting>
  <conditionalFormatting sqref="A20 E20">
    <cfRule type="containsText" dxfId="478" priority="560" operator="containsText" text="3- Moderado">
      <formula>NOT(ISERROR(SEARCH("3- Moderado",A20)))</formula>
    </cfRule>
    <cfRule type="containsText" dxfId="477" priority="561" operator="containsText" text="6- Moderado">
      <formula>NOT(ISERROR(SEARCH("6- Moderado",A20)))</formula>
    </cfRule>
    <cfRule type="containsText" dxfId="476" priority="562" operator="containsText" text="4- Moderado">
      <formula>NOT(ISERROR(SEARCH("4- Moderado",A20)))</formula>
    </cfRule>
    <cfRule type="containsText" dxfId="475" priority="563" operator="containsText" text="3- Bajo">
      <formula>NOT(ISERROR(SEARCH("3- Bajo",A20)))</formula>
    </cfRule>
    <cfRule type="containsText" dxfId="474" priority="564" operator="containsText" text="4- Bajo">
      <formula>NOT(ISERROR(SEARCH("4- Bajo",A20)))</formula>
    </cfRule>
    <cfRule type="containsText" dxfId="473" priority="565" operator="containsText" text="1- Bajo">
      <formula>NOT(ISERROR(SEARCH("1- Bajo",A20)))</formula>
    </cfRule>
  </conditionalFormatting>
  <conditionalFormatting sqref="F20:G20">
    <cfRule type="containsText" dxfId="472" priority="554" operator="containsText" text="3- Moderado">
      <formula>NOT(ISERROR(SEARCH("3- Moderado",F20)))</formula>
    </cfRule>
    <cfRule type="containsText" dxfId="471" priority="555" operator="containsText" text="6- Moderado">
      <formula>NOT(ISERROR(SEARCH("6- Moderado",F20)))</formula>
    </cfRule>
    <cfRule type="containsText" dxfId="470" priority="556" operator="containsText" text="4- Moderado">
      <formula>NOT(ISERROR(SEARCH("4- Moderado",F20)))</formula>
    </cfRule>
    <cfRule type="containsText" dxfId="469" priority="557" operator="containsText" text="3- Bajo">
      <formula>NOT(ISERROR(SEARCH("3- Bajo",F20)))</formula>
    </cfRule>
    <cfRule type="containsText" dxfId="468" priority="558" operator="containsText" text="4- Bajo">
      <formula>NOT(ISERROR(SEARCH("4- Bajo",F20)))</formula>
    </cfRule>
    <cfRule type="containsText" dxfId="467" priority="559" operator="containsText" text="1- Bajo">
      <formula>NOT(ISERROR(SEARCH("1- Bajo",F20)))</formula>
    </cfRule>
  </conditionalFormatting>
  <conditionalFormatting sqref="C20">
    <cfRule type="containsText" dxfId="466" priority="548" operator="containsText" text="3- Moderado">
      <formula>NOT(ISERROR(SEARCH("3- Moderado",C20)))</formula>
    </cfRule>
    <cfRule type="containsText" dxfId="465" priority="549" operator="containsText" text="6- Moderado">
      <formula>NOT(ISERROR(SEARCH("6- Moderado",C20)))</formula>
    </cfRule>
    <cfRule type="containsText" dxfId="464" priority="550" operator="containsText" text="4- Moderado">
      <formula>NOT(ISERROR(SEARCH("4- Moderado",C20)))</formula>
    </cfRule>
    <cfRule type="containsText" dxfId="463" priority="551" operator="containsText" text="3- Bajo">
      <formula>NOT(ISERROR(SEARCH("3- Bajo",C20)))</formula>
    </cfRule>
    <cfRule type="containsText" dxfId="462" priority="552" operator="containsText" text="4- Bajo">
      <formula>NOT(ISERROR(SEARCH("4- Bajo",C20)))</formula>
    </cfRule>
    <cfRule type="containsText" dxfId="461" priority="553" operator="containsText" text="1- Bajo">
      <formula>NOT(ISERROR(SEARCH("1- Bajo",C20)))</formula>
    </cfRule>
  </conditionalFormatting>
  <conditionalFormatting sqref="D20">
    <cfRule type="containsText" dxfId="460" priority="542" operator="containsText" text="3- Moderado">
      <formula>NOT(ISERROR(SEARCH("3- Moderado",D20)))</formula>
    </cfRule>
    <cfRule type="containsText" dxfId="459" priority="543" operator="containsText" text="6- Moderado">
      <formula>NOT(ISERROR(SEARCH("6- Moderado",D20)))</formula>
    </cfRule>
    <cfRule type="containsText" dxfId="458" priority="544" operator="containsText" text="4- Moderado">
      <formula>NOT(ISERROR(SEARCH("4- Moderado",D20)))</formula>
    </cfRule>
    <cfRule type="containsText" dxfId="457" priority="545" operator="containsText" text="3- Bajo">
      <formula>NOT(ISERROR(SEARCH("3- Bajo",D20)))</formula>
    </cfRule>
    <cfRule type="containsText" dxfId="456" priority="546" operator="containsText" text="4- Bajo">
      <formula>NOT(ISERROR(SEARCH("4- Bajo",D20)))</formula>
    </cfRule>
    <cfRule type="containsText" dxfId="455" priority="547" operator="containsText" text="1- Bajo">
      <formula>NOT(ISERROR(SEARCH("1- Bajo",D20)))</formula>
    </cfRule>
  </conditionalFormatting>
  <conditionalFormatting sqref="K25:L25">
    <cfRule type="containsText" dxfId="454" priority="536" operator="containsText" text="3- Moderado">
      <formula>NOT(ISERROR(SEARCH("3- Moderado",K25)))</formula>
    </cfRule>
    <cfRule type="containsText" dxfId="453" priority="537" operator="containsText" text="6- Moderado">
      <formula>NOT(ISERROR(SEARCH("6- Moderado",K25)))</formula>
    </cfRule>
    <cfRule type="containsText" dxfId="452" priority="538" operator="containsText" text="4- Moderado">
      <formula>NOT(ISERROR(SEARCH("4- Moderado",K25)))</formula>
    </cfRule>
    <cfRule type="containsText" dxfId="451" priority="539" operator="containsText" text="3- Bajo">
      <formula>NOT(ISERROR(SEARCH("3- Bajo",K25)))</formula>
    </cfRule>
    <cfRule type="containsText" dxfId="450" priority="540" operator="containsText" text="4- Bajo">
      <formula>NOT(ISERROR(SEARCH("4- Bajo",K25)))</formula>
    </cfRule>
    <cfRule type="containsText" dxfId="449" priority="541" operator="containsText" text="1- Bajo">
      <formula>NOT(ISERROR(SEARCH("1- Bajo",K25)))</formula>
    </cfRule>
  </conditionalFormatting>
  <conditionalFormatting sqref="H25:I25">
    <cfRule type="containsText" dxfId="448" priority="530" operator="containsText" text="3- Moderado">
      <formula>NOT(ISERROR(SEARCH("3- Moderado",H25)))</formula>
    </cfRule>
    <cfRule type="containsText" dxfId="447" priority="531" operator="containsText" text="6- Moderado">
      <formula>NOT(ISERROR(SEARCH("6- Moderado",H25)))</formula>
    </cfRule>
    <cfRule type="containsText" dxfId="446" priority="532" operator="containsText" text="4- Moderado">
      <formula>NOT(ISERROR(SEARCH("4- Moderado",H25)))</formula>
    </cfRule>
    <cfRule type="containsText" dxfId="445" priority="533" operator="containsText" text="3- Bajo">
      <formula>NOT(ISERROR(SEARCH("3- Bajo",H25)))</formula>
    </cfRule>
    <cfRule type="containsText" dxfId="444" priority="534" operator="containsText" text="4- Bajo">
      <formula>NOT(ISERROR(SEARCH("4- Bajo",H25)))</formula>
    </cfRule>
    <cfRule type="containsText" dxfId="443" priority="535" operator="containsText" text="1- Bajo">
      <formula>NOT(ISERROR(SEARCH("1- Bajo",H25)))</formula>
    </cfRule>
  </conditionalFormatting>
  <conditionalFormatting sqref="A25 C25:E25">
    <cfRule type="containsText" dxfId="442" priority="524" operator="containsText" text="3- Moderado">
      <formula>NOT(ISERROR(SEARCH("3- Moderado",A25)))</formula>
    </cfRule>
    <cfRule type="containsText" dxfId="441" priority="525" operator="containsText" text="6- Moderado">
      <formula>NOT(ISERROR(SEARCH("6- Moderado",A25)))</formula>
    </cfRule>
    <cfRule type="containsText" dxfId="440" priority="526" operator="containsText" text="4- Moderado">
      <formula>NOT(ISERROR(SEARCH("4- Moderado",A25)))</formula>
    </cfRule>
    <cfRule type="containsText" dxfId="439" priority="527" operator="containsText" text="3- Bajo">
      <formula>NOT(ISERROR(SEARCH("3- Bajo",A25)))</formula>
    </cfRule>
    <cfRule type="containsText" dxfId="438" priority="528" operator="containsText" text="4- Bajo">
      <formula>NOT(ISERROR(SEARCH("4- Bajo",A25)))</formula>
    </cfRule>
    <cfRule type="containsText" dxfId="437" priority="529" operator="containsText" text="1- Bajo">
      <formula>NOT(ISERROR(SEARCH("1- Bajo",A25)))</formula>
    </cfRule>
  </conditionalFormatting>
  <conditionalFormatting sqref="F25:G25">
    <cfRule type="containsText" dxfId="436" priority="518" operator="containsText" text="3- Moderado">
      <formula>NOT(ISERROR(SEARCH("3- Moderado",F25)))</formula>
    </cfRule>
    <cfRule type="containsText" dxfId="435" priority="519" operator="containsText" text="6- Moderado">
      <formula>NOT(ISERROR(SEARCH("6- Moderado",F25)))</formula>
    </cfRule>
    <cfRule type="containsText" dxfId="434" priority="520" operator="containsText" text="4- Moderado">
      <formula>NOT(ISERROR(SEARCH("4- Moderado",F25)))</formula>
    </cfRule>
    <cfRule type="containsText" dxfId="433" priority="521" operator="containsText" text="3- Bajo">
      <formula>NOT(ISERROR(SEARCH("3- Bajo",F25)))</formula>
    </cfRule>
    <cfRule type="containsText" dxfId="432" priority="522" operator="containsText" text="4- Bajo">
      <formula>NOT(ISERROR(SEARCH("4- Bajo",F25)))</formula>
    </cfRule>
    <cfRule type="containsText" dxfId="431" priority="523" operator="containsText" text="1- Bajo">
      <formula>NOT(ISERROR(SEARCH("1- Bajo",F25)))</formula>
    </cfRule>
  </conditionalFormatting>
  <conditionalFormatting sqref="J25:J29">
    <cfRule type="containsText" dxfId="430" priority="513" operator="containsText" text="Bajo">
      <formula>NOT(ISERROR(SEARCH("Bajo",J25)))</formula>
    </cfRule>
    <cfRule type="containsText" dxfId="429" priority="514" operator="containsText" text="Moderado">
      <formula>NOT(ISERROR(SEARCH("Moderado",J25)))</formula>
    </cfRule>
    <cfRule type="containsText" dxfId="428" priority="515" operator="containsText" text="Alto">
      <formula>NOT(ISERROR(SEARCH("Alto",J25)))</formula>
    </cfRule>
    <cfRule type="containsText" dxfId="427" priority="516" operator="containsText" text="Extremo">
      <formula>NOT(ISERROR(SEARCH("Extremo",J25)))</formula>
    </cfRule>
    <cfRule type="colorScale" priority="517">
      <colorScale>
        <cfvo type="min"/>
        <cfvo type="max"/>
        <color rgb="FFFF7128"/>
        <color rgb="FFFFEF9C"/>
      </colorScale>
    </cfRule>
  </conditionalFormatting>
  <conditionalFormatting sqref="M25:M29">
    <cfRule type="containsText" dxfId="426" priority="488" operator="containsText" text="Moderado">
      <formula>NOT(ISERROR(SEARCH("Moderado",M25)))</formula>
    </cfRule>
    <cfRule type="containsText" dxfId="425" priority="508" operator="containsText" text="Bajo">
      <formula>NOT(ISERROR(SEARCH("Bajo",M25)))</formula>
    </cfRule>
    <cfRule type="containsText" dxfId="424" priority="509" operator="containsText" text="Moderado">
      <formula>NOT(ISERROR(SEARCH("Moderado",M25)))</formula>
    </cfRule>
    <cfRule type="containsText" dxfId="423" priority="510" operator="containsText" text="Alto">
      <formula>NOT(ISERROR(SEARCH("Alto",M25)))</formula>
    </cfRule>
    <cfRule type="containsText" dxfId="422" priority="511" operator="containsText" text="Extremo">
      <formula>NOT(ISERROR(SEARCH("Extremo",M25)))</formula>
    </cfRule>
    <cfRule type="colorScale" priority="512">
      <colorScale>
        <cfvo type="min"/>
        <cfvo type="max"/>
        <color rgb="FFFF7128"/>
        <color rgb="FFFFEF9C"/>
      </colorScale>
    </cfRule>
  </conditionalFormatting>
  <conditionalFormatting sqref="N25">
    <cfRule type="containsText" dxfId="421" priority="502" operator="containsText" text="3- Moderado">
      <formula>NOT(ISERROR(SEARCH("3- Moderado",N25)))</formula>
    </cfRule>
    <cfRule type="containsText" dxfId="420" priority="503" operator="containsText" text="6- Moderado">
      <formula>NOT(ISERROR(SEARCH("6- Moderado",N25)))</formula>
    </cfRule>
    <cfRule type="containsText" dxfId="419" priority="504" operator="containsText" text="4- Moderado">
      <formula>NOT(ISERROR(SEARCH("4- Moderado",N25)))</formula>
    </cfRule>
    <cfRule type="containsText" dxfId="418" priority="505" operator="containsText" text="3- Bajo">
      <formula>NOT(ISERROR(SEARCH("3- Bajo",N25)))</formula>
    </cfRule>
    <cfRule type="containsText" dxfId="417" priority="506" operator="containsText" text="4- Bajo">
      <formula>NOT(ISERROR(SEARCH("4- Bajo",N25)))</formula>
    </cfRule>
    <cfRule type="containsText" dxfId="416" priority="507" operator="containsText" text="1- Bajo">
      <formula>NOT(ISERROR(SEARCH("1- Bajo",N25)))</formula>
    </cfRule>
  </conditionalFormatting>
  <conditionalFormatting sqref="H25:H29">
    <cfRule type="containsText" dxfId="415" priority="489" operator="containsText" text="Muy Alta">
      <formula>NOT(ISERROR(SEARCH("Muy Alta",H25)))</formula>
    </cfRule>
    <cfRule type="containsText" dxfId="414" priority="490" operator="containsText" text="Alta">
      <formula>NOT(ISERROR(SEARCH("Alta",H25)))</formula>
    </cfRule>
    <cfRule type="containsText" dxfId="413" priority="491" operator="containsText" text="Muy Alta">
      <formula>NOT(ISERROR(SEARCH("Muy Alta",H25)))</formula>
    </cfRule>
    <cfRule type="containsText" dxfId="412" priority="496" operator="containsText" text="Muy Baja">
      <formula>NOT(ISERROR(SEARCH("Muy Baja",H25)))</formula>
    </cfRule>
    <cfRule type="containsText" dxfId="411" priority="497" operator="containsText" text="Baja">
      <formula>NOT(ISERROR(SEARCH("Baja",H25)))</formula>
    </cfRule>
    <cfRule type="containsText" dxfId="410" priority="498" operator="containsText" text="Media">
      <formula>NOT(ISERROR(SEARCH("Media",H25)))</formula>
    </cfRule>
    <cfRule type="containsText" dxfId="409" priority="499" operator="containsText" text="Alta">
      <formula>NOT(ISERROR(SEARCH("Alta",H25)))</formula>
    </cfRule>
    <cfRule type="containsText" dxfId="408" priority="501" operator="containsText" text="Muy Alta">
      <formula>NOT(ISERROR(SEARCH("Muy Alta",H25)))</formula>
    </cfRule>
  </conditionalFormatting>
  <conditionalFormatting sqref="I25:I29">
    <cfRule type="containsText" dxfId="407" priority="492" operator="containsText" text="Catastrófico">
      <formula>NOT(ISERROR(SEARCH("Catastrófico",I25)))</formula>
    </cfRule>
    <cfRule type="containsText" dxfId="406" priority="493" operator="containsText" text="Mayor">
      <formula>NOT(ISERROR(SEARCH("Mayor",I25)))</formula>
    </cfRule>
    <cfRule type="containsText" dxfId="405" priority="494" operator="containsText" text="Menor">
      <formula>NOT(ISERROR(SEARCH("Menor",I25)))</formula>
    </cfRule>
    <cfRule type="containsText" dxfId="404" priority="495" operator="containsText" text="Leve">
      <formula>NOT(ISERROR(SEARCH("Leve",I25)))</formula>
    </cfRule>
    <cfRule type="containsText" dxfId="403" priority="500" operator="containsText" text="Moderado">
      <formula>NOT(ISERROR(SEARCH("Moderado",I25)))</formula>
    </cfRule>
  </conditionalFormatting>
  <conditionalFormatting sqref="K25:K29">
    <cfRule type="containsText" dxfId="402" priority="487" operator="containsText" text="Media">
      <formula>NOT(ISERROR(SEARCH("Media",K25)))</formula>
    </cfRule>
  </conditionalFormatting>
  <conditionalFormatting sqref="L25:L29">
    <cfRule type="containsText" dxfId="401" priority="486" operator="containsText" text="Moderado">
      <formula>NOT(ISERROR(SEARCH("Moderado",L25)))</formula>
    </cfRule>
  </conditionalFormatting>
  <conditionalFormatting sqref="J25:J29">
    <cfRule type="containsText" dxfId="400" priority="485" operator="containsText" text="Moderado">
      <formula>NOT(ISERROR(SEARCH("Moderado",J25)))</formula>
    </cfRule>
  </conditionalFormatting>
  <conditionalFormatting sqref="J25:J29">
    <cfRule type="containsText" dxfId="399" priority="483" operator="containsText" text="Bajo">
      <formula>NOT(ISERROR(SEARCH("Bajo",J25)))</formula>
    </cfRule>
    <cfRule type="containsText" dxfId="398" priority="484" operator="containsText" text="Extremo">
      <formula>NOT(ISERROR(SEARCH("Extremo",J25)))</formula>
    </cfRule>
  </conditionalFormatting>
  <conditionalFormatting sqref="K25:K29">
    <cfRule type="containsText" dxfId="397" priority="481" operator="containsText" text="Baja">
      <formula>NOT(ISERROR(SEARCH("Baja",K25)))</formula>
    </cfRule>
    <cfRule type="containsText" dxfId="396" priority="482" operator="containsText" text="Muy Baja">
      <formula>NOT(ISERROR(SEARCH("Muy Baja",K25)))</formula>
    </cfRule>
  </conditionalFormatting>
  <conditionalFormatting sqref="K25:K29">
    <cfRule type="containsText" dxfId="395" priority="479" operator="containsText" text="Muy Alta">
      <formula>NOT(ISERROR(SEARCH("Muy Alta",K25)))</formula>
    </cfRule>
    <cfRule type="containsText" dxfId="394" priority="480" operator="containsText" text="Alta">
      <formula>NOT(ISERROR(SEARCH("Alta",K25)))</formula>
    </cfRule>
  </conditionalFormatting>
  <conditionalFormatting sqref="L25:L29">
    <cfRule type="containsText" dxfId="393" priority="475" operator="containsText" text="Catastrófico">
      <formula>NOT(ISERROR(SEARCH("Catastrófico",L25)))</formula>
    </cfRule>
    <cfRule type="containsText" dxfId="392" priority="476" operator="containsText" text="Mayor">
      <formula>NOT(ISERROR(SEARCH("Mayor",L25)))</formula>
    </cfRule>
    <cfRule type="containsText" dxfId="391" priority="477" operator="containsText" text="Menor">
      <formula>NOT(ISERROR(SEARCH("Menor",L25)))</formula>
    </cfRule>
    <cfRule type="containsText" dxfId="390" priority="478" operator="containsText" text="Leve">
      <formula>NOT(ISERROR(SEARCH("Leve",L25)))</formula>
    </cfRule>
  </conditionalFormatting>
  <conditionalFormatting sqref="K30:L30">
    <cfRule type="containsText" dxfId="389" priority="469" operator="containsText" text="3- Moderado">
      <formula>NOT(ISERROR(SEARCH("3- Moderado",K30)))</formula>
    </cfRule>
    <cfRule type="containsText" dxfId="388" priority="470" operator="containsText" text="6- Moderado">
      <formula>NOT(ISERROR(SEARCH("6- Moderado",K30)))</formula>
    </cfRule>
    <cfRule type="containsText" dxfId="387" priority="471" operator="containsText" text="4- Moderado">
      <formula>NOT(ISERROR(SEARCH("4- Moderado",K30)))</formula>
    </cfRule>
    <cfRule type="containsText" dxfId="386" priority="472" operator="containsText" text="3- Bajo">
      <formula>NOT(ISERROR(SEARCH("3- Bajo",K30)))</formula>
    </cfRule>
    <cfRule type="containsText" dxfId="385" priority="473" operator="containsText" text="4- Bajo">
      <formula>NOT(ISERROR(SEARCH("4- Bajo",K30)))</formula>
    </cfRule>
    <cfRule type="containsText" dxfId="384" priority="474" operator="containsText" text="1- Bajo">
      <formula>NOT(ISERROR(SEARCH("1- Bajo",K30)))</formula>
    </cfRule>
  </conditionalFormatting>
  <conditionalFormatting sqref="H30:I30">
    <cfRule type="containsText" dxfId="383" priority="463" operator="containsText" text="3- Moderado">
      <formula>NOT(ISERROR(SEARCH("3- Moderado",H30)))</formula>
    </cfRule>
    <cfRule type="containsText" dxfId="382" priority="464" operator="containsText" text="6- Moderado">
      <formula>NOT(ISERROR(SEARCH("6- Moderado",H30)))</formula>
    </cfRule>
    <cfRule type="containsText" dxfId="381" priority="465" operator="containsText" text="4- Moderado">
      <formula>NOT(ISERROR(SEARCH("4- Moderado",H30)))</formula>
    </cfRule>
    <cfRule type="containsText" dxfId="380" priority="466" operator="containsText" text="3- Bajo">
      <formula>NOT(ISERROR(SEARCH("3- Bajo",H30)))</formula>
    </cfRule>
    <cfRule type="containsText" dxfId="379" priority="467" operator="containsText" text="4- Bajo">
      <formula>NOT(ISERROR(SEARCH("4- Bajo",H30)))</formula>
    </cfRule>
    <cfRule type="containsText" dxfId="378" priority="468" operator="containsText" text="1- Bajo">
      <formula>NOT(ISERROR(SEARCH("1- Bajo",H30)))</formula>
    </cfRule>
  </conditionalFormatting>
  <conditionalFormatting sqref="A30 C30:E30">
    <cfRule type="containsText" dxfId="377" priority="457" operator="containsText" text="3- Moderado">
      <formula>NOT(ISERROR(SEARCH("3- Moderado",A30)))</formula>
    </cfRule>
    <cfRule type="containsText" dxfId="376" priority="458" operator="containsText" text="6- Moderado">
      <formula>NOT(ISERROR(SEARCH("6- Moderado",A30)))</formula>
    </cfRule>
    <cfRule type="containsText" dxfId="375" priority="459" operator="containsText" text="4- Moderado">
      <formula>NOT(ISERROR(SEARCH("4- Moderado",A30)))</formula>
    </cfRule>
    <cfRule type="containsText" dxfId="374" priority="460" operator="containsText" text="3- Bajo">
      <formula>NOT(ISERROR(SEARCH("3- Bajo",A30)))</formula>
    </cfRule>
    <cfRule type="containsText" dxfId="373" priority="461" operator="containsText" text="4- Bajo">
      <formula>NOT(ISERROR(SEARCH("4- Bajo",A30)))</formula>
    </cfRule>
    <cfRule type="containsText" dxfId="372" priority="462" operator="containsText" text="1- Bajo">
      <formula>NOT(ISERROR(SEARCH("1- Bajo",A30)))</formula>
    </cfRule>
  </conditionalFormatting>
  <conditionalFormatting sqref="F30:G30">
    <cfRule type="containsText" dxfId="371" priority="451" operator="containsText" text="3- Moderado">
      <formula>NOT(ISERROR(SEARCH("3- Moderado",F30)))</formula>
    </cfRule>
    <cfRule type="containsText" dxfId="370" priority="452" operator="containsText" text="6- Moderado">
      <formula>NOT(ISERROR(SEARCH("6- Moderado",F30)))</formula>
    </cfRule>
    <cfRule type="containsText" dxfId="369" priority="453" operator="containsText" text="4- Moderado">
      <formula>NOT(ISERROR(SEARCH("4- Moderado",F30)))</formula>
    </cfRule>
    <cfRule type="containsText" dxfId="368" priority="454" operator="containsText" text="3- Bajo">
      <formula>NOT(ISERROR(SEARCH("3- Bajo",F30)))</formula>
    </cfRule>
    <cfRule type="containsText" dxfId="367" priority="455" operator="containsText" text="4- Bajo">
      <formula>NOT(ISERROR(SEARCH("4- Bajo",F30)))</formula>
    </cfRule>
    <cfRule type="containsText" dxfId="366" priority="456" operator="containsText" text="1- Bajo">
      <formula>NOT(ISERROR(SEARCH("1- Bajo",F30)))</formula>
    </cfRule>
  </conditionalFormatting>
  <conditionalFormatting sqref="J30:J34">
    <cfRule type="containsText" dxfId="365" priority="446" operator="containsText" text="Bajo">
      <formula>NOT(ISERROR(SEARCH("Bajo",J30)))</formula>
    </cfRule>
    <cfRule type="containsText" dxfId="364" priority="447" operator="containsText" text="Moderado">
      <formula>NOT(ISERROR(SEARCH("Moderado",J30)))</formula>
    </cfRule>
    <cfRule type="containsText" dxfId="363" priority="448" operator="containsText" text="Alto">
      <formula>NOT(ISERROR(SEARCH("Alto",J30)))</formula>
    </cfRule>
    <cfRule type="containsText" dxfId="362" priority="449" operator="containsText" text="Extremo">
      <formula>NOT(ISERROR(SEARCH("Extremo",J30)))</formula>
    </cfRule>
    <cfRule type="colorScale" priority="450">
      <colorScale>
        <cfvo type="min"/>
        <cfvo type="max"/>
        <color rgb="FFFF7128"/>
        <color rgb="FFFFEF9C"/>
      </colorScale>
    </cfRule>
  </conditionalFormatting>
  <conditionalFormatting sqref="M30:M34">
    <cfRule type="containsText" dxfId="361" priority="421" operator="containsText" text="Moderado">
      <formula>NOT(ISERROR(SEARCH("Moderado",M30)))</formula>
    </cfRule>
    <cfRule type="containsText" dxfId="360" priority="441" operator="containsText" text="Bajo">
      <formula>NOT(ISERROR(SEARCH("Bajo",M30)))</formula>
    </cfRule>
    <cfRule type="containsText" dxfId="359" priority="442" operator="containsText" text="Moderado">
      <formula>NOT(ISERROR(SEARCH("Moderado",M30)))</formula>
    </cfRule>
    <cfRule type="containsText" dxfId="358" priority="443" operator="containsText" text="Alto">
      <formula>NOT(ISERROR(SEARCH("Alto",M30)))</formula>
    </cfRule>
    <cfRule type="containsText" dxfId="357" priority="444" operator="containsText" text="Extremo">
      <formula>NOT(ISERROR(SEARCH("Extremo",M30)))</formula>
    </cfRule>
    <cfRule type="colorScale" priority="445">
      <colorScale>
        <cfvo type="min"/>
        <cfvo type="max"/>
        <color rgb="FFFF7128"/>
        <color rgb="FFFFEF9C"/>
      </colorScale>
    </cfRule>
  </conditionalFormatting>
  <conditionalFormatting sqref="N30">
    <cfRule type="containsText" dxfId="356" priority="435" operator="containsText" text="3- Moderado">
      <formula>NOT(ISERROR(SEARCH("3- Moderado",N30)))</formula>
    </cfRule>
    <cfRule type="containsText" dxfId="355" priority="436" operator="containsText" text="6- Moderado">
      <formula>NOT(ISERROR(SEARCH("6- Moderado",N30)))</formula>
    </cfRule>
    <cfRule type="containsText" dxfId="354" priority="437" operator="containsText" text="4- Moderado">
      <formula>NOT(ISERROR(SEARCH("4- Moderado",N30)))</formula>
    </cfRule>
    <cfRule type="containsText" dxfId="353" priority="438" operator="containsText" text="3- Bajo">
      <formula>NOT(ISERROR(SEARCH("3- Bajo",N30)))</formula>
    </cfRule>
    <cfRule type="containsText" dxfId="352" priority="439" operator="containsText" text="4- Bajo">
      <formula>NOT(ISERROR(SEARCH("4- Bajo",N30)))</formula>
    </cfRule>
    <cfRule type="containsText" dxfId="351" priority="440" operator="containsText" text="1- Bajo">
      <formula>NOT(ISERROR(SEARCH("1- Bajo",N30)))</formula>
    </cfRule>
  </conditionalFormatting>
  <conditionalFormatting sqref="H30:H34">
    <cfRule type="containsText" dxfId="350" priority="422" operator="containsText" text="Muy Alta">
      <formula>NOT(ISERROR(SEARCH("Muy Alta",H30)))</formula>
    </cfRule>
    <cfRule type="containsText" dxfId="349" priority="423" operator="containsText" text="Alta">
      <formula>NOT(ISERROR(SEARCH("Alta",H30)))</formula>
    </cfRule>
    <cfRule type="containsText" dxfId="348" priority="424" operator="containsText" text="Muy Alta">
      <formula>NOT(ISERROR(SEARCH("Muy Alta",H30)))</formula>
    </cfRule>
    <cfRule type="containsText" dxfId="347" priority="429" operator="containsText" text="Muy Baja">
      <formula>NOT(ISERROR(SEARCH("Muy Baja",H30)))</formula>
    </cfRule>
    <cfRule type="containsText" dxfId="346" priority="430" operator="containsText" text="Baja">
      <formula>NOT(ISERROR(SEARCH("Baja",H30)))</formula>
    </cfRule>
    <cfRule type="containsText" dxfId="345" priority="431" operator="containsText" text="Media">
      <formula>NOT(ISERROR(SEARCH("Media",H30)))</formula>
    </cfRule>
    <cfRule type="containsText" dxfId="344" priority="432" operator="containsText" text="Alta">
      <formula>NOT(ISERROR(SEARCH("Alta",H30)))</formula>
    </cfRule>
    <cfRule type="containsText" dxfId="343" priority="434" operator="containsText" text="Muy Alta">
      <formula>NOT(ISERROR(SEARCH("Muy Alta",H30)))</formula>
    </cfRule>
  </conditionalFormatting>
  <conditionalFormatting sqref="I30:I34">
    <cfRule type="containsText" dxfId="342" priority="425" operator="containsText" text="Catastrófico">
      <formula>NOT(ISERROR(SEARCH("Catastrófico",I30)))</formula>
    </cfRule>
    <cfRule type="containsText" dxfId="341" priority="426" operator="containsText" text="Mayor">
      <formula>NOT(ISERROR(SEARCH("Mayor",I30)))</formula>
    </cfRule>
    <cfRule type="containsText" dxfId="340" priority="427" operator="containsText" text="Menor">
      <formula>NOT(ISERROR(SEARCH("Menor",I30)))</formula>
    </cfRule>
    <cfRule type="containsText" dxfId="339" priority="428" operator="containsText" text="Leve">
      <formula>NOT(ISERROR(SEARCH("Leve",I30)))</formula>
    </cfRule>
    <cfRule type="containsText" dxfId="338" priority="433" operator="containsText" text="Moderado">
      <formula>NOT(ISERROR(SEARCH("Moderado",I30)))</formula>
    </cfRule>
  </conditionalFormatting>
  <conditionalFormatting sqref="K30:K34">
    <cfRule type="containsText" dxfId="337" priority="420" operator="containsText" text="Media">
      <formula>NOT(ISERROR(SEARCH("Media",K30)))</formula>
    </cfRule>
  </conditionalFormatting>
  <conditionalFormatting sqref="L30:L34">
    <cfRule type="containsText" dxfId="336" priority="419" operator="containsText" text="Moderado">
      <formula>NOT(ISERROR(SEARCH("Moderado",L30)))</formula>
    </cfRule>
  </conditionalFormatting>
  <conditionalFormatting sqref="J30:J34">
    <cfRule type="containsText" dxfId="335" priority="418" operator="containsText" text="Moderado">
      <formula>NOT(ISERROR(SEARCH("Moderado",J30)))</formula>
    </cfRule>
  </conditionalFormatting>
  <conditionalFormatting sqref="J30:J34">
    <cfRule type="containsText" dxfId="334" priority="416" operator="containsText" text="Bajo">
      <formula>NOT(ISERROR(SEARCH("Bajo",J30)))</formula>
    </cfRule>
    <cfRule type="containsText" dxfId="333" priority="417" operator="containsText" text="Extremo">
      <formula>NOT(ISERROR(SEARCH("Extremo",J30)))</formula>
    </cfRule>
  </conditionalFormatting>
  <conditionalFormatting sqref="K30:K34">
    <cfRule type="containsText" dxfId="332" priority="414" operator="containsText" text="Baja">
      <formula>NOT(ISERROR(SEARCH("Baja",K30)))</formula>
    </cfRule>
    <cfRule type="containsText" dxfId="331" priority="415" operator="containsText" text="Muy Baja">
      <formula>NOT(ISERROR(SEARCH("Muy Baja",K30)))</formula>
    </cfRule>
  </conditionalFormatting>
  <conditionalFormatting sqref="K30:K34">
    <cfRule type="containsText" dxfId="330" priority="412" operator="containsText" text="Muy Alta">
      <formula>NOT(ISERROR(SEARCH("Muy Alta",K30)))</formula>
    </cfRule>
    <cfRule type="containsText" dxfId="329" priority="413" operator="containsText" text="Alta">
      <formula>NOT(ISERROR(SEARCH("Alta",K30)))</formula>
    </cfRule>
  </conditionalFormatting>
  <conditionalFormatting sqref="L30:L34">
    <cfRule type="containsText" dxfId="328" priority="408" operator="containsText" text="Catastrófico">
      <formula>NOT(ISERROR(SEARCH("Catastrófico",L30)))</formula>
    </cfRule>
    <cfRule type="containsText" dxfId="327" priority="409" operator="containsText" text="Mayor">
      <formula>NOT(ISERROR(SEARCH("Mayor",L30)))</formula>
    </cfRule>
    <cfRule type="containsText" dxfId="326" priority="410" operator="containsText" text="Menor">
      <formula>NOT(ISERROR(SEARCH("Menor",L30)))</formula>
    </cfRule>
    <cfRule type="containsText" dxfId="325" priority="411" operator="containsText" text="Leve">
      <formula>NOT(ISERROR(SEARCH("Leve",L30)))</formula>
    </cfRule>
  </conditionalFormatting>
  <conditionalFormatting sqref="K35:L35">
    <cfRule type="containsText" dxfId="324" priority="402" operator="containsText" text="3- Moderado">
      <formula>NOT(ISERROR(SEARCH("3- Moderado",K35)))</formula>
    </cfRule>
    <cfRule type="containsText" dxfId="323" priority="403" operator="containsText" text="6- Moderado">
      <formula>NOT(ISERROR(SEARCH("6- Moderado",K35)))</formula>
    </cfRule>
    <cfRule type="containsText" dxfId="322" priority="404" operator="containsText" text="4- Moderado">
      <formula>NOT(ISERROR(SEARCH("4- Moderado",K35)))</formula>
    </cfRule>
    <cfRule type="containsText" dxfId="321" priority="405" operator="containsText" text="3- Bajo">
      <formula>NOT(ISERROR(SEARCH("3- Bajo",K35)))</formula>
    </cfRule>
    <cfRule type="containsText" dxfId="320" priority="406" operator="containsText" text="4- Bajo">
      <formula>NOT(ISERROR(SEARCH("4- Bajo",K35)))</formula>
    </cfRule>
    <cfRule type="containsText" dxfId="319" priority="407" operator="containsText" text="1- Bajo">
      <formula>NOT(ISERROR(SEARCH("1- Bajo",K35)))</formula>
    </cfRule>
  </conditionalFormatting>
  <conditionalFormatting sqref="H35:I35">
    <cfRule type="containsText" dxfId="318" priority="396" operator="containsText" text="3- Moderado">
      <formula>NOT(ISERROR(SEARCH("3- Moderado",H35)))</formula>
    </cfRule>
    <cfRule type="containsText" dxfId="317" priority="397" operator="containsText" text="6- Moderado">
      <formula>NOT(ISERROR(SEARCH("6- Moderado",H35)))</formula>
    </cfRule>
    <cfRule type="containsText" dxfId="316" priority="398" operator="containsText" text="4- Moderado">
      <formula>NOT(ISERROR(SEARCH("4- Moderado",H35)))</formula>
    </cfRule>
    <cfRule type="containsText" dxfId="315" priority="399" operator="containsText" text="3- Bajo">
      <formula>NOT(ISERROR(SEARCH("3- Bajo",H35)))</formula>
    </cfRule>
    <cfRule type="containsText" dxfId="314" priority="400" operator="containsText" text="4- Bajo">
      <formula>NOT(ISERROR(SEARCH("4- Bajo",H35)))</formula>
    </cfRule>
    <cfRule type="containsText" dxfId="313" priority="401" operator="containsText" text="1- Bajo">
      <formula>NOT(ISERROR(SEARCH("1- Bajo",H35)))</formula>
    </cfRule>
  </conditionalFormatting>
  <conditionalFormatting sqref="A35 C35:E35">
    <cfRule type="containsText" dxfId="312" priority="390" operator="containsText" text="3- Moderado">
      <formula>NOT(ISERROR(SEARCH("3- Moderado",A35)))</formula>
    </cfRule>
    <cfRule type="containsText" dxfId="311" priority="391" operator="containsText" text="6- Moderado">
      <formula>NOT(ISERROR(SEARCH("6- Moderado",A35)))</formula>
    </cfRule>
    <cfRule type="containsText" dxfId="310" priority="392" operator="containsText" text="4- Moderado">
      <formula>NOT(ISERROR(SEARCH("4- Moderado",A35)))</formula>
    </cfRule>
    <cfRule type="containsText" dxfId="309" priority="393" operator="containsText" text="3- Bajo">
      <formula>NOT(ISERROR(SEARCH("3- Bajo",A35)))</formula>
    </cfRule>
    <cfRule type="containsText" dxfId="308" priority="394" operator="containsText" text="4- Bajo">
      <formula>NOT(ISERROR(SEARCH("4- Bajo",A35)))</formula>
    </cfRule>
    <cfRule type="containsText" dxfId="307" priority="395" operator="containsText" text="1- Bajo">
      <formula>NOT(ISERROR(SEARCH("1- Bajo",A35)))</formula>
    </cfRule>
  </conditionalFormatting>
  <conditionalFormatting sqref="F35:G35">
    <cfRule type="containsText" dxfId="306" priority="384" operator="containsText" text="3- Moderado">
      <formula>NOT(ISERROR(SEARCH("3- Moderado",F35)))</formula>
    </cfRule>
    <cfRule type="containsText" dxfId="305" priority="385" operator="containsText" text="6- Moderado">
      <formula>NOT(ISERROR(SEARCH("6- Moderado",F35)))</formula>
    </cfRule>
    <cfRule type="containsText" dxfId="304" priority="386" operator="containsText" text="4- Moderado">
      <formula>NOT(ISERROR(SEARCH("4- Moderado",F35)))</formula>
    </cfRule>
    <cfRule type="containsText" dxfId="303" priority="387" operator="containsText" text="3- Bajo">
      <formula>NOT(ISERROR(SEARCH("3- Bajo",F35)))</formula>
    </cfRule>
    <cfRule type="containsText" dxfId="302" priority="388" operator="containsText" text="4- Bajo">
      <formula>NOT(ISERROR(SEARCH("4- Bajo",F35)))</formula>
    </cfRule>
    <cfRule type="containsText" dxfId="301" priority="389" operator="containsText" text="1- Bajo">
      <formula>NOT(ISERROR(SEARCH("1- Bajo",F35)))</formula>
    </cfRule>
  </conditionalFormatting>
  <conditionalFormatting sqref="J35:J39">
    <cfRule type="containsText" dxfId="300" priority="379" operator="containsText" text="Bajo">
      <formula>NOT(ISERROR(SEARCH("Bajo",J35)))</formula>
    </cfRule>
    <cfRule type="containsText" dxfId="299" priority="380" operator="containsText" text="Moderado">
      <formula>NOT(ISERROR(SEARCH("Moderado",J35)))</formula>
    </cfRule>
    <cfRule type="containsText" dxfId="298" priority="381" operator="containsText" text="Alto">
      <formula>NOT(ISERROR(SEARCH("Alto",J35)))</formula>
    </cfRule>
    <cfRule type="containsText" dxfId="297" priority="382" operator="containsText" text="Extremo">
      <formula>NOT(ISERROR(SEARCH("Extremo",J35)))</formula>
    </cfRule>
    <cfRule type="colorScale" priority="383">
      <colorScale>
        <cfvo type="min"/>
        <cfvo type="max"/>
        <color rgb="FFFF7128"/>
        <color rgb="FFFFEF9C"/>
      </colorScale>
    </cfRule>
  </conditionalFormatting>
  <conditionalFormatting sqref="M35:M39">
    <cfRule type="containsText" dxfId="296" priority="354" operator="containsText" text="Moderado">
      <formula>NOT(ISERROR(SEARCH("Moderado",M35)))</formula>
    </cfRule>
    <cfRule type="containsText" dxfId="295" priority="374" operator="containsText" text="Bajo">
      <formula>NOT(ISERROR(SEARCH("Bajo",M35)))</formula>
    </cfRule>
    <cfRule type="containsText" dxfId="294" priority="375" operator="containsText" text="Moderado">
      <formula>NOT(ISERROR(SEARCH("Moderado",M35)))</formula>
    </cfRule>
    <cfRule type="containsText" dxfId="293" priority="376" operator="containsText" text="Alto">
      <formula>NOT(ISERROR(SEARCH("Alto",M35)))</formula>
    </cfRule>
    <cfRule type="containsText" dxfId="292" priority="377" operator="containsText" text="Extremo">
      <formula>NOT(ISERROR(SEARCH("Extremo",M35)))</formula>
    </cfRule>
    <cfRule type="colorScale" priority="378">
      <colorScale>
        <cfvo type="min"/>
        <cfvo type="max"/>
        <color rgb="FFFF7128"/>
        <color rgb="FFFFEF9C"/>
      </colorScale>
    </cfRule>
  </conditionalFormatting>
  <conditionalFormatting sqref="N35">
    <cfRule type="containsText" dxfId="291" priority="368" operator="containsText" text="3- Moderado">
      <formula>NOT(ISERROR(SEARCH("3- Moderado",N35)))</formula>
    </cfRule>
    <cfRule type="containsText" dxfId="290" priority="369" operator="containsText" text="6- Moderado">
      <formula>NOT(ISERROR(SEARCH("6- Moderado",N35)))</formula>
    </cfRule>
    <cfRule type="containsText" dxfId="289" priority="370" operator="containsText" text="4- Moderado">
      <formula>NOT(ISERROR(SEARCH("4- Moderado",N35)))</formula>
    </cfRule>
    <cfRule type="containsText" dxfId="288" priority="371" operator="containsText" text="3- Bajo">
      <formula>NOT(ISERROR(SEARCH("3- Bajo",N35)))</formula>
    </cfRule>
    <cfRule type="containsText" dxfId="287" priority="372" operator="containsText" text="4- Bajo">
      <formula>NOT(ISERROR(SEARCH("4- Bajo",N35)))</formula>
    </cfRule>
    <cfRule type="containsText" dxfId="286" priority="373" operator="containsText" text="1- Bajo">
      <formula>NOT(ISERROR(SEARCH("1- Bajo",N35)))</formula>
    </cfRule>
  </conditionalFormatting>
  <conditionalFormatting sqref="H35:H39">
    <cfRule type="containsText" dxfId="285" priority="355" operator="containsText" text="Muy Alta">
      <formula>NOT(ISERROR(SEARCH("Muy Alta",H35)))</formula>
    </cfRule>
    <cfRule type="containsText" dxfId="284" priority="356" operator="containsText" text="Alta">
      <formula>NOT(ISERROR(SEARCH("Alta",H35)))</formula>
    </cfRule>
    <cfRule type="containsText" dxfId="283" priority="357" operator="containsText" text="Muy Alta">
      <formula>NOT(ISERROR(SEARCH("Muy Alta",H35)))</formula>
    </cfRule>
    <cfRule type="containsText" dxfId="282" priority="362" operator="containsText" text="Muy Baja">
      <formula>NOT(ISERROR(SEARCH("Muy Baja",H35)))</formula>
    </cfRule>
    <cfRule type="containsText" dxfId="281" priority="363" operator="containsText" text="Baja">
      <formula>NOT(ISERROR(SEARCH("Baja",H35)))</formula>
    </cfRule>
    <cfRule type="containsText" dxfId="280" priority="364" operator="containsText" text="Media">
      <formula>NOT(ISERROR(SEARCH("Media",H35)))</formula>
    </cfRule>
    <cfRule type="containsText" dxfId="279" priority="365" operator="containsText" text="Alta">
      <formula>NOT(ISERROR(SEARCH("Alta",H35)))</formula>
    </cfRule>
    <cfRule type="containsText" dxfId="278" priority="367" operator="containsText" text="Muy Alta">
      <formula>NOT(ISERROR(SEARCH("Muy Alta",H35)))</formula>
    </cfRule>
  </conditionalFormatting>
  <conditionalFormatting sqref="I35:I39">
    <cfRule type="containsText" dxfId="277" priority="358" operator="containsText" text="Catastrófico">
      <formula>NOT(ISERROR(SEARCH("Catastrófico",I35)))</formula>
    </cfRule>
    <cfRule type="containsText" dxfId="276" priority="359" operator="containsText" text="Mayor">
      <formula>NOT(ISERROR(SEARCH("Mayor",I35)))</formula>
    </cfRule>
    <cfRule type="containsText" dxfId="275" priority="360" operator="containsText" text="Menor">
      <formula>NOT(ISERROR(SEARCH("Menor",I35)))</formula>
    </cfRule>
    <cfRule type="containsText" dxfId="274" priority="361" operator="containsText" text="Leve">
      <formula>NOT(ISERROR(SEARCH("Leve",I35)))</formula>
    </cfRule>
    <cfRule type="containsText" dxfId="273" priority="366" operator="containsText" text="Moderado">
      <formula>NOT(ISERROR(SEARCH("Moderado",I35)))</formula>
    </cfRule>
  </conditionalFormatting>
  <conditionalFormatting sqref="K35:K39">
    <cfRule type="containsText" dxfId="272" priority="353" operator="containsText" text="Media">
      <formula>NOT(ISERROR(SEARCH("Media",K35)))</formula>
    </cfRule>
  </conditionalFormatting>
  <conditionalFormatting sqref="L35:L39">
    <cfRule type="containsText" dxfId="271" priority="352" operator="containsText" text="Moderado">
      <formula>NOT(ISERROR(SEARCH("Moderado",L35)))</formula>
    </cfRule>
  </conditionalFormatting>
  <conditionalFormatting sqref="J35:J39">
    <cfRule type="containsText" dxfId="270" priority="351" operator="containsText" text="Moderado">
      <formula>NOT(ISERROR(SEARCH("Moderado",J35)))</formula>
    </cfRule>
  </conditionalFormatting>
  <conditionalFormatting sqref="J35:J39">
    <cfRule type="containsText" dxfId="269" priority="349" operator="containsText" text="Bajo">
      <formula>NOT(ISERROR(SEARCH("Bajo",J35)))</formula>
    </cfRule>
    <cfRule type="containsText" dxfId="268" priority="350" operator="containsText" text="Extremo">
      <formula>NOT(ISERROR(SEARCH("Extremo",J35)))</formula>
    </cfRule>
  </conditionalFormatting>
  <conditionalFormatting sqref="K35:K39">
    <cfRule type="containsText" dxfId="267" priority="347" operator="containsText" text="Baja">
      <formula>NOT(ISERROR(SEARCH("Baja",K35)))</formula>
    </cfRule>
    <cfRule type="containsText" dxfId="266" priority="348" operator="containsText" text="Muy Baja">
      <formula>NOT(ISERROR(SEARCH("Muy Baja",K35)))</formula>
    </cfRule>
  </conditionalFormatting>
  <conditionalFormatting sqref="K35:K39">
    <cfRule type="containsText" dxfId="265" priority="345" operator="containsText" text="Muy Alta">
      <formula>NOT(ISERROR(SEARCH("Muy Alta",K35)))</formula>
    </cfRule>
    <cfRule type="containsText" dxfId="264" priority="346" operator="containsText" text="Alta">
      <formula>NOT(ISERROR(SEARCH("Alta",K35)))</formula>
    </cfRule>
  </conditionalFormatting>
  <conditionalFormatting sqref="L35:L39">
    <cfRule type="containsText" dxfId="263" priority="341" operator="containsText" text="Catastrófico">
      <formula>NOT(ISERROR(SEARCH("Catastrófico",L35)))</formula>
    </cfRule>
    <cfRule type="containsText" dxfId="262" priority="342" operator="containsText" text="Mayor">
      <formula>NOT(ISERROR(SEARCH("Mayor",L35)))</formula>
    </cfRule>
    <cfRule type="containsText" dxfId="261" priority="343" operator="containsText" text="Menor">
      <formula>NOT(ISERROR(SEARCH("Menor",L35)))</formula>
    </cfRule>
    <cfRule type="containsText" dxfId="260" priority="344" operator="containsText" text="Leve">
      <formula>NOT(ISERROR(SEARCH("Leve",L35)))</formula>
    </cfRule>
  </conditionalFormatting>
  <conditionalFormatting sqref="K40:L40">
    <cfRule type="containsText" dxfId="259" priority="335" operator="containsText" text="3- Moderado">
      <formula>NOT(ISERROR(SEARCH("3- Moderado",K40)))</formula>
    </cfRule>
    <cfRule type="containsText" dxfId="258" priority="336" operator="containsText" text="6- Moderado">
      <formula>NOT(ISERROR(SEARCH("6- Moderado",K40)))</formula>
    </cfRule>
    <cfRule type="containsText" dxfId="257" priority="337" operator="containsText" text="4- Moderado">
      <formula>NOT(ISERROR(SEARCH("4- Moderado",K40)))</formula>
    </cfRule>
    <cfRule type="containsText" dxfId="256" priority="338" operator="containsText" text="3- Bajo">
      <formula>NOT(ISERROR(SEARCH("3- Bajo",K40)))</formula>
    </cfRule>
    <cfRule type="containsText" dxfId="255" priority="339" operator="containsText" text="4- Bajo">
      <formula>NOT(ISERROR(SEARCH("4- Bajo",K40)))</formula>
    </cfRule>
    <cfRule type="containsText" dxfId="254" priority="340" operator="containsText" text="1- Bajo">
      <formula>NOT(ISERROR(SEARCH("1- Bajo",K40)))</formula>
    </cfRule>
  </conditionalFormatting>
  <conditionalFormatting sqref="H40:I40">
    <cfRule type="containsText" dxfId="253" priority="329" operator="containsText" text="3- Moderado">
      <formula>NOT(ISERROR(SEARCH("3- Moderado",H40)))</formula>
    </cfRule>
    <cfRule type="containsText" dxfId="252" priority="330" operator="containsText" text="6- Moderado">
      <formula>NOT(ISERROR(SEARCH("6- Moderado",H40)))</formula>
    </cfRule>
    <cfRule type="containsText" dxfId="251" priority="331" operator="containsText" text="4- Moderado">
      <formula>NOT(ISERROR(SEARCH("4- Moderado",H40)))</formula>
    </cfRule>
    <cfRule type="containsText" dxfId="250" priority="332" operator="containsText" text="3- Bajo">
      <formula>NOT(ISERROR(SEARCH("3- Bajo",H40)))</formula>
    </cfRule>
    <cfRule type="containsText" dxfId="249" priority="333" operator="containsText" text="4- Bajo">
      <formula>NOT(ISERROR(SEARCH("4- Bajo",H40)))</formula>
    </cfRule>
    <cfRule type="containsText" dxfId="248" priority="334" operator="containsText" text="1- Bajo">
      <formula>NOT(ISERROR(SEARCH("1- Bajo",H40)))</formula>
    </cfRule>
  </conditionalFormatting>
  <conditionalFormatting sqref="A40 C40:E40">
    <cfRule type="containsText" dxfId="247" priority="323" operator="containsText" text="3- Moderado">
      <formula>NOT(ISERROR(SEARCH("3- Moderado",A40)))</formula>
    </cfRule>
    <cfRule type="containsText" dxfId="246" priority="324" operator="containsText" text="6- Moderado">
      <formula>NOT(ISERROR(SEARCH("6- Moderado",A40)))</formula>
    </cfRule>
    <cfRule type="containsText" dxfId="245" priority="325" operator="containsText" text="4- Moderado">
      <formula>NOT(ISERROR(SEARCH("4- Moderado",A40)))</formula>
    </cfRule>
    <cfRule type="containsText" dxfId="244" priority="326" operator="containsText" text="3- Bajo">
      <formula>NOT(ISERROR(SEARCH("3- Bajo",A40)))</formula>
    </cfRule>
    <cfRule type="containsText" dxfId="243" priority="327" operator="containsText" text="4- Bajo">
      <formula>NOT(ISERROR(SEARCH("4- Bajo",A40)))</formula>
    </cfRule>
    <cfRule type="containsText" dxfId="242" priority="328" operator="containsText" text="1- Bajo">
      <formula>NOT(ISERROR(SEARCH("1- Bajo",A40)))</formula>
    </cfRule>
  </conditionalFormatting>
  <conditionalFormatting sqref="F40:G40">
    <cfRule type="containsText" dxfId="241" priority="317" operator="containsText" text="3- Moderado">
      <formula>NOT(ISERROR(SEARCH("3- Moderado",F40)))</formula>
    </cfRule>
    <cfRule type="containsText" dxfId="240" priority="318" operator="containsText" text="6- Moderado">
      <formula>NOT(ISERROR(SEARCH("6- Moderado",F40)))</formula>
    </cfRule>
    <cfRule type="containsText" dxfId="239" priority="319" operator="containsText" text="4- Moderado">
      <formula>NOT(ISERROR(SEARCH("4- Moderado",F40)))</formula>
    </cfRule>
    <cfRule type="containsText" dxfId="238" priority="320" operator="containsText" text="3- Bajo">
      <formula>NOT(ISERROR(SEARCH("3- Bajo",F40)))</formula>
    </cfRule>
    <cfRule type="containsText" dxfId="237" priority="321" operator="containsText" text="4- Bajo">
      <formula>NOT(ISERROR(SEARCH("4- Bajo",F40)))</formula>
    </cfRule>
    <cfRule type="containsText" dxfId="236" priority="322" operator="containsText" text="1- Bajo">
      <formula>NOT(ISERROR(SEARCH("1- Bajo",F40)))</formula>
    </cfRule>
  </conditionalFormatting>
  <conditionalFormatting sqref="J40:J44">
    <cfRule type="containsText" dxfId="235" priority="312" operator="containsText" text="Bajo">
      <formula>NOT(ISERROR(SEARCH("Bajo",J40)))</formula>
    </cfRule>
    <cfRule type="containsText" dxfId="234" priority="313" operator="containsText" text="Moderado">
      <formula>NOT(ISERROR(SEARCH("Moderado",J40)))</formula>
    </cfRule>
    <cfRule type="containsText" dxfId="233" priority="314" operator="containsText" text="Alto">
      <formula>NOT(ISERROR(SEARCH("Alto",J40)))</formula>
    </cfRule>
    <cfRule type="containsText" dxfId="232" priority="315" operator="containsText" text="Extremo">
      <formula>NOT(ISERROR(SEARCH("Extremo",J40)))</formula>
    </cfRule>
    <cfRule type="colorScale" priority="316">
      <colorScale>
        <cfvo type="min"/>
        <cfvo type="max"/>
        <color rgb="FFFF7128"/>
        <color rgb="FFFFEF9C"/>
      </colorScale>
    </cfRule>
  </conditionalFormatting>
  <conditionalFormatting sqref="M40:M44">
    <cfRule type="containsText" dxfId="231" priority="287" operator="containsText" text="Moderado">
      <formula>NOT(ISERROR(SEARCH("Moderado",M40)))</formula>
    </cfRule>
    <cfRule type="containsText" dxfId="230" priority="307" operator="containsText" text="Bajo">
      <formula>NOT(ISERROR(SEARCH("Bajo",M40)))</formula>
    </cfRule>
    <cfRule type="containsText" dxfId="229" priority="308" operator="containsText" text="Moderado">
      <formula>NOT(ISERROR(SEARCH("Moderado",M40)))</formula>
    </cfRule>
    <cfRule type="containsText" dxfId="228" priority="309" operator="containsText" text="Alto">
      <formula>NOT(ISERROR(SEARCH("Alto",M40)))</formula>
    </cfRule>
    <cfRule type="containsText" dxfId="227" priority="310" operator="containsText" text="Extremo">
      <formula>NOT(ISERROR(SEARCH("Extremo",M40)))</formula>
    </cfRule>
    <cfRule type="colorScale" priority="311">
      <colorScale>
        <cfvo type="min"/>
        <cfvo type="max"/>
        <color rgb="FFFF7128"/>
        <color rgb="FFFFEF9C"/>
      </colorScale>
    </cfRule>
  </conditionalFormatting>
  <conditionalFormatting sqref="N40">
    <cfRule type="containsText" dxfId="226" priority="301" operator="containsText" text="3- Moderado">
      <formula>NOT(ISERROR(SEARCH("3- Moderado",N40)))</formula>
    </cfRule>
    <cfRule type="containsText" dxfId="225" priority="302" operator="containsText" text="6- Moderado">
      <formula>NOT(ISERROR(SEARCH("6- Moderado",N40)))</formula>
    </cfRule>
    <cfRule type="containsText" dxfId="224" priority="303" operator="containsText" text="4- Moderado">
      <formula>NOT(ISERROR(SEARCH("4- Moderado",N40)))</formula>
    </cfRule>
    <cfRule type="containsText" dxfId="223" priority="304" operator="containsText" text="3- Bajo">
      <formula>NOT(ISERROR(SEARCH("3- Bajo",N40)))</formula>
    </cfRule>
    <cfRule type="containsText" dxfId="222" priority="305" operator="containsText" text="4- Bajo">
      <formula>NOT(ISERROR(SEARCH("4- Bajo",N40)))</formula>
    </cfRule>
    <cfRule type="containsText" dxfId="221" priority="306" operator="containsText" text="1- Bajo">
      <formula>NOT(ISERROR(SEARCH("1- Bajo",N40)))</formula>
    </cfRule>
  </conditionalFormatting>
  <conditionalFormatting sqref="H40:H44">
    <cfRule type="containsText" dxfId="220" priority="288" operator="containsText" text="Muy Alta">
      <formula>NOT(ISERROR(SEARCH("Muy Alta",H40)))</formula>
    </cfRule>
    <cfRule type="containsText" dxfId="219" priority="289" operator="containsText" text="Alta">
      <formula>NOT(ISERROR(SEARCH("Alta",H40)))</formula>
    </cfRule>
    <cfRule type="containsText" dxfId="218" priority="290" operator="containsText" text="Muy Alta">
      <formula>NOT(ISERROR(SEARCH("Muy Alta",H40)))</formula>
    </cfRule>
    <cfRule type="containsText" dxfId="217" priority="295" operator="containsText" text="Muy Baja">
      <formula>NOT(ISERROR(SEARCH("Muy Baja",H40)))</formula>
    </cfRule>
    <cfRule type="containsText" dxfId="216" priority="296" operator="containsText" text="Baja">
      <formula>NOT(ISERROR(SEARCH("Baja",H40)))</formula>
    </cfRule>
    <cfRule type="containsText" dxfId="215" priority="297" operator="containsText" text="Media">
      <formula>NOT(ISERROR(SEARCH("Media",H40)))</formula>
    </cfRule>
    <cfRule type="containsText" dxfId="214" priority="298" operator="containsText" text="Alta">
      <formula>NOT(ISERROR(SEARCH("Alta",H40)))</formula>
    </cfRule>
    <cfRule type="containsText" dxfId="213" priority="300" operator="containsText" text="Muy Alta">
      <formula>NOT(ISERROR(SEARCH("Muy Alta",H40)))</formula>
    </cfRule>
  </conditionalFormatting>
  <conditionalFormatting sqref="I40:I44">
    <cfRule type="containsText" dxfId="212" priority="291" operator="containsText" text="Catastrófico">
      <formula>NOT(ISERROR(SEARCH("Catastrófico",I40)))</formula>
    </cfRule>
    <cfRule type="containsText" dxfId="211" priority="292" operator="containsText" text="Mayor">
      <formula>NOT(ISERROR(SEARCH("Mayor",I40)))</formula>
    </cfRule>
    <cfRule type="containsText" dxfId="210" priority="293" operator="containsText" text="Menor">
      <formula>NOT(ISERROR(SEARCH("Menor",I40)))</formula>
    </cfRule>
    <cfRule type="containsText" dxfId="209" priority="294" operator="containsText" text="Leve">
      <formula>NOT(ISERROR(SEARCH("Leve",I40)))</formula>
    </cfRule>
    <cfRule type="containsText" dxfId="208" priority="299" operator="containsText" text="Moderado">
      <formula>NOT(ISERROR(SEARCH("Moderado",I40)))</formula>
    </cfRule>
  </conditionalFormatting>
  <conditionalFormatting sqref="K40:K44">
    <cfRule type="containsText" dxfId="207" priority="286" operator="containsText" text="Media">
      <formula>NOT(ISERROR(SEARCH("Media",K40)))</formula>
    </cfRule>
  </conditionalFormatting>
  <conditionalFormatting sqref="L40:L44">
    <cfRule type="containsText" dxfId="206" priority="285" operator="containsText" text="Moderado">
      <formula>NOT(ISERROR(SEARCH("Moderado",L40)))</formula>
    </cfRule>
  </conditionalFormatting>
  <conditionalFormatting sqref="J40:J44">
    <cfRule type="containsText" dxfId="205" priority="284" operator="containsText" text="Moderado">
      <formula>NOT(ISERROR(SEARCH("Moderado",J40)))</formula>
    </cfRule>
  </conditionalFormatting>
  <conditionalFormatting sqref="J40:J44">
    <cfRule type="containsText" dxfId="204" priority="282" operator="containsText" text="Bajo">
      <formula>NOT(ISERROR(SEARCH("Bajo",J40)))</formula>
    </cfRule>
    <cfRule type="containsText" dxfId="203" priority="283" operator="containsText" text="Extremo">
      <formula>NOT(ISERROR(SEARCH("Extremo",J40)))</formula>
    </cfRule>
  </conditionalFormatting>
  <conditionalFormatting sqref="K40:K44">
    <cfRule type="containsText" dxfId="202" priority="280" operator="containsText" text="Baja">
      <formula>NOT(ISERROR(SEARCH("Baja",K40)))</formula>
    </cfRule>
    <cfRule type="containsText" dxfId="201" priority="281" operator="containsText" text="Muy Baja">
      <formula>NOT(ISERROR(SEARCH("Muy Baja",K40)))</formula>
    </cfRule>
  </conditionalFormatting>
  <conditionalFormatting sqref="K40:K44">
    <cfRule type="containsText" dxfId="200" priority="278" operator="containsText" text="Muy Alta">
      <formula>NOT(ISERROR(SEARCH("Muy Alta",K40)))</formula>
    </cfRule>
    <cfRule type="containsText" dxfId="199" priority="279" operator="containsText" text="Alta">
      <formula>NOT(ISERROR(SEARCH("Alta",K40)))</formula>
    </cfRule>
  </conditionalFormatting>
  <conditionalFormatting sqref="L40:L44">
    <cfRule type="containsText" dxfId="198" priority="274" operator="containsText" text="Catastrófico">
      <formula>NOT(ISERROR(SEARCH("Catastrófico",L40)))</formula>
    </cfRule>
    <cfRule type="containsText" dxfId="197" priority="275" operator="containsText" text="Mayor">
      <formula>NOT(ISERROR(SEARCH("Mayor",L40)))</formula>
    </cfRule>
    <cfRule type="containsText" dxfId="196" priority="276" operator="containsText" text="Menor">
      <formula>NOT(ISERROR(SEARCH("Menor",L40)))</formula>
    </cfRule>
    <cfRule type="containsText" dxfId="195" priority="277" operator="containsText" text="Leve">
      <formula>NOT(ISERROR(SEARCH("Leve",L40)))</formula>
    </cfRule>
  </conditionalFormatting>
  <conditionalFormatting sqref="K45:L45">
    <cfRule type="containsText" dxfId="194" priority="268" operator="containsText" text="3- Moderado">
      <formula>NOT(ISERROR(SEARCH("3- Moderado",K45)))</formula>
    </cfRule>
    <cfRule type="containsText" dxfId="193" priority="269" operator="containsText" text="6- Moderado">
      <formula>NOT(ISERROR(SEARCH("6- Moderado",K45)))</formula>
    </cfRule>
    <cfRule type="containsText" dxfId="192" priority="270" operator="containsText" text="4- Moderado">
      <formula>NOT(ISERROR(SEARCH("4- Moderado",K45)))</formula>
    </cfRule>
    <cfRule type="containsText" dxfId="191" priority="271" operator="containsText" text="3- Bajo">
      <formula>NOT(ISERROR(SEARCH("3- Bajo",K45)))</formula>
    </cfRule>
    <cfRule type="containsText" dxfId="190" priority="272" operator="containsText" text="4- Bajo">
      <formula>NOT(ISERROR(SEARCH("4- Bajo",K45)))</formula>
    </cfRule>
    <cfRule type="containsText" dxfId="189" priority="273" operator="containsText" text="1- Bajo">
      <formula>NOT(ISERROR(SEARCH("1- Bajo",K45)))</formula>
    </cfRule>
  </conditionalFormatting>
  <conditionalFormatting sqref="H45:I45">
    <cfRule type="containsText" dxfId="188" priority="262" operator="containsText" text="3- Moderado">
      <formula>NOT(ISERROR(SEARCH("3- Moderado",H45)))</formula>
    </cfRule>
    <cfRule type="containsText" dxfId="187" priority="263" operator="containsText" text="6- Moderado">
      <formula>NOT(ISERROR(SEARCH("6- Moderado",H45)))</formula>
    </cfRule>
    <cfRule type="containsText" dxfId="186" priority="264" operator="containsText" text="4- Moderado">
      <formula>NOT(ISERROR(SEARCH("4- Moderado",H45)))</formula>
    </cfRule>
    <cfRule type="containsText" dxfId="185" priority="265" operator="containsText" text="3- Bajo">
      <formula>NOT(ISERROR(SEARCH("3- Bajo",H45)))</formula>
    </cfRule>
    <cfRule type="containsText" dxfId="184" priority="266" operator="containsText" text="4- Bajo">
      <formula>NOT(ISERROR(SEARCH("4- Bajo",H45)))</formula>
    </cfRule>
    <cfRule type="containsText" dxfId="183" priority="267" operator="containsText" text="1- Bajo">
      <formula>NOT(ISERROR(SEARCH("1- Bajo",H45)))</formula>
    </cfRule>
  </conditionalFormatting>
  <conditionalFormatting sqref="A45 C45:E45">
    <cfRule type="containsText" dxfId="182" priority="256" operator="containsText" text="3- Moderado">
      <formula>NOT(ISERROR(SEARCH("3- Moderado",A45)))</formula>
    </cfRule>
    <cfRule type="containsText" dxfId="181" priority="257" operator="containsText" text="6- Moderado">
      <formula>NOT(ISERROR(SEARCH("6- Moderado",A45)))</formula>
    </cfRule>
    <cfRule type="containsText" dxfId="180" priority="258" operator="containsText" text="4- Moderado">
      <formula>NOT(ISERROR(SEARCH("4- Moderado",A45)))</formula>
    </cfRule>
    <cfRule type="containsText" dxfId="179" priority="259" operator="containsText" text="3- Bajo">
      <formula>NOT(ISERROR(SEARCH("3- Bajo",A45)))</formula>
    </cfRule>
    <cfRule type="containsText" dxfId="178" priority="260" operator="containsText" text="4- Bajo">
      <formula>NOT(ISERROR(SEARCH("4- Bajo",A45)))</formula>
    </cfRule>
    <cfRule type="containsText" dxfId="177" priority="261" operator="containsText" text="1- Bajo">
      <formula>NOT(ISERROR(SEARCH("1- Bajo",A45)))</formula>
    </cfRule>
  </conditionalFormatting>
  <conditionalFormatting sqref="F45:G45">
    <cfRule type="containsText" dxfId="176" priority="250" operator="containsText" text="3- Moderado">
      <formula>NOT(ISERROR(SEARCH("3- Moderado",F45)))</formula>
    </cfRule>
    <cfRule type="containsText" dxfId="175" priority="251" operator="containsText" text="6- Moderado">
      <formula>NOT(ISERROR(SEARCH("6- Moderado",F45)))</formula>
    </cfRule>
    <cfRule type="containsText" dxfId="174" priority="252" operator="containsText" text="4- Moderado">
      <formula>NOT(ISERROR(SEARCH("4- Moderado",F45)))</formula>
    </cfRule>
    <cfRule type="containsText" dxfId="173" priority="253" operator="containsText" text="3- Bajo">
      <formula>NOT(ISERROR(SEARCH("3- Bajo",F45)))</formula>
    </cfRule>
    <cfRule type="containsText" dxfId="172" priority="254" operator="containsText" text="4- Bajo">
      <formula>NOT(ISERROR(SEARCH("4- Bajo",F45)))</formula>
    </cfRule>
    <cfRule type="containsText" dxfId="171" priority="255" operator="containsText" text="1- Bajo">
      <formula>NOT(ISERROR(SEARCH("1- Bajo",F45)))</formula>
    </cfRule>
  </conditionalFormatting>
  <conditionalFormatting sqref="J45:J49">
    <cfRule type="containsText" dxfId="170" priority="245" operator="containsText" text="Bajo">
      <formula>NOT(ISERROR(SEARCH("Bajo",J45)))</formula>
    </cfRule>
    <cfRule type="containsText" dxfId="169" priority="246" operator="containsText" text="Moderado">
      <formula>NOT(ISERROR(SEARCH("Moderado",J45)))</formula>
    </cfRule>
    <cfRule type="containsText" dxfId="168" priority="247" operator="containsText" text="Alto">
      <formula>NOT(ISERROR(SEARCH("Alto",J45)))</formula>
    </cfRule>
    <cfRule type="containsText" dxfId="167" priority="248" operator="containsText" text="Extremo">
      <formula>NOT(ISERROR(SEARCH("Extremo",J45)))</formula>
    </cfRule>
    <cfRule type="colorScale" priority="249">
      <colorScale>
        <cfvo type="min"/>
        <cfvo type="max"/>
        <color rgb="FFFF7128"/>
        <color rgb="FFFFEF9C"/>
      </colorScale>
    </cfRule>
  </conditionalFormatting>
  <conditionalFormatting sqref="M45:M49">
    <cfRule type="containsText" dxfId="166" priority="220" operator="containsText" text="Moderado">
      <formula>NOT(ISERROR(SEARCH("Moderado",M45)))</formula>
    </cfRule>
    <cfRule type="containsText" dxfId="165" priority="240" operator="containsText" text="Bajo">
      <formula>NOT(ISERROR(SEARCH("Bajo",M45)))</formula>
    </cfRule>
    <cfRule type="containsText" dxfId="164" priority="241" operator="containsText" text="Moderado">
      <formula>NOT(ISERROR(SEARCH("Moderado",M45)))</formula>
    </cfRule>
    <cfRule type="containsText" dxfId="163" priority="242" operator="containsText" text="Alto">
      <formula>NOT(ISERROR(SEARCH("Alto",M45)))</formula>
    </cfRule>
    <cfRule type="containsText" dxfId="162" priority="243" operator="containsText" text="Extremo">
      <formula>NOT(ISERROR(SEARCH("Extremo",M45)))</formula>
    </cfRule>
    <cfRule type="colorScale" priority="244">
      <colorScale>
        <cfvo type="min"/>
        <cfvo type="max"/>
        <color rgb="FFFF7128"/>
        <color rgb="FFFFEF9C"/>
      </colorScale>
    </cfRule>
  </conditionalFormatting>
  <conditionalFormatting sqref="N45">
    <cfRule type="containsText" dxfId="161" priority="234" operator="containsText" text="3- Moderado">
      <formula>NOT(ISERROR(SEARCH("3- Moderado",N45)))</formula>
    </cfRule>
    <cfRule type="containsText" dxfId="160" priority="235" operator="containsText" text="6- Moderado">
      <formula>NOT(ISERROR(SEARCH("6- Moderado",N45)))</formula>
    </cfRule>
    <cfRule type="containsText" dxfId="159" priority="236" operator="containsText" text="4- Moderado">
      <formula>NOT(ISERROR(SEARCH("4- Moderado",N45)))</formula>
    </cfRule>
    <cfRule type="containsText" dxfId="158" priority="237" operator="containsText" text="3- Bajo">
      <formula>NOT(ISERROR(SEARCH("3- Bajo",N45)))</formula>
    </cfRule>
    <cfRule type="containsText" dxfId="157" priority="238" operator="containsText" text="4- Bajo">
      <formula>NOT(ISERROR(SEARCH("4- Bajo",N45)))</formula>
    </cfRule>
    <cfRule type="containsText" dxfId="156" priority="239" operator="containsText" text="1- Bajo">
      <formula>NOT(ISERROR(SEARCH("1- Bajo",N45)))</formula>
    </cfRule>
  </conditionalFormatting>
  <conditionalFormatting sqref="H45:H49">
    <cfRule type="containsText" dxfId="155" priority="221" operator="containsText" text="Muy Alta">
      <formula>NOT(ISERROR(SEARCH("Muy Alta",H45)))</formula>
    </cfRule>
    <cfRule type="containsText" dxfId="154" priority="222" operator="containsText" text="Alta">
      <formula>NOT(ISERROR(SEARCH("Alta",H45)))</formula>
    </cfRule>
    <cfRule type="containsText" dxfId="153" priority="223" operator="containsText" text="Muy Alta">
      <formula>NOT(ISERROR(SEARCH("Muy Alta",H45)))</formula>
    </cfRule>
    <cfRule type="containsText" dxfId="152" priority="228" operator="containsText" text="Muy Baja">
      <formula>NOT(ISERROR(SEARCH("Muy Baja",H45)))</formula>
    </cfRule>
    <cfRule type="containsText" dxfId="151" priority="229" operator="containsText" text="Baja">
      <formula>NOT(ISERROR(SEARCH("Baja",H45)))</formula>
    </cfRule>
    <cfRule type="containsText" dxfId="150" priority="230" operator="containsText" text="Media">
      <formula>NOT(ISERROR(SEARCH("Media",H45)))</formula>
    </cfRule>
    <cfRule type="containsText" dxfId="149" priority="231" operator="containsText" text="Alta">
      <formula>NOT(ISERROR(SEARCH("Alta",H45)))</formula>
    </cfRule>
    <cfRule type="containsText" dxfId="148" priority="233" operator="containsText" text="Muy Alta">
      <formula>NOT(ISERROR(SEARCH("Muy Alta",H45)))</formula>
    </cfRule>
  </conditionalFormatting>
  <conditionalFormatting sqref="I45:I49">
    <cfRule type="containsText" dxfId="147" priority="224" operator="containsText" text="Catastrófico">
      <formula>NOT(ISERROR(SEARCH("Catastrófico",I45)))</formula>
    </cfRule>
    <cfRule type="containsText" dxfId="146" priority="225" operator="containsText" text="Mayor">
      <formula>NOT(ISERROR(SEARCH("Mayor",I45)))</formula>
    </cfRule>
    <cfRule type="containsText" dxfId="145" priority="226" operator="containsText" text="Menor">
      <formula>NOT(ISERROR(SEARCH("Menor",I45)))</formula>
    </cfRule>
    <cfRule type="containsText" dxfId="144" priority="227" operator="containsText" text="Leve">
      <formula>NOT(ISERROR(SEARCH("Leve",I45)))</formula>
    </cfRule>
    <cfRule type="containsText" dxfId="143" priority="232" operator="containsText" text="Moderado">
      <formula>NOT(ISERROR(SEARCH("Moderado",I45)))</formula>
    </cfRule>
  </conditionalFormatting>
  <conditionalFormatting sqref="K45:K49">
    <cfRule type="containsText" dxfId="142" priority="219" operator="containsText" text="Media">
      <formula>NOT(ISERROR(SEARCH("Media",K45)))</formula>
    </cfRule>
  </conditionalFormatting>
  <conditionalFormatting sqref="L45:L49">
    <cfRule type="containsText" dxfId="141" priority="218" operator="containsText" text="Moderado">
      <formula>NOT(ISERROR(SEARCH("Moderado",L45)))</formula>
    </cfRule>
  </conditionalFormatting>
  <conditionalFormatting sqref="J45:J49">
    <cfRule type="containsText" dxfId="140" priority="217" operator="containsText" text="Moderado">
      <formula>NOT(ISERROR(SEARCH("Moderado",J45)))</formula>
    </cfRule>
  </conditionalFormatting>
  <conditionalFormatting sqref="J45:J49">
    <cfRule type="containsText" dxfId="139" priority="215" operator="containsText" text="Bajo">
      <formula>NOT(ISERROR(SEARCH("Bajo",J45)))</formula>
    </cfRule>
    <cfRule type="containsText" dxfId="138" priority="216" operator="containsText" text="Extremo">
      <formula>NOT(ISERROR(SEARCH("Extremo",J45)))</formula>
    </cfRule>
  </conditionalFormatting>
  <conditionalFormatting sqref="K45:K49">
    <cfRule type="containsText" dxfId="137" priority="213" operator="containsText" text="Baja">
      <formula>NOT(ISERROR(SEARCH("Baja",K45)))</formula>
    </cfRule>
    <cfRule type="containsText" dxfId="136" priority="214" operator="containsText" text="Muy Baja">
      <formula>NOT(ISERROR(SEARCH("Muy Baja",K45)))</formula>
    </cfRule>
  </conditionalFormatting>
  <conditionalFormatting sqref="K45:K49">
    <cfRule type="containsText" dxfId="135" priority="211" operator="containsText" text="Muy Alta">
      <formula>NOT(ISERROR(SEARCH("Muy Alta",K45)))</formula>
    </cfRule>
    <cfRule type="containsText" dxfId="134" priority="212" operator="containsText" text="Alta">
      <formula>NOT(ISERROR(SEARCH("Alta",K45)))</formula>
    </cfRule>
  </conditionalFormatting>
  <conditionalFormatting sqref="L45:L49">
    <cfRule type="containsText" dxfId="133" priority="207" operator="containsText" text="Catastrófico">
      <formula>NOT(ISERROR(SEARCH("Catastrófico",L45)))</formula>
    </cfRule>
    <cfRule type="containsText" dxfId="132" priority="208" operator="containsText" text="Mayor">
      <formula>NOT(ISERROR(SEARCH("Mayor",L45)))</formula>
    </cfRule>
    <cfRule type="containsText" dxfId="131" priority="209" operator="containsText" text="Menor">
      <formula>NOT(ISERROR(SEARCH("Menor",L45)))</formula>
    </cfRule>
    <cfRule type="containsText" dxfId="130" priority="210" operator="containsText" text="Leve">
      <formula>NOT(ISERROR(SEARCH("Leve",L45)))</formula>
    </cfRule>
  </conditionalFormatting>
  <conditionalFormatting sqref="K50:L50">
    <cfRule type="containsText" dxfId="129" priority="201" operator="containsText" text="3- Moderado">
      <formula>NOT(ISERROR(SEARCH("3- Moderado",K50)))</formula>
    </cfRule>
    <cfRule type="containsText" dxfId="128" priority="202" operator="containsText" text="6- Moderado">
      <formula>NOT(ISERROR(SEARCH("6- Moderado",K50)))</formula>
    </cfRule>
    <cfRule type="containsText" dxfId="127" priority="203" operator="containsText" text="4- Moderado">
      <formula>NOT(ISERROR(SEARCH("4- Moderado",K50)))</formula>
    </cfRule>
    <cfRule type="containsText" dxfId="126" priority="204" operator="containsText" text="3- Bajo">
      <formula>NOT(ISERROR(SEARCH("3- Bajo",K50)))</formula>
    </cfRule>
    <cfRule type="containsText" dxfId="125" priority="205" operator="containsText" text="4- Bajo">
      <formula>NOT(ISERROR(SEARCH("4- Bajo",K50)))</formula>
    </cfRule>
    <cfRule type="containsText" dxfId="124" priority="206" operator="containsText" text="1- Bajo">
      <formula>NOT(ISERROR(SEARCH("1- Bajo",K50)))</formula>
    </cfRule>
  </conditionalFormatting>
  <conditionalFormatting sqref="H50:I50">
    <cfRule type="containsText" dxfId="123" priority="195" operator="containsText" text="3- Moderado">
      <formula>NOT(ISERROR(SEARCH("3- Moderado",H50)))</formula>
    </cfRule>
    <cfRule type="containsText" dxfId="122" priority="196" operator="containsText" text="6- Moderado">
      <formula>NOT(ISERROR(SEARCH("6- Moderado",H50)))</formula>
    </cfRule>
    <cfRule type="containsText" dxfId="121" priority="197" operator="containsText" text="4- Moderado">
      <formula>NOT(ISERROR(SEARCH("4- Moderado",H50)))</formula>
    </cfRule>
    <cfRule type="containsText" dxfId="120" priority="198" operator="containsText" text="3- Bajo">
      <formula>NOT(ISERROR(SEARCH("3- Bajo",H50)))</formula>
    </cfRule>
    <cfRule type="containsText" dxfId="119" priority="199" operator="containsText" text="4- Bajo">
      <formula>NOT(ISERROR(SEARCH("4- Bajo",H50)))</formula>
    </cfRule>
    <cfRule type="containsText" dxfId="118" priority="200" operator="containsText" text="1- Bajo">
      <formula>NOT(ISERROR(SEARCH("1- Bajo",H50)))</formula>
    </cfRule>
  </conditionalFormatting>
  <conditionalFormatting sqref="A50 C50:E50">
    <cfRule type="containsText" dxfId="117" priority="189" operator="containsText" text="3- Moderado">
      <formula>NOT(ISERROR(SEARCH("3- Moderado",A50)))</formula>
    </cfRule>
    <cfRule type="containsText" dxfId="116" priority="190" operator="containsText" text="6- Moderado">
      <formula>NOT(ISERROR(SEARCH("6- Moderado",A50)))</formula>
    </cfRule>
    <cfRule type="containsText" dxfId="115" priority="191" operator="containsText" text="4- Moderado">
      <formula>NOT(ISERROR(SEARCH("4- Moderado",A50)))</formula>
    </cfRule>
    <cfRule type="containsText" dxfId="114" priority="192" operator="containsText" text="3- Bajo">
      <formula>NOT(ISERROR(SEARCH("3- Bajo",A50)))</formula>
    </cfRule>
    <cfRule type="containsText" dxfId="113" priority="193" operator="containsText" text="4- Bajo">
      <formula>NOT(ISERROR(SEARCH("4- Bajo",A50)))</formula>
    </cfRule>
    <cfRule type="containsText" dxfId="112" priority="194" operator="containsText" text="1- Bajo">
      <formula>NOT(ISERROR(SEARCH("1- Bajo",A50)))</formula>
    </cfRule>
  </conditionalFormatting>
  <conditionalFormatting sqref="F50:G50">
    <cfRule type="containsText" dxfId="111" priority="183" operator="containsText" text="3- Moderado">
      <formula>NOT(ISERROR(SEARCH("3- Moderado",F50)))</formula>
    </cfRule>
    <cfRule type="containsText" dxfId="110" priority="184" operator="containsText" text="6- Moderado">
      <formula>NOT(ISERROR(SEARCH("6- Moderado",F50)))</formula>
    </cfRule>
    <cfRule type="containsText" dxfId="109" priority="185" operator="containsText" text="4- Moderado">
      <formula>NOT(ISERROR(SEARCH("4- Moderado",F50)))</formula>
    </cfRule>
    <cfRule type="containsText" dxfId="108" priority="186" operator="containsText" text="3- Bajo">
      <formula>NOT(ISERROR(SEARCH("3- Bajo",F50)))</formula>
    </cfRule>
    <cfRule type="containsText" dxfId="107" priority="187" operator="containsText" text="4- Bajo">
      <formula>NOT(ISERROR(SEARCH("4- Bajo",F50)))</formula>
    </cfRule>
    <cfRule type="containsText" dxfId="106" priority="188" operator="containsText" text="1- Bajo">
      <formula>NOT(ISERROR(SEARCH("1- Bajo",F50)))</formula>
    </cfRule>
  </conditionalFormatting>
  <conditionalFormatting sqref="J50:J54">
    <cfRule type="containsText" dxfId="105" priority="178" operator="containsText" text="Bajo">
      <formula>NOT(ISERROR(SEARCH("Bajo",J50)))</formula>
    </cfRule>
    <cfRule type="containsText" dxfId="104" priority="179" operator="containsText" text="Moderado">
      <formula>NOT(ISERROR(SEARCH("Moderado",J50)))</formula>
    </cfRule>
    <cfRule type="containsText" dxfId="103" priority="180" operator="containsText" text="Alto">
      <formula>NOT(ISERROR(SEARCH("Alto",J50)))</formula>
    </cfRule>
    <cfRule type="containsText" dxfId="102" priority="181" operator="containsText" text="Extremo">
      <formula>NOT(ISERROR(SEARCH("Extremo",J50)))</formula>
    </cfRule>
    <cfRule type="colorScale" priority="182">
      <colorScale>
        <cfvo type="min"/>
        <cfvo type="max"/>
        <color rgb="FFFF7128"/>
        <color rgb="FFFFEF9C"/>
      </colorScale>
    </cfRule>
  </conditionalFormatting>
  <conditionalFormatting sqref="M50:M54">
    <cfRule type="containsText" dxfId="101" priority="153" operator="containsText" text="Moderado">
      <formula>NOT(ISERROR(SEARCH("Moderado",M50)))</formula>
    </cfRule>
    <cfRule type="containsText" dxfId="100" priority="173" operator="containsText" text="Bajo">
      <formula>NOT(ISERROR(SEARCH("Bajo",M50)))</formula>
    </cfRule>
    <cfRule type="containsText" dxfId="99" priority="174" operator="containsText" text="Moderado">
      <formula>NOT(ISERROR(SEARCH("Moderado",M50)))</formula>
    </cfRule>
    <cfRule type="containsText" dxfId="98" priority="175" operator="containsText" text="Alto">
      <formula>NOT(ISERROR(SEARCH("Alto",M50)))</formula>
    </cfRule>
    <cfRule type="containsText" dxfId="97" priority="176" operator="containsText" text="Extremo">
      <formula>NOT(ISERROR(SEARCH("Extremo",M50)))</formula>
    </cfRule>
    <cfRule type="colorScale" priority="177">
      <colorScale>
        <cfvo type="min"/>
        <cfvo type="max"/>
        <color rgb="FFFF7128"/>
        <color rgb="FFFFEF9C"/>
      </colorScale>
    </cfRule>
  </conditionalFormatting>
  <conditionalFormatting sqref="N50">
    <cfRule type="containsText" dxfId="96" priority="167" operator="containsText" text="3- Moderado">
      <formula>NOT(ISERROR(SEARCH("3- Moderado",N50)))</formula>
    </cfRule>
    <cfRule type="containsText" dxfId="95" priority="168" operator="containsText" text="6- Moderado">
      <formula>NOT(ISERROR(SEARCH("6- Moderado",N50)))</formula>
    </cfRule>
    <cfRule type="containsText" dxfId="94" priority="169" operator="containsText" text="4- Moderado">
      <formula>NOT(ISERROR(SEARCH("4- Moderado",N50)))</formula>
    </cfRule>
    <cfRule type="containsText" dxfId="93" priority="170" operator="containsText" text="3- Bajo">
      <formula>NOT(ISERROR(SEARCH("3- Bajo",N50)))</formula>
    </cfRule>
    <cfRule type="containsText" dxfId="92" priority="171" operator="containsText" text="4- Bajo">
      <formula>NOT(ISERROR(SEARCH("4- Bajo",N50)))</formula>
    </cfRule>
    <cfRule type="containsText" dxfId="91" priority="172" operator="containsText" text="1- Bajo">
      <formula>NOT(ISERROR(SEARCH("1- Bajo",N50)))</formula>
    </cfRule>
  </conditionalFormatting>
  <conditionalFormatting sqref="H50:H54">
    <cfRule type="containsText" dxfId="90" priority="154" operator="containsText" text="Muy Alta">
      <formula>NOT(ISERROR(SEARCH("Muy Alta",H50)))</formula>
    </cfRule>
    <cfRule type="containsText" dxfId="89" priority="155" operator="containsText" text="Alta">
      <formula>NOT(ISERROR(SEARCH("Alta",H50)))</formula>
    </cfRule>
    <cfRule type="containsText" dxfId="88" priority="156" operator="containsText" text="Muy Alta">
      <formula>NOT(ISERROR(SEARCH("Muy Alta",H50)))</formula>
    </cfRule>
    <cfRule type="containsText" dxfId="87" priority="161" operator="containsText" text="Muy Baja">
      <formula>NOT(ISERROR(SEARCH("Muy Baja",H50)))</formula>
    </cfRule>
    <cfRule type="containsText" dxfId="86" priority="162" operator="containsText" text="Baja">
      <formula>NOT(ISERROR(SEARCH("Baja",H50)))</formula>
    </cfRule>
    <cfRule type="containsText" dxfId="85" priority="163" operator="containsText" text="Media">
      <formula>NOT(ISERROR(SEARCH("Media",H50)))</formula>
    </cfRule>
    <cfRule type="containsText" dxfId="84" priority="164" operator="containsText" text="Alta">
      <formula>NOT(ISERROR(SEARCH("Alta",H50)))</formula>
    </cfRule>
    <cfRule type="containsText" dxfId="83" priority="166" operator="containsText" text="Muy Alta">
      <formula>NOT(ISERROR(SEARCH("Muy Alta",H50)))</formula>
    </cfRule>
  </conditionalFormatting>
  <conditionalFormatting sqref="I50:I54">
    <cfRule type="containsText" dxfId="82" priority="157" operator="containsText" text="Catastrófico">
      <formula>NOT(ISERROR(SEARCH("Catastrófico",I50)))</formula>
    </cfRule>
    <cfRule type="containsText" dxfId="81" priority="158" operator="containsText" text="Mayor">
      <formula>NOT(ISERROR(SEARCH("Mayor",I50)))</formula>
    </cfRule>
    <cfRule type="containsText" dxfId="80" priority="159" operator="containsText" text="Menor">
      <formula>NOT(ISERROR(SEARCH("Menor",I50)))</formula>
    </cfRule>
    <cfRule type="containsText" dxfId="79" priority="160" operator="containsText" text="Leve">
      <formula>NOT(ISERROR(SEARCH("Leve",I50)))</formula>
    </cfRule>
    <cfRule type="containsText" dxfId="78" priority="165" operator="containsText" text="Moderado">
      <formula>NOT(ISERROR(SEARCH("Moderado",I50)))</formula>
    </cfRule>
  </conditionalFormatting>
  <conditionalFormatting sqref="K50:K54">
    <cfRule type="containsText" dxfId="77" priority="152" operator="containsText" text="Media">
      <formula>NOT(ISERROR(SEARCH("Media",K50)))</formula>
    </cfRule>
  </conditionalFormatting>
  <conditionalFormatting sqref="L50:L54">
    <cfRule type="containsText" dxfId="76" priority="151" operator="containsText" text="Moderado">
      <formula>NOT(ISERROR(SEARCH("Moderado",L50)))</formula>
    </cfRule>
  </conditionalFormatting>
  <conditionalFormatting sqref="J50:J54">
    <cfRule type="containsText" dxfId="75" priority="150" operator="containsText" text="Moderado">
      <formula>NOT(ISERROR(SEARCH("Moderado",J50)))</formula>
    </cfRule>
  </conditionalFormatting>
  <conditionalFormatting sqref="J50:J54">
    <cfRule type="containsText" dxfId="74" priority="148" operator="containsText" text="Bajo">
      <formula>NOT(ISERROR(SEARCH("Bajo",J50)))</formula>
    </cfRule>
    <cfRule type="containsText" dxfId="73" priority="149" operator="containsText" text="Extremo">
      <formula>NOT(ISERROR(SEARCH("Extremo",J50)))</formula>
    </cfRule>
  </conditionalFormatting>
  <conditionalFormatting sqref="K50:K54">
    <cfRule type="containsText" dxfId="72" priority="146" operator="containsText" text="Baja">
      <formula>NOT(ISERROR(SEARCH("Baja",K50)))</formula>
    </cfRule>
    <cfRule type="containsText" dxfId="71" priority="147" operator="containsText" text="Muy Baja">
      <formula>NOT(ISERROR(SEARCH("Muy Baja",K50)))</formula>
    </cfRule>
  </conditionalFormatting>
  <conditionalFormatting sqref="K50:K54">
    <cfRule type="containsText" dxfId="70" priority="144" operator="containsText" text="Muy Alta">
      <formula>NOT(ISERROR(SEARCH("Muy Alta",K50)))</formula>
    </cfRule>
    <cfRule type="containsText" dxfId="69" priority="145" operator="containsText" text="Alta">
      <formula>NOT(ISERROR(SEARCH("Alta",K50)))</formula>
    </cfRule>
  </conditionalFormatting>
  <conditionalFormatting sqref="L50:L54">
    <cfRule type="containsText" dxfId="68" priority="140" operator="containsText" text="Catastrófico">
      <formula>NOT(ISERROR(SEARCH("Catastrófico",L50)))</formula>
    </cfRule>
    <cfRule type="containsText" dxfId="67" priority="141" operator="containsText" text="Mayor">
      <formula>NOT(ISERROR(SEARCH("Mayor",L50)))</formula>
    </cfRule>
    <cfRule type="containsText" dxfId="66" priority="142" operator="containsText" text="Menor">
      <formula>NOT(ISERROR(SEARCH("Menor",L50)))</formula>
    </cfRule>
    <cfRule type="containsText" dxfId="65" priority="143" operator="containsText" text="Leve">
      <formula>NOT(ISERROR(SEARCH("Leve",L50)))</formula>
    </cfRule>
  </conditionalFormatting>
  <conditionalFormatting sqref="K55:L55">
    <cfRule type="containsText" dxfId="64" priority="134" operator="containsText" text="3- Moderado">
      <formula>NOT(ISERROR(SEARCH("3- Moderado",K55)))</formula>
    </cfRule>
    <cfRule type="containsText" dxfId="63" priority="135" operator="containsText" text="6- Moderado">
      <formula>NOT(ISERROR(SEARCH("6- Moderado",K55)))</formula>
    </cfRule>
    <cfRule type="containsText" dxfId="62" priority="136" operator="containsText" text="4- Moderado">
      <formula>NOT(ISERROR(SEARCH("4- Moderado",K55)))</formula>
    </cfRule>
    <cfRule type="containsText" dxfId="61" priority="137" operator="containsText" text="3- Bajo">
      <formula>NOT(ISERROR(SEARCH("3- Bajo",K55)))</formula>
    </cfRule>
    <cfRule type="containsText" dxfId="60" priority="138" operator="containsText" text="4- Bajo">
      <formula>NOT(ISERROR(SEARCH("4- Bajo",K55)))</formula>
    </cfRule>
    <cfRule type="containsText" dxfId="59" priority="139" operator="containsText" text="1- Bajo">
      <formula>NOT(ISERROR(SEARCH("1- Bajo",K55)))</formula>
    </cfRule>
  </conditionalFormatting>
  <conditionalFormatting sqref="H55:I55">
    <cfRule type="containsText" dxfId="58" priority="128" operator="containsText" text="3- Moderado">
      <formula>NOT(ISERROR(SEARCH("3- Moderado",H55)))</formula>
    </cfRule>
    <cfRule type="containsText" dxfId="57" priority="129" operator="containsText" text="6- Moderado">
      <formula>NOT(ISERROR(SEARCH("6- Moderado",H55)))</formula>
    </cfRule>
    <cfRule type="containsText" dxfId="56" priority="130" operator="containsText" text="4- Moderado">
      <formula>NOT(ISERROR(SEARCH("4- Moderado",H55)))</formula>
    </cfRule>
    <cfRule type="containsText" dxfId="55" priority="131" operator="containsText" text="3- Bajo">
      <formula>NOT(ISERROR(SEARCH("3- Bajo",H55)))</formula>
    </cfRule>
    <cfRule type="containsText" dxfId="54" priority="132" operator="containsText" text="4- Bajo">
      <formula>NOT(ISERROR(SEARCH("4- Bajo",H55)))</formula>
    </cfRule>
    <cfRule type="containsText" dxfId="53" priority="133" operator="containsText" text="1- Bajo">
      <formula>NOT(ISERROR(SEARCH("1- Bajo",H55)))</formula>
    </cfRule>
  </conditionalFormatting>
  <conditionalFormatting sqref="A55 C55:E55">
    <cfRule type="containsText" dxfId="52" priority="122" operator="containsText" text="3- Moderado">
      <formula>NOT(ISERROR(SEARCH("3- Moderado",A55)))</formula>
    </cfRule>
    <cfRule type="containsText" dxfId="51" priority="123" operator="containsText" text="6- Moderado">
      <formula>NOT(ISERROR(SEARCH("6- Moderado",A55)))</formula>
    </cfRule>
    <cfRule type="containsText" dxfId="50" priority="124" operator="containsText" text="4- Moderado">
      <formula>NOT(ISERROR(SEARCH("4- Moderado",A55)))</formula>
    </cfRule>
    <cfRule type="containsText" dxfId="49" priority="125" operator="containsText" text="3- Bajo">
      <formula>NOT(ISERROR(SEARCH("3- Bajo",A55)))</formula>
    </cfRule>
    <cfRule type="containsText" dxfId="48" priority="126" operator="containsText" text="4- Bajo">
      <formula>NOT(ISERROR(SEARCH("4- Bajo",A55)))</formula>
    </cfRule>
    <cfRule type="containsText" dxfId="47" priority="127" operator="containsText" text="1- Bajo">
      <formula>NOT(ISERROR(SEARCH("1- Bajo",A55)))</formula>
    </cfRule>
  </conditionalFormatting>
  <conditionalFormatting sqref="F55:G55">
    <cfRule type="containsText" dxfId="46" priority="116" operator="containsText" text="3- Moderado">
      <formula>NOT(ISERROR(SEARCH("3- Moderado",F55)))</formula>
    </cfRule>
    <cfRule type="containsText" dxfId="45" priority="117" operator="containsText" text="6- Moderado">
      <formula>NOT(ISERROR(SEARCH("6- Moderado",F55)))</formula>
    </cfRule>
    <cfRule type="containsText" dxfId="44" priority="118" operator="containsText" text="4- Moderado">
      <formula>NOT(ISERROR(SEARCH("4- Moderado",F55)))</formula>
    </cfRule>
    <cfRule type="containsText" dxfId="43" priority="119" operator="containsText" text="3- Bajo">
      <formula>NOT(ISERROR(SEARCH("3- Bajo",F55)))</formula>
    </cfRule>
    <cfRule type="containsText" dxfId="42" priority="120" operator="containsText" text="4- Bajo">
      <formula>NOT(ISERROR(SEARCH("4- Bajo",F55)))</formula>
    </cfRule>
    <cfRule type="containsText" dxfId="41" priority="121" operator="containsText" text="1- Bajo">
      <formula>NOT(ISERROR(SEARCH("1- Bajo",F55)))</formula>
    </cfRule>
  </conditionalFormatting>
  <conditionalFormatting sqref="J55:J59">
    <cfRule type="containsText" dxfId="40" priority="111" operator="containsText" text="Bajo">
      <formula>NOT(ISERROR(SEARCH("Bajo",J55)))</formula>
    </cfRule>
    <cfRule type="containsText" dxfId="39" priority="112" operator="containsText" text="Moderado">
      <formula>NOT(ISERROR(SEARCH("Moderado",J55)))</formula>
    </cfRule>
    <cfRule type="containsText" dxfId="38" priority="113" operator="containsText" text="Alto">
      <formula>NOT(ISERROR(SEARCH("Alto",J55)))</formula>
    </cfRule>
    <cfRule type="containsText" dxfId="37" priority="114" operator="containsText" text="Extremo">
      <formula>NOT(ISERROR(SEARCH("Extremo",J55)))</formula>
    </cfRule>
    <cfRule type="colorScale" priority="115">
      <colorScale>
        <cfvo type="min"/>
        <cfvo type="max"/>
        <color rgb="FFFF7128"/>
        <color rgb="FFFFEF9C"/>
      </colorScale>
    </cfRule>
  </conditionalFormatting>
  <conditionalFormatting sqref="M55:M59">
    <cfRule type="containsText" dxfId="36" priority="86" operator="containsText" text="Moderado">
      <formula>NOT(ISERROR(SEARCH("Moderado",M55)))</formula>
    </cfRule>
    <cfRule type="containsText" dxfId="35" priority="106" operator="containsText" text="Bajo">
      <formula>NOT(ISERROR(SEARCH("Bajo",M55)))</formula>
    </cfRule>
    <cfRule type="containsText" dxfId="34" priority="107" operator="containsText" text="Moderado">
      <formula>NOT(ISERROR(SEARCH("Moderado",M55)))</formula>
    </cfRule>
    <cfRule type="containsText" dxfId="33" priority="108" operator="containsText" text="Alto">
      <formula>NOT(ISERROR(SEARCH("Alto",M55)))</formula>
    </cfRule>
    <cfRule type="containsText" dxfId="32" priority="109" operator="containsText" text="Extremo">
      <formula>NOT(ISERROR(SEARCH("Extremo",M55)))</formula>
    </cfRule>
    <cfRule type="colorScale" priority="110">
      <colorScale>
        <cfvo type="min"/>
        <cfvo type="max"/>
        <color rgb="FFFF7128"/>
        <color rgb="FFFFEF9C"/>
      </colorScale>
    </cfRule>
  </conditionalFormatting>
  <conditionalFormatting sqref="N55">
    <cfRule type="containsText" dxfId="31" priority="100" operator="containsText" text="3- Moderado">
      <formula>NOT(ISERROR(SEARCH("3- Moderado",N55)))</formula>
    </cfRule>
    <cfRule type="containsText" dxfId="30" priority="101" operator="containsText" text="6- Moderado">
      <formula>NOT(ISERROR(SEARCH("6- Moderado",N55)))</formula>
    </cfRule>
    <cfRule type="containsText" dxfId="29" priority="102" operator="containsText" text="4- Moderado">
      <formula>NOT(ISERROR(SEARCH("4- Moderado",N55)))</formula>
    </cfRule>
    <cfRule type="containsText" dxfId="28" priority="103" operator="containsText" text="3- Bajo">
      <formula>NOT(ISERROR(SEARCH("3- Bajo",N55)))</formula>
    </cfRule>
    <cfRule type="containsText" dxfId="27" priority="104" operator="containsText" text="4- Bajo">
      <formula>NOT(ISERROR(SEARCH("4- Bajo",N55)))</formula>
    </cfRule>
    <cfRule type="containsText" dxfId="26" priority="105" operator="containsText" text="1- Bajo">
      <formula>NOT(ISERROR(SEARCH("1- Bajo",N55)))</formula>
    </cfRule>
  </conditionalFormatting>
  <conditionalFormatting sqref="H55:H59">
    <cfRule type="containsText" dxfId="25" priority="87" operator="containsText" text="Muy Alta">
      <formula>NOT(ISERROR(SEARCH("Muy Alta",H55)))</formula>
    </cfRule>
    <cfRule type="containsText" dxfId="24" priority="88" operator="containsText" text="Alta">
      <formula>NOT(ISERROR(SEARCH("Alta",H55)))</formula>
    </cfRule>
    <cfRule type="containsText" dxfId="23" priority="89" operator="containsText" text="Muy Alta">
      <formula>NOT(ISERROR(SEARCH("Muy Alta",H55)))</formula>
    </cfRule>
    <cfRule type="containsText" dxfId="22" priority="94" operator="containsText" text="Muy Baja">
      <formula>NOT(ISERROR(SEARCH("Muy Baja",H55)))</formula>
    </cfRule>
    <cfRule type="containsText" dxfId="21" priority="95" operator="containsText" text="Baja">
      <formula>NOT(ISERROR(SEARCH("Baja",H55)))</formula>
    </cfRule>
    <cfRule type="containsText" dxfId="20" priority="96" operator="containsText" text="Media">
      <formula>NOT(ISERROR(SEARCH("Media",H55)))</formula>
    </cfRule>
    <cfRule type="containsText" dxfId="19" priority="97" operator="containsText" text="Alta">
      <formula>NOT(ISERROR(SEARCH("Alta",H55)))</formula>
    </cfRule>
    <cfRule type="containsText" dxfId="18" priority="99" operator="containsText" text="Muy Alta">
      <formula>NOT(ISERROR(SEARCH("Muy Alta",H55)))</formula>
    </cfRule>
  </conditionalFormatting>
  <conditionalFormatting sqref="I55:I59">
    <cfRule type="containsText" dxfId="17" priority="90" operator="containsText" text="Catastrófico">
      <formula>NOT(ISERROR(SEARCH("Catastrófico",I55)))</formula>
    </cfRule>
    <cfRule type="containsText" dxfId="16" priority="91" operator="containsText" text="Mayor">
      <formula>NOT(ISERROR(SEARCH("Mayor",I55)))</formula>
    </cfRule>
    <cfRule type="containsText" dxfId="15" priority="92" operator="containsText" text="Menor">
      <formula>NOT(ISERROR(SEARCH("Menor",I55)))</formula>
    </cfRule>
    <cfRule type="containsText" dxfId="14" priority="93" operator="containsText" text="Leve">
      <formula>NOT(ISERROR(SEARCH("Leve",I55)))</formula>
    </cfRule>
    <cfRule type="containsText" dxfId="13" priority="98" operator="containsText" text="Moderado">
      <formula>NOT(ISERROR(SEARCH("Moderado",I55)))</formula>
    </cfRule>
  </conditionalFormatting>
  <conditionalFormatting sqref="K55:K59">
    <cfRule type="containsText" dxfId="12" priority="85" operator="containsText" text="Media">
      <formula>NOT(ISERROR(SEARCH("Media",K55)))</formula>
    </cfRule>
  </conditionalFormatting>
  <conditionalFormatting sqref="L55:L59">
    <cfRule type="containsText" dxfId="11" priority="84" operator="containsText" text="Moderado">
      <formula>NOT(ISERROR(SEARCH("Moderado",L55)))</formula>
    </cfRule>
  </conditionalFormatting>
  <conditionalFormatting sqref="J55:J59">
    <cfRule type="containsText" dxfId="10" priority="83" operator="containsText" text="Moderado">
      <formula>NOT(ISERROR(SEARCH("Moderado",J55)))</formula>
    </cfRule>
  </conditionalFormatting>
  <conditionalFormatting sqref="J55:J59">
    <cfRule type="containsText" dxfId="9" priority="81" operator="containsText" text="Bajo">
      <formula>NOT(ISERROR(SEARCH("Bajo",J55)))</formula>
    </cfRule>
    <cfRule type="containsText" dxfId="8" priority="82" operator="containsText" text="Extremo">
      <formula>NOT(ISERROR(SEARCH("Extremo",J55)))</formula>
    </cfRule>
  </conditionalFormatting>
  <conditionalFormatting sqref="K55:K59">
    <cfRule type="containsText" dxfId="7" priority="79" operator="containsText" text="Baja">
      <formula>NOT(ISERROR(SEARCH("Baja",K55)))</formula>
    </cfRule>
    <cfRule type="containsText" dxfId="6" priority="80" operator="containsText" text="Muy Baja">
      <formula>NOT(ISERROR(SEARCH("Muy Baja",K55)))</formula>
    </cfRule>
  </conditionalFormatting>
  <conditionalFormatting sqref="K55:K59">
    <cfRule type="containsText" dxfId="5" priority="77" operator="containsText" text="Muy Alta">
      <formula>NOT(ISERROR(SEARCH("Muy Alta",K55)))</formula>
    </cfRule>
    <cfRule type="containsText" dxfId="4" priority="78" operator="containsText" text="Alta">
      <formula>NOT(ISERROR(SEARCH("Alta",K55)))</formula>
    </cfRule>
  </conditionalFormatting>
  <conditionalFormatting sqref="L55:L59">
    <cfRule type="containsText" dxfId="3" priority="73" operator="containsText" text="Catastrófico">
      <formula>NOT(ISERROR(SEARCH("Catastrófico",L55)))</formula>
    </cfRule>
    <cfRule type="containsText" dxfId="2" priority="74" operator="containsText" text="Mayor">
      <formula>NOT(ISERROR(SEARCH("Mayor",L55)))</formula>
    </cfRule>
    <cfRule type="containsText" dxfId="1" priority="75" operator="containsText" text="Menor">
      <formula>NOT(ISERROR(SEARCH("Menor",L55)))</formula>
    </cfRule>
    <cfRule type="containsText" dxfId="0" priority="76"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429A-E5B3-4963-AA47-1F1F8ECF606A}">
  <dimension ref="A1"/>
  <sheetViews>
    <sheetView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49BB-05C7-41AB-B5C8-ACF0E1E4F180}">
  <dimension ref="A1"/>
  <sheetViews>
    <sheetView workbookViewId="0"/>
  </sheetViews>
  <sheetFormatPr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43DB-6313-4713-93D5-175A23EF3017}">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4F57-B703-49CD-A378-C238C33E12DC}">
  <dimension ref="A1:F23"/>
  <sheetViews>
    <sheetView topLeftCell="B1" zoomScale="120" zoomScaleNormal="120" workbookViewId="0">
      <selection activeCell="F20" sqref="F20"/>
    </sheetView>
  </sheetViews>
  <sheetFormatPr defaultColWidth="10.5703125" defaultRowHeight="12"/>
  <cols>
    <col min="1" max="1" width="52.140625" style="324" customWidth="1"/>
    <col min="2" max="2" width="15.28515625" style="325" customWidth="1"/>
    <col min="3" max="3" width="14.140625" style="326" customWidth="1"/>
    <col min="4" max="4" width="15.42578125" style="326" customWidth="1"/>
    <col min="5" max="5" width="19.5703125" style="326" customWidth="1"/>
    <col min="6" max="6" width="44.42578125" style="324" customWidth="1"/>
    <col min="7" max="16384" width="10.5703125" style="310"/>
  </cols>
  <sheetData>
    <row r="1" spans="1:6" ht="22.5" customHeight="1">
      <c r="A1" s="347" t="s">
        <v>158</v>
      </c>
      <c r="B1" s="347"/>
      <c r="C1" s="347"/>
      <c r="D1" s="347"/>
      <c r="E1" s="347"/>
      <c r="F1" s="347"/>
    </row>
    <row r="2" spans="1:6" ht="39" customHeight="1">
      <c r="A2" s="348" t="s">
        <v>159</v>
      </c>
      <c r="B2" s="348"/>
      <c r="C2" s="348"/>
      <c r="D2" s="348"/>
      <c r="E2" s="348"/>
      <c r="F2" s="348"/>
    </row>
    <row r="3" spans="1:6">
      <c r="A3" s="349" t="s">
        <v>160</v>
      </c>
      <c r="B3" s="350"/>
      <c r="C3" s="350"/>
      <c r="D3" s="350"/>
      <c r="E3" s="350"/>
      <c r="F3" s="351"/>
    </row>
    <row r="4" spans="1:6" ht="28.5" customHeight="1">
      <c r="A4" s="352" t="s">
        <v>161</v>
      </c>
      <c r="B4" s="354" t="s">
        <v>162</v>
      </c>
      <c r="C4" s="355"/>
      <c r="D4" s="355"/>
      <c r="E4" s="356"/>
      <c r="F4" s="311" t="s">
        <v>163</v>
      </c>
    </row>
    <row r="5" spans="1:6" ht="46.5" customHeight="1">
      <c r="A5" s="353"/>
      <c r="B5" s="312" t="s">
        <v>164</v>
      </c>
      <c r="C5" s="312" t="s">
        <v>165</v>
      </c>
      <c r="D5" s="312" t="s">
        <v>166</v>
      </c>
      <c r="E5" s="312" t="s">
        <v>167</v>
      </c>
      <c r="F5" s="313"/>
    </row>
    <row r="6" spans="1:6" ht="51">
      <c r="A6" s="314" t="s">
        <v>168</v>
      </c>
      <c r="B6" s="315"/>
      <c r="C6" s="316"/>
      <c r="D6" s="316" t="s">
        <v>169</v>
      </c>
      <c r="E6" s="316">
        <v>6.26</v>
      </c>
      <c r="F6" s="254" t="s">
        <v>170</v>
      </c>
    </row>
    <row r="7" spans="1:6" ht="25.5">
      <c r="A7" s="317" t="s">
        <v>171</v>
      </c>
      <c r="B7" s="318"/>
      <c r="C7" s="319"/>
      <c r="D7" s="319" t="s">
        <v>172</v>
      </c>
      <c r="E7" s="319"/>
      <c r="F7" s="254" t="s">
        <v>173</v>
      </c>
    </row>
    <row r="8" spans="1:6" ht="38.25">
      <c r="A8" s="276" t="s">
        <v>174</v>
      </c>
      <c r="B8" s="318">
        <v>15</v>
      </c>
      <c r="C8" s="319">
        <v>12.13</v>
      </c>
      <c r="D8" s="319">
        <v>34</v>
      </c>
      <c r="E8" s="319">
        <v>31.34</v>
      </c>
      <c r="F8" s="254" t="s">
        <v>173</v>
      </c>
    </row>
    <row r="9" spans="1:6" ht="38.25">
      <c r="A9" s="254" t="s">
        <v>175</v>
      </c>
      <c r="B9" s="318">
        <v>22</v>
      </c>
      <c r="C9" s="319">
        <v>16</v>
      </c>
      <c r="D9" s="319">
        <v>25.28</v>
      </c>
      <c r="E9" s="319" t="s">
        <v>176</v>
      </c>
      <c r="F9" s="254" t="s">
        <v>173</v>
      </c>
    </row>
    <row r="10" spans="1:6" ht="25.5">
      <c r="A10" s="254" t="s">
        <v>177</v>
      </c>
      <c r="B10" s="315"/>
      <c r="C10" s="316"/>
      <c r="D10" s="316">
        <v>26.27</v>
      </c>
      <c r="E10" s="316"/>
      <c r="F10" s="254" t="s">
        <v>173</v>
      </c>
    </row>
    <row r="11" spans="1:6" ht="25.5">
      <c r="A11" s="254" t="s">
        <v>178</v>
      </c>
      <c r="B11" s="318"/>
      <c r="C11" s="319">
        <v>1</v>
      </c>
      <c r="D11" s="319">
        <v>12.18</v>
      </c>
      <c r="E11" s="319" t="s">
        <v>179</v>
      </c>
      <c r="F11" s="254" t="s">
        <v>180</v>
      </c>
    </row>
    <row r="12" spans="1:6" ht="25.5">
      <c r="A12" s="254" t="s">
        <v>181</v>
      </c>
      <c r="B12" s="320"/>
      <c r="C12" s="321"/>
      <c r="D12" s="321">
        <v>32.340000000000003</v>
      </c>
      <c r="E12" s="321" t="s">
        <v>182</v>
      </c>
      <c r="F12" s="254" t="s">
        <v>173</v>
      </c>
    </row>
    <row r="13" spans="1:6" ht="25.5" customHeight="1">
      <c r="A13" s="254" t="s">
        <v>183</v>
      </c>
      <c r="B13" s="320">
        <v>26</v>
      </c>
      <c r="C13" s="321"/>
      <c r="D13" s="322" t="s">
        <v>184</v>
      </c>
      <c r="E13" s="321" t="s">
        <v>185</v>
      </c>
      <c r="F13" s="254" t="s">
        <v>170</v>
      </c>
    </row>
    <row r="14" spans="1:6" ht="76.5">
      <c r="A14" s="323" t="s">
        <v>186</v>
      </c>
      <c r="B14" s="322" t="s">
        <v>169</v>
      </c>
      <c r="C14" s="322" t="s">
        <v>169</v>
      </c>
      <c r="D14" s="322" t="s">
        <v>187</v>
      </c>
      <c r="E14" s="322" t="s">
        <v>188</v>
      </c>
      <c r="F14" s="144" t="s">
        <v>189</v>
      </c>
    </row>
    <row r="15" spans="1:6" ht="87.6" customHeight="1">
      <c r="A15" s="323" t="s">
        <v>190</v>
      </c>
      <c r="B15" s="322" t="s">
        <v>191</v>
      </c>
      <c r="C15" s="322" t="s">
        <v>192</v>
      </c>
      <c r="D15" s="322" t="s">
        <v>193</v>
      </c>
      <c r="E15" s="322" t="s">
        <v>194</v>
      </c>
      <c r="F15" s="144" t="s">
        <v>195</v>
      </c>
    </row>
    <row r="16" spans="1:6" ht="63.75">
      <c r="A16" s="323" t="s">
        <v>196</v>
      </c>
      <c r="B16" s="316">
        <v>22</v>
      </c>
      <c r="C16" s="322">
        <v>16</v>
      </c>
      <c r="D16" s="322"/>
      <c r="E16" s="322"/>
      <c r="F16" s="144" t="s">
        <v>197</v>
      </c>
    </row>
    <row r="17" spans="1:6" ht="76.5">
      <c r="A17" s="323" t="s">
        <v>198</v>
      </c>
      <c r="B17" s="322" t="s">
        <v>199</v>
      </c>
      <c r="C17" s="322" t="s">
        <v>200</v>
      </c>
      <c r="D17" s="322" t="s">
        <v>184</v>
      </c>
      <c r="E17" s="322" t="s">
        <v>201</v>
      </c>
      <c r="F17" s="144" t="s">
        <v>202</v>
      </c>
    </row>
    <row r="18" spans="1:6" ht="98.25" customHeight="1">
      <c r="A18" s="323" t="s">
        <v>203</v>
      </c>
      <c r="B18" s="322" t="s">
        <v>204</v>
      </c>
      <c r="C18" s="322" t="s">
        <v>205</v>
      </c>
      <c r="D18" s="322" t="s">
        <v>206</v>
      </c>
      <c r="E18" s="322" t="s">
        <v>207</v>
      </c>
      <c r="F18" s="181" t="s">
        <v>208</v>
      </c>
    </row>
    <row r="19" spans="1:6" ht="49.5" customHeight="1">
      <c r="A19" s="323" t="s">
        <v>209</v>
      </c>
      <c r="B19" s="322" t="s">
        <v>210</v>
      </c>
      <c r="C19" s="322" t="s">
        <v>211</v>
      </c>
      <c r="D19" s="322" t="s">
        <v>212</v>
      </c>
      <c r="E19" s="322" t="s">
        <v>213</v>
      </c>
      <c r="F19" s="144" t="s">
        <v>214</v>
      </c>
    </row>
    <row r="20" spans="1:6" ht="102">
      <c r="A20" s="323" t="s">
        <v>215</v>
      </c>
      <c r="B20" s="322">
        <v>7.21</v>
      </c>
      <c r="C20" s="322" t="s">
        <v>216</v>
      </c>
      <c r="D20" s="322" t="s">
        <v>217</v>
      </c>
      <c r="E20" s="322" t="s">
        <v>218</v>
      </c>
      <c r="F20" s="144" t="s">
        <v>219</v>
      </c>
    </row>
    <row r="21" spans="1:6" ht="76.5">
      <c r="A21" s="323" t="s">
        <v>220</v>
      </c>
      <c r="B21" s="322" t="s">
        <v>221</v>
      </c>
      <c r="C21" s="322" t="s">
        <v>222</v>
      </c>
      <c r="D21" s="322" t="s">
        <v>223</v>
      </c>
      <c r="E21" s="322" t="s">
        <v>224</v>
      </c>
      <c r="F21" s="144" t="s">
        <v>225</v>
      </c>
    </row>
    <row r="22" spans="1:6" ht="50.25" customHeight="1">
      <c r="A22" s="323" t="s">
        <v>226</v>
      </c>
      <c r="B22" s="322" t="s">
        <v>227</v>
      </c>
      <c r="C22" s="322" t="s">
        <v>228</v>
      </c>
      <c r="D22" s="322" t="s">
        <v>229</v>
      </c>
      <c r="E22" s="322" t="s">
        <v>230</v>
      </c>
      <c r="F22" s="144" t="s">
        <v>231</v>
      </c>
    </row>
    <row r="23" spans="1:6" ht="89.25">
      <c r="A23" s="323" t="s">
        <v>232</v>
      </c>
      <c r="B23" s="322" t="s">
        <v>233</v>
      </c>
      <c r="C23" s="322" t="s">
        <v>234</v>
      </c>
      <c r="D23" s="322" t="s">
        <v>184</v>
      </c>
      <c r="E23" s="322" t="s">
        <v>235</v>
      </c>
      <c r="F23" s="144" t="s">
        <v>236</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xr:uid="{E30AF147-AFC5-4990-8387-A833EF2DAFE4}"/>
    <dataValidation allowBlank="1" showInputMessage="1" showErrorMessage="1" prompt="Proponer y escribir en una frase la estrategia para gestionar la debilidad, la oportunidad, la amenaza o la fortaleza.Usar verbo de acción en infinitivo._x000a_" sqref="G1 A4" xr:uid="{8A43085E-8495-4EBD-A231-8C37B50FFB87}"/>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6" zoomScale="140" zoomScaleNormal="140" workbookViewId="0">
      <selection activeCell="C18" sqref="C18:D18"/>
    </sheetView>
  </sheetViews>
  <sheetFormatPr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81" t="s">
        <v>237</v>
      </c>
      <c r="C2" s="382"/>
      <c r="D2" s="382"/>
      <c r="E2" s="382"/>
      <c r="F2" s="382"/>
      <c r="G2" s="382"/>
      <c r="H2" s="383"/>
    </row>
    <row r="3" spans="2:8" ht="16.5">
      <c r="B3" s="384" t="s">
        <v>238</v>
      </c>
      <c r="C3" s="385"/>
      <c r="D3" s="385"/>
      <c r="E3" s="385"/>
      <c r="F3" s="385"/>
      <c r="G3" s="385"/>
      <c r="H3" s="386"/>
    </row>
    <row r="4" spans="2:8" ht="88.5" customHeight="1">
      <c r="B4" s="387" t="s">
        <v>239</v>
      </c>
      <c r="C4" s="388"/>
      <c r="D4" s="388"/>
      <c r="E4" s="388"/>
      <c r="F4" s="388"/>
      <c r="G4" s="388"/>
      <c r="H4" s="389"/>
    </row>
    <row r="5" spans="2:8" ht="16.5">
      <c r="B5" s="8"/>
      <c r="C5" s="9"/>
      <c r="D5" s="9"/>
      <c r="E5" s="9"/>
      <c r="F5" s="9"/>
      <c r="G5" s="9"/>
      <c r="H5" s="10"/>
    </row>
    <row r="6" spans="2:8" ht="16.5" customHeight="1">
      <c r="B6" s="390" t="s">
        <v>240</v>
      </c>
      <c r="C6" s="391"/>
      <c r="D6" s="391"/>
      <c r="E6" s="391"/>
      <c r="F6" s="391"/>
      <c r="G6" s="391"/>
      <c r="H6" s="392"/>
    </row>
    <row r="7" spans="2:8" ht="44.25" customHeight="1">
      <c r="B7" s="390"/>
      <c r="C7" s="391"/>
      <c r="D7" s="391"/>
      <c r="E7" s="391"/>
      <c r="F7" s="391"/>
      <c r="G7" s="391"/>
      <c r="H7" s="392"/>
    </row>
    <row r="8" spans="2:8" ht="15.75" thickBot="1">
      <c r="B8" s="11"/>
      <c r="C8" s="12"/>
      <c r="D8" s="13"/>
      <c r="E8" s="14"/>
      <c r="F8" s="14"/>
      <c r="G8" s="15"/>
      <c r="H8" s="16"/>
    </row>
    <row r="9" spans="2:8">
      <c r="B9" s="11"/>
      <c r="C9" s="377" t="s">
        <v>241</v>
      </c>
      <c r="D9" s="378"/>
      <c r="E9" s="379" t="s">
        <v>242</v>
      </c>
      <c r="F9" s="380"/>
      <c r="G9" s="12"/>
      <c r="H9" s="16"/>
    </row>
    <row r="10" spans="2:8" ht="35.25" customHeight="1">
      <c r="B10" s="11"/>
      <c r="C10" s="373" t="s">
        <v>243</v>
      </c>
      <c r="D10" s="374"/>
      <c r="E10" s="375" t="s">
        <v>244</v>
      </c>
      <c r="F10" s="376"/>
      <c r="G10" s="12"/>
      <c r="H10" s="16"/>
    </row>
    <row r="11" spans="2:8" ht="17.25" customHeight="1">
      <c r="B11" s="11"/>
      <c r="C11" s="373" t="s">
        <v>245</v>
      </c>
      <c r="D11" s="374"/>
      <c r="E11" s="375" t="s">
        <v>246</v>
      </c>
      <c r="F11" s="376"/>
      <c r="G11" s="12"/>
      <c r="H11" s="16"/>
    </row>
    <row r="12" spans="2:8" ht="19.5" customHeight="1">
      <c r="B12" s="11"/>
      <c r="C12" s="373" t="s">
        <v>247</v>
      </c>
      <c r="D12" s="374"/>
      <c r="E12" s="375" t="s">
        <v>248</v>
      </c>
      <c r="F12" s="376"/>
      <c r="G12" s="12"/>
      <c r="H12" s="16"/>
    </row>
    <row r="13" spans="2:8" ht="27" customHeight="1">
      <c r="B13" s="11"/>
      <c r="C13" s="373" t="s">
        <v>249</v>
      </c>
      <c r="D13" s="374"/>
      <c r="E13" s="375" t="s">
        <v>250</v>
      </c>
      <c r="F13" s="376"/>
      <c r="G13" s="12"/>
      <c r="H13" s="16"/>
    </row>
    <row r="14" spans="2:8" ht="34.5" customHeight="1">
      <c r="B14" s="11"/>
      <c r="C14" s="371" t="s">
        <v>251</v>
      </c>
      <c r="D14" s="372"/>
      <c r="E14" s="365" t="s">
        <v>252</v>
      </c>
      <c r="F14" s="366"/>
      <c r="G14" s="12"/>
      <c r="H14" s="16"/>
    </row>
    <row r="15" spans="2:8" ht="27.75" customHeight="1">
      <c r="B15" s="11"/>
      <c r="C15" s="371" t="s">
        <v>253</v>
      </c>
      <c r="D15" s="372"/>
      <c r="E15" s="365" t="s">
        <v>254</v>
      </c>
      <c r="F15" s="366"/>
      <c r="G15" s="12"/>
      <c r="H15" s="16"/>
    </row>
    <row r="16" spans="2:8" ht="28.5" customHeight="1">
      <c r="B16" s="11"/>
      <c r="C16" s="371" t="s">
        <v>255</v>
      </c>
      <c r="D16" s="372"/>
      <c r="E16" s="365" t="s">
        <v>256</v>
      </c>
      <c r="F16" s="366"/>
      <c r="G16" s="12"/>
      <c r="H16" s="16"/>
    </row>
    <row r="17" spans="2:8" ht="72.75" customHeight="1">
      <c r="B17" s="11"/>
      <c r="C17" s="371" t="s">
        <v>257</v>
      </c>
      <c r="D17" s="372"/>
      <c r="E17" s="365" t="s">
        <v>258</v>
      </c>
      <c r="F17" s="366"/>
      <c r="G17" s="12"/>
      <c r="H17" s="16"/>
    </row>
    <row r="18" spans="2:8" ht="64.5" customHeight="1">
      <c r="B18" s="11"/>
      <c r="C18" s="371" t="s">
        <v>259</v>
      </c>
      <c r="D18" s="372"/>
      <c r="E18" s="365" t="s">
        <v>260</v>
      </c>
      <c r="F18" s="366"/>
      <c r="G18" s="12"/>
      <c r="H18" s="16"/>
    </row>
    <row r="19" spans="2:8" ht="71.25" customHeight="1">
      <c r="B19" s="11"/>
      <c r="C19" s="371" t="s">
        <v>261</v>
      </c>
      <c r="D19" s="372"/>
      <c r="E19" s="365" t="s">
        <v>262</v>
      </c>
      <c r="F19" s="366"/>
      <c r="G19" s="12"/>
      <c r="H19" s="16"/>
    </row>
    <row r="20" spans="2:8" ht="55.5" customHeight="1">
      <c r="B20" s="11"/>
      <c r="C20" s="363" t="s">
        <v>263</v>
      </c>
      <c r="D20" s="364"/>
      <c r="E20" s="365" t="s">
        <v>264</v>
      </c>
      <c r="F20" s="366"/>
      <c r="G20" s="12"/>
      <c r="H20" s="16"/>
    </row>
    <row r="21" spans="2:8" ht="42" customHeight="1">
      <c r="B21" s="11"/>
      <c r="C21" s="363" t="s">
        <v>265</v>
      </c>
      <c r="D21" s="364"/>
      <c r="E21" s="365" t="s">
        <v>266</v>
      </c>
      <c r="F21" s="366"/>
      <c r="G21" s="12"/>
      <c r="H21" s="16"/>
    </row>
    <row r="22" spans="2:8" ht="59.25" customHeight="1">
      <c r="B22" s="11"/>
      <c r="C22" s="363" t="s">
        <v>267</v>
      </c>
      <c r="D22" s="364"/>
      <c r="E22" s="365" t="s">
        <v>268</v>
      </c>
      <c r="F22" s="366"/>
      <c r="G22" s="12"/>
      <c r="H22" s="16"/>
    </row>
    <row r="23" spans="2:8" ht="23.25" customHeight="1">
      <c r="B23" s="11"/>
      <c r="C23" s="363" t="s">
        <v>269</v>
      </c>
      <c r="D23" s="364"/>
      <c r="E23" s="365" t="s">
        <v>270</v>
      </c>
      <c r="F23" s="366"/>
      <c r="G23" s="12"/>
      <c r="H23" s="16"/>
    </row>
    <row r="24" spans="2:8" ht="30.75" customHeight="1">
      <c r="B24" s="11"/>
      <c r="C24" s="363" t="s">
        <v>271</v>
      </c>
      <c r="D24" s="364"/>
      <c r="E24" s="365" t="s">
        <v>272</v>
      </c>
      <c r="F24" s="366"/>
      <c r="G24" s="12"/>
      <c r="H24" s="16"/>
    </row>
    <row r="25" spans="2:8" ht="33" customHeight="1">
      <c r="B25" s="11"/>
      <c r="C25" s="363" t="s">
        <v>273</v>
      </c>
      <c r="D25" s="364"/>
      <c r="E25" s="365" t="s">
        <v>274</v>
      </c>
      <c r="F25" s="366"/>
      <c r="G25" s="12"/>
      <c r="H25" s="16"/>
    </row>
    <row r="26" spans="2:8" ht="30" customHeight="1">
      <c r="B26" s="11"/>
      <c r="C26" s="363" t="s">
        <v>275</v>
      </c>
      <c r="D26" s="364"/>
      <c r="E26" s="365" t="s">
        <v>276</v>
      </c>
      <c r="F26" s="366"/>
      <c r="G26" s="12"/>
      <c r="H26" s="16"/>
    </row>
    <row r="27" spans="2:8" ht="35.25" customHeight="1">
      <c r="B27" s="11"/>
      <c r="C27" s="363" t="s">
        <v>277</v>
      </c>
      <c r="D27" s="364"/>
      <c r="E27" s="365" t="s">
        <v>278</v>
      </c>
      <c r="F27" s="366"/>
      <c r="G27" s="12"/>
      <c r="H27" s="16"/>
    </row>
    <row r="28" spans="2:8" ht="31.5" customHeight="1">
      <c r="B28" s="11"/>
      <c r="C28" s="363" t="s">
        <v>279</v>
      </c>
      <c r="D28" s="364"/>
      <c r="E28" s="365" t="s">
        <v>280</v>
      </c>
      <c r="F28" s="366"/>
      <c r="G28" s="12"/>
      <c r="H28" s="16"/>
    </row>
    <row r="29" spans="2:8" ht="35.25" customHeight="1">
      <c r="B29" s="11"/>
      <c r="C29" s="363" t="s">
        <v>281</v>
      </c>
      <c r="D29" s="364"/>
      <c r="E29" s="365" t="s">
        <v>282</v>
      </c>
      <c r="F29" s="366"/>
      <c r="G29" s="12"/>
      <c r="H29" s="16"/>
    </row>
    <row r="30" spans="2:8" ht="59.25" customHeight="1">
      <c r="B30" s="11"/>
      <c r="C30" s="363" t="s">
        <v>283</v>
      </c>
      <c r="D30" s="364"/>
      <c r="E30" s="365" t="s">
        <v>284</v>
      </c>
      <c r="F30" s="366"/>
      <c r="G30" s="12"/>
      <c r="H30" s="16"/>
    </row>
    <row r="31" spans="2:8" ht="57" customHeight="1">
      <c r="B31" s="11"/>
      <c r="C31" s="363" t="s">
        <v>285</v>
      </c>
      <c r="D31" s="364"/>
      <c r="E31" s="365" t="s">
        <v>286</v>
      </c>
      <c r="F31" s="366"/>
      <c r="G31" s="12"/>
      <c r="H31" s="16"/>
    </row>
    <row r="32" spans="2:8" ht="82.5" customHeight="1">
      <c r="B32" s="11"/>
      <c r="C32" s="363" t="s">
        <v>287</v>
      </c>
      <c r="D32" s="364"/>
      <c r="E32" s="365" t="s">
        <v>288</v>
      </c>
      <c r="F32" s="366"/>
      <c r="G32" s="12"/>
      <c r="H32" s="16"/>
    </row>
    <row r="33" spans="2:8" ht="46.5" customHeight="1">
      <c r="B33" s="11"/>
      <c r="C33" s="363" t="s">
        <v>289</v>
      </c>
      <c r="D33" s="364"/>
      <c r="E33" s="365" t="s">
        <v>290</v>
      </c>
      <c r="F33" s="366"/>
      <c r="G33" s="12"/>
      <c r="H33" s="16"/>
    </row>
    <row r="34" spans="2:8" ht="6.75" customHeight="1" thickBot="1">
      <c r="B34" s="11"/>
      <c r="C34" s="367"/>
      <c r="D34" s="368"/>
      <c r="E34" s="369"/>
      <c r="F34" s="370"/>
      <c r="G34" s="12"/>
      <c r="H34" s="16"/>
    </row>
    <row r="35" spans="2:8" ht="15.75" thickTop="1">
      <c r="B35" s="11"/>
      <c r="C35" s="17"/>
      <c r="D35" s="17"/>
      <c r="E35" s="18"/>
      <c r="F35" s="18"/>
      <c r="G35" s="12"/>
      <c r="H35" s="16"/>
    </row>
    <row r="36" spans="2:8" ht="21" customHeight="1">
      <c r="B36" s="360" t="s">
        <v>291</v>
      </c>
      <c r="C36" s="361"/>
      <c r="D36" s="361"/>
      <c r="E36" s="361"/>
      <c r="F36" s="361"/>
      <c r="G36" s="361"/>
      <c r="H36" s="362"/>
    </row>
    <row r="37" spans="2:8" ht="20.25" customHeight="1">
      <c r="B37" s="360" t="s">
        <v>292</v>
      </c>
      <c r="C37" s="361"/>
      <c r="D37" s="361"/>
      <c r="E37" s="361"/>
      <c r="F37" s="361"/>
      <c r="G37" s="361"/>
      <c r="H37" s="362"/>
    </row>
    <row r="38" spans="2:8" ht="20.25" customHeight="1">
      <c r="B38" s="360" t="s">
        <v>293</v>
      </c>
      <c r="C38" s="361"/>
      <c r="D38" s="361"/>
      <c r="E38" s="361"/>
      <c r="F38" s="361"/>
      <c r="G38" s="361"/>
      <c r="H38" s="362"/>
    </row>
    <row r="39" spans="2:8" ht="21.75" customHeight="1">
      <c r="B39" s="360" t="s">
        <v>294</v>
      </c>
      <c r="C39" s="361"/>
      <c r="D39" s="361"/>
      <c r="E39" s="361"/>
      <c r="F39" s="361"/>
      <c r="G39" s="361"/>
      <c r="H39" s="362"/>
    </row>
    <row r="40" spans="2:8" ht="22.5" customHeight="1">
      <c r="B40" s="360" t="s">
        <v>295</v>
      </c>
      <c r="C40" s="361"/>
      <c r="D40" s="361"/>
      <c r="E40" s="361"/>
      <c r="F40" s="361"/>
      <c r="G40" s="361"/>
      <c r="H40" s="362"/>
    </row>
    <row r="41" spans="2:8" ht="32.25" customHeight="1" thickBot="1">
      <c r="B41" s="357" t="s">
        <v>296</v>
      </c>
      <c r="C41" s="358"/>
      <c r="D41" s="358"/>
      <c r="E41" s="358"/>
      <c r="F41" s="358"/>
      <c r="G41" s="358"/>
      <c r="H41" s="359"/>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9"/>
  <sheetViews>
    <sheetView topLeftCell="A9" zoomScale="110" zoomScaleNormal="110" workbookViewId="0">
      <pane xSplit="3" ySplit="1" topLeftCell="D10" activePane="bottomRight" state="frozen"/>
      <selection pane="bottomRight" activeCell="D10" sqref="D10:D14"/>
      <selection pane="bottomLeft" activeCell="A10" sqref="A10"/>
      <selection pane="topRight" activeCell="D9" sqref="D9"/>
    </sheetView>
  </sheetViews>
  <sheetFormatPr defaultColWidth="11.42578125" defaultRowHeight="15"/>
  <cols>
    <col min="2" max="2" width="20" customWidth="1"/>
    <col min="3" max="3" width="25.7109375" customWidth="1"/>
    <col min="4" max="4" width="73.85546875" style="18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style="185"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0.5703125" customWidth="1"/>
    <col min="35" max="35" width="19.8554687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35" customFormat="1" ht="16.5" customHeight="1">
      <c r="A1" s="457"/>
      <c r="B1" s="458"/>
      <c r="C1" s="458"/>
      <c r="D1" s="448" t="s">
        <v>297</v>
      </c>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50" t="s">
        <v>298</v>
      </c>
      <c r="AM1" s="450"/>
      <c r="AN1" s="450"/>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c r="IW1" s="134"/>
      <c r="IX1" s="134"/>
      <c r="IY1" s="134"/>
      <c r="IZ1" s="134"/>
      <c r="JA1" s="134"/>
      <c r="JB1" s="134"/>
      <c r="JC1" s="134"/>
      <c r="JD1" s="134"/>
      <c r="JE1" s="134"/>
      <c r="JF1" s="134"/>
      <c r="JG1" s="134"/>
      <c r="JH1" s="134"/>
      <c r="JI1" s="134"/>
      <c r="JJ1" s="134"/>
      <c r="JK1" s="134"/>
      <c r="JL1" s="134"/>
      <c r="JM1" s="134"/>
      <c r="JN1" s="134"/>
      <c r="JO1" s="134"/>
      <c r="JP1" s="134"/>
      <c r="JQ1" s="134"/>
      <c r="JR1" s="134"/>
      <c r="JS1" s="134"/>
      <c r="JT1" s="134"/>
      <c r="JU1" s="134"/>
      <c r="JV1" s="134"/>
      <c r="JW1" s="134"/>
      <c r="JX1" s="134"/>
      <c r="JY1" s="134"/>
      <c r="JZ1" s="134"/>
      <c r="KA1" s="134"/>
      <c r="KB1" s="134"/>
      <c r="KC1" s="134"/>
      <c r="KD1" s="134"/>
      <c r="KE1" s="134"/>
      <c r="KF1" s="134"/>
      <c r="KG1" s="134"/>
      <c r="KH1" s="134"/>
      <c r="KI1" s="134"/>
      <c r="KJ1" s="134"/>
      <c r="KK1" s="134"/>
      <c r="KL1" s="134"/>
    </row>
    <row r="2" spans="1:298" s="135" customFormat="1" ht="39.75" customHeight="1">
      <c r="A2" s="459"/>
      <c r="B2" s="460"/>
      <c r="C2" s="460"/>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50"/>
      <c r="AM2" s="450"/>
      <c r="AN2" s="450"/>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row>
    <row r="3" spans="1:298" s="135" customFormat="1" ht="16.5">
      <c r="A3" s="2"/>
      <c r="B3" s="2"/>
      <c r="C3" s="3"/>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50"/>
      <c r="AM3" s="450"/>
      <c r="AN3" s="450"/>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row>
    <row r="4" spans="1:298" s="135" customFormat="1" ht="26.25" customHeight="1">
      <c r="A4" s="451" t="s">
        <v>299</v>
      </c>
      <c r="B4" s="452"/>
      <c r="C4" s="453"/>
      <c r="D4" s="454" t="s">
        <v>300</v>
      </c>
      <c r="E4" s="455"/>
      <c r="F4" s="455"/>
      <c r="G4" s="455"/>
      <c r="H4" s="455"/>
      <c r="I4" s="455"/>
      <c r="J4" s="455"/>
      <c r="K4" s="455"/>
      <c r="L4" s="455"/>
      <c r="M4" s="455"/>
      <c r="N4" s="455"/>
      <c r="O4" s="456"/>
      <c r="P4" s="456"/>
      <c r="Q4" s="456"/>
      <c r="R4" s="1"/>
      <c r="S4" s="1"/>
      <c r="T4" s="1"/>
      <c r="U4" s="1"/>
      <c r="V4" s="1"/>
      <c r="W4" s="1"/>
      <c r="X4" s="1"/>
      <c r="Y4" s="1"/>
      <c r="Z4" s="1"/>
      <c r="AA4" s="1"/>
      <c r="AB4" s="1"/>
      <c r="AC4" s="1"/>
      <c r="AD4" s="1"/>
      <c r="AE4" s="1"/>
      <c r="AF4" s="1"/>
      <c r="AG4" s="1"/>
      <c r="AH4" s="1"/>
      <c r="AI4" s="1"/>
      <c r="AJ4" s="1"/>
      <c r="AK4" s="1"/>
      <c r="AL4" s="1"/>
      <c r="AM4" s="1"/>
      <c r="AN4" s="1"/>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row>
    <row r="5" spans="1:298" s="135" customFormat="1" ht="58.5" customHeight="1">
      <c r="A5" s="451" t="s">
        <v>301</v>
      </c>
      <c r="B5" s="452"/>
      <c r="C5" s="453"/>
      <c r="D5" s="461" t="s">
        <v>302</v>
      </c>
      <c r="E5" s="462"/>
      <c r="F5" s="462"/>
      <c r="G5" s="462"/>
      <c r="H5" s="462"/>
      <c r="I5" s="462"/>
      <c r="J5" s="462"/>
      <c r="K5" s="462"/>
      <c r="L5" s="462"/>
      <c r="M5" s="462"/>
      <c r="N5" s="462"/>
      <c r="O5" s="1"/>
      <c r="P5" s="186"/>
      <c r="Q5" s="1"/>
      <c r="R5" s="1"/>
      <c r="S5" s="1"/>
      <c r="T5" s="1"/>
      <c r="U5" s="1"/>
      <c r="V5" s="1"/>
      <c r="W5" s="1"/>
      <c r="X5" s="1"/>
      <c r="Y5" s="1"/>
      <c r="Z5" s="1"/>
      <c r="AA5" s="1"/>
      <c r="AB5" s="1"/>
      <c r="AC5" s="1"/>
      <c r="AD5" s="1"/>
      <c r="AE5" s="1"/>
      <c r="AF5" s="1"/>
      <c r="AG5" s="1"/>
      <c r="AH5" s="1"/>
      <c r="AI5" s="1"/>
      <c r="AJ5" s="1"/>
      <c r="AK5" s="1"/>
      <c r="AL5" s="1"/>
      <c r="AM5" s="1"/>
      <c r="AN5" s="1"/>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c r="JS5" s="134"/>
      <c r="JT5" s="134"/>
      <c r="JU5" s="134"/>
      <c r="JV5" s="134"/>
      <c r="JW5" s="134"/>
      <c r="JX5" s="134"/>
      <c r="JY5" s="134"/>
      <c r="JZ5" s="134"/>
      <c r="KA5" s="134"/>
      <c r="KB5" s="134"/>
      <c r="KC5" s="134"/>
      <c r="KD5" s="134"/>
      <c r="KE5" s="134"/>
      <c r="KF5" s="134"/>
      <c r="KG5" s="134"/>
      <c r="KH5" s="134"/>
      <c r="KI5" s="134"/>
      <c r="KJ5" s="134"/>
      <c r="KK5" s="134"/>
      <c r="KL5" s="134"/>
    </row>
    <row r="6" spans="1:298" s="135" customFormat="1" ht="18">
      <c r="A6" s="451" t="s">
        <v>303</v>
      </c>
      <c r="B6" s="452"/>
      <c r="C6" s="453"/>
      <c r="D6" s="454" t="s">
        <v>304</v>
      </c>
      <c r="E6" s="455"/>
      <c r="F6" s="455"/>
      <c r="G6" s="455"/>
      <c r="H6" s="455"/>
      <c r="I6" s="455"/>
      <c r="J6" s="455"/>
      <c r="K6" s="455"/>
      <c r="L6" s="455"/>
      <c r="M6" s="455"/>
      <c r="N6" s="455"/>
      <c r="O6" s="1"/>
      <c r="P6" s="186"/>
      <c r="Q6" s="1"/>
      <c r="R6" s="1"/>
      <c r="S6" s="1"/>
      <c r="T6" s="1"/>
      <c r="U6" s="1"/>
      <c r="V6" s="1"/>
      <c r="W6" s="1"/>
      <c r="X6" s="1"/>
      <c r="Y6" s="1"/>
      <c r="Z6" s="1"/>
      <c r="AA6" s="1"/>
      <c r="AB6" s="1"/>
      <c r="AC6" s="1"/>
      <c r="AD6" s="1"/>
      <c r="AE6" s="1"/>
      <c r="AF6" s="1"/>
      <c r="AG6" s="1"/>
      <c r="AH6" s="1"/>
      <c r="AI6" s="1"/>
      <c r="AJ6" s="1"/>
      <c r="AK6" s="1"/>
      <c r="AL6" s="1"/>
      <c r="AM6" s="1"/>
      <c r="AN6" s="1"/>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34"/>
      <c r="JR6" s="134"/>
      <c r="JS6" s="134"/>
      <c r="JT6" s="134"/>
      <c r="JU6" s="134"/>
      <c r="JV6" s="134"/>
      <c r="JW6" s="134"/>
      <c r="JX6" s="134"/>
      <c r="JY6" s="134"/>
      <c r="JZ6" s="134"/>
      <c r="KA6" s="134"/>
      <c r="KB6" s="134"/>
      <c r="KC6" s="134"/>
      <c r="KD6" s="134"/>
      <c r="KE6" s="134"/>
      <c r="KF6" s="134"/>
      <c r="KG6" s="134"/>
      <c r="KH6" s="134"/>
      <c r="KI6" s="134"/>
      <c r="KJ6" s="134"/>
      <c r="KK6" s="134"/>
      <c r="KL6" s="134"/>
    </row>
    <row r="7" spans="1:298" s="135" customFormat="1" ht="16.5">
      <c r="A7" s="445" t="s">
        <v>305</v>
      </c>
      <c r="B7" s="446"/>
      <c r="C7" s="446"/>
      <c r="D7" s="446"/>
      <c r="E7" s="446"/>
      <c r="F7" s="446"/>
      <c r="G7" s="446"/>
      <c r="H7" s="447"/>
      <c r="I7" s="445" t="s">
        <v>306</v>
      </c>
      <c r="J7" s="446"/>
      <c r="K7" s="446"/>
      <c r="L7" s="446"/>
      <c r="M7" s="446"/>
      <c r="N7" s="447"/>
      <c r="O7" s="445" t="s">
        <v>307</v>
      </c>
      <c r="P7" s="446"/>
      <c r="Q7" s="446"/>
      <c r="R7" s="446"/>
      <c r="S7" s="446"/>
      <c r="T7" s="446"/>
      <c r="U7" s="446"/>
      <c r="V7" s="446"/>
      <c r="W7" s="447"/>
      <c r="X7" s="445" t="s">
        <v>308</v>
      </c>
      <c r="Y7" s="446"/>
      <c r="Z7" s="446"/>
      <c r="AA7" s="446"/>
      <c r="AB7" s="446"/>
      <c r="AC7" s="446"/>
      <c r="AD7" s="446"/>
      <c r="AE7" s="446"/>
      <c r="AF7" s="446"/>
      <c r="AG7" s="446"/>
      <c r="AH7" s="447"/>
      <c r="AI7" s="445" t="s">
        <v>309</v>
      </c>
      <c r="AJ7" s="446"/>
      <c r="AK7" s="446"/>
      <c r="AL7" s="446"/>
      <c r="AM7" s="446"/>
      <c r="AN7" s="463"/>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4"/>
      <c r="JW7" s="134"/>
      <c r="JX7" s="134"/>
      <c r="JY7" s="134"/>
      <c r="JZ7" s="134"/>
      <c r="KA7" s="134"/>
      <c r="KB7" s="134"/>
      <c r="KC7" s="134"/>
      <c r="KD7" s="134"/>
      <c r="KE7" s="134"/>
      <c r="KF7" s="134"/>
      <c r="KG7" s="134"/>
      <c r="KH7" s="134"/>
      <c r="KI7" s="134"/>
      <c r="KJ7" s="134"/>
      <c r="KK7" s="134"/>
      <c r="KL7" s="134"/>
    </row>
    <row r="8" spans="1:298" s="135" customFormat="1" ht="16.5" customHeight="1">
      <c r="A8" s="441" t="s">
        <v>310</v>
      </c>
      <c r="B8" s="396" t="s">
        <v>311</v>
      </c>
      <c r="C8" s="443" t="s">
        <v>251</v>
      </c>
      <c r="D8" s="438" t="s">
        <v>312</v>
      </c>
      <c r="E8" s="438" t="s">
        <v>255</v>
      </c>
      <c r="F8" s="444" t="s">
        <v>257</v>
      </c>
      <c r="G8" s="431" t="s">
        <v>259</v>
      </c>
      <c r="H8" s="438" t="s">
        <v>313</v>
      </c>
      <c r="I8" s="439" t="s">
        <v>314</v>
      </c>
      <c r="J8" s="440" t="s">
        <v>315</v>
      </c>
      <c r="K8" s="431" t="s">
        <v>316</v>
      </c>
      <c r="L8" s="431" t="s">
        <v>317</v>
      </c>
      <c r="M8" s="440" t="s">
        <v>315</v>
      </c>
      <c r="N8" s="438" t="s">
        <v>265</v>
      </c>
      <c r="O8" s="435" t="s">
        <v>318</v>
      </c>
      <c r="P8" s="430" t="s">
        <v>267</v>
      </c>
      <c r="Q8" s="431" t="s">
        <v>269</v>
      </c>
      <c r="R8" s="430" t="s">
        <v>319</v>
      </c>
      <c r="S8" s="430"/>
      <c r="T8" s="430"/>
      <c r="U8" s="430"/>
      <c r="V8" s="430"/>
      <c r="W8" s="430"/>
      <c r="X8" s="434" t="s">
        <v>320</v>
      </c>
      <c r="Y8" s="435" t="s">
        <v>321</v>
      </c>
      <c r="Z8" s="435" t="s">
        <v>315</v>
      </c>
      <c r="AA8" s="127"/>
      <c r="AB8" s="127"/>
      <c r="AC8" s="435" t="s">
        <v>322</v>
      </c>
      <c r="AD8" s="435" t="s">
        <v>315</v>
      </c>
      <c r="AE8" s="127"/>
      <c r="AF8" s="127"/>
      <c r="AG8" s="434" t="s">
        <v>323</v>
      </c>
      <c r="AH8" s="435" t="s">
        <v>285</v>
      </c>
      <c r="AI8" s="430" t="s">
        <v>309</v>
      </c>
      <c r="AJ8" s="430" t="s">
        <v>324</v>
      </c>
      <c r="AK8" s="430" t="s">
        <v>325</v>
      </c>
      <c r="AL8" s="430" t="s">
        <v>326</v>
      </c>
      <c r="AM8" s="432" t="s">
        <v>327</v>
      </c>
      <c r="AN8" s="432" t="s">
        <v>289</v>
      </c>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row>
    <row r="9" spans="1:298" s="137" customFormat="1" ht="94.5" customHeight="1">
      <c r="A9" s="442"/>
      <c r="B9" s="397"/>
      <c r="C9" s="396"/>
      <c r="D9" s="431"/>
      <c r="E9" s="431"/>
      <c r="F9" s="396"/>
      <c r="G9" s="439"/>
      <c r="H9" s="431"/>
      <c r="I9" s="439"/>
      <c r="J9" s="440"/>
      <c r="K9" s="439"/>
      <c r="L9" s="439"/>
      <c r="M9" s="440"/>
      <c r="N9" s="431"/>
      <c r="O9" s="436"/>
      <c r="P9" s="431"/>
      <c r="Q9" s="439"/>
      <c r="R9" s="119" t="s">
        <v>328</v>
      </c>
      <c r="S9" s="119" t="s">
        <v>329</v>
      </c>
      <c r="T9" s="119" t="s">
        <v>330</v>
      </c>
      <c r="U9" s="119" t="s">
        <v>331</v>
      </c>
      <c r="V9" s="119" t="s">
        <v>332</v>
      </c>
      <c r="W9" s="119" t="s">
        <v>333</v>
      </c>
      <c r="X9" s="435"/>
      <c r="Y9" s="437"/>
      <c r="Z9" s="437"/>
      <c r="AA9" s="130" t="s">
        <v>334</v>
      </c>
      <c r="AB9" s="130" t="s">
        <v>315</v>
      </c>
      <c r="AC9" s="437"/>
      <c r="AD9" s="437"/>
      <c r="AE9" s="128" t="s">
        <v>322</v>
      </c>
      <c r="AF9" s="128" t="s">
        <v>315</v>
      </c>
      <c r="AG9" s="435"/>
      <c r="AH9" s="436"/>
      <c r="AI9" s="431"/>
      <c r="AJ9" s="431"/>
      <c r="AK9" s="431"/>
      <c r="AL9" s="431"/>
      <c r="AM9" s="433"/>
      <c r="AN9" s="433"/>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6"/>
      <c r="JW9" s="136"/>
      <c r="JX9" s="136"/>
      <c r="JY9" s="136"/>
      <c r="JZ9" s="136"/>
      <c r="KA9" s="136"/>
      <c r="KB9" s="136"/>
      <c r="KC9" s="136"/>
      <c r="KD9" s="136"/>
      <c r="KE9" s="136"/>
      <c r="KF9" s="136"/>
      <c r="KG9" s="136"/>
      <c r="KH9" s="136"/>
      <c r="KI9" s="136"/>
      <c r="KJ9" s="136"/>
      <c r="KK9" s="136"/>
      <c r="KL9" s="136"/>
    </row>
    <row r="10" spans="1:298" ht="76.5" customHeight="1">
      <c r="A10" s="411">
        <v>1</v>
      </c>
      <c r="B10" s="419" t="s">
        <v>335</v>
      </c>
      <c r="C10" s="429" t="s">
        <v>336</v>
      </c>
      <c r="D10" s="416" t="s">
        <v>337</v>
      </c>
      <c r="E10" s="421" t="s">
        <v>338</v>
      </c>
      <c r="F10" s="416" t="s">
        <v>339</v>
      </c>
      <c r="G10" s="411" t="s">
        <v>340</v>
      </c>
      <c r="H10" s="401">
        <v>24</v>
      </c>
      <c r="I10" s="407" t="str">
        <f>IF(H10&lt;=2,'Tabla probabilidad'!$B$5,IF(H10&lt;=24,'Tabla probabilidad'!$B$6,IF(H10&lt;=500,'Tabla probabilidad'!$B$7,IF(H10&lt;=5000,'Tabla probabilidad'!$B$8,IF(H10&gt;5000,'Tabla probabilidad'!$B$9)))))</f>
        <v>Baja</v>
      </c>
      <c r="J10" s="408">
        <f>IF(H10&lt;=2,'Tabla probabilidad'!$D$5,IF(H10&lt;=24,'Tabla probabilidad'!$D$6,IF(H10&lt;=500,'Tabla probabilidad'!$D$7,IF(H10&lt;=5000,'Tabla probabilidad'!$D$8,IF(H10&gt;5000,'Tabla probabilidad'!$D$9)))))</f>
        <v>0.4</v>
      </c>
      <c r="K10" s="401" t="s">
        <v>341</v>
      </c>
      <c r="L10" s="40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0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01" t="str">
        <f>VLOOKUP((I10&amp;L10),Hoja1!$B$4:$C$28,2,0)</f>
        <v>Moderado</v>
      </c>
      <c r="O10" s="120">
        <v>1</v>
      </c>
      <c r="P10" s="183" t="s">
        <v>342</v>
      </c>
      <c r="Q10" s="120" t="str">
        <f t="shared" ref="Q10:Q34" si="0">IF(R10="Preventivo","Probabilidad",IF(R10="Detectivo","Probabilidad", IF(R10="Correctivo","Impacto")))</f>
        <v>Probabilidad</v>
      </c>
      <c r="R10" s="120" t="s">
        <v>343</v>
      </c>
      <c r="S10" s="120" t="s">
        <v>344</v>
      </c>
      <c r="T10" s="121">
        <f>VLOOKUP(R10&amp;S10,Hoja1!$Q$4:$R$9,2,0)</f>
        <v>0.45</v>
      </c>
      <c r="U10" s="120" t="s">
        <v>345</v>
      </c>
      <c r="V10" s="120" t="s">
        <v>346</v>
      </c>
      <c r="W10" s="120" t="s">
        <v>347</v>
      </c>
      <c r="X10" s="121">
        <f>IF(Q10="Probabilidad",($J$10*T10),IF(Q10="Impacto"," "))</f>
        <v>0.18000000000000002</v>
      </c>
      <c r="Y10" s="121" t="str">
        <f>IF(Z10&lt;=20%,'Tabla probabilidad'!$B$5,IF(Z10&lt;=40%,'Tabla probabilidad'!$B$6,IF(Z10&lt;=60%,'Tabla probabilidad'!$B$7,IF(Z10&lt;=80%,'Tabla probabilidad'!$B$8,IF(Z10&lt;=100%,'Tabla probabilidad'!$B$9)))))</f>
        <v>Baja</v>
      </c>
      <c r="Z10" s="121">
        <f>IF(R10="Preventivo",(J10-(J10*T10)),IF(R10="Detectivo",(J10-(J10*T10)),IF(R10="Correctivo",(J10))))</f>
        <v>0.22</v>
      </c>
      <c r="AA10" s="398" t="str">
        <f>IF(AB10&lt;=20%,'Tabla probabilidad'!$B$5,IF(AB10&lt;=40%,'Tabla probabilidad'!$B$6,IF(AB10&lt;=60%,'Tabla probabilidad'!$B$7,IF(AB10&lt;=80%,'Tabla probabilidad'!$B$8,IF(AB10&lt;=100%,'Tabla probabilidad'!$B$9)))))</f>
        <v>Baja</v>
      </c>
      <c r="AB10" s="398">
        <f>AVERAGE(Z10:Z14)</f>
        <v>0.22800000000000004</v>
      </c>
      <c r="AC10" s="121" t="str">
        <f t="shared" ref="AC10:AC34" si="1">IF(AD10&lt;=20%,"Leve",IF(AD10&lt;=40%,"Menor",IF(AD10&lt;=60%,"Moderado",IF(AD10&lt;=80%,"Mayor",IF(AD10&lt;=100%,"Catastrófico")))))</f>
        <v>Moderado</v>
      </c>
      <c r="AD10" s="121">
        <f>IF(Q10="Probabilidad",(($M$10-0)),IF(Q10="Impacto",($M$10-($M$10*T10))))</f>
        <v>0.6</v>
      </c>
      <c r="AE10" s="398" t="str">
        <f>IF(AF10&lt;=20%,"Leve",IF(AF10&lt;=40%,"Menor",IF(AF10&lt;=60%,"Moderado",IF(AF10&lt;=80%,"Mayor",IF(AF10&lt;=100%,"Catastrófico")))))</f>
        <v>Moderado</v>
      </c>
      <c r="AF10" s="398">
        <f>AVERAGE(AD10:AD14)</f>
        <v>0.6</v>
      </c>
      <c r="AG10" s="393" t="str">
        <f>VLOOKUP(AA10&amp;AE10,Hoja1!$B$4:$C$28,2,0)</f>
        <v>Moderado</v>
      </c>
      <c r="AH10" s="393" t="s">
        <v>348</v>
      </c>
      <c r="AI10" s="426"/>
      <c r="AJ10" s="393"/>
      <c r="AK10" s="393"/>
      <c r="AL10" s="393"/>
      <c r="AM10" s="413"/>
      <c r="AN10" s="401"/>
    </row>
    <row r="11" spans="1:298" ht="45">
      <c r="A11" s="411"/>
      <c r="B11" s="424"/>
      <c r="C11" s="429"/>
      <c r="D11" s="417"/>
      <c r="E11" s="422"/>
      <c r="F11" s="417"/>
      <c r="G11" s="411"/>
      <c r="H11" s="401"/>
      <c r="I11" s="407"/>
      <c r="J11" s="408"/>
      <c r="K11" s="401"/>
      <c r="L11" s="402"/>
      <c r="M11" s="402"/>
      <c r="N11" s="401"/>
      <c r="O11" s="120">
        <v>2</v>
      </c>
      <c r="P11" s="183" t="s">
        <v>349</v>
      </c>
      <c r="Q11" s="120" t="str">
        <f t="shared" si="0"/>
        <v>Probabilidad</v>
      </c>
      <c r="R11" s="120" t="s">
        <v>343</v>
      </c>
      <c r="S11" s="120" t="s">
        <v>344</v>
      </c>
      <c r="T11" s="121">
        <f>VLOOKUP(R11&amp;S11,Hoja1!$Q$4:$R$9,2,0)</f>
        <v>0.45</v>
      </c>
      <c r="U11" s="120" t="s">
        <v>345</v>
      </c>
      <c r="V11" s="120" t="s">
        <v>346</v>
      </c>
      <c r="W11" s="120" t="s">
        <v>347</v>
      </c>
      <c r="X11" s="121">
        <f>IF(Q11="Probabilidad",($J$10*T11),IF(Q11="Impacto"," "))</f>
        <v>0.18000000000000002</v>
      </c>
      <c r="Y11" s="121" t="str">
        <f>IF(Z11&lt;=20%,'Tabla probabilidad'!$B$5,IF(Z11&lt;=40%,'Tabla probabilidad'!$B$6,IF(Z11&lt;=60%,'Tabla probabilidad'!$B$7,IF(Z11&lt;=80%,'Tabla probabilidad'!$B$8,IF(Z11&lt;=100%,'Tabla probabilidad'!$B$9)))))</f>
        <v>Baja</v>
      </c>
      <c r="Z11" s="121">
        <f>IF(R11="Preventivo",(J10-(J10*T11)),IF(R11="Detectivo",(J10-(J10*T11)),IF(R11="Correctivo",(J10))))</f>
        <v>0.22</v>
      </c>
      <c r="AA11" s="399"/>
      <c r="AB11" s="399"/>
      <c r="AC11" s="121" t="str">
        <f t="shared" si="1"/>
        <v>Moderado</v>
      </c>
      <c r="AD11" s="121">
        <f>IF(Q11="Probabilidad",(($M$10-0)),IF(Q11="Impacto",($M$10-($M$10*T11))))</f>
        <v>0.6</v>
      </c>
      <c r="AE11" s="399"/>
      <c r="AF11" s="399"/>
      <c r="AG11" s="394"/>
      <c r="AH11" s="394"/>
      <c r="AI11" s="427"/>
      <c r="AJ11" s="394"/>
      <c r="AK11" s="394"/>
      <c r="AL11" s="394"/>
      <c r="AM11" s="414"/>
      <c r="AN11" s="401"/>
    </row>
    <row r="12" spans="1:298" ht="30">
      <c r="A12" s="411"/>
      <c r="B12" s="424"/>
      <c r="C12" s="429"/>
      <c r="D12" s="417"/>
      <c r="E12" s="422"/>
      <c r="F12" s="417"/>
      <c r="G12" s="411"/>
      <c r="H12" s="401"/>
      <c r="I12" s="407"/>
      <c r="J12" s="408"/>
      <c r="K12" s="401"/>
      <c r="L12" s="402"/>
      <c r="M12" s="402"/>
      <c r="N12" s="401"/>
      <c r="O12" s="120">
        <v>3</v>
      </c>
      <c r="P12" s="182" t="s">
        <v>350</v>
      </c>
      <c r="Q12" s="120" t="str">
        <f t="shared" si="0"/>
        <v>Probabilidad</v>
      </c>
      <c r="R12" s="120" t="s">
        <v>343</v>
      </c>
      <c r="S12" s="120" t="s">
        <v>344</v>
      </c>
      <c r="T12" s="121">
        <f>VLOOKUP(R12&amp;S12,Hoja1!$Q$4:$R$9,2,0)</f>
        <v>0.45</v>
      </c>
      <c r="U12" s="120" t="s">
        <v>345</v>
      </c>
      <c r="V12" s="120" t="s">
        <v>346</v>
      </c>
      <c r="W12" s="120" t="s">
        <v>347</v>
      </c>
      <c r="X12" s="121">
        <f t="shared" ref="X12:X14" si="2">IF(Q12="Probabilidad",($J$10*T12),IF(Q12="Impacto"," "))</f>
        <v>0.18000000000000002</v>
      </c>
      <c r="Y12" s="121" t="str">
        <f>IF(Z12&lt;=20%,'Tabla probabilidad'!$B$5,IF(Z12&lt;=40%,'Tabla probabilidad'!$B$6,IF(Z12&lt;=60%,'Tabla probabilidad'!$B$7,IF(Z12&lt;=80%,'Tabla probabilidad'!$B$8,IF(Z12&lt;=100%,'Tabla probabilidad'!$B$9)))))</f>
        <v>Baja</v>
      </c>
      <c r="Z12" s="121">
        <f>IF(R12="Preventivo",(J10-(J10*T12)),IF(R12="Detectivo",(J10-(J10*T12)),IF(R12="Correctivo",(J10))))</f>
        <v>0.22</v>
      </c>
      <c r="AA12" s="399"/>
      <c r="AB12" s="399"/>
      <c r="AC12" s="121" t="str">
        <f t="shared" si="1"/>
        <v>Moderado</v>
      </c>
      <c r="AD12" s="121">
        <f>IF(Q12="Probabilidad",(($M$10-0)),IF(Q12="Impacto",($M$10-($M$10*T12))))</f>
        <v>0.6</v>
      </c>
      <c r="AE12" s="399"/>
      <c r="AF12" s="399"/>
      <c r="AG12" s="394"/>
      <c r="AH12" s="394"/>
      <c r="AI12" s="427"/>
      <c r="AJ12" s="394"/>
      <c r="AK12" s="394"/>
      <c r="AL12" s="394"/>
      <c r="AM12" s="414"/>
      <c r="AN12" s="401"/>
    </row>
    <row r="13" spans="1:298" ht="45.75" customHeight="1">
      <c r="A13" s="411"/>
      <c r="B13" s="424"/>
      <c r="C13" s="429"/>
      <c r="D13" s="417"/>
      <c r="E13" s="422"/>
      <c r="F13" s="417"/>
      <c r="G13" s="411"/>
      <c r="H13" s="401"/>
      <c r="I13" s="407"/>
      <c r="J13" s="408"/>
      <c r="K13" s="401"/>
      <c r="L13" s="402"/>
      <c r="M13" s="402"/>
      <c r="N13" s="401"/>
      <c r="O13" s="120">
        <v>4</v>
      </c>
      <c r="P13" s="182" t="s">
        <v>350</v>
      </c>
      <c r="Q13" s="120" t="str">
        <f t="shared" si="0"/>
        <v>Probabilidad</v>
      </c>
      <c r="R13" s="120" t="s">
        <v>343</v>
      </c>
      <c r="S13" s="120" t="s">
        <v>344</v>
      </c>
      <c r="T13" s="121">
        <f>VLOOKUP(R13&amp;S13,Hoja1!$Q$4:$R$9,2,0)</f>
        <v>0.45</v>
      </c>
      <c r="U13" s="120" t="s">
        <v>345</v>
      </c>
      <c r="V13" s="120" t="s">
        <v>346</v>
      </c>
      <c r="W13" s="120" t="s">
        <v>347</v>
      </c>
      <c r="X13" s="121">
        <f t="shared" si="2"/>
        <v>0.18000000000000002</v>
      </c>
      <c r="Y13" s="121" t="str">
        <f>IF(Z13&lt;=20%,'Tabla probabilidad'!$B$5,IF(Z13&lt;=40%,'Tabla probabilidad'!$B$6,IF(Z13&lt;=60%,'Tabla probabilidad'!$B$7,IF(Z13&lt;=80%,'Tabla probabilidad'!$B$8,IF(Z13&lt;=100%,'Tabla probabilidad'!$B$9)))))</f>
        <v>Baja</v>
      </c>
      <c r="Z13" s="121">
        <f>IF(R13="Preventivo",(J10-(J10*T13)),IF(R13="Detectivo",(J10-(J10*T13)),IF(R13="Correctivo",(J10))))</f>
        <v>0.22</v>
      </c>
      <c r="AA13" s="399"/>
      <c r="AB13" s="399"/>
      <c r="AC13" s="121" t="str">
        <f t="shared" si="1"/>
        <v>Moderado</v>
      </c>
      <c r="AD13" s="121">
        <f>IF(Q13="Probabilidad",(($M$10-0)),IF(Q13="Impacto",($M$10-($M$10*T13))))</f>
        <v>0.6</v>
      </c>
      <c r="AE13" s="399"/>
      <c r="AF13" s="399"/>
      <c r="AG13" s="394"/>
      <c r="AH13" s="394"/>
      <c r="AI13" s="427"/>
      <c r="AJ13" s="394"/>
      <c r="AK13" s="394"/>
      <c r="AL13" s="394"/>
      <c r="AM13" s="414"/>
      <c r="AN13" s="401"/>
    </row>
    <row r="14" spans="1:298" ht="45">
      <c r="A14" s="411"/>
      <c r="B14" s="425"/>
      <c r="C14" s="429"/>
      <c r="D14" s="418"/>
      <c r="E14" s="423"/>
      <c r="F14" s="418"/>
      <c r="G14" s="411"/>
      <c r="H14" s="401"/>
      <c r="I14" s="407"/>
      <c r="J14" s="408"/>
      <c r="K14" s="401"/>
      <c r="L14" s="402"/>
      <c r="M14" s="402"/>
      <c r="N14" s="401"/>
      <c r="O14" s="120">
        <v>5</v>
      </c>
      <c r="P14" s="184" t="s">
        <v>351</v>
      </c>
      <c r="Q14" s="120" t="str">
        <f t="shared" si="0"/>
        <v>Probabilidad</v>
      </c>
      <c r="R14" s="120" t="s">
        <v>352</v>
      </c>
      <c r="S14" s="120" t="s">
        <v>344</v>
      </c>
      <c r="T14" s="121">
        <f>VLOOKUP(R14&amp;S14,Hoja1!$Q$4:$R$9,2,0)</f>
        <v>0.35</v>
      </c>
      <c r="U14" s="120" t="s">
        <v>345</v>
      </c>
      <c r="V14" s="120" t="s">
        <v>346</v>
      </c>
      <c r="W14" s="120" t="s">
        <v>347</v>
      </c>
      <c r="X14" s="121">
        <f t="shared" si="2"/>
        <v>0.13999999999999999</v>
      </c>
      <c r="Y14" s="121" t="str">
        <f>IF(Z14&lt;=20%,'Tabla probabilidad'!$B$5,IF(Z14&lt;=40%,'Tabla probabilidad'!$B$6,IF(Z14&lt;=60%,'Tabla probabilidad'!$B$7,IF(Z14&lt;=80%,'Tabla probabilidad'!$B$8,IF(Z14&lt;=100%,'Tabla probabilidad'!$B$9)))))</f>
        <v>Baja</v>
      </c>
      <c r="Z14" s="121">
        <f>IF(R14="Preventivo",(J10-(J10*T14)),IF(R14="Detectivo",(J10-(J10*T14)),IF(R14="Correctivo",(J10))))</f>
        <v>0.26</v>
      </c>
      <c r="AA14" s="400"/>
      <c r="AB14" s="400"/>
      <c r="AC14" s="121" t="str">
        <f t="shared" si="1"/>
        <v>Moderado</v>
      </c>
      <c r="AD14" s="121">
        <f>IF(Q14="Probabilidad",(($M$10-0)),IF(Q14="Impacto",($M$10-($M$10*T14))))</f>
        <v>0.6</v>
      </c>
      <c r="AE14" s="400"/>
      <c r="AF14" s="400"/>
      <c r="AG14" s="395"/>
      <c r="AH14" s="395"/>
      <c r="AI14" s="428"/>
      <c r="AJ14" s="395"/>
      <c r="AK14" s="395"/>
      <c r="AL14" s="395"/>
      <c r="AM14" s="415"/>
      <c r="AN14" s="401"/>
    </row>
    <row r="15" spans="1:298" ht="106.5" customHeight="1">
      <c r="A15" s="401">
        <v>2</v>
      </c>
      <c r="B15" s="393" t="s">
        <v>353</v>
      </c>
      <c r="C15" s="401" t="s">
        <v>354</v>
      </c>
      <c r="D15" s="464" t="s">
        <v>355</v>
      </c>
      <c r="E15" s="464" t="s">
        <v>356</v>
      </c>
      <c r="F15" s="416" t="s">
        <v>357</v>
      </c>
      <c r="G15" s="401" t="s">
        <v>358</v>
      </c>
      <c r="H15" s="419">
        <v>50</v>
      </c>
      <c r="I15" s="407" t="str">
        <f>IF(H15&lt;=2,'Tabla probabilidad'!$B$5,IF(H15&lt;=24,'Tabla probabilidad'!$B$6,IF(H15&lt;=500,'Tabla probabilidad'!$B$7,IF(H15&lt;=5000,'Tabla probabilidad'!$B$8,IF(H15&gt;5000,'Tabla probabilidad'!$B$9)))))</f>
        <v>Media</v>
      </c>
      <c r="J15" s="408">
        <f>IF(H15&lt;=2,'Tabla probabilidad'!$D$5,IF(H15&lt;=24,'Tabla probabilidad'!$D$6,IF(H15&lt;=500,'Tabla probabilidad'!$D$7,IF(H15&lt;=5000,'Tabla probabilidad'!$D$8,IF(H15&gt;5000,'Tabla probabilidad'!$D$9)))))</f>
        <v>0.6</v>
      </c>
      <c r="K15" s="401" t="s">
        <v>359</v>
      </c>
      <c r="L15" s="40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40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401" t="str">
        <f>VLOOKUP((I15&amp;L15),Hoja1!$B$4:$C$28,2,0)</f>
        <v xml:space="preserve">Alto </v>
      </c>
      <c r="O15" s="120">
        <v>1</v>
      </c>
      <c r="P15" s="188" t="s">
        <v>360</v>
      </c>
      <c r="Q15" s="120" t="str">
        <f t="shared" si="0"/>
        <v>Probabilidad</v>
      </c>
      <c r="R15" s="120" t="s">
        <v>343</v>
      </c>
      <c r="S15" s="120" t="s">
        <v>344</v>
      </c>
      <c r="T15" s="121">
        <f>VLOOKUP(R15&amp;S15,Hoja1!$Q$4:$R$9,2,0)</f>
        <v>0.45</v>
      </c>
      <c r="U15" s="120" t="s">
        <v>345</v>
      </c>
      <c r="V15" s="120" t="s">
        <v>346</v>
      </c>
      <c r="W15" s="120" t="s">
        <v>347</v>
      </c>
      <c r="X15" s="121">
        <f>IF(Q15="Probabilidad",($J$15*T15),IF(Q15="Impacto"," "))</f>
        <v>0.27</v>
      </c>
      <c r="Y15" s="121" t="str">
        <f>IF(Z15&lt;=20%,'Tabla probabilidad'!$B$5,IF(Z15&lt;=40%,'Tabla probabilidad'!$B$6,IF(Z15&lt;=60%,'Tabla probabilidad'!$B$7,IF(Z15&lt;=80%,'Tabla probabilidad'!$B$8,IF(Z15&lt;=100%,'Tabla probabilidad'!$B$9)))))</f>
        <v>Baja</v>
      </c>
      <c r="Z15" s="121">
        <f>IF(R15="Preventivo",(J15-(J15*T15)),IF(R15="Detectivo",(J15-(J15*T15)),IF(R15="Correctivo",(J15))))</f>
        <v>0.32999999999999996</v>
      </c>
      <c r="AA15" s="398" t="str">
        <f>IF(AB15&lt;=20%,'Tabla probabilidad'!$B$5,IF(AB15&lt;=40%,'Tabla probabilidad'!$B$6,IF(AB15&lt;=60%,'Tabla probabilidad'!$B$7,IF(AB15&lt;=80%,'Tabla probabilidad'!$B$8,IF(AB15&lt;=100%,'Tabla probabilidad'!$B$9)))))</f>
        <v>Baja</v>
      </c>
      <c r="AB15" s="398">
        <f>AVERAGE(Z15:Z19)</f>
        <v>0.32999999999999996</v>
      </c>
      <c r="AC15" s="121" t="str">
        <f t="shared" si="1"/>
        <v>Mayor</v>
      </c>
      <c r="AD15" s="121">
        <f>IF(Q15="Probabilidad",(($M$15-0)),IF(Q15="Impacto",($M$15-($M$15*T15))))</f>
        <v>0.8</v>
      </c>
      <c r="AE15" s="398" t="str">
        <f>IF(AF15&lt;=20%,"Leve",IF(AF15&lt;=40%,"Menor",IF(AF15&lt;=60%,"Moderado",IF(AF15&lt;=80%,"Mayor",IF(AF15&lt;=100%,"Catastrófico")))))</f>
        <v>Mayor</v>
      </c>
      <c r="AF15" s="398">
        <f>AVERAGE(AD15:AD19)</f>
        <v>0.8</v>
      </c>
      <c r="AG15" s="393" t="str">
        <f>VLOOKUP(AA15&amp;AE15,Hoja1!$B$4:$C$28,2,0)</f>
        <v xml:space="preserve">Alto </v>
      </c>
      <c r="AH15" s="393" t="s">
        <v>361</v>
      </c>
      <c r="AI15" s="426" t="s">
        <v>362</v>
      </c>
      <c r="AJ15" s="426" t="s">
        <v>363</v>
      </c>
      <c r="AK15" s="466">
        <v>44713</v>
      </c>
      <c r="AL15" s="466">
        <v>44743</v>
      </c>
      <c r="AM15" s="413"/>
      <c r="AN15" s="401"/>
    </row>
    <row r="16" spans="1:298" ht="57.75" customHeight="1">
      <c r="A16" s="401"/>
      <c r="B16" s="394"/>
      <c r="C16" s="401"/>
      <c r="D16" s="465"/>
      <c r="E16" s="465"/>
      <c r="F16" s="465"/>
      <c r="G16" s="401"/>
      <c r="H16" s="424"/>
      <c r="I16" s="407"/>
      <c r="J16" s="408"/>
      <c r="K16" s="401"/>
      <c r="L16" s="402"/>
      <c r="M16" s="402"/>
      <c r="N16" s="401"/>
      <c r="O16" s="120">
        <v>2</v>
      </c>
      <c r="P16" s="188" t="s">
        <v>364</v>
      </c>
      <c r="Q16" s="120" t="str">
        <f t="shared" si="0"/>
        <v>Probabilidad</v>
      </c>
      <c r="R16" s="120" t="s">
        <v>343</v>
      </c>
      <c r="S16" s="120" t="s">
        <v>344</v>
      </c>
      <c r="T16" s="121">
        <f>VLOOKUP(R16&amp;S16,Hoja1!$Q$4:$R$9,2,0)</f>
        <v>0.45</v>
      </c>
      <c r="U16" s="120" t="s">
        <v>345</v>
      </c>
      <c r="V16" s="120" t="s">
        <v>346</v>
      </c>
      <c r="W16" s="120" t="s">
        <v>347</v>
      </c>
      <c r="X16" s="121">
        <f>IF(Q16="Probabilidad",($J$15*T16),IF(Q16="Impacto"," "))</f>
        <v>0.27</v>
      </c>
      <c r="Y16" s="121" t="str">
        <f>IF(Z16&lt;=20%,'Tabla probabilidad'!$B$5,IF(Z16&lt;=40%,'Tabla probabilidad'!$B$6,IF(Z16&lt;=60%,'Tabla probabilidad'!$B$7,IF(Z16&lt;=80%,'Tabla probabilidad'!$B$8,IF(Z16&lt;=100%,'Tabla probabilidad'!$B$9)))))</f>
        <v>Baja</v>
      </c>
      <c r="Z16" s="121">
        <f>IF(R16="Preventivo",(J15-(J15*T16)),IF(R16="Detectivo",(J15-(J15*T16)),IF(R16="Correctivo",(J15))))</f>
        <v>0.32999999999999996</v>
      </c>
      <c r="AA16" s="399"/>
      <c r="AB16" s="399"/>
      <c r="AC16" s="121" t="str">
        <f t="shared" si="1"/>
        <v>Mayor</v>
      </c>
      <c r="AD16" s="121">
        <f t="shared" ref="AD16:AD19" si="3">IF(Q16="Probabilidad",(($M$15-0)),IF(Q16="Impacto",($M$15-($M$15*T16))))</f>
        <v>0.8</v>
      </c>
      <c r="AE16" s="399"/>
      <c r="AF16" s="399"/>
      <c r="AG16" s="394"/>
      <c r="AH16" s="394"/>
      <c r="AI16" s="427"/>
      <c r="AJ16" s="427"/>
      <c r="AK16" s="467"/>
      <c r="AL16" s="467"/>
      <c r="AM16" s="414"/>
      <c r="AN16" s="401"/>
    </row>
    <row r="17" spans="1:40" ht="38.25">
      <c r="A17" s="401"/>
      <c r="B17" s="394"/>
      <c r="C17" s="401"/>
      <c r="D17" s="465"/>
      <c r="E17" s="465"/>
      <c r="F17" s="465"/>
      <c r="G17" s="401"/>
      <c r="H17" s="424"/>
      <c r="I17" s="407"/>
      <c r="J17" s="408"/>
      <c r="K17" s="401"/>
      <c r="L17" s="402"/>
      <c r="M17" s="402"/>
      <c r="N17" s="401"/>
      <c r="O17" s="120">
        <v>3</v>
      </c>
      <c r="P17" s="188" t="s">
        <v>365</v>
      </c>
      <c r="Q17" s="120" t="str">
        <f t="shared" si="0"/>
        <v>Probabilidad</v>
      </c>
      <c r="R17" s="120" t="s">
        <v>343</v>
      </c>
      <c r="S17" s="120" t="s">
        <v>344</v>
      </c>
      <c r="T17" s="121">
        <f>VLOOKUP(R17&amp;S17,Hoja1!$Q$4:$R$9,2,0)</f>
        <v>0.45</v>
      </c>
      <c r="U17" s="120" t="s">
        <v>345</v>
      </c>
      <c r="V17" s="120" t="s">
        <v>346</v>
      </c>
      <c r="W17" s="120" t="s">
        <v>347</v>
      </c>
      <c r="X17" s="121">
        <f t="shared" ref="X17:X19" si="4">IF(Q17="Probabilidad",($J$15*T17),IF(Q17="Impacto"," "))</f>
        <v>0.27</v>
      </c>
      <c r="Y17" s="121" t="str">
        <f>IF(Z17&lt;=20%,'Tabla probabilidad'!$B$5,IF(Z17&lt;=40%,'Tabla probabilidad'!$B$6,IF(Z17&lt;=60%,'Tabla probabilidad'!$B$7,IF(Z17&lt;=80%,'Tabla probabilidad'!$B$8,IF(Z17&lt;=100%,'Tabla probabilidad'!$B$9)))))</f>
        <v>Baja</v>
      </c>
      <c r="Z17" s="121">
        <f>IF(R17="Preventivo",(J15-(J15*T17)),IF(R17="Detectivo",(J15-(J15*T17)),IF(R17="Correctivo",(J15))))</f>
        <v>0.32999999999999996</v>
      </c>
      <c r="AA17" s="399"/>
      <c r="AB17" s="399"/>
      <c r="AC17" s="121" t="str">
        <f t="shared" si="1"/>
        <v>Mayor</v>
      </c>
      <c r="AD17" s="121">
        <f t="shared" si="3"/>
        <v>0.8</v>
      </c>
      <c r="AE17" s="399"/>
      <c r="AF17" s="399"/>
      <c r="AG17" s="394"/>
      <c r="AH17" s="394"/>
      <c r="AI17" s="427"/>
      <c r="AJ17" s="427"/>
      <c r="AK17" s="467"/>
      <c r="AL17" s="467"/>
      <c r="AM17" s="414"/>
      <c r="AN17" s="401"/>
    </row>
    <row r="18" spans="1:40" ht="51">
      <c r="A18" s="401"/>
      <c r="B18" s="394"/>
      <c r="C18" s="401"/>
      <c r="D18" s="465"/>
      <c r="E18" s="465"/>
      <c r="F18" s="465"/>
      <c r="G18" s="401"/>
      <c r="H18" s="424"/>
      <c r="I18" s="407"/>
      <c r="J18" s="408"/>
      <c r="K18" s="401"/>
      <c r="L18" s="402"/>
      <c r="M18" s="402"/>
      <c r="N18" s="401"/>
      <c r="O18" s="120">
        <v>4</v>
      </c>
      <c r="P18" s="188" t="s">
        <v>366</v>
      </c>
      <c r="Q18" s="120" t="str">
        <f t="shared" si="0"/>
        <v>Probabilidad</v>
      </c>
      <c r="R18" s="120" t="s">
        <v>343</v>
      </c>
      <c r="S18" s="120" t="s">
        <v>344</v>
      </c>
      <c r="T18" s="121">
        <f>VLOOKUP(R18&amp;S18,Hoja1!$Q$4:$R$9,2,0)</f>
        <v>0.45</v>
      </c>
      <c r="U18" s="120" t="s">
        <v>345</v>
      </c>
      <c r="V18" s="120" t="s">
        <v>346</v>
      </c>
      <c r="W18" s="120" t="s">
        <v>347</v>
      </c>
      <c r="X18" s="121">
        <f t="shared" si="4"/>
        <v>0.27</v>
      </c>
      <c r="Y18" s="121" t="str">
        <f>IF(Z18&lt;=20%,'Tabla probabilidad'!$B$5,IF(Z18&lt;=40%,'Tabla probabilidad'!$B$6,IF(Z18&lt;=60%,'Tabla probabilidad'!$B$7,IF(Z18&lt;=80%,'Tabla probabilidad'!$B$8,IF(Z18&lt;=100%,'Tabla probabilidad'!$B$9)))))</f>
        <v>Baja</v>
      </c>
      <c r="Z18" s="121">
        <f>IF(R18="Preventivo",(J15-(J15*T18)),IF(R18="Detectivo",(J15-(J15*T18)),IF(R18="Correctivo",(J15))))</f>
        <v>0.32999999999999996</v>
      </c>
      <c r="AA18" s="399"/>
      <c r="AB18" s="399"/>
      <c r="AC18" s="121" t="str">
        <f t="shared" si="1"/>
        <v>Mayor</v>
      </c>
      <c r="AD18" s="121">
        <f t="shared" si="3"/>
        <v>0.8</v>
      </c>
      <c r="AE18" s="399"/>
      <c r="AF18" s="399"/>
      <c r="AG18" s="394"/>
      <c r="AH18" s="394"/>
      <c r="AI18" s="427"/>
      <c r="AJ18" s="427"/>
      <c r="AK18" s="467"/>
      <c r="AL18" s="467"/>
      <c r="AM18" s="414"/>
      <c r="AN18" s="401"/>
    </row>
    <row r="19" spans="1:40" ht="30">
      <c r="A19" s="401"/>
      <c r="B19" s="395"/>
      <c r="C19" s="401"/>
      <c r="D19" s="409"/>
      <c r="E19" s="409"/>
      <c r="F19" s="409"/>
      <c r="G19" s="401"/>
      <c r="H19" s="425"/>
      <c r="I19" s="407"/>
      <c r="J19" s="408"/>
      <c r="K19" s="401"/>
      <c r="L19" s="402"/>
      <c r="M19" s="402"/>
      <c r="N19" s="401"/>
      <c r="O19" s="120">
        <v>5</v>
      </c>
      <c r="P19" s="189" t="s">
        <v>367</v>
      </c>
      <c r="Q19" s="120" t="str">
        <f t="shared" si="0"/>
        <v>Probabilidad</v>
      </c>
      <c r="R19" s="120" t="s">
        <v>343</v>
      </c>
      <c r="S19" s="120" t="s">
        <v>344</v>
      </c>
      <c r="T19" s="121">
        <f>VLOOKUP(R19&amp;S19,Hoja1!$Q$4:$R$9,2,0)</f>
        <v>0.45</v>
      </c>
      <c r="U19" s="120" t="s">
        <v>345</v>
      </c>
      <c r="V19" s="120" t="s">
        <v>346</v>
      </c>
      <c r="W19" s="120" t="s">
        <v>347</v>
      </c>
      <c r="X19" s="121">
        <f t="shared" si="4"/>
        <v>0.27</v>
      </c>
      <c r="Y19" s="121" t="str">
        <f>IF(Z19&lt;=20%,'Tabla probabilidad'!$B$5,IF(Z19&lt;=40%,'Tabla probabilidad'!$B$6,IF(Z19&lt;=60%,'Tabla probabilidad'!$B$7,IF(Z19&lt;=80%,'Tabla probabilidad'!$B$8,IF(Z19&lt;=100%,'Tabla probabilidad'!$B$9)))))</f>
        <v>Baja</v>
      </c>
      <c r="Z19" s="121">
        <f>IF(R19="Preventivo",(J15-(J15*T19)),IF(R19="Detectivo",(J15-(J15*T19)),IF(R19="Correctivo",(J15))))</f>
        <v>0.32999999999999996</v>
      </c>
      <c r="AA19" s="400"/>
      <c r="AB19" s="400"/>
      <c r="AC19" s="121" t="str">
        <f t="shared" si="1"/>
        <v>Mayor</v>
      </c>
      <c r="AD19" s="121">
        <f t="shared" si="3"/>
        <v>0.8</v>
      </c>
      <c r="AE19" s="400"/>
      <c r="AF19" s="400"/>
      <c r="AG19" s="395"/>
      <c r="AH19" s="395"/>
      <c r="AI19" s="428"/>
      <c r="AJ19" s="428"/>
      <c r="AK19" s="468"/>
      <c r="AL19" s="468"/>
      <c r="AM19" s="415"/>
      <c r="AN19" s="401"/>
    </row>
    <row r="20" spans="1:40" ht="66.75" customHeight="1">
      <c r="A20" s="411">
        <v>3</v>
      </c>
      <c r="B20" s="419" t="s">
        <v>368</v>
      </c>
      <c r="C20" s="411" t="s">
        <v>354</v>
      </c>
      <c r="D20" s="416" t="s">
        <v>369</v>
      </c>
      <c r="E20" s="421" t="s">
        <v>370</v>
      </c>
      <c r="F20" s="416" t="s">
        <v>371</v>
      </c>
      <c r="G20" s="411" t="s">
        <v>340</v>
      </c>
      <c r="H20" s="401">
        <v>4</v>
      </c>
      <c r="I20" s="407" t="str">
        <f>IF(H20&lt;=2,'Tabla probabilidad'!$B$5,IF(H20&lt;=24,'Tabla probabilidad'!$B$6,IF(H20&lt;=500,'Tabla probabilidad'!$B$7,IF(H20&lt;=5000,'Tabla probabilidad'!$B$8,IF(H20&gt;5000,'Tabla probabilidad'!$B$9)))))</f>
        <v>Baja</v>
      </c>
      <c r="J20" s="408">
        <f>IF(H20&lt;=2,'Tabla probabilidad'!$D$5,IF(H20&lt;=24,'Tabla probabilidad'!$D$6,IF(H20&lt;=500,'Tabla probabilidad'!$D$7,IF(H20&lt;=5000,'Tabla probabilidad'!$D$8,IF(H20&gt;5000,'Tabla probabilidad'!$D$9)))))</f>
        <v>0.4</v>
      </c>
      <c r="K20" s="401" t="s">
        <v>372</v>
      </c>
      <c r="L20" s="401"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01"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01" t="str">
        <f>VLOOKUP((I20&amp;L20),Hoja1!$B$4:$C$28,2,0)</f>
        <v>Moderado</v>
      </c>
      <c r="O20" s="120">
        <v>1</v>
      </c>
      <c r="P20" s="183" t="s">
        <v>373</v>
      </c>
      <c r="Q20" s="120" t="str">
        <f t="shared" si="0"/>
        <v>Probabilidad</v>
      </c>
      <c r="R20" s="120" t="s">
        <v>343</v>
      </c>
      <c r="S20" s="120" t="s">
        <v>344</v>
      </c>
      <c r="T20" s="121">
        <f>VLOOKUP(R20&amp;S20,Hoja1!$Q$4:$R$9,2,0)</f>
        <v>0.45</v>
      </c>
      <c r="U20" s="120" t="s">
        <v>345</v>
      </c>
      <c r="V20" s="120" t="s">
        <v>346</v>
      </c>
      <c r="W20" s="120" t="s">
        <v>347</v>
      </c>
      <c r="X20" s="121">
        <f>IF(Q20="Probabilidad",($J$20*T20),IF(Q20="Impacto"," "))</f>
        <v>0.18000000000000002</v>
      </c>
      <c r="Y20" s="121" t="str">
        <f>IF(Z20&lt;=20%,'Tabla probabilidad'!$B$5,IF(Z20&lt;=40%,'Tabla probabilidad'!$B$6,IF(Z20&lt;=60%,'Tabla probabilidad'!$B$7,IF(Z20&lt;=80%,'Tabla probabilidad'!$B$8,IF(Z20&lt;=100%,'Tabla probabilidad'!$B$9)))))</f>
        <v>Baja</v>
      </c>
      <c r="Z20" s="121">
        <f>IF(R20="Preventivo",(J20-(J20*T20)),IF(R20="Detectivo",(J20-(J20*T20)),IF(R20="Correctivo",(J20))))</f>
        <v>0.22</v>
      </c>
      <c r="AA20" s="398" t="str">
        <f>IF(AB20&lt;=20%,'Tabla probabilidad'!$B$5,IF(AB20&lt;=40%,'Tabla probabilidad'!$B$6,IF(AB20&lt;=60%,'Tabla probabilidad'!$B$7,IF(AB20&lt;=80%,'Tabla probabilidad'!$B$8,IF(AB20&lt;=100%,'Tabla probabilidad'!$B$9)))))</f>
        <v>Baja</v>
      </c>
      <c r="AB20" s="398">
        <f>AVERAGE(Z20:Z24)</f>
        <v>0.22000000000000003</v>
      </c>
      <c r="AC20" s="121" t="str">
        <f t="shared" si="1"/>
        <v>Moderado</v>
      </c>
      <c r="AD20" s="121">
        <f>IF(Q20="Probabilidad",(($M$20-0)),IF(Q20="Impacto",($M$20-($M$20*T20))))</f>
        <v>0.6</v>
      </c>
      <c r="AE20" s="398" t="str">
        <f>IF(AF20&lt;=20%,"Leve",IF(AF20&lt;=40%,"Menor",IF(AF20&lt;=60%,"Moderado",IF(AF20&lt;=80%,"Mayor",IF(AF20&lt;=100%,"Catastrófico")))))</f>
        <v>Moderado</v>
      </c>
      <c r="AF20" s="398">
        <f>AVERAGE(AD20:AD24)</f>
        <v>0.6</v>
      </c>
      <c r="AG20" s="393" t="str">
        <f>VLOOKUP(AA20&amp;AE20,Hoja1!$B$4:$C$28,2,0)</f>
        <v>Moderado</v>
      </c>
      <c r="AH20" s="393" t="s">
        <v>348</v>
      </c>
      <c r="AI20" s="393"/>
      <c r="AJ20" s="393"/>
      <c r="AK20" s="393"/>
      <c r="AL20" s="393"/>
      <c r="AM20" s="413"/>
      <c r="AN20" s="401"/>
    </row>
    <row r="21" spans="1:40" ht="69.75" customHeight="1">
      <c r="A21" s="411"/>
      <c r="B21" s="424"/>
      <c r="C21" s="411"/>
      <c r="D21" s="417"/>
      <c r="E21" s="422"/>
      <c r="F21" s="417"/>
      <c r="G21" s="411"/>
      <c r="H21" s="401"/>
      <c r="I21" s="407"/>
      <c r="J21" s="408"/>
      <c r="K21" s="401"/>
      <c r="L21" s="402"/>
      <c r="M21" s="402"/>
      <c r="N21" s="401"/>
      <c r="O21" s="120">
        <v>2</v>
      </c>
      <c r="P21" s="183" t="s">
        <v>373</v>
      </c>
      <c r="Q21" s="120" t="str">
        <f t="shared" si="0"/>
        <v>Probabilidad</v>
      </c>
      <c r="R21" s="120" t="s">
        <v>343</v>
      </c>
      <c r="S21" s="120" t="s">
        <v>344</v>
      </c>
      <c r="T21" s="121">
        <f>VLOOKUP(R21&amp;S21,Hoja1!$Q$4:$R$9,2,0)</f>
        <v>0.45</v>
      </c>
      <c r="U21" s="120" t="s">
        <v>345</v>
      </c>
      <c r="V21" s="120" t="s">
        <v>346</v>
      </c>
      <c r="W21" s="120" t="s">
        <v>347</v>
      </c>
      <c r="X21" s="121">
        <f t="shared" ref="X21:X24" si="5">IF(Q21="Probabilidad",($J$20*T21),IF(Q21="Impacto"," "))</f>
        <v>0.18000000000000002</v>
      </c>
      <c r="Y21" s="121" t="str">
        <f>IF(Z21&lt;=20%,'Tabla probabilidad'!$B$5,IF(Z21&lt;=40%,'Tabla probabilidad'!$B$6,IF(Z21&lt;=60%,'Tabla probabilidad'!$B$7,IF(Z21&lt;=80%,'Tabla probabilidad'!$B$8,IF(Z21&lt;=100%,'Tabla probabilidad'!$B$9)))))</f>
        <v>Baja</v>
      </c>
      <c r="Z21" s="121">
        <f>IF(R21="Preventivo",(J20-(J20*T21)),IF(R21="Detectivo",(J20-(J20*T21)),IF(R21="Correctivo",(J20))))</f>
        <v>0.22</v>
      </c>
      <c r="AA21" s="399"/>
      <c r="AB21" s="399"/>
      <c r="AC21" s="121" t="str">
        <f t="shared" si="1"/>
        <v>Moderado</v>
      </c>
      <c r="AD21" s="121">
        <f t="shared" ref="AD21:AD24" si="6">IF(Q21="Probabilidad",(($M$20-0)),IF(Q21="Impacto",($M$20-($M$20*T21))))</f>
        <v>0.6</v>
      </c>
      <c r="AE21" s="399"/>
      <c r="AF21" s="399"/>
      <c r="AG21" s="394"/>
      <c r="AH21" s="394"/>
      <c r="AI21" s="394"/>
      <c r="AJ21" s="394"/>
      <c r="AK21" s="394"/>
      <c r="AL21" s="394"/>
      <c r="AM21" s="414"/>
      <c r="AN21" s="401"/>
    </row>
    <row r="22" spans="1:40" ht="69" customHeight="1">
      <c r="A22" s="411"/>
      <c r="B22" s="424"/>
      <c r="C22" s="411"/>
      <c r="D22" s="417"/>
      <c r="E22" s="422"/>
      <c r="F22" s="417"/>
      <c r="G22" s="411"/>
      <c r="H22" s="401"/>
      <c r="I22" s="407"/>
      <c r="J22" s="408"/>
      <c r="K22" s="401"/>
      <c r="L22" s="402"/>
      <c r="M22" s="402"/>
      <c r="N22" s="401"/>
      <c r="O22" s="120">
        <v>3</v>
      </c>
      <c r="P22" s="182" t="s">
        <v>374</v>
      </c>
      <c r="Q22" s="120" t="str">
        <f t="shared" si="0"/>
        <v>Probabilidad</v>
      </c>
      <c r="R22" s="120" t="s">
        <v>343</v>
      </c>
      <c r="S22" s="120" t="s">
        <v>344</v>
      </c>
      <c r="T22" s="121">
        <f>VLOOKUP(R22&amp;S22,Hoja1!$Q$4:$R$9,2,0)</f>
        <v>0.45</v>
      </c>
      <c r="U22" s="120" t="s">
        <v>345</v>
      </c>
      <c r="V22" s="120" t="s">
        <v>346</v>
      </c>
      <c r="W22" s="120" t="s">
        <v>347</v>
      </c>
      <c r="X22" s="121">
        <f t="shared" si="5"/>
        <v>0.18000000000000002</v>
      </c>
      <c r="Y22" s="121" t="str">
        <f>IF(Z22&lt;=20%,'Tabla probabilidad'!$B$5,IF(Z22&lt;=40%,'Tabla probabilidad'!$B$6,IF(Z22&lt;=60%,'Tabla probabilidad'!$B$7,IF(Z22&lt;=80%,'Tabla probabilidad'!$B$8,IF(Z22&lt;=100%,'Tabla probabilidad'!$B$9)))))</f>
        <v>Baja</v>
      </c>
      <c r="Z22" s="121">
        <f>IF(R22="Preventivo",(J20-(J20*T22)),IF(R22="Detectivo",(J20-(J20*T22)),IF(R22="Correctivo",(J20))))</f>
        <v>0.22</v>
      </c>
      <c r="AA22" s="399"/>
      <c r="AB22" s="399"/>
      <c r="AC22" s="121" t="str">
        <f t="shared" si="1"/>
        <v>Moderado</v>
      </c>
      <c r="AD22" s="121">
        <f t="shared" si="6"/>
        <v>0.6</v>
      </c>
      <c r="AE22" s="399"/>
      <c r="AF22" s="399"/>
      <c r="AG22" s="394"/>
      <c r="AH22" s="394"/>
      <c r="AI22" s="394"/>
      <c r="AJ22" s="394"/>
      <c r="AK22" s="394"/>
      <c r="AL22" s="394"/>
      <c r="AM22" s="414"/>
      <c r="AN22" s="401"/>
    </row>
    <row r="23" spans="1:40" ht="75.75" customHeight="1">
      <c r="A23" s="411"/>
      <c r="B23" s="424"/>
      <c r="C23" s="411"/>
      <c r="D23" s="417"/>
      <c r="E23" s="422"/>
      <c r="F23" s="417"/>
      <c r="G23" s="411"/>
      <c r="H23" s="401"/>
      <c r="I23" s="407"/>
      <c r="J23" s="408"/>
      <c r="K23" s="401"/>
      <c r="L23" s="402"/>
      <c r="M23" s="402"/>
      <c r="N23" s="401"/>
      <c r="O23" s="120">
        <v>4</v>
      </c>
      <c r="P23" s="183" t="s">
        <v>375</v>
      </c>
      <c r="Q23" s="120" t="str">
        <f t="shared" si="0"/>
        <v>Probabilidad</v>
      </c>
      <c r="R23" s="120" t="s">
        <v>343</v>
      </c>
      <c r="S23" s="120" t="s">
        <v>344</v>
      </c>
      <c r="T23" s="121">
        <f>VLOOKUP(R23&amp;S23,Hoja1!$Q$4:$R$9,2,0)</f>
        <v>0.45</v>
      </c>
      <c r="U23" s="120" t="s">
        <v>345</v>
      </c>
      <c r="V23" s="120" t="s">
        <v>346</v>
      </c>
      <c r="W23" s="120" t="s">
        <v>347</v>
      </c>
      <c r="X23" s="121">
        <f t="shared" si="5"/>
        <v>0.18000000000000002</v>
      </c>
      <c r="Y23" s="121" t="str">
        <f>IF(Z23&lt;=20%,'Tabla probabilidad'!$B$5,IF(Z23&lt;=40%,'Tabla probabilidad'!$B$6,IF(Z23&lt;=60%,'Tabla probabilidad'!$B$7,IF(Z23&lt;=80%,'Tabla probabilidad'!$B$8,IF(Z23&lt;=100%,'Tabla probabilidad'!$B$9)))))</f>
        <v>Baja</v>
      </c>
      <c r="Z23" s="121">
        <f>IF(R23="Preventivo",(J20-(J20*T23)),IF(R23="Detectivo",(J20-(J20*T23)),IF(R23="Correctivo",(J20))))</f>
        <v>0.22</v>
      </c>
      <c r="AA23" s="399"/>
      <c r="AB23" s="399"/>
      <c r="AC23" s="121" t="str">
        <f t="shared" si="1"/>
        <v>Moderado</v>
      </c>
      <c r="AD23" s="121">
        <f t="shared" si="6"/>
        <v>0.6</v>
      </c>
      <c r="AE23" s="399"/>
      <c r="AF23" s="399"/>
      <c r="AG23" s="394"/>
      <c r="AH23" s="394"/>
      <c r="AI23" s="394"/>
      <c r="AJ23" s="394"/>
      <c r="AK23" s="394"/>
      <c r="AL23" s="394"/>
      <c r="AM23" s="414"/>
      <c r="AN23" s="401"/>
    </row>
    <row r="24" spans="1:40" ht="64.5" customHeight="1">
      <c r="A24" s="411"/>
      <c r="B24" s="425"/>
      <c r="C24" s="411"/>
      <c r="D24" s="418"/>
      <c r="E24" s="423"/>
      <c r="F24" s="418"/>
      <c r="G24" s="411"/>
      <c r="H24" s="401"/>
      <c r="I24" s="407"/>
      <c r="J24" s="408"/>
      <c r="K24" s="401"/>
      <c r="L24" s="402"/>
      <c r="M24" s="402"/>
      <c r="N24" s="401"/>
      <c r="O24" s="120">
        <v>5</v>
      </c>
      <c r="P24" s="184" t="s">
        <v>376</v>
      </c>
      <c r="Q24" s="120" t="str">
        <f t="shared" si="0"/>
        <v>Probabilidad</v>
      </c>
      <c r="R24" s="120" t="s">
        <v>343</v>
      </c>
      <c r="S24" s="120" t="s">
        <v>344</v>
      </c>
      <c r="T24" s="121">
        <f>VLOOKUP(R24&amp;S24,Hoja1!$Q$4:$R$9,2,0)</f>
        <v>0.45</v>
      </c>
      <c r="U24" s="120" t="s">
        <v>345</v>
      </c>
      <c r="V24" s="120" t="s">
        <v>346</v>
      </c>
      <c r="W24" s="120" t="s">
        <v>347</v>
      </c>
      <c r="X24" s="121">
        <f t="shared" si="5"/>
        <v>0.18000000000000002</v>
      </c>
      <c r="Y24" s="121" t="str">
        <f>IF(Z24&lt;=20%,'Tabla probabilidad'!$B$5,IF(Z24&lt;=40%,'Tabla probabilidad'!$B$6,IF(Z24&lt;=60%,'Tabla probabilidad'!$B$7,IF(Z24&lt;=80%,'Tabla probabilidad'!$B$8,IF(Z24&lt;=100%,'Tabla probabilidad'!$B$9)))))</f>
        <v>Baja</v>
      </c>
      <c r="Z24" s="121">
        <f>IF(R24="Preventivo",(J20-(J20*T24)),IF(R24="Detectivo",(J20-(J20*T24)),IF(R24="Correctivo",(J20))))</f>
        <v>0.22</v>
      </c>
      <c r="AA24" s="400"/>
      <c r="AB24" s="400"/>
      <c r="AC24" s="121" t="str">
        <f t="shared" si="1"/>
        <v>Moderado</v>
      </c>
      <c r="AD24" s="121">
        <f t="shared" si="6"/>
        <v>0.6</v>
      </c>
      <c r="AE24" s="400"/>
      <c r="AF24" s="400"/>
      <c r="AG24" s="395"/>
      <c r="AH24" s="395"/>
      <c r="AI24" s="395"/>
      <c r="AJ24" s="395"/>
      <c r="AK24" s="395"/>
      <c r="AL24" s="395"/>
      <c r="AM24" s="415"/>
      <c r="AN24" s="401"/>
    </row>
    <row r="25" spans="1:40" ht="57" customHeight="1">
      <c r="A25" s="411">
        <v>4</v>
      </c>
      <c r="B25" s="419" t="s">
        <v>377</v>
      </c>
      <c r="C25" s="411" t="s">
        <v>354</v>
      </c>
      <c r="D25" s="416" t="s">
        <v>378</v>
      </c>
      <c r="E25" s="421" t="s">
        <v>379</v>
      </c>
      <c r="F25" s="416" t="s">
        <v>380</v>
      </c>
      <c r="G25" s="411" t="s">
        <v>340</v>
      </c>
      <c r="H25" s="411">
        <v>4</v>
      </c>
      <c r="I25" s="407" t="str">
        <f>IF(H25&lt;=2,'Tabla probabilidad'!$B$5,IF(H25&lt;=24,'Tabla probabilidad'!$B$6,IF(H25&lt;=500,'Tabla probabilidad'!$B$7,IF(H25&lt;=5000,'Tabla probabilidad'!$B$8,IF(H25&gt;5000,'Tabla probabilidad'!$B$9)))))</f>
        <v>Baja</v>
      </c>
      <c r="J25" s="408">
        <f>IF(H25&lt;=2,'Tabla probabilidad'!$D$5,IF(H25&lt;=24,'Tabla probabilidad'!$D$6,IF(H25&lt;=500,'Tabla probabilidad'!$D$7,IF(H25&lt;=5000,'Tabla probabilidad'!$D$8,IF(H25&gt;5000,'Tabla probabilidad'!$D$9)))))</f>
        <v>0.4</v>
      </c>
      <c r="K25" s="401" t="s">
        <v>341</v>
      </c>
      <c r="L25" s="401"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401"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401" t="str">
        <f>VLOOKUP((I25&amp;L25),Hoja1!$B$4:$C$28,2,0)</f>
        <v>Moderado</v>
      </c>
      <c r="O25" s="120">
        <v>1</v>
      </c>
      <c r="P25" s="183" t="s">
        <v>381</v>
      </c>
      <c r="Q25" s="120" t="str">
        <f t="shared" si="0"/>
        <v>Probabilidad</v>
      </c>
      <c r="R25" s="120" t="s">
        <v>343</v>
      </c>
      <c r="S25" s="120" t="s">
        <v>344</v>
      </c>
      <c r="T25" s="121">
        <f>VLOOKUP(R25&amp;S25,Hoja1!$Q$4:$R$9,2,0)</f>
        <v>0.45</v>
      </c>
      <c r="U25" s="120" t="s">
        <v>345</v>
      </c>
      <c r="V25" s="120" t="s">
        <v>346</v>
      </c>
      <c r="W25" s="120" t="s">
        <v>347</v>
      </c>
      <c r="X25" s="121">
        <f>IF(Q25="Probabilidad",($J$25*T25),IF(Q25="Impacto"," "))</f>
        <v>0.18000000000000002</v>
      </c>
      <c r="Y25" s="121" t="str">
        <f>IF(Z25&lt;=20%,'Tabla probabilidad'!$B$5,IF(Z25&lt;=40%,'Tabla probabilidad'!$B$6,IF(Z25&lt;=60%,'Tabla probabilidad'!$B$7,IF(Z25&lt;=80%,'Tabla probabilidad'!$B$8,IF(Z25&lt;=100%,'Tabla probabilidad'!$B$9)))))</f>
        <v>Baja</v>
      </c>
      <c r="Z25" s="121">
        <f>IF(R25="Preventivo",(J25-(J25*T25)),IF(R25="Detectivo",(J25-(J25*T25)),IF(R25="Correctivo",(J25))))</f>
        <v>0.22</v>
      </c>
      <c r="AA25" s="398" t="str">
        <f>IF(AB25&lt;=20%,'Tabla probabilidad'!$B$5,IF(AB25&lt;=40%,'Tabla probabilidad'!$B$6,IF(AB25&lt;=60%,'Tabla probabilidad'!$B$7,IF(AB25&lt;=80%,'Tabla probabilidad'!$B$8,IF(AB25&lt;=100%,'Tabla probabilidad'!$B$9)))))</f>
        <v>Baja</v>
      </c>
      <c r="AB25" s="398">
        <f>AVERAGE(Z25:Z29)</f>
        <v>0.22000000000000003</v>
      </c>
      <c r="AC25" s="121" t="str">
        <f t="shared" si="1"/>
        <v>Moderado</v>
      </c>
      <c r="AD25" s="121">
        <f>IF(Q25="Probabilidad",(($M$25-0)),IF(Q25="Impacto",($M$25-($M$25*T25))))</f>
        <v>0.6</v>
      </c>
      <c r="AE25" s="398" t="str">
        <f>IF(AF25&lt;=20%,"Leve",IF(AF25&lt;=40%,"Menor",IF(AF25&lt;=60%,"Moderado",IF(AF25&lt;=80%,"Mayor",IF(AF25&lt;=100%,"Catastrófico")))))</f>
        <v>Moderado</v>
      </c>
      <c r="AF25" s="398">
        <f>AVERAGE(AD25:AD29)</f>
        <v>0.6</v>
      </c>
      <c r="AG25" s="393" t="str">
        <f>VLOOKUP(AA25&amp;AE25,Hoja1!$B$4:$C$28,2,0)</f>
        <v>Moderado</v>
      </c>
      <c r="AH25" s="393" t="s">
        <v>348</v>
      </c>
      <c r="AI25" s="393"/>
      <c r="AJ25" s="393"/>
      <c r="AK25" s="393"/>
      <c r="AL25" s="393"/>
      <c r="AM25" s="413"/>
      <c r="AN25" s="401"/>
    </row>
    <row r="26" spans="1:40" ht="42.75" customHeight="1">
      <c r="A26" s="411"/>
      <c r="B26" s="424"/>
      <c r="C26" s="411"/>
      <c r="D26" s="417"/>
      <c r="E26" s="422"/>
      <c r="F26" s="417"/>
      <c r="G26" s="411"/>
      <c r="H26" s="411"/>
      <c r="I26" s="407"/>
      <c r="J26" s="408"/>
      <c r="K26" s="401"/>
      <c r="L26" s="402"/>
      <c r="M26" s="402"/>
      <c r="N26" s="401"/>
      <c r="O26" s="120">
        <v>2</v>
      </c>
      <c r="P26" s="183" t="s">
        <v>382</v>
      </c>
      <c r="Q26" s="120" t="str">
        <f t="shared" si="0"/>
        <v>Probabilidad</v>
      </c>
      <c r="R26" s="120" t="s">
        <v>343</v>
      </c>
      <c r="S26" s="120" t="s">
        <v>344</v>
      </c>
      <c r="T26" s="121">
        <f>VLOOKUP(R26&amp;S26,Hoja1!$Q$4:$R$9,2,0)</f>
        <v>0.45</v>
      </c>
      <c r="U26" s="120" t="s">
        <v>345</v>
      </c>
      <c r="V26" s="120" t="s">
        <v>346</v>
      </c>
      <c r="W26" s="120" t="s">
        <v>347</v>
      </c>
      <c r="X26" s="121">
        <f t="shared" ref="X26:X29" si="7">IF(Q26="Probabilidad",($J$25*T26),IF(Q26="Impacto"," "))</f>
        <v>0.18000000000000002</v>
      </c>
      <c r="Y26" s="121" t="str">
        <f>IF(Z26&lt;=20%,'Tabla probabilidad'!$B$5,IF(Z26&lt;=40%,'Tabla probabilidad'!$B$6,IF(Z26&lt;=60%,'Tabla probabilidad'!$B$7,IF(Z26&lt;=80%,'Tabla probabilidad'!$B$8,IF(Z26&lt;=100%,'Tabla probabilidad'!$B$9)))))</f>
        <v>Baja</v>
      </c>
      <c r="Z26" s="121">
        <f>IF(R26="Preventivo",(J25-(J25*T26)),IF(R26="Detectivo",(J25-(J25*T26)),IF(R26="Correctivo",(J25))))</f>
        <v>0.22</v>
      </c>
      <c r="AA26" s="399"/>
      <c r="AB26" s="399"/>
      <c r="AC26" s="121" t="str">
        <f t="shared" si="1"/>
        <v>Moderado</v>
      </c>
      <c r="AD26" s="121">
        <f t="shared" ref="AD26:AD29" si="8">IF(Q26="Probabilidad",(($M$25-0)),IF(Q26="Impacto",($M$25-($M$25*T26))))</f>
        <v>0.6</v>
      </c>
      <c r="AE26" s="399"/>
      <c r="AF26" s="399"/>
      <c r="AG26" s="394"/>
      <c r="AH26" s="394"/>
      <c r="AI26" s="394"/>
      <c r="AJ26" s="394"/>
      <c r="AK26" s="394"/>
      <c r="AL26" s="394"/>
      <c r="AM26" s="414"/>
      <c r="AN26" s="401"/>
    </row>
    <row r="27" spans="1:40" ht="60">
      <c r="A27" s="411"/>
      <c r="B27" s="424"/>
      <c r="C27" s="411"/>
      <c r="D27" s="417"/>
      <c r="E27" s="422"/>
      <c r="F27" s="417"/>
      <c r="G27" s="411"/>
      <c r="H27" s="411"/>
      <c r="I27" s="407"/>
      <c r="J27" s="408"/>
      <c r="K27" s="401"/>
      <c r="L27" s="402"/>
      <c r="M27" s="402"/>
      <c r="N27" s="401"/>
      <c r="O27" s="120">
        <v>3</v>
      </c>
      <c r="P27" s="182" t="s">
        <v>383</v>
      </c>
      <c r="Q27" s="120" t="str">
        <f t="shared" si="0"/>
        <v>Probabilidad</v>
      </c>
      <c r="R27" s="120" t="s">
        <v>343</v>
      </c>
      <c r="S27" s="120" t="s">
        <v>344</v>
      </c>
      <c r="T27" s="121">
        <f>VLOOKUP(R27&amp;S27,Hoja1!$Q$4:$R$9,2,0)</f>
        <v>0.45</v>
      </c>
      <c r="U27" s="120" t="s">
        <v>345</v>
      </c>
      <c r="V27" s="120" t="s">
        <v>346</v>
      </c>
      <c r="W27" s="120" t="s">
        <v>347</v>
      </c>
      <c r="X27" s="121">
        <f t="shared" si="7"/>
        <v>0.18000000000000002</v>
      </c>
      <c r="Y27" s="121" t="str">
        <f>IF(Z27&lt;=20%,'Tabla probabilidad'!$B$5,IF(Z27&lt;=40%,'Tabla probabilidad'!$B$6,IF(Z27&lt;=60%,'Tabla probabilidad'!$B$7,IF(Z27&lt;=80%,'Tabla probabilidad'!$B$8,IF(Z27&lt;=100%,'Tabla probabilidad'!$B$9)))))</f>
        <v>Baja</v>
      </c>
      <c r="Z27" s="121">
        <f>IF(R27="Preventivo",(J25-(J25*T27)),IF(R27="Detectivo",(J25-(J25*T27)),IF(R27="Correctivo",(J25))))</f>
        <v>0.22</v>
      </c>
      <c r="AA27" s="399"/>
      <c r="AB27" s="399"/>
      <c r="AC27" s="121" t="str">
        <f t="shared" si="1"/>
        <v>Moderado</v>
      </c>
      <c r="AD27" s="121">
        <f t="shared" si="8"/>
        <v>0.6</v>
      </c>
      <c r="AE27" s="399"/>
      <c r="AF27" s="399"/>
      <c r="AG27" s="394"/>
      <c r="AH27" s="394"/>
      <c r="AI27" s="394"/>
      <c r="AJ27" s="394"/>
      <c r="AK27" s="394"/>
      <c r="AL27" s="394"/>
      <c r="AM27" s="414"/>
      <c r="AN27" s="401"/>
    </row>
    <row r="28" spans="1:40" ht="45">
      <c r="A28" s="411"/>
      <c r="B28" s="424"/>
      <c r="C28" s="411"/>
      <c r="D28" s="417"/>
      <c r="E28" s="422"/>
      <c r="F28" s="417"/>
      <c r="G28" s="411"/>
      <c r="H28" s="411"/>
      <c r="I28" s="407"/>
      <c r="J28" s="408"/>
      <c r="K28" s="401"/>
      <c r="L28" s="402"/>
      <c r="M28" s="402"/>
      <c r="N28" s="401"/>
      <c r="O28" s="120">
        <v>4</v>
      </c>
      <c r="P28" s="183" t="s">
        <v>384</v>
      </c>
      <c r="Q28" s="120" t="str">
        <f t="shared" si="0"/>
        <v>Probabilidad</v>
      </c>
      <c r="R28" s="120" t="s">
        <v>343</v>
      </c>
      <c r="S28" s="120" t="s">
        <v>344</v>
      </c>
      <c r="T28" s="121">
        <f>VLOOKUP(R28&amp;S28,Hoja1!$Q$4:$R$9,2,0)</f>
        <v>0.45</v>
      </c>
      <c r="U28" s="120" t="s">
        <v>345</v>
      </c>
      <c r="V28" s="120" t="s">
        <v>346</v>
      </c>
      <c r="W28" s="120" t="s">
        <v>347</v>
      </c>
      <c r="X28" s="121">
        <f t="shared" si="7"/>
        <v>0.18000000000000002</v>
      </c>
      <c r="Y28" s="121" t="str">
        <f>IF(Z28&lt;=20%,'Tabla probabilidad'!$B$5,IF(Z28&lt;=40%,'Tabla probabilidad'!$B$6,IF(Z28&lt;=60%,'Tabla probabilidad'!$B$7,IF(Z28&lt;=80%,'Tabla probabilidad'!$B$8,IF(Z28&lt;=100%,'Tabla probabilidad'!$B$9)))))</f>
        <v>Baja</v>
      </c>
      <c r="Z28" s="121">
        <f>IF(R28="Preventivo",(J25-(J25*T28)),IF(R28="Detectivo",(J25-(J25*T28)),IF(R28="Correctivo",(J25))))</f>
        <v>0.22</v>
      </c>
      <c r="AA28" s="399"/>
      <c r="AB28" s="399"/>
      <c r="AC28" s="121" t="str">
        <f t="shared" si="1"/>
        <v>Moderado</v>
      </c>
      <c r="AD28" s="121">
        <f t="shared" si="8"/>
        <v>0.6</v>
      </c>
      <c r="AE28" s="399"/>
      <c r="AF28" s="399"/>
      <c r="AG28" s="394"/>
      <c r="AH28" s="394"/>
      <c r="AI28" s="394"/>
      <c r="AJ28" s="394"/>
      <c r="AK28" s="394"/>
      <c r="AL28" s="394"/>
      <c r="AM28" s="414"/>
      <c r="AN28" s="401"/>
    </row>
    <row r="29" spans="1:40" ht="30">
      <c r="A29" s="411"/>
      <c r="B29" s="425"/>
      <c r="C29" s="411"/>
      <c r="D29" s="418"/>
      <c r="E29" s="423"/>
      <c r="F29" s="418"/>
      <c r="G29" s="411"/>
      <c r="H29" s="411"/>
      <c r="I29" s="407"/>
      <c r="J29" s="408"/>
      <c r="K29" s="401"/>
      <c r="L29" s="402"/>
      <c r="M29" s="402"/>
      <c r="N29" s="401"/>
      <c r="O29" s="120">
        <v>5</v>
      </c>
      <c r="P29" s="184" t="s">
        <v>385</v>
      </c>
      <c r="Q29" s="120" t="str">
        <f t="shared" si="0"/>
        <v>Probabilidad</v>
      </c>
      <c r="R29" s="120" t="s">
        <v>343</v>
      </c>
      <c r="S29" s="120" t="s">
        <v>344</v>
      </c>
      <c r="T29" s="121">
        <f>VLOOKUP(R29&amp;S29,Hoja1!$Q$4:$R$9,2,0)</f>
        <v>0.45</v>
      </c>
      <c r="U29" s="120" t="s">
        <v>345</v>
      </c>
      <c r="V29" s="120" t="s">
        <v>346</v>
      </c>
      <c r="W29" s="120" t="s">
        <v>347</v>
      </c>
      <c r="X29" s="121">
        <f t="shared" si="7"/>
        <v>0.18000000000000002</v>
      </c>
      <c r="Y29" s="121" t="str">
        <f>IF(Z29&lt;=20%,'Tabla probabilidad'!$B$5,IF(Z29&lt;=40%,'Tabla probabilidad'!$B$6,IF(Z29&lt;=60%,'Tabla probabilidad'!$B$7,IF(Z29&lt;=80%,'Tabla probabilidad'!$B$8,IF(Z29&lt;=100%,'Tabla probabilidad'!$B$9)))))</f>
        <v>Baja</v>
      </c>
      <c r="Z29" s="121">
        <f>IF(R29="Preventivo",(J25-(J25*T29)),IF(R29="Detectivo",(J25-(J25*T29)),IF(R29="Correctivo",(J25))))</f>
        <v>0.22</v>
      </c>
      <c r="AA29" s="400"/>
      <c r="AB29" s="400"/>
      <c r="AC29" s="121" t="str">
        <f t="shared" si="1"/>
        <v>Moderado</v>
      </c>
      <c r="AD29" s="121">
        <f t="shared" si="8"/>
        <v>0.6</v>
      </c>
      <c r="AE29" s="400"/>
      <c r="AF29" s="400"/>
      <c r="AG29" s="395"/>
      <c r="AH29" s="395"/>
      <c r="AI29" s="395"/>
      <c r="AJ29" s="395"/>
      <c r="AK29" s="395"/>
      <c r="AL29" s="395"/>
      <c r="AM29" s="415"/>
      <c r="AN29" s="401"/>
    </row>
    <row r="30" spans="1:40" ht="91.5" customHeight="1">
      <c r="A30" s="411">
        <v>5</v>
      </c>
      <c r="B30" s="419" t="s">
        <v>386</v>
      </c>
      <c r="C30" s="411" t="s">
        <v>354</v>
      </c>
      <c r="D30" s="416" t="s">
        <v>387</v>
      </c>
      <c r="E30" s="416" t="s">
        <v>388</v>
      </c>
      <c r="F30" s="416" t="s">
        <v>389</v>
      </c>
      <c r="G30" s="411" t="s">
        <v>390</v>
      </c>
      <c r="H30" s="411">
        <v>4</v>
      </c>
      <c r="I30" s="407" t="str">
        <f>IF(H30&lt;=2,'Tabla probabilidad'!$B$5,IF(H30&lt;=24,'Tabla probabilidad'!$B$6,IF(H30&lt;=500,'Tabla probabilidad'!$B$7,IF(H30&lt;=5000,'Tabla probabilidad'!$B$8,IF(H30&gt;5000,'Tabla probabilidad'!$B$9)))))</f>
        <v>Baja</v>
      </c>
      <c r="J30" s="408">
        <f>IF(H30&lt;=2,'Tabla probabilidad'!$D$5,IF(H30&lt;=24,'Tabla probabilidad'!$D$6,IF(H30&lt;=500,'Tabla probabilidad'!$D$7,IF(H30&lt;=5000,'Tabla probabilidad'!$D$8,IF(H30&gt;5000,'Tabla probabilidad'!$D$9)))))</f>
        <v>0.4</v>
      </c>
      <c r="K30" s="401" t="s">
        <v>372</v>
      </c>
      <c r="L30" s="401"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01"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01" t="str">
        <f>VLOOKUP((I30&amp;L30),Hoja1!$B$4:$C$28,2,0)</f>
        <v>Moderado</v>
      </c>
      <c r="O30" s="120">
        <v>1</v>
      </c>
      <c r="P30" s="187" t="s">
        <v>391</v>
      </c>
      <c r="Q30" s="120" t="str">
        <f t="shared" si="0"/>
        <v>Probabilidad</v>
      </c>
      <c r="R30" s="120" t="s">
        <v>343</v>
      </c>
      <c r="S30" s="120" t="s">
        <v>344</v>
      </c>
      <c r="T30" s="121">
        <f>VLOOKUP(R30&amp;S30,Hoja1!$Q$4:$R$9,2,0)</f>
        <v>0.45</v>
      </c>
      <c r="U30" s="120" t="s">
        <v>345</v>
      </c>
      <c r="V30" s="120" t="s">
        <v>346</v>
      </c>
      <c r="W30" s="120" t="s">
        <v>347</v>
      </c>
      <c r="X30" s="121">
        <f>IF(Q30="Probabilidad",($J$30*T30),IF(Q30="Impacto"," "))</f>
        <v>0.18000000000000002</v>
      </c>
      <c r="Y30" s="121" t="str">
        <f>IF(Z30&lt;=20%,'Tabla probabilidad'!$B$5,IF(Z30&lt;=40%,'Tabla probabilidad'!$B$6,IF(Z30&lt;=60%,'Tabla probabilidad'!$B$7,IF(Z30&lt;=80%,'Tabla probabilidad'!$B$8,IF(Z30&lt;=100%,'Tabla probabilidad'!$B$9)))))</f>
        <v>Baja</v>
      </c>
      <c r="Z30" s="121">
        <f>IF(R30="Preventivo",(J30-(J30*T30)),IF(R30="Detectivo",(J30-(J30*T30)),IF(R30="Correctivo",(J30))))</f>
        <v>0.22</v>
      </c>
      <c r="AA30" s="398" t="str">
        <f>IF(AB30&lt;=20%,'Tabla probabilidad'!$B$5,IF(AB30&lt;=40%,'Tabla probabilidad'!$B$6,IF(AB30&lt;=60%,'Tabla probabilidad'!$B$7,IF(AB30&lt;=80%,'Tabla probabilidad'!$B$8,IF(AB30&lt;=100%,'Tabla probabilidad'!$B$9)))))</f>
        <v>Baja</v>
      </c>
      <c r="AB30" s="398">
        <f>AVERAGE(Z30:Z34)</f>
        <v>0.22000000000000003</v>
      </c>
      <c r="AC30" s="121" t="str">
        <f t="shared" si="1"/>
        <v>Moderado</v>
      </c>
      <c r="AD30" s="121">
        <f>IF(Q30="Probabilidad",(($M$30-0)),IF(Q30="Impacto",($M$30-($M$30*T30))))</f>
        <v>0.6</v>
      </c>
      <c r="AE30" s="398" t="str">
        <f>IF(AF30&lt;=20%,"Leve",IF(AF30&lt;=40%,"Menor",IF(AF30&lt;=60%,"Moderado",IF(AF30&lt;=80%,"Mayor",IF(AF30&lt;=100%,"Catastrófico")))))</f>
        <v>Moderado</v>
      </c>
      <c r="AF30" s="398">
        <f>AVERAGE(AD30:AD34)</f>
        <v>0.6</v>
      </c>
      <c r="AG30" s="393" t="str">
        <f>VLOOKUP(AA30&amp;AE30,Hoja1!$B$4:$C$28,2,0)</f>
        <v>Moderado</v>
      </c>
      <c r="AH30" s="393" t="s">
        <v>348</v>
      </c>
      <c r="AI30" s="393"/>
      <c r="AJ30" s="393"/>
      <c r="AK30" s="393"/>
      <c r="AL30" s="393"/>
      <c r="AM30" s="413"/>
      <c r="AN30" s="401"/>
    </row>
    <row r="31" spans="1:40" ht="78.75" customHeight="1">
      <c r="A31" s="411"/>
      <c r="B31" s="424"/>
      <c r="C31" s="411"/>
      <c r="D31" s="417"/>
      <c r="E31" s="417"/>
      <c r="F31" s="417"/>
      <c r="G31" s="411"/>
      <c r="H31" s="411"/>
      <c r="I31" s="407"/>
      <c r="J31" s="408"/>
      <c r="K31" s="401"/>
      <c r="L31" s="402"/>
      <c r="M31" s="402"/>
      <c r="N31" s="401"/>
      <c r="O31" s="120">
        <v>2</v>
      </c>
      <c r="P31" s="188" t="s">
        <v>392</v>
      </c>
      <c r="Q31" s="120" t="str">
        <f t="shared" si="0"/>
        <v>Probabilidad</v>
      </c>
      <c r="R31" s="120" t="s">
        <v>343</v>
      </c>
      <c r="S31" s="120" t="s">
        <v>344</v>
      </c>
      <c r="T31" s="121">
        <f>VLOOKUP(R31&amp;S31,Hoja1!$Q$4:$R$9,2,0)</f>
        <v>0.45</v>
      </c>
      <c r="U31" s="120" t="s">
        <v>345</v>
      </c>
      <c r="V31" s="120" t="s">
        <v>346</v>
      </c>
      <c r="W31" s="120" t="s">
        <v>347</v>
      </c>
      <c r="X31" s="121">
        <f t="shared" ref="X31:X34" si="9">IF(Q31="Probabilidad",($J$30*T31),IF(Q31="Impacto"," "))</f>
        <v>0.18000000000000002</v>
      </c>
      <c r="Y31" s="121" t="str">
        <f>IF(Z31&lt;=20%,'Tabla probabilidad'!$B$5,IF(Z31&lt;=40%,'Tabla probabilidad'!$B$6,IF(Z31&lt;=60%,'Tabla probabilidad'!$B$7,IF(Z31&lt;=80%,'Tabla probabilidad'!$B$8,IF(Z31&lt;=100%,'Tabla probabilidad'!$B$9)))))</f>
        <v>Baja</v>
      </c>
      <c r="Z31" s="121">
        <f>IF(R31="Preventivo",(J30-(J30*T31)),IF(R31="Detectivo",(J30-(J30*T31)),IF(R31="Correctivo",(J30))))</f>
        <v>0.22</v>
      </c>
      <c r="AA31" s="399"/>
      <c r="AB31" s="399"/>
      <c r="AC31" s="121" t="str">
        <f t="shared" si="1"/>
        <v>Moderado</v>
      </c>
      <c r="AD31" s="121">
        <f t="shared" ref="AD31:AD34" si="10">IF(Q31="Probabilidad",(($M$30-0)),IF(Q31="Impacto",($M$30-($M$30*T31))))</f>
        <v>0.6</v>
      </c>
      <c r="AE31" s="399"/>
      <c r="AF31" s="399"/>
      <c r="AG31" s="394"/>
      <c r="AH31" s="394"/>
      <c r="AI31" s="394"/>
      <c r="AJ31" s="394"/>
      <c r="AK31" s="394"/>
      <c r="AL31" s="394"/>
      <c r="AM31" s="414"/>
      <c r="AN31" s="401"/>
    </row>
    <row r="32" spans="1:40" ht="38.25">
      <c r="A32" s="411"/>
      <c r="B32" s="424"/>
      <c r="C32" s="411"/>
      <c r="D32" s="417"/>
      <c r="E32" s="417"/>
      <c r="F32" s="417"/>
      <c r="G32" s="411"/>
      <c r="H32" s="411"/>
      <c r="I32" s="407"/>
      <c r="J32" s="408"/>
      <c r="K32" s="401"/>
      <c r="L32" s="402"/>
      <c r="M32" s="402"/>
      <c r="N32" s="401"/>
      <c r="O32" s="120">
        <v>3</v>
      </c>
      <c r="P32" s="188" t="s">
        <v>393</v>
      </c>
      <c r="Q32" s="120" t="str">
        <f t="shared" si="0"/>
        <v>Probabilidad</v>
      </c>
      <c r="R32" s="120" t="s">
        <v>343</v>
      </c>
      <c r="S32" s="120" t="s">
        <v>344</v>
      </c>
      <c r="T32" s="121">
        <f>VLOOKUP(R32&amp;S32,Hoja1!$Q$4:$R$9,2,0)</f>
        <v>0.45</v>
      </c>
      <c r="U32" s="120" t="s">
        <v>345</v>
      </c>
      <c r="V32" s="120" t="s">
        <v>346</v>
      </c>
      <c r="W32" s="120" t="s">
        <v>347</v>
      </c>
      <c r="X32" s="121">
        <f t="shared" si="9"/>
        <v>0.18000000000000002</v>
      </c>
      <c r="Y32" s="121" t="str">
        <f>IF(Z32&lt;=20%,'Tabla probabilidad'!$B$5,IF(Z32&lt;=40%,'Tabla probabilidad'!$B$6,IF(Z32&lt;=60%,'Tabla probabilidad'!$B$7,IF(Z32&lt;=80%,'Tabla probabilidad'!$B$8,IF(Z32&lt;=100%,'Tabla probabilidad'!$B$9)))))</f>
        <v>Baja</v>
      </c>
      <c r="Z32" s="121">
        <f>IF(R32="Preventivo",(J30-(J30*T32)),IF(R32="Detectivo",(J30-(J30*T32)),IF(R32="Correctivo",(J30))))</f>
        <v>0.22</v>
      </c>
      <c r="AA32" s="399"/>
      <c r="AB32" s="399"/>
      <c r="AC32" s="121" t="str">
        <f t="shared" si="1"/>
        <v>Moderado</v>
      </c>
      <c r="AD32" s="121">
        <f t="shared" si="10"/>
        <v>0.6</v>
      </c>
      <c r="AE32" s="399"/>
      <c r="AF32" s="399"/>
      <c r="AG32" s="394"/>
      <c r="AH32" s="394"/>
      <c r="AI32" s="394"/>
      <c r="AJ32" s="394"/>
      <c r="AK32" s="394"/>
      <c r="AL32" s="394"/>
      <c r="AM32" s="414"/>
      <c r="AN32" s="401"/>
    </row>
    <row r="33" spans="1:40" ht="25.5">
      <c r="A33" s="411"/>
      <c r="B33" s="424"/>
      <c r="C33" s="411"/>
      <c r="D33" s="417"/>
      <c r="E33" s="417"/>
      <c r="F33" s="417"/>
      <c r="G33" s="411"/>
      <c r="H33" s="411"/>
      <c r="I33" s="407"/>
      <c r="J33" s="408"/>
      <c r="K33" s="401"/>
      <c r="L33" s="402"/>
      <c r="M33" s="402"/>
      <c r="N33" s="401"/>
      <c r="O33" s="120">
        <v>4</v>
      </c>
      <c r="P33" s="188" t="s">
        <v>394</v>
      </c>
      <c r="Q33" s="120" t="str">
        <f t="shared" si="0"/>
        <v>Probabilidad</v>
      </c>
      <c r="R33" s="120" t="s">
        <v>343</v>
      </c>
      <c r="S33" s="120" t="s">
        <v>344</v>
      </c>
      <c r="T33" s="121">
        <f>VLOOKUP(R33&amp;S33,Hoja1!$Q$4:$R$9,2,0)</f>
        <v>0.45</v>
      </c>
      <c r="U33" s="120" t="s">
        <v>345</v>
      </c>
      <c r="V33" s="120" t="s">
        <v>346</v>
      </c>
      <c r="W33" s="120" t="s">
        <v>347</v>
      </c>
      <c r="X33" s="121">
        <f t="shared" si="9"/>
        <v>0.18000000000000002</v>
      </c>
      <c r="Y33" s="121" t="str">
        <f>IF(Z33&lt;=20%,'Tabla probabilidad'!$B$5,IF(Z33&lt;=40%,'Tabla probabilidad'!$B$6,IF(Z33&lt;=60%,'Tabla probabilidad'!$B$7,IF(Z33&lt;=80%,'Tabla probabilidad'!$B$8,IF(Z33&lt;=100%,'Tabla probabilidad'!$B$9)))))</f>
        <v>Baja</v>
      </c>
      <c r="Z33" s="121">
        <f>IF(R33="Preventivo",(J30-(J30*T33)),IF(R33="Detectivo",(J30-(J30*T33)),IF(R33="Correctivo",(J30))))</f>
        <v>0.22</v>
      </c>
      <c r="AA33" s="399"/>
      <c r="AB33" s="399"/>
      <c r="AC33" s="121" t="str">
        <f t="shared" si="1"/>
        <v>Moderado</v>
      </c>
      <c r="AD33" s="121">
        <f t="shared" si="10"/>
        <v>0.6</v>
      </c>
      <c r="AE33" s="399"/>
      <c r="AF33" s="399"/>
      <c r="AG33" s="394"/>
      <c r="AH33" s="394"/>
      <c r="AI33" s="394"/>
      <c r="AJ33" s="394"/>
      <c r="AK33" s="394"/>
      <c r="AL33" s="394"/>
      <c r="AM33" s="414"/>
      <c r="AN33" s="401"/>
    </row>
    <row r="34" spans="1:40">
      <c r="A34" s="419"/>
      <c r="B34" s="425"/>
      <c r="C34" s="411"/>
      <c r="D34" s="418"/>
      <c r="E34" s="418"/>
      <c r="F34" s="418"/>
      <c r="G34" s="411"/>
      <c r="H34" s="419"/>
      <c r="I34" s="420"/>
      <c r="J34" s="398"/>
      <c r="K34" s="401"/>
      <c r="L34" s="402"/>
      <c r="M34" s="402"/>
      <c r="N34" s="393"/>
      <c r="O34" s="142">
        <v>5</v>
      </c>
      <c r="P34" s="138"/>
      <c r="Q34" s="142" t="str">
        <f t="shared" si="0"/>
        <v>Probabilidad</v>
      </c>
      <c r="R34" s="142" t="s">
        <v>343</v>
      </c>
      <c r="S34" s="142" t="s">
        <v>344</v>
      </c>
      <c r="T34" s="143">
        <f>VLOOKUP(R34&amp;S34,Hoja1!$Q$4:$R$9,2,0)</f>
        <v>0.45</v>
      </c>
      <c r="U34" s="142" t="s">
        <v>345</v>
      </c>
      <c r="V34" s="142" t="s">
        <v>346</v>
      </c>
      <c r="W34" s="142" t="s">
        <v>347</v>
      </c>
      <c r="X34" s="143">
        <f t="shared" si="9"/>
        <v>0.18000000000000002</v>
      </c>
      <c r="Y34" s="143" t="str">
        <f>IF(Z34&lt;=20%,'Tabla probabilidad'!$B$5,IF(Z34&lt;=40%,'Tabla probabilidad'!$B$6,IF(Z34&lt;=60%,'Tabla probabilidad'!$B$7,IF(Z34&lt;=80%,'Tabla probabilidad'!$B$8,IF(Z34&lt;=100%,'Tabla probabilidad'!$B$9)))))</f>
        <v>Baja</v>
      </c>
      <c r="Z34" s="143">
        <f>IF(R34="Preventivo",(J30-(J30*T34)),IF(R34="Detectivo",(J30-(J30*T34)),IF(R34="Correctivo",(J30))))</f>
        <v>0.22</v>
      </c>
      <c r="AA34" s="400"/>
      <c r="AB34" s="399"/>
      <c r="AC34" s="143" t="str">
        <f t="shared" si="1"/>
        <v>Moderado</v>
      </c>
      <c r="AD34" s="143">
        <f t="shared" si="10"/>
        <v>0.6</v>
      </c>
      <c r="AE34" s="399"/>
      <c r="AF34" s="399"/>
      <c r="AG34" s="394"/>
      <c r="AH34" s="394"/>
      <c r="AI34" s="394"/>
      <c r="AJ34" s="394"/>
      <c r="AK34" s="394"/>
      <c r="AL34" s="394"/>
      <c r="AM34" s="414"/>
      <c r="AN34" s="393"/>
    </row>
    <row r="35" spans="1:40" ht="106.5" customHeight="1">
      <c r="A35" s="401">
        <v>6</v>
      </c>
      <c r="B35" s="393" t="s">
        <v>395</v>
      </c>
      <c r="C35" s="412" t="s">
        <v>396</v>
      </c>
      <c r="D35" s="464" t="s">
        <v>397</v>
      </c>
      <c r="E35" s="410" t="s">
        <v>398</v>
      </c>
      <c r="F35" s="401" t="s">
        <v>399</v>
      </c>
      <c r="G35" s="401" t="s">
        <v>400</v>
      </c>
      <c r="H35" s="401">
        <v>4</v>
      </c>
      <c r="I35" s="407" t="str">
        <f>IF(H35&lt;=2,'Tabla probabilidad'!$B$5,IF(H35&lt;=24,'Tabla probabilidad'!$B$6,IF(H35&lt;=500,'Tabla probabilidad'!$B$7,IF(H35&lt;=5000,'Tabla probabilidad'!$B$8,IF(H35&gt;5000,'Tabla probabilidad'!$B$9)))))</f>
        <v>Baja</v>
      </c>
      <c r="J35" s="408">
        <f>IF(H35&lt;=2,'Tabla probabilidad'!$D$5,IF(H35&lt;=24,'Tabla probabilidad'!$D$6,IF(H35&lt;=500,'Tabla probabilidad'!$D$7,IF(H35&lt;=5000,'Tabla probabilidad'!$D$8,IF(H35&gt;5000,'Tabla probabilidad'!$D$9)))))</f>
        <v>0.4</v>
      </c>
      <c r="K35" s="401" t="s">
        <v>401</v>
      </c>
      <c r="L35" s="40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0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01" t="str">
        <f>VLOOKUP((I35&amp;L35),Hoja1!$B$4:$C$28,2,0)</f>
        <v>Moderado</v>
      </c>
      <c r="O35" s="120">
        <v>1</v>
      </c>
      <c r="P35" s="138" t="s">
        <v>402</v>
      </c>
      <c r="Q35" s="120" t="str">
        <f t="shared" ref="Q35:Q39" si="11">IF(R35="Preventivo","Probabilidad",IF(R35="Detectivo","Probabilidad", IF(R35="Correctivo","Impacto")))</f>
        <v>Probabilidad</v>
      </c>
      <c r="R35" s="120" t="s">
        <v>343</v>
      </c>
      <c r="S35" s="120" t="s">
        <v>344</v>
      </c>
      <c r="T35" s="121">
        <f>VLOOKUP(R35&amp;S35,Hoja1!$Q$4:$R$9,2,0)</f>
        <v>0.45</v>
      </c>
      <c r="U35" s="120" t="s">
        <v>345</v>
      </c>
      <c r="V35" s="120" t="s">
        <v>346</v>
      </c>
      <c r="W35" s="120" t="s">
        <v>347</v>
      </c>
      <c r="X35" s="121">
        <f>IF(Q35="Probabilidad",($J$35*T35),IF(Q35="Impacto"," "))</f>
        <v>0.18000000000000002</v>
      </c>
      <c r="Y35" s="121" t="str">
        <f>IF(Z35&lt;=20%,'Tabla probabilidad'!$B$5,IF(Z35&lt;=40%,'Tabla probabilidad'!$B$6,IF(Z35&lt;=60%,'Tabla probabilidad'!$B$7,IF(Z35&lt;=80%,'Tabla probabilidad'!$B$8,IF(Z35&lt;=100%,'Tabla probabilidad'!$B$9)))))</f>
        <v>Baja</v>
      </c>
      <c r="Z35" s="121">
        <f>IF(R35="Preventivo",(J35-(J35*T35)),IF(R35="Detectivo",(J35-(J35*T35)),IF(R35="Correctivo",(J35))))</f>
        <v>0.22</v>
      </c>
      <c r="AA35" s="398" t="str">
        <f>IF(AB35&lt;=20%,'Tabla probabilidad'!$B$5,IF(AB35&lt;=40%,'Tabla probabilidad'!$B$6,IF(AB35&lt;=60%,'Tabla probabilidad'!$B$7,IF(AB35&lt;=80%,'Tabla probabilidad'!$B$8,IF(AB35&lt;=100%,'Tabla probabilidad'!$B$9)))))</f>
        <v>Baja</v>
      </c>
      <c r="AB35" s="398">
        <f>AVERAGE(Z35:Z39)</f>
        <v>0.22000000000000003</v>
      </c>
      <c r="AC35" s="121" t="str">
        <f t="shared" ref="AC35:AC39" si="12">IF(AD35&lt;=20%,"Leve",IF(AD35&lt;=40%,"Menor",IF(AD35&lt;=60%,"Moderado",IF(AD35&lt;=80%,"Mayor",IF(AD35&lt;=100%,"Catastrófico")))))</f>
        <v>Moderado</v>
      </c>
      <c r="AD35" s="121">
        <f>IF(Q35="Probabilidad",(($M$35-0)),IF(Q35="Impacto",($M$35-($M$35*T35))))</f>
        <v>0.6</v>
      </c>
      <c r="AE35" s="398" t="str">
        <f>IF(AF35&lt;=20%,"Leve",IF(AF35&lt;=40%,"Menor",IF(AF35&lt;=60%,"Moderado",IF(AF35&lt;=80%,"Mayor",IF(AF35&lt;=100%,"Catastrófico")))))</f>
        <v>Moderado</v>
      </c>
      <c r="AF35" s="398">
        <f>AVERAGE(AD35:AD39)</f>
        <v>0.6</v>
      </c>
      <c r="AG35" s="393" t="str">
        <f>VLOOKUP(AA35&amp;AE35,Hoja1!$B$4:$C$28,2,0)</f>
        <v>Moderado</v>
      </c>
      <c r="AH35" s="393" t="s">
        <v>348</v>
      </c>
      <c r="AI35" s="403"/>
      <c r="AJ35" s="403"/>
      <c r="AK35" s="403"/>
      <c r="AL35" s="403"/>
      <c r="AM35" s="403"/>
      <c r="AN35" s="401"/>
    </row>
    <row r="36" spans="1:40" ht="30">
      <c r="A36" s="401"/>
      <c r="B36" s="394"/>
      <c r="C36" s="412"/>
      <c r="D36" s="465"/>
      <c r="E36" s="410"/>
      <c r="F36" s="401"/>
      <c r="G36" s="401"/>
      <c r="H36" s="401"/>
      <c r="I36" s="407"/>
      <c r="J36" s="408"/>
      <c r="K36" s="401"/>
      <c r="L36" s="402"/>
      <c r="M36" s="402"/>
      <c r="N36" s="401"/>
      <c r="O36" s="120">
        <v>2</v>
      </c>
      <c r="P36" s="138" t="s">
        <v>403</v>
      </c>
      <c r="Q36" s="120" t="str">
        <f t="shared" si="11"/>
        <v>Probabilidad</v>
      </c>
      <c r="R36" s="120" t="s">
        <v>343</v>
      </c>
      <c r="S36" s="120" t="s">
        <v>344</v>
      </c>
      <c r="T36" s="121">
        <f>VLOOKUP(R36&amp;S36,Hoja1!$Q$4:$R$9,2,0)</f>
        <v>0.45</v>
      </c>
      <c r="U36" s="120" t="s">
        <v>345</v>
      </c>
      <c r="V36" s="120" t="s">
        <v>346</v>
      </c>
      <c r="W36" s="120" t="s">
        <v>347</v>
      </c>
      <c r="X36" s="121">
        <f t="shared" ref="X36:X39" si="13">IF(Q36="Probabilidad",($J$35*T36),IF(Q36="Impacto"," "))</f>
        <v>0.18000000000000002</v>
      </c>
      <c r="Y36" s="121" t="str">
        <f>IF(Z36&lt;=20%,'Tabla probabilidad'!$B$5,IF(Z36&lt;=40%,'Tabla probabilidad'!$B$6,IF(Z36&lt;=60%,'Tabla probabilidad'!$B$7,IF(Z36&lt;=80%,'Tabla probabilidad'!$B$8,IF(Z36&lt;=100%,'Tabla probabilidad'!$B$9)))))</f>
        <v>Baja</v>
      </c>
      <c r="Z36" s="121">
        <f>IF(R36="Preventivo",(J35-(J35*T36)),IF(R36="Detectivo",(J35-(J35*T36)),IF(R36="Correctivo",(J35))))</f>
        <v>0.22</v>
      </c>
      <c r="AA36" s="399"/>
      <c r="AB36" s="399"/>
      <c r="AC36" s="121" t="str">
        <f t="shared" si="12"/>
        <v>Moderado</v>
      </c>
      <c r="AD36" s="121">
        <f t="shared" ref="AD36:AD39" si="14">IF(Q36="Probabilidad",(($M$35-0)),IF(Q36="Impacto",($M$35-($M$35*T36))))</f>
        <v>0.6</v>
      </c>
      <c r="AE36" s="399"/>
      <c r="AF36" s="399"/>
      <c r="AG36" s="394"/>
      <c r="AH36" s="394"/>
      <c r="AI36" s="404"/>
      <c r="AJ36" s="404"/>
      <c r="AK36" s="404"/>
      <c r="AL36" s="404"/>
      <c r="AM36" s="404"/>
      <c r="AN36" s="401"/>
    </row>
    <row r="37" spans="1:40" ht="45">
      <c r="A37" s="401"/>
      <c r="B37" s="394"/>
      <c r="C37" s="412"/>
      <c r="D37" s="465"/>
      <c r="E37" s="410"/>
      <c r="F37" s="401"/>
      <c r="G37" s="401"/>
      <c r="H37" s="401"/>
      <c r="I37" s="407"/>
      <c r="J37" s="408"/>
      <c r="K37" s="401"/>
      <c r="L37" s="402"/>
      <c r="M37" s="402"/>
      <c r="N37" s="401"/>
      <c r="O37" s="120">
        <v>3</v>
      </c>
      <c r="P37" s="138" t="s">
        <v>404</v>
      </c>
      <c r="Q37" s="120" t="str">
        <f t="shared" si="11"/>
        <v>Probabilidad</v>
      </c>
      <c r="R37" s="120" t="s">
        <v>343</v>
      </c>
      <c r="S37" s="120" t="s">
        <v>344</v>
      </c>
      <c r="T37" s="121">
        <f>VLOOKUP(R37&amp;S37,Hoja1!$Q$4:$R$9,2,0)</f>
        <v>0.45</v>
      </c>
      <c r="U37" s="120" t="s">
        <v>345</v>
      </c>
      <c r="V37" s="120" t="s">
        <v>346</v>
      </c>
      <c r="W37" s="120" t="s">
        <v>347</v>
      </c>
      <c r="X37" s="121">
        <f t="shared" si="13"/>
        <v>0.18000000000000002</v>
      </c>
      <c r="Y37" s="121" t="str">
        <f>IF(Z37&lt;=20%,'Tabla probabilidad'!$B$5,IF(Z37&lt;=40%,'Tabla probabilidad'!$B$6,IF(Z37&lt;=60%,'Tabla probabilidad'!$B$7,IF(Z37&lt;=80%,'Tabla probabilidad'!$B$8,IF(Z37&lt;=100%,'Tabla probabilidad'!$B$9)))))</f>
        <v>Baja</v>
      </c>
      <c r="Z37" s="121">
        <f>IF(R37="Preventivo",(J35-(J35*T37)),IF(R37="Detectivo",(J35-(J35*T37)),IF(R37="Correctivo",(J35))))</f>
        <v>0.22</v>
      </c>
      <c r="AA37" s="399"/>
      <c r="AB37" s="399"/>
      <c r="AC37" s="121" t="str">
        <f t="shared" si="12"/>
        <v>Moderado</v>
      </c>
      <c r="AD37" s="121">
        <f t="shared" si="14"/>
        <v>0.6</v>
      </c>
      <c r="AE37" s="399"/>
      <c r="AF37" s="399"/>
      <c r="AG37" s="394"/>
      <c r="AH37" s="394"/>
      <c r="AI37" s="404"/>
      <c r="AJ37" s="404"/>
      <c r="AK37" s="404"/>
      <c r="AL37" s="404"/>
      <c r="AM37" s="404"/>
      <c r="AN37" s="401"/>
    </row>
    <row r="38" spans="1:40" ht="45">
      <c r="A38" s="401"/>
      <c r="B38" s="394"/>
      <c r="C38" s="412"/>
      <c r="D38" s="465"/>
      <c r="E38" s="410"/>
      <c r="F38" s="401"/>
      <c r="G38" s="401"/>
      <c r="H38" s="401"/>
      <c r="I38" s="407"/>
      <c r="J38" s="408"/>
      <c r="K38" s="401"/>
      <c r="L38" s="402"/>
      <c r="M38" s="402"/>
      <c r="N38" s="401"/>
      <c r="O38" s="120">
        <v>4</v>
      </c>
      <c r="P38" s="138" t="s">
        <v>405</v>
      </c>
      <c r="Q38" s="120" t="str">
        <f t="shared" si="11"/>
        <v>Probabilidad</v>
      </c>
      <c r="R38" s="120" t="s">
        <v>343</v>
      </c>
      <c r="S38" s="120" t="s">
        <v>344</v>
      </c>
      <c r="T38" s="121">
        <f>VLOOKUP(R38&amp;S38,Hoja1!$Q$4:$R$9,2,0)</f>
        <v>0.45</v>
      </c>
      <c r="U38" s="120" t="s">
        <v>345</v>
      </c>
      <c r="V38" s="120" t="s">
        <v>346</v>
      </c>
      <c r="W38" s="120" t="s">
        <v>347</v>
      </c>
      <c r="X38" s="121">
        <f t="shared" si="13"/>
        <v>0.18000000000000002</v>
      </c>
      <c r="Y38" s="121" t="str">
        <f>IF(Z38&lt;=20%,'Tabla probabilidad'!$B$5,IF(Z38&lt;=40%,'Tabla probabilidad'!$B$6,IF(Z38&lt;=60%,'Tabla probabilidad'!$B$7,IF(Z38&lt;=80%,'Tabla probabilidad'!$B$8,IF(Z38&lt;=100%,'Tabla probabilidad'!$B$9)))))</f>
        <v>Baja</v>
      </c>
      <c r="Z38" s="121">
        <f>IF(R38="Preventivo",(J35-(J35*T38)),IF(R38="Detectivo",(J35-(J35*T38)),IF(R38="Correctivo",(J35))))</f>
        <v>0.22</v>
      </c>
      <c r="AA38" s="399"/>
      <c r="AB38" s="399"/>
      <c r="AC38" s="121" t="str">
        <f t="shared" si="12"/>
        <v>Moderado</v>
      </c>
      <c r="AD38" s="121">
        <f t="shared" si="14"/>
        <v>0.6</v>
      </c>
      <c r="AE38" s="399"/>
      <c r="AF38" s="399"/>
      <c r="AG38" s="394"/>
      <c r="AH38" s="394"/>
      <c r="AI38" s="404"/>
      <c r="AJ38" s="404"/>
      <c r="AK38" s="404"/>
      <c r="AL38" s="404"/>
      <c r="AM38" s="404"/>
      <c r="AN38" s="401"/>
    </row>
    <row r="39" spans="1:40" ht="45.75" customHeight="1">
      <c r="A39" s="401"/>
      <c r="B39" s="395"/>
      <c r="C39" s="412"/>
      <c r="D39" s="409"/>
      <c r="E39" s="410"/>
      <c r="F39" s="401"/>
      <c r="G39" s="401"/>
      <c r="H39" s="401"/>
      <c r="I39" s="407"/>
      <c r="J39" s="408"/>
      <c r="K39" s="401"/>
      <c r="L39" s="402"/>
      <c r="M39" s="402"/>
      <c r="N39" s="401"/>
      <c r="O39" s="120">
        <v>5</v>
      </c>
      <c r="P39" s="138" t="s">
        <v>406</v>
      </c>
      <c r="Q39" s="120" t="str">
        <f t="shared" si="11"/>
        <v>Probabilidad</v>
      </c>
      <c r="R39" s="120" t="s">
        <v>343</v>
      </c>
      <c r="S39" s="120" t="s">
        <v>344</v>
      </c>
      <c r="T39" s="121">
        <f>VLOOKUP(R39&amp;S39,Hoja1!$Q$4:$R$9,2,0)</f>
        <v>0.45</v>
      </c>
      <c r="U39" s="120" t="s">
        <v>345</v>
      </c>
      <c r="V39" s="120" t="s">
        <v>346</v>
      </c>
      <c r="W39" s="120" t="s">
        <v>347</v>
      </c>
      <c r="X39" s="121">
        <f t="shared" si="13"/>
        <v>0.18000000000000002</v>
      </c>
      <c r="Y39" s="121" t="str">
        <f>IF(Z39&lt;=20%,'Tabla probabilidad'!$B$5,IF(Z39&lt;=40%,'Tabla probabilidad'!$B$6,IF(Z39&lt;=60%,'Tabla probabilidad'!$B$7,IF(Z39&lt;=80%,'Tabla probabilidad'!$B$8,IF(Z39&lt;=100%,'Tabla probabilidad'!$B$9)))))</f>
        <v>Baja</v>
      </c>
      <c r="Z39" s="121">
        <f>IF(R39="Preventivo",(J35-(J35*T39)),IF(R39="Detectivo",(J35-(J35*T39)),IF(R39="Correctivo",(J35))))</f>
        <v>0.22</v>
      </c>
      <c r="AA39" s="400"/>
      <c r="AB39" s="400"/>
      <c r="AC39" s="121" t="str">
        <f t="shared" si="12"/>
        <v>Moderado</v>
      </c>
      <c r="AD39" s="121">
        <f t="shared" si="14"/>
        <v>0.6</v>
      </c>
      <c r="AE39" s="400"/>
      <c r="AF39" s="400"/>
      <c r="AG39" s="395"/>
      <c r="AH39" s="394"/>
      <c r="AI39" s="405"/>
      <c r="AJ39" s="405"/>
      <c r="AK39" s="405"/>
      <c r="AL39" s="405"/>
      <c r="AM39" s="405"/>
      <c r="AN39" s="393"/>
    </row>
    <row r="40" spans="1:40">
      <c r="A40" s="401"/>
      <c r="B40" s="393"/>
      <c r="C40" s="412"/>
      <c r="D40" s="174"/>
      <c r="E40" s="410"/>
      <c r="F40" s="401"/>
      <c r="G40" s="401"/>
      <c r="H40" s="401"/>
      <c r="I40" s="407" t="str">
        <f>IF(H40&lt;=2,'Tabla probabilidad'!$B$5,IF(H40&lt;=24,'Tabla probabilidad'!$B$6,IF(H40&lt;=500,'Tabla probabilidad'!$B$7,IF(H40&lt;=5000,'Tabla probabilidad'!$B$8,IF(H40&gt;5000,'Tabla probabilidad'!$B$9)))))</f>
        <v>Muy Baja</v>
      </c>
      <c r="J40" s="408">
        <f>IF(H40&lt;=2,'Tabla probabilidad'!$D$5,IF(H40&lt;=24,'Tabla probabilidad'!$D$6,IF(H40&lt;=500,'Tabla probabilidad'!$D$7,IF(H40&lt;=5000,'Tabla probabilidad'!$D$8,IF(H40&gt;5000,'Tabla probabilidad'!$D$9)))))</f>
        <v>0.2</v>
      </c>
      <c r="K40" s="401"/>
      <c r="L40" s="401"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401"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401" t="e">
        <f>VLOOKUP((I40&amp;L40),Hoja1!$B$4:$C$28,2,0)</f>
        <v>#N/A</v>
      </c>
      <c r="O40" s="120">
        <v>1</v>
      </c>
      <c r="P40" s="138"/>
      <c r="Q40" s="120" t="b">
        <f t="shared" ref="Q40:Q59" si="15">IF(R40="Preventivo","Probabilidad",IF(R40="Detectivo","Probabilidad", IF(R40="Correctivo","Impacto")))</f>
        <v>0</v>
      </c>
      <c r="R40" s="120"/>
      <c r="S40" s="120"/>
      <c r="T40" s="121" t="e">
        <f>VLOOKUP(R40&amp;S40,Hoja1!$Q$4:$R$9,2,0)</f>
        <v>#N/A</v>
      </c>
      <c r="U40" s="120"/>
      <c r="V40" s="120"/>
      <c r="W40" s="120"/>
      <c r="X40" s="121" t="b">
        <f>IF(Q40="Probabilidad",($J$40*T40),IF(Q40="Impacto"," "))</f>
        <v>0</v>
      </c>
      <c r="Y40" s="121" t="b">
        <f>IF(Z40&lt;=20%,'Tabla probabilidad'!$B$5,IF(Z40&lt;=40%,'Tabla probabilidad'!$B$6,IF(Z40&lt;=60%,'Tabla probabilidad'!$B$7,IF(Z40&lt;=80%,'Tabla probabilidad'!$B$8,IF(Z40&lt;=100%,'Tabla probabilidad'!$B$9)))))</f>
        <v>0</v>
      </c>
      <c r="Z40" s="121" t="b">
        <f>IF(R40="Preventivo",(J40-(J40*T40)),IF(R40="Detectivo",(J40-(J40*T40)),IF(R40="Correctivo",(J40))))</f>
        <v>0</v>
      </c>
      <c r="AA40" s="398" t="e">
        <f>IF(AB40&lt;=20%,'Tabla probabilidad'!$B$5,IF(AB40&lt;=40%,'Tabla probabilidad'!$B$6,IF(AB40&lt;=60%,'Tabla probabilidad'!$B$7,IF(AB40&lt;=80%,'Tabla probabilidad'!$B$8,IF(AB40&lt;=100%,'Tabla probabilidad'!$B$9)))))</f>
        <v>#DIV/0!</v>
      </c>
      <c r="AB40" s="398" t="e">
        <f>AVERAGE(Z40:Z44)</f>
        <v>#DIV/0!</v>
      </c>
      <c r="AC40" s="121" t="b">
        <f t="shared" ref="AC40:AC59" si="16">IF(AD40&lt;=20%,"Leve",IF(AD40&lt;=40%,"Menor",IF(AD40&lt;=60%,"Moderado",IF(AD40&lt;=80%,"Mayor",IF(AD40&lt;=100%,"Catastrófico")))))</f>
        <v>0</v>
      </c>
      <c r="AD40" s="121" t="b">
        <f>IF(Q40="Probabilidad",(($M$40-0)),IF(Q40="Impacto",($M$40-($M$40*T40))))</f>
        <v>0</v>
      </c>
      <c r="AE40" s="398" t="e">
        <f>IF(AF40&lt;=20%,"Leve",IF(AF40&lt;=40%,"Menor",IF(AF40&lt;=60%,"Moderado",IF(AF40&lt;=80%,"Mayor",IF(AF40&lt;=100%,"Catastrófico")))))</f>
        <v>#DIV/0!</v>
      </c>
      <c r="AF40" s="398" t="e">
        <f>AVERAGE(AD40:AD44)</f>
        <v>#DIV/0!</v>
      </c>
      <c r="AG40" s="393" t="e">
        <f>VLOOKUP(AA40&amp;AE40,Hoja1!$B$4:$C$28,2,0)</f>
        <v>#DIV/0!</v>
      </c>
      <c r="AH40" s="393"/>
      <c r="AI40" s="403"/>
      <c r="AJ40" s="403"/>
      <c r="AK40" s="403"/>
      <c r="AL40" s="403"/>
      <c r="AM40" s="403"/>
      <c r="AN40" s="401"/>
    </row>
    <row r="41" spans="1:40">
      <c r="A41" s="401"/>
      <c r="B41" s="394"/>
      <c r="C41" s="412"/>
      <c r="D41" s="175"/>
      <c r="E41" s="410"/>
      <c r="F41" s="401"/>
      <c r="G41" s="401"/>
      <c r="H41" s="401"/>
      <c r="I41" s="407"/>
      <c r="J41" s="408"/>
      <c r="K41" s="401"/>
      <c r="L41" s="402"/>
      <c r="M41" s="402"/>
      <c r="N41" s="401"/>
      <c r="O41" s="120">
        <v>2</v>
      </c>
      <c r="P41" s="138"/>
      <c r="Q41" s="120" t="b">
        <f t="shared" si="15"/>
        <v>0</v>
      </c>
      <c r="R41" s="120"/>
      <c r="S41" s="120"/>
      <c r="T41" s="121" t="e">
        <f>VLOOKUP(R41&amp;S41,Hoja1!$Q$4:$R$9,2,0)</f>
        <v>#N/A</v>
      </c>
      <c r="U41" s="120"/>
      <c r="V41" s="120"/>
      <c r="W41" s="120"/>
      <c r="X41" s="121" t="b">
        <f t="shared" ref="X41:X44" si="17">IF(Q41="Probabilidad",($J$40*T41),IF(Q41="Impacto"," "))</f>
        <v>0</v>
      </c>
      <c r="Y41" s="121" t="b">
        <f>IF(Z41&lt;=20%,'Tabla probabilidad'!$B$5,IF(Z41&lt;=40%,'Tabla probabilidad'!$B$6,IF(Z41&lt;=60%,'Tabla probabilidad'!$B$7,IF(Z41&lt;=80%,'Tabla probabilidad'!$B$8,IF(Z41&lt;=100%,'Tabla probabilidad'!$B$9)))))</f>
        <v>0</v>
      </c>
      <c r="Z41" s="121" t="b">
        <f>IF(R41="Preventivo",(J40-(J40*T41)),IF(R41="Detectivo",(J40-(J40*T41)),IF(R41="Correctivo",(J40))))</f>
        <v>0</v>
      </c>
      <c r="AA41" s="399"/>
      <c r="AB41" s="399"/>
      <c r="AC41" s="121" t="b">
        <f t="shared" si="16"/>
        <v>0</v>
      </c>
      <c r="AD41" s="121" t="b">
        <f t="shared" ref="AD41:AD44" si="18">IF(Q41="Probabilidad",(($M$40-0)),IF(Q41="Impacto",($M$40-($M$40*T41))))</f>
        <v>0</v>
      </c>
      <c r="AE41" s="399"/>
      <c r="AF41" s="399"/>
      <c r="AG41" s="394"/>
      <c r="AH41" s="394"/>
      <c r="AI41" s="404"/>
      <c r="AJ41" s="404"/>
      <c r="AK41" s="404"/>
      <c r="AL41" s="404"/>
      <c r="AM41" s="404"/>
      <c r="AN41" s="401"/>
    </row>
    <row r="42" spans="1:40">
      <c r="A42" s="401"/>
      <c r="B42" s="394"/>
      <c r="C42" s="412"/>
      <c r="D42" s="175"/>
      <c r="E42" s="410"/>
      <c r="F42" s="401"/>
      <c r="G42" s="401"/>
      <c r="H42" s="401"/>
      <c r="I42" s="407"/>
      <c r="J42" s="408"/>
      <c r="K42" s="401"/>
      <c r="L42" s="402"/>
      <c r="M42" s="402"/>
      <c r="N42" s="401"/>
      <c r="O42" s="120">
        <v>3</v>
      </c>
      <c r="P42" s="138"/>
      <c r="Q42" s="120" t="b">
        <f t="shared" si="15"/>
        <v>0</v>
      </c>
      <c r="R42" s="120"/>
      <c r="S42" s="120"/>
      <c r="T42" s="121" t="e">
        <f>VLOOKUP(R42&amp;S42,Hoja1!$Q$4:$R$9,2,0)</f>
        <v>#N/A</v>
      </c>
      <c r="U42" s="120"/>
      <c r="V42" s="120"/>
      <c r="W42" s="120"/>
      <c r="X42" s="121" t="b">
        <f t="shared" si="17"/>
        <v>0</v>
      </c>
      <c r="Y42" s="121" t="b">
        <f>IF(Z42&lt;=20%,'Tabla probabilidad'!$B$5,IF(Z42&lt;=40%,'Tabla probabilidad'!$B$6,IF(Z42&lt;=60%,'Tabla probabilidad'!$B$7,IF(Z42&lt;=80%,'Tabla probabilidad'!$B$8,IF(Z42&lt;=100%,'Tabla probabilidad'!$B$9)))))</f>
        <v>0</v>
      </c>
      <c r="Z42" s="121" t="b">
        <f>IF(R42="Preventivo",(J40-(J40*T42)),IF(R42="Detectivo",(J40-(J40*T42)),IF(R42="Correctivo",(J40))))</f>
        <v>0</v>
      </c>
      <c r="AA42" s="399"/>
      <c r="AB42" s="399"/>
      <c r="AC42" s="121" t="b">
        <f t="shared" si="16"/>
        <v>0</v>
      </c>
      <c r="AD42" s="121" t="b">
        <f t="shared" si="18"/>
        <v>0</v>
      </c>
      <c r="AE42" s="399"/>
      <c r="AF42" s="399"/>
      <c r="AG42" s="394"/>
      <c r="AH42" s="394"/>
      <c r="AI42" s="404"/>
      <c r="AJ42" s="404"/>
      <c r="AK42" s="404"/>
      <c r="AL42" s="404"/>
      <c r="AM42" s="404"/>
      <c r="AN42" s="401"/>
    </row>
    <row r="43" spans="1:40">
      <c r="A43" s="401"/>
      <c r="B43" s="394"/>
      <c r="C43" s="412"/>
      <c r="D43" s="175"/>
      <c r="E43" s="410"/>
      <c r="F43" s="401"/>
      <c r="G43" s="401"/>
      <c r="H43" s="401"/>
      <c r="I43" s="407"/>
      <c r="J43" s="408"/>
      <c r="K43" s="401"/>
      <c r="L43" s="402"/>
      <c r="M43" s="402"/>
      <c r="N43" s="401"/>
      <c r="O43" s="120">
        <v>4</v>
      </c>
      <c r="P43" s="138"/>
      <c r="Q43" s="120" t="b">
        <f t="shared" si="15"/>
        <v>0</v>
      </c>
      <c r="R43" s="120"/>
      <c r="S43" s="120"/>
      <c r="T43" s="121" t="e">
        <f>VLOOKUP(R43&amp;S43,Hoja1!$Q$4:$R$9,2,0)</f>
        <v>#N/A</v>
      </c>
      <c r="U43" s="120"/>
      <c r="V43" s="120"/>
      <c r="W43" s="120"/>
      <c r="X43" s="121" t="b">
        <f t="shared" si="17"/>
        <v>0</v>
      </c>
      <c r="Y43" s="121" t="b">
        <f>IF(Z43&lt;=20%,'Tabla probabilidad'!$B$5,IF(Z43&lt;=40%,'Tabla probabilidad'!$B$6,IF(Z43&lt;=60%,'Tabla probabilidad'!$B$7,IF(Z43&lt;=80%,'Tabla probabilidad'!$B$8,IF(Z43&lt;=100%,'Tabla probabilidad'!$B$9)))))</f>
        <v>0</v>
      </c>
      <c r="Z43" s="121" t="b">
        <f>IF(R43="Preventivo",(J40-(J40*T43)),IF(R43="Detectivo",(J40-(J40*T43)),IF(R43="Correctivo",(J40))))</f>
        <v>0</v>
      </c>
      <c r="AA43" s="399"/>
      <c r="AB43" s="399"/>
      <c r="AC43" s="121" t="b">
        <f t="shared" si="16"/>
        <v>0</v>
      </c>
      <c r="AD43" s="121" t="b">
        <f t="shared" si="18"/>
        <v>0</v>
      </c>
      <c r="AE43" s="399"/>
      <c r="AF43" s="399"/>
      <c r="AG43" s="394"/>
      <c r="AH43" s="394"/>
      <c r="AI43" s="404"/>
      <c r="AJ43" s="404"/>
      <c r="AK43" s="404"/>
      <c r="AL43" s="404"/>
      <c r="AM43" s="404"/>
      <c r="AN43" s="401"/>
    </row>
    <row r="44" spans="1:40">
      <c r="A44" s="401"/>
      <c r="B44" s="395"/>
      <c r="C44" s="412"/>
      <c r="D44" s="176"/>
      <c r="E44" s="410"/>
      <c r="F44" s="401"/>
      <c r="G44" s="401"/>
      <c r="H44" s="401"/>
      <c r="I44" s="407"/>
      <c r="J44" s="408"/>
      <c r="K44" s="401"/>
      <c r="L44" s="402"/>
      <c r="M44" s="402"/>
      <c r="N44" s="401"/>
      <c r="O44" s="120">
        <v>5</v>
      </c>
      <c r="P44" s="138"/>
      <c r="Q44" s="120" t="b">
        <f t="shared" si="15"/>
        <v>0</v>
      </c>
      <c r="R44" s="120"/>
      <c r="S44" s="120"/>
      <c r="T44" s="121" t="e">
        <f>VLOOKUP(R44&amp;S44,Hoja1!$Q$4:$R$9,2,0)</f>
        <v>#N/A</v>
      </c>
      <c r="U44" s="120"/>
      <c r="V44" s="120"/>
      <c r="W44" s="120"/>
      <c r="X44" s="121" t="b">
        <f t="shared" si="17"/>
        <v>0</v>
      </c>
      <c r="Y44" s="121" t="b">
        <f>IF(Z44&lt;=20%,'Tabla probabilidad'!$B$5,IF(Z44&lt;=40%,'Tabla probabilidad'!$B$6,IF(Z44&lt;=60%,'Tabla probabilidad'!$B$7,IF(Z44&lt;=80%,'Tabla probabilidad'!$B$8,IF(Z44&lt;=100%,'Tabla probabilidad'!$B$9)))))</f>
        <v>0</v>
      </c>
      <c r="Z44" s="121" t="b">
        <f>IF(R44="Preventivo",(J40-(J40*T44)),IF(R44="Detectivo",(J40-(J40*T44)),IF(R44="Correctivo",(J40))))</f>
        <v>0</v>
      </c>
      <c r="AA44" s="400"/>
      <c r="AB44" s="400"/>
      <c r="AC44" s="121" t="b">
        <f t="shared" si="16"/>
        <v>0</v>
      </c>
      <c r="AD44" s="121" t="b">
        <f t="shared" si="18"/>
        <v>0</v>
      </c>
      <c r="AE44" s="400"/>
      <c r="AF44" s="400"/>
      <c r="AG44" s="395"/>
      <c r="AH44" s="394"/>
      <c r="AI44" s="405"/>
      <c r="AJ44" s="405"/>
      <c r="AK44" s="405"/>
      <c r="AL44" s="405"/>
      <c r="AM44" s="405"/>
      <c r="AN44" s="393"/>
    </row>
    <row r="45" spans="1:40">
      <c r="A45" s="401"/>
      <c r="B45" s="393"/>
      <c r="C45" s="401"/>
      <c r="D45" s="409"/>
      <c r="E45" s="401"/>
      <c r="F45" s="401"/>
      <c r="G45" s="401"/>
      <c r="H45" s="401"/>
      <c r="I45" s="407" t="str">
        <f>IF(H45&lt;=2,'Tabla probabilidad'!$B$5,IF(H45&lt;=24,'Tabla probabilidad'!$B$6,IF(H45&lt;=500,'Tabla probabilidad'!$B$7,IF(H45&lt;=5000,'Tabla probabilidad'!$B$8,IF(H45&gt;5000,'Tabla probabilidad'!$B$9)))))</f>
        <v>Muy Baja</v>
      </c>
      <c r="J45" s="408">
        <f>IF(H45&lt;=2,'Tabla probabilidad'!$D$5,IF(H45&lt;=24,'Tabla probabilidad'!$D$6,IF(H45&lt;=500,'Tabla probabilidad'!$D$7,IF(H45&lt;=5000,'Tabla probabilidad'!$D$8,IF(H45&gt;5000,'Tabla probabilidad'!$D$9)))))</f>
        <v>0.2</v>
      </c>
      <c r="K45" s="401"/>
      <c r="L45" s="401"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401"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401" t="e">
        <f>VLOOKUP((I45&amp;L45),Hoja1!$B$4:$C$28,2,0)</f>
        <v>#N/A</v>
      </c>
      <c r="O45" s="120">
        <v>1</v>
      </c>
      <c r="P45" s="138"/>
      <c r="Q45" s="120" t="b">
        <f t="shared" si="15"/>
        <v>0</v>
      </c>
      <c r="R45" s="120"/>
      <c r="S45" s="120"/>
      <c r="T45" s="121" t="e">
        <f>VLOOKUP(R45&amp;S45,Hoja1!$Q$4:$R$9,2,0)</f>
        <v>#N/A</v>
      </c>
      <c r="U45" s="120"/>
      <c r="V45" s="120"/>
      <c r="W45" s="120"/>
      <c r="X45" s="121" t="b">
        <f>IF(Q45="Probabilidad",($J$45*T45),IF(Q45="Impacto"," "))</f>
        <v>0</v>
      </c>
      <c r="Y45" s="121" t="b">
        <f>IF(Z45&lt;=20%,'Tabla probabilidad'!$B$5,IF(Z45&lt;=40%,'Tabla probabilidad'!$B$6,IF(Z45&lt;=60%,'Tabla probabilidad'!$B$7,IF(Z45&lt;=80%,'Tabla probabilidad'!$B$8,IF(Z45&lt;=100%,'Tabla probabilidad'!$B$9)))))</f>
        <v>0</v>
      </c>
      <c r="Z45" s="121" t="b">
        <f>IF(R45="Preventivo",(J45-(J45*T45)),IF(R45="Detectivo",(J45-(J45*T45)),IF(R45="Correctivo",(J45))))</f>
        <v>0</v>
      </c>
      <c r="AA45" s="398" t="e">
        <f>IF(AB45&lt;=20%,'Tabla probabilidad'!$B$5,IF(AB45&lt;=40%,'Tabla probabilidad'!$B$6,IF(AB45&lt;=60%,'Tabla probabilidad'!$B$7,IF(AB45&lt;=80%,'Tabla probabilidad'!$B$8,IF(AB45&lt;=100%,'Tabla probabilidad'!$B$9)))))</f>
        <v>#DIV/0!</v>
      </c>
      <c r="AB45" s="398" t="e">
        <f>AVERAGE(Z45:Z49)</f>
        <v>#DIV/0!</v>
      </c>
      <c r="AC45" s="121" t="b">
        <f t="shared" si="16"/>
        <v>0</v>
      </c>
      <c r="AD45" s="121" t="b">
        <f>IF(Q45="Probabilidad",(($M$45-0)),IF(Q45="Impacto",($M$45-($M$45*T45))))</f>
        <v>0</v>
      </c>
      <c r="AE45" s="398" t="e">
        <f>IF(AF45&lt;=20%,"Leve",IF(AF45&lt;=40%,"Menor",IF(AF45&lt;=60%,"Moderado",IF(AF45&lt;=80%,"Mayor",IF(AF45&lt;=100%,"Catastrófico")))))</f>
        <v>#DIV/0!</v>
      </c>
      <c r="AF45" s="398" t="e">
        <f>AVERAGE(AD45:AD49)</f>
        <v>#DIV/0!</v>
      </c>
      <c r="AG45" s="393" t="e">
        <f>VLOOKUP(AA45&amp;AE45,Hoja1!$B$4:$C$28,2,0)</f>
        <v>#DIV/0!</v>
      </c>
      <c r="AH45" s="393"/>
      <c r="AI45" s="403"/>
      <c r="AJ45" s="403"/>
      <c r="AK45" s="403"/>
      <c r="AL45" s="403"/>
      <c r="AM45" s="403"/>
      <c r="AN45" s="401"/>
    </row>
    <row r="46" spans="1:40">
      <c r="A46" s="401"/>
      <c r="B46" s="394"/>
      <c r="C46" s="401"/>
      <c r="D46" s="406"/>
      <c r="E46" s="401"/>
      <c r="F46" s="401"/>
      <c r="G46" s="401"/>
      <c r="H46" s="401"/>
      <c r="I46" s="407"/>
      <c r="J46" s="408"/>
      <c r="K46" s="401"/>
      <c r="L46" s="402"/>
      <c r="M46" s="402"/>
      <c r="N46" s="401"/>
      <c r="O46" s="120">
        <v>2</v>
      </c>
      <c r="P46" s="138"/>
      <c r="Q46" s="120" t="b">
        <f t="shared" si="15"/>
        <v>0</v>
      </c>
      <c r="R46" s="120"/>
      <c r="S46" s="120"/>
      <c r="T46" s="121" t="e">
        <f>VLOOKUP(R46&amp;S46,Hoja1!$Q$4:$R$9,2,0)</f>
        <v>#N/A</v>
      </c>
      <c r="U46" s="120"/>
      <c r="V46" s="120"/>
      <c r="W46" s="120"/>
      <c r="X46" s="121" t="b">
        <f t="shared" ref="X46:X49" si="19">IF(Q46="Probabilidad",($J$45*T46),IF(Q46="Impacto"," "))</f>
        <v>0</v>
      </c>
      <c r="Y46" s="121" t="b">
        <f>IF(Z46&lt;=20%,'Tabla probabilidad'!$B$5,IF(Z46&lt;=40%,'Tabla probabilidad'!$B$6,IF(Z46&lt;=60%,'Tabla probabilidad'!$B$7,IF(Z46&lt;=80%,'Tabla probabilidad'!$B$8,IF(Z46&lt;=100%,'Tabla probabilidad'!$B$9)))))</f>
        <v>0</v>
      </c>
      <c r="Z46" s="121" t="b">
        <f>IF(R46="Preventivo",(J45-(J45*T46)),IF(R46="Detectivo",(J45-(J45*T46)),IF(R46="Correctivo",(J45))))</f>
        <v>0</v>
      </c>
      <c r="AA46" s="399"/>
      <c r="AB46" s="399"/>
      <c r="AC46" s="121" t="b">
        <f t="shared" si="16"/>
        <v>0</v>
      </c>
      <c r="AD46" s="121" t="b">
        <f t="shared" ref="AD46:AD49" si="20">IF(Q46="Probabilidad",(($M$45-0)),IF(Q46="Impacto",($M$45-($M$45*T46))))</f>
        <v>0</v>
      </c>
      <c r="AE46" s="399"/>
      <c r="AF46" s="399"/>
      <c r="AG46" s="394"/>
      <c r="AH46" s="394"/>
      <c r="AI46" s="404"/>
      <c r="AJ46" s="404"/>
      <c r="AK46" s="404"/>
      <c r="AL46" s="404"/>
      <c r="AM46" s="404"/>
      <c r="AN46" s="401"/>
    </row>
    <row r="47" spans="1:40">
      <c r="A47" s="401"/>
      <c r="B47" s="394"/>
      <c r="C47" s="401"/>
      <c r="D47" s="406"/>
      <c r="E47" s="401"/>
      <c r="F47" s="401"/>
      <c r="G47" s="401"/>
      <c r="H47" s="401"/>
      <c r="I47" s="407"/>
      <c r="J47" s="408"/>
      <c r="K47" s="401"/>
      <c r="L47" s="402"/>
      <c r="M47" s="402"/>
      <c r="N47" s="401"/>
      <c r="O47" s="120">
        <v>3</v>
      </c>
      <c r="P47" s="138"/>
      <c r="Q47" s="120" t="b">
        <f t="shared" si="15"/>
        <v>0</v>
      </c>
      <c r="R47" s="120"/>
      <c r="S47" s="120"/>
      <c r="T47" s="121" t="e">
        <f>VLOOKUP(R47&amp;S47,Hoja1!$Q$4:$R$9,2,0)</f>
        <v>#N/A</v>
      </c>
      <c r="U47" s="120"/>
      <c r="V47" s="120"/>
      <c r="W47" s="120"/>
      <c r="X47" s="121" t="b">
        <f t="shared" si="19"/>
        <v>0</v>
      </c>
      <c r="Y47" s="121" t="b">
        <f>IF(Z47&lt;=20%,'Tabla probabilidad'!$B$5,IF(Z47&lt;=40%,'Tabla probabilidad'!$B$6,IF(Z47&lt;=60%,'Tabla probabilidad'!$B$7,IF(Z47&lt;=80%,'Tabla probabilidad'!$B$8,IF(Z47&lt;=100%,'Tabla probabilidad'!$B$9)))))</f>
        <v>0</v>
      </c>
      <c r="Z47" s="121" t="b">
        <f>IF(R47="Preventivo",(J45-(J45*T47)),IF(R47="Detectivo",(J45-(J45*T47)),IF(R47="Correctivo",(J45))))</f>
        <v>0</v>
      </c>
      <c r="AA47" s="399"/>
      <c r="AB47" s="399"/>
      <c r="AC47" s="121" t="b">
        <f t="shared" si="16"/>
        <v>0</v>
      </c>
      <c r="AD47" s="121" t="b">
        <f t="shared" si="20"/>
        <v>0</v>
      </c>
      <c r="AE47" s="399"/>
      <c r="AF47" s="399"/>
      <c r="AG47" s="394"/>
      <c r="AH47" s="394"/>
      <c r="AI47" s="404"/>
      <c r="AJ47" s="404"/>
      <c r="AK47" s="404"/>
      <c r="AL47" s="404"/>
      <c r="AM47" s="404"/>
      <c r="AN47" s="401"/>
    </row>
    <row r="48" spans="1:40">
      <c r="A48" s="401"/>
      <c r="B48" s="394"/>
      <c r="C48" s="401"/>
      <c r="D48" s="406"/>
      <c r="E48" s="401"/>
      <c r="F48" s="401"/>
      <c r="G48" s="401"/>
      <c r="H48" s="401"/>
      <c r="I48" s="407"/>
      <c r="J48" s="408"/>
      <c r="K48" s="401"/>
      <c r="L48" s="402"/>
      <c r="M48" s="402"/>
      <c r="N48" s="401"/>
      <c r="O48" s="120">
        <v>4</v>
      </c>
      <c r="P48" s="138"/>
      <c r="Q48" s="120" t="b">
        <f t="shared" si="15"/>
        <v>0</v>
      </c>
      <c r="R48" s="120"/>
      <c r="S48" s="120"/>
      <c r="T48" s="121" t="e">
        <f>VLOOKUP(R48&amp;S48,Hoja1!$Q$4:$R$9,2,0)</f>
        <v>#N/A</v>
      </c>
      <c r="U48" s="120"/>
      <c r="V48" s="120"/>
      <c r="W48" s="120"/>
      <c r="X48" s="121" t="b">
        <f t="shared" si="19"/>
        <v>0</v>
      </c>
      <c r="Y48" s="121" t="b">
        <f>IF(Z48&lt;=20%,'Tabla probabilidad'!$B$5,IF(Z48&lt;=40%,'Tabla probabilidad'!$B$6,IF(Z48&lt;=60%,'Tabla probabilidad'!$B$7,IF(Z48&lt;=80%,'Tabla probabilidad'!$B$8,IF(Z48&lt;=100%,'Tabla probabilidad'!$B$9)))))</f>
        <v>0</v>
      </c>
      <c r="Z48" s="121" t="b">
        <f>IF(R48="Preventivo",(J45-(J45*T48)),IF(R48="Detectivo",(J45-(J45*T48)),IF(R48="Correctivo",(J45))))</f>
        <v>0</v>
      </c>
      <c r="AA48" s="399"/>
      <c r="AB48" s="399"/>
      <c r="AC48" s="121" t="b">
        <f t="shared" si="16"/>
        <v>0</v>
      </c>
      <c r="AD48" s="121" t="b">
        <f t="shared" si="20"/>
        <v>0</v>
      </c>
      <c r="AE48" s="399"/>
      <c r="AF48" s="399"/>
      <c r="AG48" s="394"/>
      <c r="AH48" s="394"/>
      <c r="AI48" s="404"/>
      <c r="AJ48" s="404"/>
      <c r="AK48" s="404"/>
      <c r="AL48" s="404"/>
      <c r="AM48" s="404"/>
      <c r="AN48" s="401"/>
    </row>
    <row r="49" spans="1:40">
      <c r="A49" s="401"/>
      <c r="B49" s="395"/>
      <c r="C49" s="401"/>
      <c r="D49" s="406"/>
      <c r="E49" s="401"/>
      <c r="F49" s="401"/>
      <c r="G49" s="401"/>
      <c r="H49" s="401"/>
      <c r="I49" s="407"/>
      <c r="J49" s="408"/>
      <c r="K49" s="401"/>
      <c r="L49" s="402"/>
      <c r="M49" s="402"/>
      <c r="N49" s="401"/>
      <c r="O49" s="120">
        <v>5</v>
      </c>
      <c r="P49" s="138"/>
      <c r="Q49" s="120" t="b">
        <f t="shared" si="15"/>
        <v>0</v>
      </c>
      <c r="R49" s="120"/>
      <c r="S49" s="120"/>
      <c r="T49" s="121" t="e">
        <f>VLOOKUP(R49&amp;S49,Hoja1!$Q$4:$R$9,2,0)</f>
        <v>#N/A</v>
      </c>
      <c r="U49" s="120"/>
      <c r="V49" s="120"/>
      <c r="W49" s="120"/>
      <c r="X49" s="121" t="b">
        <f t="shared" si="19"/>
        <v>0</v>
      </c>
      <c r="Y49" s="121" t="b">
        <f>IF(Z49&lt;=20%,'Tabla probabilidad'!$B$5,IF(Z49&lt;=40%,'Tabla probabilidad'!$B$6,IF(Z49&lt;=60%,'Tabla probabilidad'!$B$7,IF(Z49&lt;=80%,'Tabla probabilidad'!$B$8,IF(Z49&lt;=100%,'Tabla probabilidad'!$B$9)))))</f>
        <v>0</v>
      </c>
      <c r="Z49" s="121" t="b">
        <f>IF(R49="Preventivo",(J45-(J45*T49)),IF(R49="Detectivo",(J45-(J45*T49)),IF(R49="Correctivo",(J45))))</f>
        <v>0</v>
      </c>
      <c r="AA49" s="400"/>
      <c r="AB49" s="400"/>
      <c r="AC49" s="121" t="b">
        <f t="shared" si="16"/>
        <v>0</v>
      </c>
      <c r="AD49" s="121" t="b">
        <f t="shared" si="20"/>
        <v>0</v>
      </c>
      <c r="AE49" s="400"/>
      <c r="AF49" s="400"/>
      <c r="AG49" s="395"/>
      <c r="AH49" s="394"/>
      <c r="AI49" s="405"/>
      <c r="AJ49" s="405"/>
      <c r="AK49" s="405"/>
      <c r="AL49" s="405"/>
      <c r="AM49" s="405"/>
      <c r="AN49" s="393"/>
    </row>
    <row r="50" spans="1:40">
      <c r="A50" s="401"/>
      <c r="B50" s="393"/>
      <c r="C50" s="401"/>
      <c r="D50" s="406"/>
      <c r="E50" s="401"/>
      <c r="F50" s="401"/>
      <c r="G50" s="401"/>
      <c r="H50" s="401"/>
      <c r="I50" s="407" t="str">
        <f>IF(H50&lt;=2,'Tabla probabilidad'!$B$5,IF(H50&lt;=24,'Tabla probabilidad'!$B$6,IF(H50&lt;=500,'Tabla probabilidad'!$B$7,IF(H50&lt;=5000,'Tabla probabilidad'!$B$8,IF(H50&gt;5000,'Tabla probabilidad'!$B$9)))))</f>
        <v>Muy Baja</v>
      </c>
      <c r="J50" s="408">
        <f>IF(H50&lt;=2,'Tabla probabilidad'!$D$5,IF(H50&lt;=24,'Tabla probabilidad'!$D$6,IF(H50&lt;=500,'Tabla probabilidad'!$D$7,IF(H50&lt;=5000,'Tabla probabilidad'!$D$8,IF(H50&gt;5000,'Tabla probabilidad'!$D$9)))))</f>
        <v>0.2</v>
      </c>
      <c r="K50" s="401"/>
      <c r="L50" s="401"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401"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401" t="e">
        <f>VLOOKUP((I50&amp;L50),Hoja1!$B$4:$C$28,2,0)</f>
        <v>#N/A</v>
      </c>
      <c r="O50" s="120">
        <v>1</v>
      </c>
      <c r="P50" s="138"/>
      <c r="Q50" s="120" t="b">
        <f t="shared" si="15"/>
        <v>0</v>
      </c>
      <c r="R50" s="120"/>
      <c r="S50" s="120"/>
      <c r="T50" s="121" t="e">
        <f>VLOOKUP(R50&amp;S50,Hoja1!$Q$4:$R$9,2,0)</f>
        <v>#N/A</v>
      </c>
      <c r="U50" s="120"/>
      <c r="V50" s="120"/>
      <c r="W50" s="120"/>
      <c r="X50" s="121" t="b">
        <f>IF(Q50="Probabilidad",($J$50*T50),IF(Q50="Impacto"," "))</f>
        <v>0</v>
      </c>
      <c r="Y50" s="121" t="b">
        <f>IF(Z50&lt;=20%,'Tabla probabilidad'!$B$5,IF(Z50&lt;=40%,'Tabla probabilidad'!$B$6,IF(Z50&lt;=60%,'Tabla probabilidad'!$B$7,IF(Z50&lt;=80%,'Tabla probabilidad'!$B$8,IF(Z50&lt;=100%,'Tabla probabilidad'!$B$9)))))</f>
        <v>0</v>
      </c>
      <c r="Z50" s="121" t="b">
        <f>IF(R50="Preventivo",(J50-(J50*T50)),IF(R50="Detectivo",(J50-(J50*T50)),IF(R50="Correctivo",(J50))))</f>
        <v>0</v>
      </c>
      <c r="AA50" s="398" t="e">
        <f>IF(AB50&lt;=20%,'Tabla probabilidad'!$B$5,IF(AB50&lt;=40%,'Tabla probabilidad'!$B$6,IF(AB50&lt;=60%,'Tabla probabilidad'!$B$7,IF(AB50&lt;=80%,'Tabla probabilidad'!$B$8,IF(AB50&lt;=100%,'Tabla probabilidad'!$B$9)))))</f>
        <v>#DIV/0!</v>
      </c>
      <c r="AB50" s="398" t="e">
        <f>AVERAGE(Z50:Z54)</f>
        <v>#DIV/0!</v>
      </c>
      <c r="AC50" s="121" t="b">
        <f t="shared" si="16"/>
        <v>0</v>
      </c>
      <c r="AD50" s="121" t="b">
        <f>IF(Q50="Probabilidad",(($M$50-0)),IF(Q50="Impacto",($M$50-($M$50*T50))))</f>
        <v>0</v>
      </c>
      <c r="AE50" s="398" t="e">
        <f>IF(AF50&lt;=20%,"Leve",IF(AF50&lt;=40%,"Menor",IF(AF50&lt;=60%,"Moderado",IF(AF50&lt;=80%,"Mayor",IF(AF50&lt;=100%,"Catastrófico")))))</f>
        <v>#DIV/0!</v>
      </c>
      <c r="AF50" s="398" t="e">
        <f>AVERAGE(AD50:AD54)</f>
        <v>#DIV/0!</v>
      </c>
      <c r="AG50" s="393" t="e">
        <f>VLOOKUP(AA50&amp;AE50,Hoja1!$B$4:$C$28,2,0)</f>
        <v>#DIV/0!</v>
      </c>
      <c r="AH50" s="393"/>
      <c r="AI50" s="403"/>
      <c r="AJ50" s="403"/>
      <c r="AK50" s="403"/>
      <c r="AL50" s="403"/>
      <c r="AM50" s="403"/>
      <c r="AN50" s="401"/>
    </row>
    <row r="51" spans="1:40">
      <c r="A51" s="401"/>
      <c r="B51" s="394"/>
      <c r="C51" s="401"/>
      <c r="D51" s="406"/>
      <c r="E51" s="401"/>
      <c r="F51" s="401"/>
      <c r="G51" s="401"/>
      <c r="H51" s="401"/>
      <c r="I51" s="407"/>
      <c r="J51" s="408"/>
      <c r="K51" s="401"/>
      <c r="L51" s="402"/>
      <c r="M51" s="402"/>
      <c r="N51" s="401"/>
      <c r="O51" s="120">
        <v>2</v>
      </c>
      <c r="P51" s="138"/>
      <c r="Q51" s="120" t="b">
        <f t="shared" si="15"/>
        <v>0</v>
      </c>
      <c r="R51" s="120"/>
      <c r="S51" s="120"/>
      <c r="T51" s="121" t="e">
        <f>VLOOKUP(R51&amp;S51,Hoja1!$Q$4:$R$9,2,0)</f>
        <v>#N/A</v>
      </c>
      <c r="U51" s="120"/>
      <c r="V51" s="120"/>
      <c r="W51" s="120"/>
      <c r="X51" s="121" t="b">
        <f>IF(Q51="Probabilidad",($J$50*T51),IF(Q51="Impacto"," "))</f>
        <v>0</v>
      </c>
      <c r="Y51" s="121" t="b">
        <f>IF(Z51&lt;=20%,'Tabla probabilidad'!$B$5,IF(Z51&lt;=40%,'Tabla probabilidad'!$B$6,IF(Z51&lt;=60%,'Tabla probabilidad'!$B$7,IF(Z51&lt;=80%,'Tabla probabilidad'!$B$8,IF(Z51&lt;=100%,'Tabla probabilidad'!$B$9)))))</f>
        <v>0</v>
      </c>
      <c r="Z51" s="121" t="b">
        <f>IF(R51="Preventivo",(J50-(J50*T51)),IF(R51="Detectivo",(J50-(J50*T51)),IF(R51="Correctivo",(J50))))</f>
        <v>0</v>
      </c>
      <c r="AA51" s="399"/>
      <c r="AB51" s="399"/>
      <c r="AC51" s="121" t="b">
        <f t="shared" si="16"/>
        <v>0</v>
      </c>
      <c r="AD51" s="121" t="b">
        <f t="shared" ref="AD51:AD54" si="21">IF(Q51="Probabilidad",(($M$50-0)),IF(Q51="Impacto",($M$50-($M$50*T51))))</f>
        <v>0</v>
      </c>
      <c r="AE51" s="399"/>
      <c r="AF51" s="399"/>
      <c r="AG51" s="394"/>
      <c r="AH51" s="394"/>
      <c r="AI51" s="404"/>
      <c r="AJ51" s="404"/>
      <c r="AK51" s="404"/>
      <c r="AL51" s="404"/>
      <c r="AM51" s="404"/>
      <c r="AN51" s="401"/>
    </row>
    <row r="52" spans="1:40">
      <c r="A52" s="401"/>
      <c r="B52" s="394"/>
      <c r="C52" s="401"/>
      <c r="D52" s="406"/>
      <c r="E52" s="401"/>
      <c r="F52" s="401"/>
      <c r="G52" s="401"/>
      <c r="H52" s="401"/>
      <c r="I52" s="407"/>
      <c r="J52" s="408"/>
      <c r="K52" s="401"/>
      <c r="L52" s="402"/>
      <c r="M52" s="402"/>
      <c r="N52" s="401"/>
      <c r="O52" s="120">
        <v>3</v>
      </c>
      <c r="P52" s="138"/>
      <c r="Q52" s="120" t="b">
        <f t="shared" si="15"/>
        <v>0</v>
      </c>
      <c r="R52" s="120"/>
      <c r="S52" s="120"/>
      <c r="T52" s="121" t="e">
        <f>VLOOKUP(R52&amp;S52,Hoja1!$Q$4:$R$9,2,0)</f>
        <v>#N/A</v>
      </c>
      <c r="U52" s="120"/>
      <c r="V52" s="120"/>
      <c r="W52" s="120"/>
      <c r="X52" s="121" t="b">
        <f>IF(Q52="Probabilidad",($J$50*T52),IF(Q52="Impacto"," "))</f>
        <v>0</v>
      </c>
      <c r="Y52" s="121" t="b">
        <f>IF(Z52&lt;=20%,'Tabla probabilidad'!$B$5,IF(Z52&lt;=40%,'Tabla probabilidad'!$B$6,IF(Z52&lt;=60%,'Tabla probabilidad'!$B$7,IF(Z52&lt;=80%,'Tabla probabilidad'!$B$8,IF(Z52&lt;=100%,'Tabla probabilidad'!$B$9)))))</f>
        <v>0</v>
      </c>
      <c r="Z52" s="121" t="b">
        <f>IF(R52="Preventivo",(J50-(J50*T52)),IF(R52="Detectivo",(J50-(J50*T52)),IF(R52="Correctivo",(J50))))</f>
        <v>0</v>
      </c>
      <c r="AA52" s="399"/>
      <c r="AB52" s="399"/>
      <c r="AC52" s="121" t="b">
        <f t="shared" si="16"/>
        <v>0</v>
      </c>
      <c r="AD52" s="121" t="b">
        <f t="shared" si="21"/>
        <v>0</v>
      </c>
      <c r="AE52" s="399"/>
      <c r="AF52" s="399"/>
      <c r="AG52" s="394"/>
      <c r="AH52" s="394"/>
      <c r="AI52" s="404"/>
      <c r="AJ52" s="404"/>
      <c r="AK52" s="404"/>
      <c r="AL52" s="404"/>
      <c r="AM52" s="404"/>
      <c r="AN52" s="401"/>
    </row>
    <row r="53" spans="1:40">
      <c r="A53" s="401"/>
      <c r="B53" s="394"/>
      <c r="C53" s="401"/>
      <c r="D53" s="406"/>
      <c r="E53" s="401"/>
      <c r="F53" s="401"/>
      <c r="G53" s="401"/>
      <c r="H53" s="401"/>
      <c r="I53" s="407"/>
      <c r="J53" s="408"/>
      <c r="K53" s="401"/>
      <c r="L53" s="402"/>
      <c r="M53" s="402"/>
      <c r="N53" s="401"/>
      <c r="O53" s="120">
        <v>4</v>
      </c>
      <c r="P53" s="138"/>
      <c r="Q53" s="120" t="b">
        <f t="shared" si="15"/>
        <v>0</v>
      </c>
      <c r="R53" s="120"/>
      <c r="S53" s="120"/>
      <c r="T53" s="121" t="e">
        <f>VLOOKUP(R53&amp;S53,Hoja1!$Q$4:$R$9,2,0)</f>
        <v>#N/A</v>
      </c>
      <c r="U53" s="120"/>
      <c r="V53" s="120"/>
      <c r="W53" s="120"/>
      <c r="X53" s="121" t="b">
        <f>IF(Q53="Probabilidad",($J$50*T53),IF(Q53="Impacto"," "))</f>
        <v>0</v>
      </c>
      <c r="Y53" s="121" t="b">
        <f>IF(Z53&lt;=20%,'Tabla probabilidad'!$B$5,IF(Z53&lt;=40%,'Tabla probabilidad'!$B$6,IF(Z53&lt;=60%,'Tabla probabilidad'!$B$7,IF(Z53&lt;=80%,'Tabla probabilidad'!$B$8,IF(Z53&lt;=100%,'Tabla probabilidad'!$B$9)))))</f>
        <v>0</v>
      </c>
      <c r="Z53" s="121" t="b">
        <f>IF(R53="Preventivo",(J50-(J50*T53)),IF(R53="Detectivo",(J50-(J50*T53)),IF(R53="Correctivo",(J50))))</f>
        <v>0</v>
      </c>
      <c r="AA53" s="399"/>
      <c r="AB53" s="399"/>
      <c r="AC53" s="121" t="b">
        <f t="shared" si="16"/>
        <v>0</v>
      </c>
      <c r="AD53" s="121" t="b">
        <f t="shared" si="21"/>
        <v>0</v>
      </c>
      <c r="AE53" s="399"/>
      <c r="AF53" s="399"/>
      <c r="AG53" s="394"/>
      <c r="AH53" s="394"/>
      <c r="AI53" s="404"/>
      <c r="AJ53" s="404"/>
      <c r="AK53" s="404"/>
      <c r="AL53" s="404"/>
      <c r="AM53" s="404"/>
      <c r="AN53" s="401"/>
    </row>
    <row r="54" spans="1:40">
      <c r="A54" s="401"/>
      <c r="B54" s="395"/>
      <c r="C54" s="401"/>
      <c r="D54" s="406"/>
      <c r="E54" s="401"/>
      <c r="F54" s="401"/>
      <c r="G54" s="401"/>
      <c r="H54" s="401"/>
      <c r="I54" s="407"/>
      <c r="J54" s="408"/>
      <c r="K54" s="401"/>
      <c r="L54" s="402"/>
      <c r="M54" s="402"/>
      <c r="N54" s="401"/>
      <c r="O54" s="120">
        <v>5</v>
      </c>
      <c r="P54" s="138"/>
      <c r="Q54" s="120" t="b">
        <f t="shared" si="15"/>
        <v>0</v>
      </c>
      <c r="R54" s="120"/>
      <c r="S54" s="120"/>
      <c r="T54" s="121" t="e">
        <f>VLOOKUP(R54&amp;S54,Hoja1!$Q$4:$R$9,2,0)</f>
        <v>#N/A</v>
      </c>
      <c r="U54" s="120"/>
      <c r="V54" s="120"/>
      <c r="W54" s="120"/>
      <c r="X54" s="121" t="b">
        <f t="shared" ref="X54" si="22">IF(Q54="Probabilidad",($J$35*T54),IF(Q54="Impacto"," "))</f>
        <v>0</v>
      </c>
      <c r="Y54" s="121" t="b">
        <f>IF(Z54&lt;=20%,'Tabla probabilidad'!$B$5,IF(Z54&lt;=40%,'Tabla probabilidad'!$B$6,IF(Z54&lt;=60%,'Tabla probabilidad'!$B$7,IF(Z54&lt;=80%,'Tabla probabilidad'!$B$8,IF(Z54&lt;=100%,'Tabla probabilidad'!$B$9)))))</f>
        <v>0</v>
      </c>
      <c r="Z54" s="121" t="b">
        <f>IF(R54="Preventivo",(J50-(J50*T54)),IF(R54="Detectivo",(J50-(J50*T54)),IF(R54="Correctivo",(J50))))</f>
        <v>0</v>
      </c>
      <c r="AA54" s="400"/>
      <c r="AB54" s="400"/>
      <c r="AC54" s="121" t="b">
        <f t="shared" si="16"/>
        <v>0</v>
      </c>
      <c r="AD54" s="121" t="b">
        <f t="shared" si="21"/>
        <v>0</v>
      </c>
      <c r="AE54" s="400"/>
      <c r="AF54" s="400"/>
      <c r="AG54" s="395"/>
      <c r="AH54" s="394"/>
      <c r="AI54" s="405"/>
      <c r="AJ54" s="405"/>
      <c r="AK54" s="405"/>
      <c r="AL54" s="405"/>
      <c r="AM54" s="405"/>
      <c r="AN54" s="393"/>
    </row>
    <row r="55" spans="1:40">
      <c r="A55" s="401"/>
      <c r="B55" s="393"/>
      <c r="C55" s="401"/>
      <c r="D55" s="406"/>
      <c r="E55" s="401"/>
      <c r="F55" s="401"/>
      <c r="G55" s="401"/>
      <c r="H55" s="401"/>
      <c r="I55" s="407" t="str">
        <f>IF(H55&lt;=2,'Tabla probabilidad'!$B$5,IF(H55&lt;=24,'Tabla probabilidad'!$B$6,IF(H55&lt;=500,'Tabla probabilidad'!$B$7,IF(H55&lt;=5000,'Tabla probabilidad'!$B$8,IF(H55&gt;5000,'Tabla probabilidad'!$B$9)))))</f>
        <v>Muy Baja</v>
      </c>
      <c r="J55" s="408">
        <f>IF(H55&lt;=2,'Tabla probabilidad'!$D$5,IF(H55&lt;=24,'Tabla probabilidad'!$D$6,IF(H55&lt;=500,'Tabla probabilidad'!$D$7,IF(H55&lt;=5000,'Tabla probabilidad'!$D$8,IF(H55&gt;5000,'Tabla probabilidad'!$D$9)))))</f>
        <v>0.2</v>
      </c>
      <c r="K55" s="401"/>
      <c r="L55" s="401"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401"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401" t="e">
        <f>VLOOKUP((I55&amp;L55),Hoja1!$B$4:$C$28,2,0)</f>
        <v>#N/A</v>
      </c>
      <c r="O55" s="120">
        <v>1</v>
      </c>
      <c r="P55" s="138"/>
      <c r="Q55" s="120" t="b">
        <f t="shared" si="15"/>
        <v>0</v>
      </c>
      <c r="R55" s="120"/>
      <c r="S55" s="120"/>
      <c r="T55" s="121" t="e">
        <f>VLOOKUP(R55&amp;S55,Hoja1!$Q$4:$R$9,2,0)</f>
        <v>#N/A</v>
      </c>
      <c r="U55" s="120"/>
      <c r="V55" s="120"/>
      <c r="W55" s="120"/>
      <c r="X55" s="121" t="b">
        <f>IF(Q55="Probabilidad",($J$55*T55),IF(Q55="Impacto"," "))</f>
        <v>0</v>
      </c>
      <c r="Y55" s="121" t="b">
        <f>IF(Z55&lt;=20%,'Tabla probabilidad'!$B$5,IF(Z55&lt;=40%,'Tabla probabilidad'!$B$6,IF(Z55&lt;=60%,'Tabla probabilidad'!$B$7,IF(Z55&lt;=80%,'Tabla probabilidad'!$B$8,IF(Z55&lt;=100%,'Tabla probabilidad'!$B$9)))))</f>
        <v>0</v>
      </c>
      <c r="Z55" s="121" t="b">
        <f>IF(R55="Preventivo",(J55-(J55*T55)),IF(R55="Detectivo",(J55-(J55*T55)),IF(R55="Correctivo",(J55))))</f>
        <v>0</v>
      </c>
      <c r="AA55" s="398" t="e">
        <f>IF(AB55&lt;=20%,'Tabla probabilidad'!$B$5,IF(AB55&lt;=40%,'Tabla probabilidad'!$B$6,IF(AB55&lt;=60%,'Tabla probabilidad'!$B$7,IF(AB55&lt;=80%,'Tabla probabilidad'!$B$8,IF(AB55&lt;=100%,'Tabla probabilidad'!$B$9)))))</f>
        <v>#DIV/0!</v>
      </c>
      <c r="AB55" s="398" t="e">
        <f>AVERAGE(Z55:Z59)</f>
        <v>#DIV/0!</v>
      </c>
      <c r="AC55" s="121" t="b">
        <f t="shared" si="16"/>
        <v>0</v>
      </c>
      <c r="AD55" s="121" t="b">
        <f>IF(Q55="Probabilidad",(($M$55-0)),IF(Q55="Impacto",($M$55-($M$55*T55))))</f>
        <v>0</v>
      </c>
      <c r="AE55" s="398" t="e">
        <f>IF(AF55&lt;=20%,"Leve",IF(AF55&lt;=40%,"Menor",IF(AF55&lt;=60%,"Moderado",IF(AF55&lt;=80%,"Mayor",IF(AF55&lt;=100%,"Catastrófico")))))</f>
        <v>#DIV/0!</v>
      </c>
      <c r="AF55" s="398" t="e">
        <f>AVERAGE(AD55:AD59)</f>
        <v>#DIV/0!</v>
      </c>
      <c r="AG55" s="393" t="e">
        <f>VLOOKUP(AA55&amp;AE55,Hoja1!$B$4:$C$28,2,0)</f>
        <v>#DIV/0!</v>
      </c>
      <c r="AH55" s="401"/>
      <c r="AI55" s="403"/>
      <c r="AJ55" s="403"/>
      <c r="AK55" s="403"/>
      <c r="AL55" s="403"/>
      <c r="AM55" s="403"/>
      <c r="AN55" s="403"/>
    </row>
    <row r="56" spans="1:40">
      <c r="A56" s="401"/>
      <c r="B56" s="394"/>
      <c r="C56" s="401"/>
      <c r="D56" s="406"/>
      <c r="E56" s="401"/>
      <c r="F56" s="401"/>
      <c r="G56" s="401"/>
      <c r="H56" s="401"/>
      <c r="I56" s="407"/>
      <c r="J56" s="408"/>
      <c r="K56" s="401"/>
      <c r="L56" s="402"/>
      <c r="M56" s="402"/>
      <c r="N56" s="401"/>
      <c r="O56" s="120">
        <v>2</v>
      </c>
      <c r="P56" s="138"/>
      <c r="Q56" s="120" t="b">
        <f t="shared" si="15"/>
        <v>0</v>
      </c>
      <c r="R56" s="120"/>
      <c r="S56" s="120"/>
      <c r="T56" s="121" t="e">
        <f>VLOOKUP(R56&amp;S56,Hoja1!$Q$4:$R$9,2,0)</f>
        <v>#N/A</v>
      </c>
      <c r="U56" s="120"/>
      <c r="V56" s="120"/>
      <c r="W56" s="120"/>
      <c r="X56" s="121" t="b">
        <f t="shared" ref="X56:X59" si="23">IF(Q56="Probabilidad",($J$55*T56),IF(Q56="Impacto"," "))</f>
        <v>0</v>
      </c>
      <c r="Y56" s="121" t="b">
        <f>IF(Z56&lt;=20%,'Tabla probabilidad'!$B$5,IF(Z56&lt;=40%,'Tabla probabilidad'!$B$6,IF(Z56&lt;=60%,'Tabla probabilidad'!$B$7,IF(Z56&lt;=80%,'Tabla probabilidad'!$B$8,IF(Z56&lt;=100%,'Tabla probabilidad'!$B$9)))))</f>
        <v>0</v>
      </c>
      <c r="Z56" s="121" t="b">
        <f>IF(R56="Preventivo",(J55-(J55*T56)),IF(R56="Detectivo",(J55-(J55*T56)),IF(R56="Correctivo",(J55))))</f>
        <v>0</v>
      </c>
      <c r="AA56" s="399"/>
      <c r="AB56" s="399"/>
      <c r="AC56" s="121" t="b">
        <f t="shared" si="16"/>
        <v>0</v>
      </c>
      <c r="AD56" s="121" t="b">
        <f t="shared" ref="AD56:AD59" si="24">IF(Q56="Probabilidad",(($M$55-0)),IF(Q56="Impacto",($M$55-($M$55*T56))))</f>
        <v>0</v>
      </c>
      <c r="AE56" s="399"/>
      <c r="AF56" s="399"/>
      <c r="AG56" s="394"/>
      <c r="AH56" s="401"/>
      <c r="AI56" s="404"/>
      <c r="AJ56" s="404"/>
      <c r="AK56" s="404"/>
      <c r="AL56" s="404"/>
      <c r="AM56" s="404"/>
      <c r="AN56" s="404"/>
    </row>
    <row r="57" spans="1:40">
      <c r="A57" s="401"/>
      <c r="B57" s="394"/>
      <c r="C57" s="401"/>
      <c r="D57" s="406"/>
      <c r="E57" s="401"/>
      <c r="F57" s="401"/>
      <c r="G57" s="401"/>
      <c r="H57" s="401"/>
      <c r="I57" s="407"/>
      <c r="J57" s="408"/>
      <c r="K57" s="401"/>
      <c r="L57" s="402"/>
      <c r="M57" s="402"/>
      <c r="N57" s="401"/>
      <c r="O57" s="120">
        <v>3</v>
      </c>
      <c r="P57" s="138"/>
      <c r="Q57" s="120" t="b">
        <f t="shared" si="15"/>
        <v>0</v>
      </c>
      <c r="R57" s="120"/>
      <c r="S57" s="120"/>
      <c r="T57" s="121" t="e">
        <f>VLOOKUP(R57&amp;S57,Hoja1!$Q$4:$R$9,2,0)</f>
        <v>#N/A</v>
      </c>
      <c r="U57" s="120"/>
      <c r="V57" s="120"/>
      <c r="W57" s="120"/>
      <c r="X57" s="121" t="b">
        <f t="shared" si="23"/>
        <v>0</v>
      </c>
      <c r="Y57" s="121" t="b">
        <f>IF(Z57&lt;=20%,'Tabla probabilidad'!$B$5,IF(Z57&lt;=40%,'Tabla probabilidad'!$B$6,IF(Z57&lt;=60%,'Tabla probabilidad'!$B$7,IF(Z57&lt;=80%,'Tabla probabilidad'!$B$8,IF(Z57&lt;=100%,'Tabla probabilidad'!$B$9)))))</f>
        <v>0</v>
      </c>
      <c r="Z57" s="121" t="b">
        <f>IF(R57="Preventivo",(J55-(J55*T57)),IF(R57="Detectivo",(J55-(J55*T57)),IF(R57="Correctivo",(J55))))</f>
        <v>0</v>
      </c>
      <c r="AA57" s="399"/>
      <c r="AB57" s="399"/>
      <c r="AC57" s="121" t="b">
        <f t="shared" si="16"/>
        <v>0</v>
      </c>
      <c r="AD57" s="121" t="b">
        <f t="shared" si="24"/>
        <v>0</v>
      </c>
      <c r="AE57" s="399"/>
      <c r="AF57" s="399"/>
      <c r="AG57" s="394"/>
      <c r="AH57" s="401"/>
      <c r="AI57" s="404"/>
      <c r="AJ57" s="404"/>
      <c r="AK57" s="404"/>
      <c r="AL57" s="404"/>
      <c r="AM57" s="404"/>
      <c r="AN57" s="404"/>
    </row>
    <row r="58" spans="1:40">
      <c r="A58" s="401"/>
      <c r="B58" s="394"/>
      <c r="C58" s="401"/>
      <c r="D58" s="406"/>
      <c r="E58" s="401"/>
      <c r="F58" s="401"/>
      <c r="G58" s="401"/>
      <c r="H58" s="401"/>
      <c r="I58" s="407"/>
      <c r="J58" s="408"/>
      <c r="K58" s="401"/>
      <c r="L58" s="402"/>
      <c r="M58" s="402"/>
      <c r="N58" s="401"/>
      <c r="O58" s="120">
        <v>4</v>
      </c>
      <c r="P58" s="138"/>
      <c r="Q58" s="120" t="b">
        <f t="shared" si="15"/>
        <v>0</v>
      </c>
      <c r="R58" s="120"/>
      <c r="S58" s="120"/>
      <c r="T58" s="121" t="e">
        <f>VLOOKUP(R58&amp;S58,Hoja1!$Q$4:$R$9,2,0)</f>
        <v>#N/A</v>
      </c>
      <c r="U58" s="120"/>
      <c r="V58" s="120"/>
      <c r="W58" s="120"/>
      <c r="X58" s="121" t="b">
        <f t="shared" si="23"/>
        <v>0</v>
      </c>
      <c r="Y58" s="121" t="b">
        <f>IF(Z58&lt;=20%,'Tabla probabilidad'!$B$5,IF(Z58&lt;=40%,'Tabla probabilidad'!$B$6,IF(Z58&lt;=60%,'Tabla probabilidad'!$B$7,IF(Z58&lt;=80%,'Tabla probabilidad'!$B$8,IF(Z58&lt;=100%,'Tabla probabilidad'!$B$9)))))</f>
        <v>0</v>
      </c>
      <c r="Z58" s="121" t="b">
        <f>IF(R58="Preventivo",(J55-(J55*T58)),IF(R58="Detectivo",(J55-(J55*T58)),IF(R58="Correctivo",(J55))))</f>
        <v>0</v>
      </c>
      <c r="AA58" s="399"/>
      <c r="AB58" s="399"/>
      <c r="AC58" s="121" t="b">
        <f t="shared" si="16"/>
        <v>0</v>
      </c>
      <c r="AD58" s="121" t="b">
        <f t="shared" si="24"/>
        <v>0</v>
      </c>
      <c r="AE58" s="399"/>
      <c r="AF58" s="399"/>
      <c r="AG58" s="394"/>
      <c r="AH58" s="401"/>
      <c r="AI58" s="404"/>
      <c r="AJ58" s="404"/>
      <c r="AK58" s="404"/>
      <c r="AL58" s="404"/>
      <c r="AM58" s="404"/>
      <c r="AN58" s="404"/>
    </row>
    <row r="59" spans="1:40" ht="20.25" customHeight="1">
      <c r="A59" s="401"/>
      <c r="B59" s="395"/>
      <c r="C59" s="401"/>
      <c r="D59" s="406"/>
      <c r="E59" s="401"/>
      <c r="F59" s="401"/>
      <c r="G59" s="401"/>
      <c r="H59" s="401"/>
      <c r="I59" s="407"/>
      <c r="J59" s="408"/>
      <c r="K59" s="401"/>
      <c r="L59" s="402"/>
      <c r="M59" s="402"/>
      <c r="N59" s="401"/>
      <c r="O59" s="120">
        <v>5</v>
      </c>
      <c r="P59" s="138"/>
      <c r="Q59" s="120" t="b">
        <f t="shared" si="15"/>
        <v>0</v>
      </c>
      <c r="R59" s="120"/>
      <c r="S59" s="120"/>
      <c r="T59" s="121" t="e">
        <f>VLOOKUP(R59&amp;S59,Hoja1!$Q$4:$R$9,2,0)</f>
        <v>#N/A</v>
      </c>
      <c r="U59" s="120"/>
      <c r="V59" s="120"/>
      <c r="W59" s="120"/>
      <c r="X59" s="121" t="b">
        <f t="shared" si="23"/>
        <v>0</v>
      </c>
      <c r="Y59" s="121" t="b">
        <f>IF(Z59&lt;=20%,'Tabla probabilidad'!$B$5,IF(Z59&lt;=40%,'Tabla probabilidad'!$B$6,IF(Z59&lt;=60%,'Tabla probabilidad'!$B$7,IF(Z59&lt;=80%,'Tabla probabilidad'!$B$8,IF(Z59&lt;=100%,'Tabla probabilidad'!$B$9)))))</f>
        <v>0</v>
      </c>
      <c r="Z59" s="121" t="b">
        <f>IF(R59="Preventivo",(J55-(J55*T59)),IF(R59="Detectivo",(J55-(J55*T59)),IF(R59="Correctivo",(J55))))</f>
        <v>0</v>
      </c>
      <c r="AA59" s="400"/>
      <c r="AB59" s="400"/>
      <c r="AC59" s="121" t="b">
        <f t="shared" si="16"/>
        <v>0</v>
      </c>
      <c r="AD59" s="121" t="b">
        <f t="shared" si="24"/>
        <v>0</v>
      </c>
      <c r="AE59" s="400"/>
      <c r="AF59" s="400"/>
      <c r="AG59" s="395"/>
      <c r="AH59" s="401"/>
      <c r="AI59" s="405"/>
      <c r="AJ59" s="405"/>
      <c r="AK59" s="405"/>
      <c r="AL59" s="405"/>
      <c r="AM59" s="405"/>
      <c r="AN59" s="405"/>
    </row>
  </sheetData>
  <mergeCells count="305">
    <mergeCell ref="D20:D24"/>
    <mergeCell ref="D25:D29"/>
    <mergeCell ref="D30:D34"/>
    <mergeCell ref="D35:D39"/>
    <mergeCell ref="AB20:AB24"/>
    <mergeCell ref="AH35:AH39"/>
    <mergeCell ref="AI35:AI39"/>
    <mergeCell ref="AJ35:AJ39"/>
    <mergeCell ref="AK35:AK39"/>
    <mergeCell ref="H20:H24"/>
    <mergeCell ref="I20:I24"/>
    <mergeCell ref="J20:J24"/>
    <mergeCell ref="G35:G39"/>
    <mergeCell ref="H35:H39"/>
    <mergeCell ref="I35:I39"/>
    <mergeCell ref="AH30:AH34"/>
    <mergeCell ref="AI30:AI34"/>
    <mergeCell ref="AJ30:AJ34"/>
    <mergeCell ref="AK30:AK34"/>
    <mergeCell ref="AL30:AL34"/>
    <mergeCell ref="AM30:AM34"/>
    <mergeCell ref="AB35:AB39"/>
    <mergeCell ref="AE35:AE39"/>
    <mergeCell ref="AF35:AF39"/>
    <mergeCell ref="AG35:AG39"/>
    <mergeCell ref="AG30:AG34"/>
    <mergeCell ref="AE30:AE34"/>
    <mergeCell ref="AF30:AF34"/>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D15:D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E10:E14"/>
    <mergeCell ref="F10:F14"/>
    <mergeCell ref="L10:L14"/>
    <mergeCell ref="M10:M14"/>
    <mergeCell ref="G10:G14"/>
    <mergeCell ref="H10:H14"/>
    <mergeCell ref="I10:I14"/>
    <mergeCell ref="J10:J14"/>
    <mergeCell ref="K10:K14"/>
    <mergeCell ref="B10:B14"/>
    <mergeCell ref="D10:D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B20:B24"/>
    <mergeCell ref="B25:B29"/>
    <mergeCell ref="B30:B34"/>
    <mergeCell ref="C35:C39"/>
    <mergeCell ref="E30:E34"/>
    <mergeCell ref="F30:F34"/>
    <mergeCell ref="G30:G34"/>
    <mergeCell ref="H30:H34"/>
    <mergeCell ref="I30:I34"/>
    <mergeCell ref="J30:J34"/>
    <mergeCell ref="J35:J39"/>
    <mergeCell ref="AB30:AB34"/>
    <mergeCell ref="K30:K34"/>
    <mergeCell ref="L30:L34"/>
    <mergeCell ref="M30:M34"/>
    <mergeCell ref="K35:K39"/>
    <mergeCell ref="L35:L39"/>
    <mergeCell ref="M35:M39"/>
    <mergeCell ref="N35:N39"/>
    <mergeCell ref="AA35:AA39"/>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AL35:AL39"/>
    <mergeCell ref="AM35:AM39"/>
    <mergeCell ref="A35:A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E40:E44"/>
    <mergeCell ref="F40:F44"/>
    <mergeCell ref="G40:G44"/>
    <mergeCell ref="H40:H44"/>
    <mergeCell ref="I40:I44"/>
    <mergeCell ref="A45:A49"/>
    <mergeCell ref="C45:C49"/>
    <mergeCell ref="D45:D49"/>
    <mergeCell ref="E45:E49"/>
    <mergeCell ref="F45:F49"/>
    <mergeCell ref="G45:G49"/>
    <mergeCell ref="H45:H49"/>
    <mergeCell ref="I45:I49"/>
    <mergeCell ref="J45:J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B35:B39"/>
    <mergeCell ref="B40:B44"/>
    <mergeCell ref="B45:B49"/>
    <mergeCell ref="B50:B54"/>
    <mergeCell ref="B55:B59"/>
    <mergeCell ref="B8:B9"/>
    <mergeCell ref="AE55:AE59"/>
    <mergeCell ref="AF55:AF59"/>
    <mergeCell ref="AG55:AG59"/>
    <mergeCell ref="K55:K59"/>
    <mergeCell ref="L55:L59"/>
    <mergeCell ref="M55:M59"/>
    <mergeCell ref="N55:N59"/>
    <mergeCell ref="AA55:AA59"/>
    <mergeCell ref="AB55:AB59"/>
    <mergeCell ref="K45:K49"/>
    <mergeCell ref="L45:L49"/>
    <mergeCell ref="M45:M49"/>
    <mergeCell ref="N45:N49"/>
    <mergeCell ref="AA45:AA49"/>
    <mergeCell ref="AB45:AB49"/>
    <mergeCell ref="AE45:AE49"/>
    <mergeCell ref="AF45:AF49"/>
    <mergeCell ref="AG45:AG49"/>
  </mergeCells>
  <conditionalFormatting sqref="I10">
    <cfRule type="containsText" dxfId="2879" priority="698" operator="containsText" text="Muy Baja">
      <formula>NOT(ISERROR(SEARCH("Muy Baja",I10)))</formula>
    </cfRule>
    <cfRule type="containsText" dxfId="2878" priority="699" operator="containsText" text="Baja">
      <formula>NOT(ISERROR(SEARCH("Baja",I10)))</formula>
    </cfRule>
    <cfRule type="containsText" dxfId="2877" priority="823" operator="containsText" text="Muy Alta">
      <formula>NOT(ISERROR(SEARCH("Muy Alta",I10)))</formula>
    </cfRule>
    <cfRule type="containsText" dxfId="2876" priority="824" operator="containsText" text="Alta">
      <formula>NOT(ISERROR(SEARCH("Alta",I10)))</formula>
    </cfRule>
    <cfRule type="containsText" dxfId="2875" priority="825" operator="containsText" text="Media">
      <formula>NOT(ISERROR(SEARCH("Media",I10)))</formula>
    </cfRule>
    <cfRule type="containsText" dxfId="2874" priority="826" operator="containsText" text="Media">
      <formula>NOT(ISERROR(SEARCH("Media",I10)))</formula>
    </cfRule>
    <cfRule type="containsText" dxfId="2873" priority="827" operator="containsText" text="Media">
      <formula>NOT(ISERROR(SEARCH("Media",I10)))</formula>
    </cfRule>
    <cfRule type="containsText" dxfId="2872" priority="830" operator="containsText" text="Muy Baja">
      <formula>NOT(ISERROR(SEARCH("Muy Baja",I10)))</formula>
    </cfRule>
    <cfRule type="containsText" dxfId="2871" priority="831" operator="containsText" text="Baja">
      <formula>NOT(ISERROR(SEARCH("Baja",I10)))</formula>
    </cfRule>
    <cfRule type="containsText" dxfId="2870" priority="832" operator="containsText" text="Muy Baja">
      <formula>NOT(ISERROR(SEARCH("Muy Baja",I10)))</formula>
    </cfRule>
    <cfRule type="containsText" dxfId="2869" priority="833" operator="containsText" text="Muy Baja">
      <formula>NOT(ISERROR(SEARCH("Muy Baja",I10)))</formula>
    </cfRule>
    <cfRule type="containsText" dxfId="2868" priority="834" operator="containsText" text="Muy Baja">
      <formula>NOT(ISERROR(SEARCH("Muy Baja",I10)))</formula>
    </cfRule>
    <cfRule type="containsText" dxfId="2867" priority="835" operator="containsText" text="Muy Baja'Tabla probabilidad'!">
      <formula>NOT(ISERROR(SEARCH("Muy Baja'Tabla probabilidad'!",I10)))</formula>
    </cfRule>
    <cfRule type="containsText" dxfId="2866" priority="836" operator="containsText" text="Muy bajo">
      <formula>NOT(ISERROR(SEARCH("Muy bajo",I10)))</formula>
    </cfRule>
    <cfRule type="containsText" dxfId="2865" priority="845" operator="containsText" text="Alta">
      <formula>NOT(ISERROR(SEARCH("Alta",I10)))</formula>
    </cfRule>
    <cfRule type="containsText" dxfId="2864" priority="846" operator="containsText" text="Media">
      <formula>NOT(ISERROR(SEARCH("Media",I10)))</formula>
    </cfRule>
    <cfRule type="containsText" dxfId="2863" priority="847" operator="containsText" text="Baja">
      <formula>NOT(ISERROR(SEARCH("Baja",I10)))</formula>
    </cfRule>
    <cfRule type="containsText" dxfId="2862" priority="848" operator="containsText" text="Muy baja">
      <formula>NOT(ISERROR(SEARCH("Muy baja",I10)))</formula>
    </cfRule>
    <cfRule type="cellIs" dxfId="2861" priority="851" operator="between">
      <formula>1</formula>
      <formula>2</formula>
    </cfRule>
    <cfRule type="cellIs" dxfId="2860" priority="852" operator="between">
      <formula>0</formula>
      <formula>2</formula>
    </cfRule>
  </conditionalFormatting>
  <conditionalFormatting sqref="I10">
    <cfRule type="containsText" dxfId="2859" priority="701" operator="containsText" text="Muy Alta">
      <formula>NOT(ISERROR(SEARCH("Muy Alta",I10)))</formula>
    </cfRule>
  </conditionalFormatting>
  <conditionalFormatting sqref="L10 L15 L20 L25 L30 L35 L40 L45 L50 L55">
    <cfRule type="containsText" dxfId="2858" priority="692" operator="containsText" text="Catastrófico">
      <formula>NOT(ISERROR(SEARCH("Catastrófico",L10)))</formula>
    </cfRule>
    <cfRule type="containsText" dxfId="2857" priority="693" operator="containsText" text="Mayor">
      <formula>NOT(ISERROR(SEARCH("Mayor",L10)))</formula>
    </cfRule>
    <cfRule type="containsText" dxfId="2856" priority="694" operator="containsText" text="Alta">
      <formula>NOT(ISERROR(SEARCH("Alta",L10)))</formula>
    </cfRule>
    <cfRule type="containsText" dxfId="2855" priority="695" operator="containsText" text="Moderado">
      <formula>NOT(ISERROR(SEARCH("Moderado",L10)))</formula>
    </cfRule>
    <cfRule type="containsText" dxfId="2854" priority="696" operator="containsText" text="Menor">
      <formula>NOT(ISERROR(SEARCH("Menor",L10)))</formula>
    </cfRule>
    <cfRule type="containsText" dxfId="2853" priority="697" operator="containsText" text="Leve">
      <formula>NOT(ISERROR(SEARCH("Leve",L10)))</formula>
    </cfRule>
  </conditionalFormatting>
  <conditionalFormatting sqref="N10 N15 N20 N25">
    <cfRule type="containsText" dxfId="2852" priority="687" operator="containsText" text="Extremo">
      <formula>NOT(ISERROR(SEARCH("Extremo",N10)))</formula>
    </cfRule>
    <cfRule type="containsText" dxfId="2851" priority="688" operator="containsText" text="Alto">
      <formula>NOT(ISERROR(SEARCH("Alto",N10)))</formula>
    </cfRule>
    <cfRule type="containsText" dxfId="2850" priority="689" operator="containsText" text="Bajo">
      <formula>NOT(ISERROR(SEARCH("Bajo",N10)))</formula>
    </cfRule>
    <cfRule type="containsText" dxfId="2849" priority="690" operator="containsText" text="Moderado">
      <formula>NOT(ISERROR(SEARCH("Moderado",N10)))</formula>
    </cfRule>
    <cfRule type="containsText" dxfId="2848" priority="691" operator="containsText" text="Extremo">
      <formula>NOT(ISERROR(SEARCH("Extremo",N10)))</formula>
    </cfRule>
  </conditionalFormatting>
  <conditionalFormatting sqref="M10 M15 M20 M25 M30 M35 M40 M45 M50 M55">
    <cfRule type="containsText" dxfId="2847" priority="681" operator="containsText" text="Catastrófico">
      <formula>NOT(ISERROR(SEARCH("Catastrófico",M10)))</formula>
    </cfRule>
    <cfRule type="containsText" dxfId="2846" priority="682" operator="containsText" text="Mayor">
      <formula>NOT(ISERROR(SEARCH("Mayor",M10)))</formula>
    </cfRule>
    <cfRule type="containsText" dxfId="2845" priority="683" operator="containsText" text="Alta">
      <formula>NOT(ISERROR(SEARCH("Alta",M10)))</formula>
    </cfRule>
    <cfRule type="containsText" dxfId="2844" priority="684" operator="containsText" text="Moderado">
      <formula>NOT(ISERROR(SEARCH("Moderado",M10)))</formula>
    </cfRule>
    <cfRule type="containsText" dxfId="2843" priority="685" operator="containsText" text="Menor">
      <formula>NOT(ISERROR(SEARCH("Menor",M10)))</formula>
    </cfRule>
    <cfRule type="containsText" dxfId="2842" priority="686" operator="containsText" text="Leve">
      <formula>NOT(ISERROR(SEARCH("Leve",M10)))</formula>
    </cfRule>
  </conditionalFormatting>
  <conditionalFormatting sqref="Y10:Y14">
    <cfRule type="containsText" dxfId="2841" priority="615" operator="containsText" text="Muy Alta">
      <formula>NOT(ISERROR(SEARCH("Muy Alta",Y10)))</formula>
    </cfRule>
    <cfRule type="containsText" dxfId="2840" priority="616" operator="containsText" text="Alta">
      <formula>NOT(ISERROR(SEARCH("Alta",Y10)))</formula>
    </cfRule>
    <cfRule type="containsText" dxfId="2839" priority="617" operator="containsText" text="Media">
      <formula>NOT(ISERROR(SEARCH("Media",Y10)))</formula>
    </cfRule>
    <cfRule type="containsText" dxfId="2838" priority="618" operator="containsText" text="Muy Baja">
      <formula>NOT(ISERROR(SEARCH("Muy Baja",Y10)))</formula>
    </cfRule>
    <cfRule type="containsText" dxfId="2837" priority="619" operator="containsText" text="Baja">
      <formula>NOT(ISERROR(SEARCH("Baja",Y10)))</formula>
    </cfRule>
    <cfRule type="containsText" dxfId="2836" priority="620" operator="containsText" text="Muy Baja">
      <formula>NOT(ISERROR(SEARCH("Muy Baja",Y10)))</formula>
    </cfRule>
  </conditionalFormatting>
  <conditionalFormatting sqref="AC10:AC14">
    <cfRule type="containsText" dxfId="2835" priority="610" operator="containsText" text="Catastrófico">
      <formula>NOT(ISERROR(SEARCH("Catastrófico",AC10)))</formula>
    </cfRule>
    <cfRule type="containsText" dxfId="2834" priority="611" operator="containsText" text="Mayor">
      <formula>NOT(ISERROR(SEARCH("Mayor",AC10)))</formula>
    </cfRule>
    <cfRule type="containsText" dxfId="2833" priority="612" operator="containsText" text="Moderado">
      <formula>NOT(ISERROR(SEARCH("Moderado",AC10)))</formula>
    </cfRule>
    <cfRule type="containsText" dxfId="2832" priority="613" operator="containsText" text="Menor">
      <formula>NOT(ISERROR(SEARCH("Menor",AC10)))</formula>
    </cfRule>
    <cfRule type="containsText" dxfId="2831" priority="614" operator="containsText" text="Leve">
      <formula>NOT(ISERROR(SEARCH("Leve",AC10)))</formula>
    </cfRule>
  </conditionalFormatting>
  <conditionalFormatting sqref="AG10">
    <cfRule type="containsText" dxfId="2830" priority="601" operator="containsText" text="Extremo">
      <formula>NOT(ISERROR(SEARCH("Extremo",AG10)))</formula>
    </cfRule>
    <cfRule type="containsText" dxfId="2829" priority="602" operator="containsText" text="Alto">
      <formula>NOT(ISERROR(SEARCH("Alto",AG10)))</formula>
    </cfRule>
    <cfRule type="containsText" dxfId="2828" priority="603" operator="containsText" text="Moderado">
      <formula>NOT(ISERROR(SEARCH("Moderado",AG10)))</formula>
    </cfRule>
    <cfRule type="containsText" dxfId="2827" priority="604" operator="containsText" text="Menor">
      <formula>NOT(ISERROR(SEARCH("Menor",AG10)))</formula>
    </cfRule>
    <cfRule type="containsText" dxfId="2826" priority="605" operator="containsText" text="Bajo">
      <formula>NOT(ISERROR(SEARCH("Bajo",AG10)))</formula>
    </cfRule>
    <cfRule type="containsText" dxfId="2825" priority="606" operator="containsText" text="Moderado">
      <formula>NOT(ISERROR(SEARCH("Moderado",AG10)))</formula>
    </cfRule>
    <cfRule type="containsText" dxfId="2824" priority="607" operator="containsText" text="Extremo">
      <formula>NOT(ISERROR(SEARCH("Extremo",AG10)))</formula>
    </cfRule>
    <cfRule type="containsText" dxfId="2823" priority="608" operator="containsText" text="Baja">
      <formula>NOT(ISERROR(SEARCH("Baja",AG10)))</formula>
    </cfRule>
    <cfRule type="containsText" dxfId="2822" priority="609" operator="containsText" text="Alto">
      <formula>NOT(ISERROR(SEARCH("Alto",AG10)))</formula>
    </cfRule>
  </conditionalFormatting>
  <conditionalFormatting sqref="AA10:AA59">
    <cfRule type="containsText" dxfId="2821" priority="1" operator="containsText" text="Muy Baja">
      <formula>NOT(ISERROR(SEARCH("Muy Baja",AA10)))</formula>
    </cfRule>
    <cfRule type="containsText" dxfId="2820" priority="590" operator="containsText" text="Muy Alta">
      <formula>NOT(ISERROR(SEARCH("Muy Alta",AA10)))</formula>
    </cfRule>
    <cfRule type="containsText" dxfId="2819" priority="591" operator="containsText" text="Alta">
      <formula>NOT(ISERROR(SEARCH("Alta",AA10)))</formula>
    </cfRule>
    <cfRule type="containsText" dxfId="2818" priority="592" operator="containsText" text="Media">
      <formula>NOT(ISERROR(SEARCH("Media",AA10)))</formula>
    </cfRule>
    <cfRule type="containsText" dxfId="2817" priority="593" operator="containsText" text="Baja">
      <formula>NOT(ISERROR(SEARCH("Baja",AA10)))</formula>
    </cfRule>
    <cfRule type="containsText" dxfId="2816" priority="594" operator="containsText" text="Muy Baja">
      <formula>NOT(ISERROR(SEARCH("Muy Baja",AA10)))</formula>
    </cfRule>
  </conditionalFormatting>
  <conditionalFormatting sqref="AE10:AE14">
    <cfRule type="containsText" dxfId="2815" priority="585" operator="containsText" text="Catastrófico">
      <formula>NOT(ISERROR(SEARCH("Catastrófico",AE10)))</formula>
    </cfRule>
    <cfRule type="containsText" dxfId="2814" priority="586" operator="containsText" text="Moderado">
      <formula>NOT(ISERROR(SEARCH("Moderado",AE10)))</formula>
    </cfRule>
    <cfRule type="containsText" dxfId="2813" priority="587" operator="containsText" text="Menor">
      <formula>NOT(ISERROR(SEARCH("Menor",AE10)))</formula>
    </cfRule>
    <cfRule type="containsText" dxfId="2812" priority="588" operator="containsText" text="Leve">
      <formula>NOT(ISERROR(SEARCH("Leve",AE10)))</formula>
    </cfRule>
    <cfRule type="containsText" dxfId="2811" priority="589" operator="containsText" text="Mayor">
      <formula>NOT(ISERROR(SEARCH("Mayor",AE10)))</formula>
    </cfRule>
  </conditionalFormatting>
  <conditionalFormatting sqref="I15 I20 I25">
    <cfRule type="containsText" dxfId="2810" priority="562" operator="containsText" text="Muy Baja">
      <formula>NOT(ISERROR(SEARCH("Muy Baja",I15)))</formula>
    </cfRule>
    <cfRule type="containsText" dxfId="2809" priority="563" operator="containsText" text="Baja">
      <formula>NOT(ISERROR(SEARCH("Baja",I15)))</formula>
    </cfRule>
    <cfRule type="containsText" dxfId="2808" priority="565" operator="containsText" text="Muy Alta">
      <formula>NOT(ISERROR(SEARCH("Muy Alta",I15)))</formula>
    </cfRule>
    <cfRule type="containsText" dxfId="2807" priority="566" operator="containsText" text="Alta">
      <formula>NOT(ISERROR(SEARCH("Alta",I15)))</formula>
    </cfRule>
    <cfRule type="containsText" dxfId="2806" priority="567" operator="containsText" text="Media">
      <formula>NOT(ISERROR(SEARCH("Media",I15)))</formula>
    </cfRule>
    <cfRule type="containsText" dxfId="2805" priority="568" operator="containsText" text="Media">
      <formula>NOT(ISERROR(SEARCH("Media",I15)))</formula>
    </cfRule>
    <cfRule type="containsText" dxfId="2804" priority="569" operator="containsText" text="Media">
      <formula>NOT(ISERROR(SEARCH("Media",I15)))</formula>
    </cfRule>
    <cfRule type="containsText" dxfId="2803" priority="570" operator="containsText" text="Muy Baja">
      <formula>NOT(ISERROR(SEARCH("Muy Baja",I15)))</formula>
    </cfRule>
    <cfRule type="containsText" dxfId="2802" priority="571" operator="containsText" text="Baja">
      <formula>NOT(ISERROR(SEARCH("Baja",I15)))</formula>
    </cfRule>
    <cfRule type="containsText" dxfId="2801" priority="572" operator="containsText" text="Muy Baja">
      <formula>NOT(ISERROR(SEARCH("Muy Baja",I15)))</formula>
    </cfRule>
    <cfRule type="containsText" dxfId="2800" priority="573" operator="containsText" text="Muy Baja">
      <formula>NOT(ISERROR(SEARCH("Muy Baja",I15)))</formula>
    </cfRule>
    <cfRule type="containsText" dxfId="2799" priority="574" operator="containsText" text="Muy Baja">
      <formula>NOT(ISERROR(SEARCH("Muy Baja",I15)))</formula>
    </cfRule>
    <cfRule type="containsText" dxfId="2798" priority="575" operator="containsText" text="Muy Baja'Tabla probabilidad'!">
      <formula>NOT(ISERROR(SEARCH("Muy Baja'Tabla probabilidad'!",I15)))</formula>
    </cfRule>
    <cfRule type="containsText" dxfId="2797" priority="576" operator="containsText" text="Muy bajo">
      <formula>NOT(ISERROR(SEARCH("Muy bajo",I15)))</formula>
    </cfRule>
    <cfRule type="containsText" dxfId="2796" priority="577" operator="containsText" text="Alta">
      <formula>NOT(ISERROR(SEARCH("Alta",I15)))</formula>
    </cfRule>
    <cfRule type="containsText" dxfId="2795" priority="578" operator="containsText" text="Media">
      <formula>NOT(ISERROR(SEARCH("Media",I15)))</formula>
    </cfRule>
    <cfRule type="containsText" dxfId="2794" priority="579" operator="containsText" text="Baja">
      <formula>NOT(ISERROR(SEARCH("Baja",I15)))</formula>
    </cfRule>
    <cfRule type="containsText" dxfId="2793" priority="580" operator="containsText" text="Muy baja">
      <formula>NOT(ISERROR(SEARCH("Muy baja",I15)))</formula>
    </cfRule>
    <cfRule type="cellIs" dxfId="2792" priority="583" operator="between">
      <formula>1</formula>
      <formula>2</formula>
    </cfRule>
    <cfRule type="cellIs" dxfId="2791" priority="584" operator="between">
      <formula>0</formula>
      <formula>2</formula>
    </cfRule>
  </conditionalFormatting>
  <conditionalFormatting sqref="I15 I20 I25">
    <cfRule type="containsText" dxfId="2790" priority="564" operator="containsText" text="Muy Alta">
      <formula>NOT(ISERROR(SEARCH("Muy Alta",I15)))</formula>
    </cfRule>
  </conditionalFormatting>
  <conditionalFormatting sqref="Y15:Y19">
    <cfRule type="containsText" dxfId="2789" priority="556" operator="containsText" text="Muy Alta">
      <formula>NOT(ISERROR(SEARCH("Muy Alta",Y15)))</formula>
    </cfRule>
    <cfRule type="containsText" dxfId="2788" priority="557" operator="containsText" text="Alta">
      <formula>NOT(ISERROR(SEARCH("Alta",Y15)))</formula>
    </cfRule>
    <cfRule type="containsText" dxfId="2787" priority="558" operator="containsText" text="Media">
      <formula>NOT(ISERROR(SEARCH("Media",Y15)))</formula>
    </cfRule>
    <cfRule type="containsText" dxfId="2786" priority="559" operator="containsText" text="Muy Baja">
      <formula>NOT(ISERROR(SEARCH("Muy Baja",Y15)))</formula>
    </cfRule>
    <cfRule type="containsText" dxfId="2785" priority="560" operator="containsText" text="Baja">
      <formula>NOT(ISERROR(SEARCH("Baja",Y15)))</formula>
    </cfRule>
    <cfRule type="containsText" dxfId="2784" priority="561" operator="containsText" text="Muy Baja">
      <formula>NOT(ISERROR(SEARCH("Muy Baja",Y15)))</formula>
    </cfRule>
  </conditionalFormatting>
  <conditionalFormatting sqref="AC15:AC19">
    <cfRule type="containsText" dxfId="2783" priority="551" operator="containsText" text="Catastrófico">
      <formula>NOT(ISERROR(SEARCH("Catastrófico",AC15)))</formula>
    </cfRule>
    <cfRule type="containsText" dxfId="2782" priority="552" operator="containsText" text="Mayor">
      <formula>NOT(ISERROR(SEARCH("Mayor",AC15)))</formula>
    </cfRule>
    <cfRule type="containsText" dxfId="2781" priority="553" operator="containsText" text="Moderado">
      <formula>NOT(ISERROR(SEARCH("Moderado",AC15)))</formula>
    </cfRule>
    <cfRule type="containsText" dxfId="2780" priority="554" operator="containsText" text="Menor">
      <formula>NOT(ISERROR(SEARCH("Menor",AC15)))</formula>
    </cfRule>
    <cfRule type="containsText" dxfId="2779" priority="555" operator="containsText" text="Leve">
      <formula>NOT(ISERROR(SEARCH("Leve",AC15)))</formula>
    </cfRule>
  </conditionalFormatting>
  <conditionalFormatting sqref="AG15">
    <cfRule type="containsText" dxfId="2778" priority="542" operator="containsText" text="Extremo">
      <formula>NOT(ISERROR(SEARCH("Extremo",AG15)))</formula>
    </cfRule>
    <cfRule type="containsText" dxfId="2777" priority="543" operator="containsText" text="Alto">
      <formula>NOT(ISERROR(SEARCH("Alto",AG15)))</formula>
    </cfRule>
    <cfRule type="containsText" dxfId="2776" priority="544" operator="containsText" text="Moderado">
      <formula>NOT(ISERROR(SEARCH("Moderado",AG15)))</formula>
    </cfRule>
    <cfRule type="containsText" dxfId="2775" priority="545" operator="containsText" text="Menor">
      <formula>NOT(ISERROR(SEARCH("Menor",AG15)))</formula>
    </cfRule>
    <cfRule type="containsText" dxfId="2774" priority="546" operator="containsText" text="Bajo">
      <formula>NOT(ISERROR(SEARCH("Bajo",AG15)))</formula>
    </cfRule>
    <cfRule type="containsText" dxfId="2773" priority="547" operator="containsText" text="Moderado">
      <formula>NOT(ISERROR(SEARCH("Moderado",AG15)))</formula>
    </cfRule>
    <cfRule type="containsText" dxfId="2772" priority="548" operator="containsText" text="Extremo">
      <formula>NOT(ISERROR(SEARCH("Extremo",AG15)))</formula>
    </cfRule>
    <cfRule type="containsText" dxfId="2771" priority="549" operator="containsText" text="Baja">
      <formula>NOT(ISERROR(SEARCH("Baja",AG15)))</formula>
    </cfRule>
    <cfRule type="containsText" dxfId="2770" priority="550" operator="containsText" text="Alto">
      <formula>NOT(ISERROR(SEARCH("Alto",AG15)))</formula>
    </cfRule>
  </conditionalFormatting>
  <conditionalFormatting sqref="AE15:AE19">
    <cfRule type="containsText" dxfId="2769" priority="532" operator="containsText" text="Catastrófico">
      <formula>NOT(ISERROR(SEARCH("Catastrófico",AE15)))</formula>
    </cfRule>
    <cfRule type="containsText" dxfId="2768" priority="533" operator="containsText" text="Moderado">
      <formula>NOT(ISERROR(SEARCH("Moderado",AE15)))</formula>
    </cfRule>
    <cfRule type="containsText" dxfId="2767" priority="534" operator="containsText" text="Menor">
      <formula>NOT(ISERROR(SEARCH("Menor",AE15)))</formula>
    </cfRule>
    <cfRule type="containsText" dxfId="2766" priority="535" operator="containsText" text="Leve">
      <formula>NOT(ISERROR(SEARCH("Leve",AE15)))</formula>
    </cfRule>
    <cfRule type="containsText" dxfId="2765" priority="536" operator="containsText" text="Mayor">
      <formula>NOT(ISERROR(SEARCH("Mayor",AE15)))</formula>
    </cfRule>
  </conditionalFormatting>
  <conditionalFormatting sqref="Y20:Y24">
    <cfRule type="containsText" dxfId="2764" priority="526" operator="containsText" text="Muy Alta">
      <formula>NOT(ISERROR(SEARCH("Muy Alta",Y20)))</formula>
    </cfRule>
    <cfRule type="containsText" dxfId="2763" priority="527" operator="containsText" text="Alta">
      <formula>NOT(ISERROR(SEARCH("Alta",Y20)))</formula>
    </cfRule>
    <cfRule type="containsText" dxfId="2762" priority="528" operator="containsText" text="Media">
      <formula>NOT(ISERROR(SEARCH("Media",Y20)))</formula>
    </cfRule>
    <cfRule type="containsText" dxfId="2761" priority="529" operator="containsText" text="Muy Baja">
      <formula>NOT(ISERROR(SEARCH("Muy Baja",Y20)))</formula>
    </cfRule>
    <cfRule type="containsText" dxfId="2760" priority="530" operator="containsText" text="Baja">
      <formula>NOT(ISERROR(SEARCH("Baja",Y20)))</formula>
    </cfRule>
    <cfRule type="containsText" dxfId="2759" priority="531" operator="containsText" text="Muy Baja">
      <formula>NOT(ISERROR(SEARCH("Muy Baja",Y20)))</formula>
    </cfRule>
  </conditionalFormatting>
  <conditionalFormatting sqref="AC20:AC24">
    <cfRule type="containsText" dxfId="2758" priority="521" operator="containsText" text="Catastrófico">
      <formula>NOT(ISERROR(SEARCH("Catastrófico",AC20)))</formula>
    </cfRule>
    <cfRule type="containsText" dxfId="2757" priority="522" operator="containsText" text="Mayor">
      <formula>NOT(ISERROR(SEARCH("Mayor",AC20)))</formula>
    </cfRule>
    <cfRule type="containsText" dxfId="2756" priority="523" operator="containsText" text="Moderado">
      <formula>NOT(ISERROR(SEARCH("Moderado",AC20)))</formula>
    </cfRule>
    <cfRule type="containsText" dxfId="2755" priority="524" operator="containsText" text="Menor">
      <formula>NOT(ISERROR(SEARCH("Menor",AC20)))</formula>
    </cfRule>
    <cfRule type="containsText" dxfId="2754" priority="525" operator="containsText" text="Leve">
      <formula>NOT(ISERROR(SEARCH("Leve",AC20)))</formula>
    </cfRule>
  </conditionalFormatting>
  <conditionalFormatting sqref="AG20">
    <cfRule type="containsText" dxfId="2753" priority="512" operator="containsText" text="Extremo">
      <formula>NOT(ISERROR(SEARCH("Extremo",AG20)))</formula>
    </cfRule>
    <cfRule type="containsText" dxfId="2752" priority="513" operator="containsText" text="Alto">
      <formula>NOT(ISERROR(SEARCH("Alto",AG20)))</formula>
    </cfRule>
    <cfRule type="containsText" dxfId="2751" priority="514" operator="containsText" text="Moderado">
      <formula>NOT(ISERROR(SEARCH("Moderado",AG20)))</formula>
    </cfRule>
    <cfRule type="containsText" dxfId="2750" priority="515" operator="containsText" text="Menor">
      <formula>NOT(ISERROR(SEARCH("Menor",AG20)))</formula>
    </cfRule>
    <cfRule type="containsText" dxfId="2749" priority="516" operator="containsText" text="Bajo">
      <formula>NOT(ISERROR(SEARCH("Bajo",AG20)))</formula>
    </cfRule>
    <cfRule type="containsText" dxfId="2748" priority="517" operator="containsText" text="Moderado">
      <formula>NOT(ISERROR(SEARCH("Moderado",AG20)))</formula>
    </cfRule>
    <cfRule type="containsText" dxfId="2747" priority="518" operator="containsText" text="Extremo">
      <formula>NOT(ISERROR(SEARCH("Extremo",AG20)))</formula>
    </cfRule>
    <cfRule type="containsText" dxfId="2746" priority="519" operator="containsText" text="Baja">
      <formula>NOT(ISERROR(SEARCH("Baja",AG20)))</formula>
    </cfRule>
    <cfRule type="containsText" dxfId="2745" priority="520" operator="containsText" text="Alto">
      <formula>NOT(ISERROR(SEARCH("Alto",AG20)))</formula>
    </cfRule>
  </conditionalFormatting>
  <conditionalFormatting sqref="AE20:AE24">
    <cfRule type="containsText" dxfId="2744" priority="502" operator="containsText" text="Catastrófico">
      <formula>NOT(ISERROR(SEARCH("Catastrófico",AE20)))</formula>
    </cfRule>
    <cfRule type="containsText" dxfId="2743" priority="503" operator="containsText" text="Moderado">
      <formula>NOT(ISERROR(SEARCH("Moderado",AE20)))</formula>
    </cfRule>
    <cfRule type="containsText" dxfId="2742" priority="504" operator="containsText" text="Menor">
      <formula>NOT(ISERROR(SEARCH("Menor",AE20)))</formula>
    </cfRule>
    <cfRule type="containsText" dxfId="2741" priority="505" operator="containsText" text="Leve">
      <formula>NOT(ISERROR(SEARCH("Leve",AE20)))</formula>
    </cfRule>
    <cfRule type="containsText" dxfId="2740" priority="506" operator="containsText" text="Mayor">
      <formula>NOT(ISERROR(SEARCH("Mayor",AE20)))</formula>
    </cfRule>
  </conditionalFormatting>
  <conditionalFormatting sqref="Y25:Y29">
    <cfRule type="containsText" dxfId="2739" priority="466" operator="containsText" text="Muy Alta">
      <formula>NOT(ISERROR(SEARCH("Muy Alta",Y25)))</formula>
    </cfRule>
    <cfRule type="containsText" dxfId="2738" priority="467" operator="containsText" text="Alta">
      <formula>NOT(ISERROR(SEARCH("Alta",Y25)))</formula>
    </cfRule>
    <cfRule type="containsText" dxfId="2737" priority="468" operator="containsText" text="Media">
      <formula>NOT(ISERROR(SEARCH("Media",Y25)))</formula>
    </cfRule>
    <cfRule type="containsText" dxfId="2736" priority="469" operator="containsText" text="Muy Baja">
      <formula>NOT(ISERROR(SEARCH("Muy Baja",Y25)))</formula>
    </cfRule>
    <cfRule type="containsText" dxfId="2735" priority="470" operator="containsText" text="Baja">
      <formula>NOT(ISERROR(SEARCH("Baja",Y25)))</formula>
    </cfRule>
    <cfRule type="containsText" dxfId="2734" priority="471" operator="containsText" text="Muy Baja">
      <formula>NOT(ISERROR(SEARCH("Muy Baja",Y25)))</formula>
    </cfRule>
  </conditionalFormatting>
  <conditionalFormatting sqref="AC25:AC29">
    <cfRule type="containsText" dxfId="2733" priority="461" operator="containsText" text="Catastrófico">
      <formula>NOT(ISERROR(SEARCH("Catastrófico",AC25)))</formula>
    </cfRule>
    <cfRule type="containsText" dxfId="2732" priority="462" operator="containsText" text="Mayor">
      <formula>NOT(ISERROR(SEARCH("Mayor",AC25)))</formula>
    </cfRule>
    <cfRule type="containsText" dxfId="2731" priority="463" operator="containsText" text="Moderado">
      <formula>NOT(ISERROR(SEARCH("Moderado",AC25)))</formula>
    </cfRule>
    <cfRule type="containsText" dxfId="2730" priority="464" operator="containsText" text="Menor">
      <formula>NOT(ISERROR(SEARCH("Menor",AC25)))</formula>
    </cfRule>
    <cfRule type="containsText" dxfId="2729" priority="465" operator="containsText" text="Leve">
      <formula>NOT(ISERROR(SEARCH("Leve",AC25)))</formula>
    </cfRule>
  </conditionalFormatting>
  <conditionalFormatting sqref="AG25">
    <cfRule type="containsText" dxfId="2728" priority="452" operator="containsText" text="Extremo">
      <formula>NOT(ISERROR(SEARCH("Extremo",AG25)))</formula>
    </cfRule>
    <cfRule type="containsText" dxfId="2727" priority="453" operator="containsText" text="Alto">
      <formula>NOT(ISERROR(SEARCH("Alto",AG25)))</formula>
    </cfRule>
    <cfRule type="containsText" dxfId="2726" priority="454" operator="containsText" text="Moderado">
      <formula>NOT(ISERROR(SEARCH("Moderado",AG25)))</formula>
    </cfRule>
    <cfRule type="containsText" dxfId="2725" priority="455" operator="containsText" text="Menor">
      <formula>NOT(ISERROR(SEARCH("Menor",AG25)))</formula>
    </cfRule>
    <cfRule type="containsText" dxfId="2724" priority="456" operator="containsText" text="Bajo">
      <formula>NOT(ISERROR(SEARCH("Bajo",AG25)))</formula>
    </cfRule>
    <cfRule type="containsText" dxfId="2723" priority="457" operator="containsText" text="Moderado">
      <formula>NOT(ISERROR(SEARCH("Moderado",AG25)))</formula>
    </cfRule>
    <cfRule type="containsText" dxfId="2722" priority="458" operator="containsText" text="Extremo">
      <formula>NOT(ISERROR(SEARCH("Extremo",AG25)))</formula>
    </cfRule>
    <cfRule type="containsText" dxfId="2721" priority="459" operator="containsText" text="Baja">
      <formula>NOT(ISERROR(SEARCH("Baja",AG25)))</formula>
    </cfRule>
    <cfRule type="containsText" dxfId="2720" priority="460" operator="containsText" text="Alto">
      <formula>NOT(ISERROR(SEARCH("Alto",AG25)))</formula>
    </cfRule>
  </conditionalFormatting>
  <conditionalFormatting sqref="AE25:AE29">
    <cfRule type="containsText" dxfId="2719" priority="442" operator="containsText" text="Catastrófico">
      <formula>NOT(ISERROR(SEARCH("Catastrófico",AE25)))</formula>
    </cfRule>
    <cfRule type="containsText" dxfId="2718" priority="443" operator="containsText" text="Moderado">
      <formula>NOT(ISERROR(SEARCH("Moderado",AE25)))</formula>
    </cfRule>
    <cfRule type="containsText" dxfId="2717" priority="444" operator="containsText" text="Menor">
      <formula>NOT(ISERROR(SEARCH("Menor",AE25)))</formula>
    </cfRule>
    <cfRule type="containsText" dxfId="2716" priority="445" operator="containsText" text="Leve">
      <formula>NOT(ISERROR(SEARCH("Leve",AE25)))</formula>
    </cfRule>
    <cfRule type="containsText" dxfId="2715" priority="446" operator="containsText" text="Mayor">
      <formula>NOT(ISERROR(SEARCH("Mayor",AE25)))</formula>
    </cfRule>
  </conditionalFormatting>
  <conditionalFormatting sqref="N30 N35">
    <cfRule type="containsText" dxfId="2714" priority="431" operator="containsText" text="Extremo">
      <formula>NOT(ISERROR(SEARCH("Extremo",N30)))</formula>
    </cfRule>
    <cfRule type="containsText" dxfId="2713" priority="432" operator="containsText" text="Alto">
      <formula>NOT(ISERROR(SEARCH("Alto",N30)))</formula>
    </cfRule>
    <cfRule type="containsText" dxfId="2712" priority="433" operator="containsText" text="Bajo">
      <formula>NOT(ISERROR(SEARCH("Bajo",N30)))</formula>
    </cfRule>
    <cfRule type="containsText" dxfId="2711" priority="434" operator="containsText" text="Moderado">
      <formula>NOT(ISERROR(SEARCH("Moderado",N30)))</formula>
    </cfRule>
    <cfRule type="containsText" dxfId="2710" priority="435" operator="containsText" text="Extremo">
      <formula>NOT(ISERROR(SEARCH("Extremo",N30)))</formula>
    </cfRule>
  </conditionalFormatting>
  <conditionalFormatting sqref="I30 I35 I40">
    <cfRule type="containsText" dxfId="2709" priority="402" operator="containsText" text="Muy Baja">
      <formula>NOT(ISERROR(SEARCH("Muy Baja",I30)))</formula>
    </cfRule>
    <cfRule type="containsText" dxfId="2708" priority="403" operator="containsText" text="Baja">
      <formula>NOT(ISERROR(SEARCH("Baja",I30)))</formula>
    </cfRule>
    <cfRule type="containsText" dxfId="2707" priority="405" operator="containsText" text="Muy Alta">
      <formula>NOT(ISERROR(SEARCH("Muy Alta",I30)))</formula>
    </cfRule>
    <cfRule type="containsText" dxfId="2706" priority="406" operator="containsText" text="Alta">
      <formula>NOT(ISERROR(SEARCH("Alta",I30)))</formula>
    </cfRule>
    <cfRule type="containsText" dxfId="2705" priority="407" operator="containsText" text="Media">
      <formula>NOT(ISERROR(SEARCH("Media",I30)))</formula>
    </cfRule>
    <cfRule type="containsText" dxfId="2704" priority="408" operator="containsText" text="Media">
      <formula>NOT(ISERROR(SEARCH("Media",I30)))</formula>
    </cfRule>
    <cfRule type="containsText" dxfId="2703" priority="409" operator="containsText" text="Media">
      <formula>NOT(ISERROR(SEARCH("Media",I30)))</formula>
    </cfRule>
    <cfRule type="containsText" dxfId="2702" priority="410" operator="containsText" text="Muy Baja">
      <formula>NOT(ISERROR(SEARCH("Muy Baja",I30)))</formula>
    </cfRule>
    <cfRule type="containsText" dxfId="2701" priority="411" operator="containsText" text="Baja">
      <formula>NOT(ISERROR(SEARCH("Baja",I30)))</formula>
    </cfRule>
    <cfRule type="containsText" dxfId="2700" priority="412" operator="containsText" text="Muy Baja">
      <formula>NOT(ISERROR(SEARCH("Muy Baja",I30)))</formula>
    </cfRule>
    <cfRule type="containsText" dxfId="2699" priority="413" operator="containsText" text="Muy Baja">
      <formula>NOT(ISERROR(SEARCH("Muy Baja",I30)))</formula>
    </cfRule>
    <cfRule type="containsText" dxfId="2698" priority="414" operator="containsText" text="Muy Baja">
      <formula>NOT(ISERROR(SEARCH("Muy Baja",I30)))</formula>
    </cfRule>
    <cfRule type="containsText" dxfId="2697" priority="415" operator="containsText" text="Muy Baja'Tabla probabilidad'!">
      <formula>NOT(ISERROR(SEARCH("Muy Baja'Tabla probabilidad'!",I30)))</formula>
    </cfRule>
    <cfRule type="containsText" dxfId="2696" priority="416" operator="containsText" text="Muy bajo">
      <formula>NOT(ISERROR(SEARCH("Muy bajo",I30)))</formula>
    </cfRule>
    <cfRule type="containsText" dxfId="2695" priority="417" operator="containsText" text="Alta">
      <formula>NOT(ISERROR(SEARCH("Alta",I30)))</formula>
    </cfRule>
    <cfRule type="containsText" dxfId="2694" priority="418" operator="containsText" text="Media">
      <formula>NOT(ISERROR(SEARCH("Media",I30)))</formula>
    </cfRule>
    <cfRule type="containsText" dxfId="2693" priority="419" operator="containsText" text="Baja">
      <formula>NOT(ISERROR(SEARCH("Baja",I30)))</formula>
    </cfRule>
    <cfRule type="containsText" dxfId="2692" priority="420" operator="containsText" text="Muy baja">
      <formula>NOT(ISERROR(SEARCH("Muy baja",I30)))</formula>
    </cfRule>
    <cfRule type="cellIs" dxfId="2691" priority="423" operator="between">
      <formula>1</formula>
      <formula>2</formula>
    </cfRule>
    <cfRule type="cellIs" dxfId="2690" priority="424" operator="between">
      <formula>0</formula>
      <formula>2</formula>
    </cfRule>
  </conditionalFormatting>
  <conditionalFormatting sqref="I30 I35 I40">
    <cfRule type="containsText" dxfId="2689" priority="404" operator="containsText" text="Muy Alta">
      <formula>NOT(ISERROR(SEARCH("Muy Alta",I30)))</formula>
    </cfRule>
  </conditionalFormatting>
  <conditionalFormatting sqref="Y30:Y34">
    <cfRule type="containsText" dxfId="2688" priority="396" operator="containsText" text="Muy Alta">
      <formula>NOT(ISERROR(SEARCH("Muy Alta",Y30)))</formula>
    </cfRule>
    <cfRule type="containsText" dxfId="2687" priority="397" operator="containsText" text="Alta">
      <formula>NOT(ISERROR(SEARCH("Alta",Y30)))</formula>
    </cfRule>
    <cfRule type="containsText" dxfId="2686" priority="398" operator="containsText" text="Media">
      <formula>NOT(ISERROR(SEARCH("Media",Y30)))</formula>
    </cfRule>
    <cfRule type="containsText" dxfId="2685" priority="399" operator="containsText" text="Muy Baja">
      <formula>NOT(ISERROR(SEARCH("Muy Baja",Y30)))</formula>
    </cfRule>
    <cfRule type="containsText" dxfId="2684" priority="400" operator="containsText" text="Baja">
      <formula>NOT(ISERROR(SEARCH("Baja",Y30)))</formula>
    </cfRule>
    <cfRule type="containsText" dxfId="2683" priority="401" operator="containsText" text="Muy Baja">
      <formula>NOT(ISERROR(SEARCH("Muy Baja",Y30)))</formula>
    </cfRule>
  </conditionalFormatting>
  <conditionalFormatting sqref="AC30:AC34">
    <cfRule type="containsText" dxfId="2682" priority="391" operator="containsText" text="Catastrófico">
      <formula>NOT(ISERROR(SEARCH("Catastrófico",AC30)))</formula>
    </cfRule>
    <cfRule type="containsText" dxfId="2681" priority="392" operator="containsText" text="Mayor">
      <formula>NOT(ISERROR(SEARCH("Mayor",AC30)))</formula>
    </cfRule>
    <cfRule type="containsText" dxfId="2680" priority="393" operator="containsText" text="Moderado">
      <formula>NOT(ISERROR(SEARCH("Moderado",AC30)))</formula>
    </cfRule>
    <cfRule type="containsText" dxfId="2679" priority="394" operator="containsText" text="Menor">
      <formula>NOT(ISERROR(SEARCH("Menor",AC30)))</formula>
    </cfRule>
    <cfRule type="containsText" dxfId="2678" priority="395" operator="containsText" text="Leve">
      <formula>NOT(ISERROR(SEARCH("Leve",AC30)))</formula>
    </cfRule>
  </conditionalFormatting>
  <conditionalFormatting sqref="AG30">
    <cfRule type="containsText" dxfId="2677" priority="382" operator="containsText" text="Extremo">
      <formula>NOT(ISERROR(SEARCH("Extremo",AG30)))</formula>
    </cfRule>
    <cfRule type="containsText" dxfId="2676" priority="383" operator="containsText" text="Alto">
      <formula>NOT(ISERROR(SEARCH("Alto",AG30)))</formula>
    </cfRule>
    <cfRule type="containsText" dxfId="2675" priority="384" operator="containsText" text="Moderado">
      <formula>NOT(ISERROR(SEARCH("Moderado",AG30)))</formula>
    </cfRule>
    <cfRule type="containsText" dxfId="2674" priority="385" operator="containsText" text="Menor">
      <formula>NOT(ISERROR(SEARCH("Menor",AG30)))</formula>
    </cfRule>
    <cfRule type="containsText" dxfId="2673" priority="386" operator="containsText" text="Bajo">
      <formula>NOT(ISERROR(SEARCH("Bajo",AG30)))</formula>
    </cfRule>
    <cfRule type="containsText" dxfId="2672" priority="387" operator="containsText" text="Moderado">
      <formula>NOT(ISERROR(SEARCH("Moderado",AG30)))</formula>
    </cfRule>
    <cfRule type="containsText" dxfId="2671" priority="388" operator="containsText" text="Extremo">
      <formula>NOT(ISERROR(SEARCH("Extremo",AG30)))</formula>
    </cfRule>
    <cfRule type="containsText" dxfId="2670" priority="389" operator="containsText" text="Baja">
      <formula>NOT(ISERROR(SEARCH("Baja",AG30)))</formula>
    </cfRule>
    <cfRule type="containsText" dxfId="2669" priority="390" operator="containsText" text="Alto">
      <formula>NOT(ISERROR(SEARCH("Alto",AG30)))</formula>
    </cfRule>
  </conditionalFormatting>
  <conditionalFormatting sqref="AE30:AE34">
    <cfRule type="containsText" dxfId="2668" priority="372" operator="containsText" text="Catastrófico">
      <formula>NOT(ISERROR(SEARCH("Catastrófico",AE30)))</formula>
    </cfRule>
    <cfRule type="containsText" dxfId="2667" priority="373" operator="containsText" text="Moderado">
      <formula>NOT(ISERROR(SEARCH("Moderado",AE30)))</formula>
    </cfRule>
    <cfRule type="containsText" dxfId="2666" priority="374" operator="containsText" text="Menor">
      <formula>NOT(ISERROR(SEARCH("Menor",AE30)))</formula>
    </cfRule>
    <cfRule type="containsText" dxfId="2665" priority="375" operator="containsText" text="Leve">
      <formula>NOT(ISERROR(SEARCH("Leve",AE30)))</formula>
    </cfRule>
    <cfRule type="containsText" dxfId="2664" priority="376" operator="containsText" text="Mayor">
      <formula>NOT(ISERROR(SEARCH("Mayor",AE30)))</formula>
    </cfRule>
  </conditionalFormatting>
  <conditionalFormatting sqref="Y35:Y39">
    <cfRule type="containsText" dxfId="2663" priority="306" operator="containsText" text="Muy Alta">
      <formula>NOT(ISERROR(SEARCH("Muy Alta",Y35)))</formula>
    </cfRule>
    <cfRule type="containsText" dxfId="2662" priority="307" operator="containsText" text="Alta">
      <formula>NOT(ISERROR(SEARCH("Alta",Y35)))</formula>
    </cfRule>
    <cfRule type="containsText" dxfId="2661" priority="308" operator="containsText" text="Media">
      <formula>NOT(ISERROR(SEARCH("Media",Y35)))</formula>
    </cfRule>
    <cfRule type="containsText" dxfId="2660" priority="309" operator="containsText" text="Muy Baja">
      <formula>NOT(ISERROR(SEARCH("Muy Baja",Y35)))</formula>
    </cfRule>
    <cfRule type="containsText" dxfId="2659" priority="310" operator="containsText" text="Baja">
      <formula>NOT(ISERROR(SEARCH("Baja",Y35)))</formula>
    </cfRule>
    <cfRule type="containsText" dxfId="2658" priority="311" operator="containsText" text="Muy Baja">
      <formula>NOT(ISERROR(SEARCH("Muy Baja",Y35)))</formula>
    </cfRule>
  </conditionalFormatting>
  <conditionalFormatting sqref="AC35:AC39">
    <cfRule type="containsText" dxfId="2657" priority="301" operator="containsText" text="Catastrófico">
      <formula>NOT(ISERROR(SEARCH("Catastrófico",AC35)))</formula>
    </cfRule>
    <cfRule type="containsText" dxfId="2656" priority="302" operator="containsText" text="Mayor">
      <formula>NOT(ISERROR(SEARCH("Mayor",AC35)))</formula>
    </cfRule>
    <cfRule type="containsText" dxfId="2655" priority="303" operator="containsText" text="Moderado">
      <formula>NOT(ISERROR(SEARCH("Moderado",AC35)))</formula>
    </cfRule>
    <cfRule type="containsText" dxfId="2654" priority="304" operator="containsText" text="Menor">
      <formula>NOT(ISERROR(SEARCH("Menor",AC35)))</formula>
    </cfRule>
    <cfRule type="containsText" dxfId="2653" priority="305" operator="containsText" text="Leve">
      <formula>NOT(ISERROR(SEARCH("Leve",AC35)))</formula>
    </cfRule>
  </conditionalFormatting>
  <conditionalFormatting sqref="AG35">
    <cfRule type="containsText" dxfId="2652" priority="292" operator="containsText" text="Extremo">
      <formula>NOT(ISERROR(SEARCH("Extremo",AG35)))</formula>
    </cfRule>
    <cfRule type="containsText" dxfId="2651" priority="293" operator="containsText" text="Alto">
      <formula>NOT(ISERROR(SEARCH("Alto",AG35)))</formula>
    </cfRule>
    <cfRule type="containsText" dxfId="2650" priority="294" operator="containsText" text="Moderado">
      <formula>NOT(ISERROR(SEARCH("Moderado",AG35)))</formula>
    </cfRule>
    <cfRule type="containsText" dxfId="2649" priority="295" operator="containsText" text="Menor">
      <formula>NOT(ISERROR(SEARCH("Menor",AG35)))</formula>
    </cfRule>
    <cfRule type="containsText" dxfId="2648" priority="296" operator="containsText" text="Bajo">
      <formula>NOT(ISERROR(SEARCH("Bajo",AG35)))</formula>
    </cfRule>
    <cfRule type="containsText" dxfId="2647" priority="297" operator="containsText" text="Moderado">
      <formula>NOT(ISERROR(SEARCH("Moderado",AG35)))</formula>
    </cfRule>
    <cfRule type="containsText" dxfId="2646" priority="298" operator="containsText" text="Extremo">
      <formula>NOT(ISERROR(SEARCH("Extremo",AG35)))</formula>
    </cfRule>
    <cfRule type="containsText" dxfId="2645" priority="299" operator="containsText" text="Baja">
      <formula>NOT(ISERROR(SEARCH("Baja",AG35)))</formula>
    </cfRule>
    <cfRule type="containsText" dxfId="2644" priority="300" operator="containsText" text="Alto">
      <formula>NOT(ISERROR(SEARCH("Alto",AG35)))</formula>
    </cfRule>
  </conditionalFormatting>
  <conditionalFormatting sqref="AE35:AE39">
    <cfRule type="containsText" dxfId="2643" priority="282" operator="containsText" text="Catastrófico">
      <formula>NOT(ISERROR(SEARCH("Catastrófico",AE35)))</formula>
    </cfRule>
    <cfRule type="containsText" dxfId="2642" priority="283" operator="containsText" text="Moderado">
      <formula>NOT(ISERROR(SEARCH("Moderado",AE35)))</formula>
    </cfRule>
    <cfRule type="containsText" dxfId="2641" priority="284" operator="containsText" text="Menor">
      <formula>NOT(ISERROR(SEARCH("Menor",AE35)))</formula>
    </cfRule>
    <cfRule type="containsText" dxfId="2640" priority="285" operator="containsText" text="Leve">
      <formula>NOT(ISERROR(SEARCH("Leve",AE35)))</formula>
    </cfRule>
    <cfRule type="containsText" dxfId="2639" priority="286" operator="containsText" text="Mayor">
      <formula>NOT(ISERROR(SEARCH("Mayor",AE35)))</formula>
    </cfRule>
  </conditionalFormatting>
  <conditionalFormatting sqref="N40">
    <cfRule type="containsText" dxfId="2638" priority="277" operator="containsText" text="Extremo">
      <formula>NOT(ISERROR(SEARCH("Extremo",N40)))</formula>
    </cfRule>
    <cfRule type="containsText" dxfId="2637" priority="278" operator="containsText" text="Alto">
      <formula>NOT(ISERROR(SEARCH("Alto",N40)))</formula>
    </cfRule>
    <cfRule type="containsText" dxfId="2636" priority="279" operator="containsText" text="Bajo">
      <formula>NOT(ISERROR(SEARCH("Bajo",N40)))</formula>
    </cfRule>
    <cfRule type="containsText" dxfId="2635" priority="280" operator="containsText" text="Moderado">
      <formula>NOT(ISERROR(SEARCH("Moderado",N40)))</formula>
    </cfRule>
    <cfRule type="containsText" dxfId="2634" priority="281" operator="containsText" text="Extremo">
      <formula>NOT(ISERROR(SEARCH("Extremo",N40)))</formula>
    </cfRule>
  </conditionalFormatting>
  <conditionalFormatting sqref="Y40:Y44">
    <cfRule type="containsText" dxfId="2633" priority="236" operator="containsText" text="Muy Alta">
      <formula>NOT(ISERROR(SEARCH("Muy Alta",Y40)))</formula>
    </cfRule>
    <cfRule type="containsText" dxfId="2632" priority="237" operator="containsText" text="Alta">
      <formula>NOT(ISERROR(SEARCH("Alta",Y40)))</formula>
    </cfRule>
    <cfRule type="containsText" dxfId="2631" priority="238" operator="containsText" text="Media">
      <formula>NOT(ISERROR(SEARCH("Media",Y40)))</formula>
    </cfRule>
    <cfRule type="containsText" dxfId="2630" priority="239" operator="containsText" text="Muy Baja">
      <formula>NOT(ISERROR(SEARCH("Muy Baja",Y40)))</formula>
    </cfRule>
    <cfRule type="containsText" dxfId="2629" priority="240" operator="containsText" text="Baja">
      <formula>NOT(ISERROR(SEARCH("Baja",Y40)))</formula>
    </cfRule>
    <cfRule type="containsText" dxfId="2628" priority="241" operator="containsText" text="Muy Baja">
      <formula>NOT(ISERROR(SEARCH("Muy Baja",Y40)))</formula>
    </cfRule>
  </conditionalFormatting>
  <conditionalFormatting sqref="AC40:AC44">
    <cfRule type="containsText" dxfId="2627" priority="231" operator="containsText" text="Catastrófico">
      <formula>NOT(ISERROR(SEARCH("Catastrófico",AC40)))</formula>
    </cfRule>
    <cfRule type="containsText" dxfId="2626" priority="232" operator="containsText" text="Mayor">
      <formula>NOT(ISERROR(SEARCH("Mayor",AC40)))</formula>
    </cfRule>
    <cfRule type="containsText" dxfId="2625" priority="233" operator="containsText" text="Moderado">
      <formula>NOT(ISERROR(SEARCH("Moderado",AC40)))</formula>
    </cfRule>
    <cfRule type="containsText" dxfId="2624" priority="234" operator="containsText" text="Menor">
      <formula>NOT(ISERROR(SEARCH("Menor",AC40)))</formula>
    </cfRule>
    <cfRule type="containsText" dxfId="2623" priority="235" operator="containsText" text="Leve">
      <formula>NOT(ISERROR(SEARCH("Leve",AC40)))</formula>
    </cfRule>
  </conditionalFormatting>
  <conditionalFormatting sqref="AG40">
    <cfRule type="containsText" dxfId="2622" priority="222" operator="containsText" text="Extremo">
      <formula>NOT(ISERROR(SEARCH("Extremo",AG40)))</formula>
    </cfRule>
    <cfRule type="containsText" dxfId="2621" priority="223" operator="containsText" text="Alto">
      <formula>NOT(ISERROR(SEARCH("Alto",AG40)))</formula>
    </cfRule>
    <cfRule type="containsText" dxfId="2620" priority="224" operator="containsText" text="Moderado">
      <formula>NOT(ISERROR(SEARCH("Moderado",AG40)))</formula>
    </cfRule>
    <cfRule type="containsText" dxfId="2619" priority="225" operator="containsText" text="Menor">
      <formula>NOT(ISERROR(SEARCH("Menor",AG40)))</formula>
    </cfRule>
    <cfRule type="containsText" dxfId="2618" priority="226" operator="containsText" text="Bajo">
      <formula>NOT(ISERROR(SEARCH("Bajo",AG40)))</formula>
    </cfRule>
    <cfRule type="containsText" dxfId="2617" priority="227" operator="containsText" text="Moderado">
      <formula>NOT(ISERROR(SEARCH("Moderado",AG40)))</formula>
    </cfRule>
    <cfRule type="containsText" dxfId="2616" priority="228" operator="containsText" text="Extremo">
      <formula>NOT(ISERROR(SEARCH("Extremo",AG40)))</formula>
    </cfRule>
    <cfRule type="containsText" dxfId="2615" priority="229" operator="containsText" text="Baja">
      <formula>NOT(ISERROR(SEARCH("Baja",AG40)))</formula>
    </cfRule>
    <cfRule type="containsText" dxfId="2614" priority="230" operator="containsText" text="Alto">
      <formula>NOT(ISERROR(SEARCH("Alto",AG40)))</formula>
    </cfRule>
  </conditionalFormatting>
  <conditionalFormatting sqref="AE40:AE44">
    <cfRule type="containsText" dxfId="2613" priority="212" operator="containsText" text="Catastrófico">
      <formula>NOT(ISERROR(SEARCH("Catastrófico",AE40)))</formula>
    </cfRule>
    <cfRule type="containsText" dxfId="2612" priority="213" operator="containsText" text="Moderado">
      <formula>NOT(ISERROR(SEARCH("Moderado",AE40)))</formula>
    </cfRule>
    <cfRule type="containsText" dxfId="2611" priority="214" operator="containsText" text="Menor">
      <formula>NOT(ISERROR(SEARCH("Menor",AE40)))</formula>
    </cfRule>
    <cfRule type="containsText" dxfId="2610" priority="215" operator="containsText" text="Leve">
      <formula>NOT(ISERROR(SEARCH("Leve",AE40)))</formula>
    </cfRule>
    <cfRule type="containsText" dxfId="2609" priority="216" operator="containsText" text="Mayor">
      <formula>NOT(ISERROR(SEARCH("Mayor",AE40)))</formula>
    </cfRule>
  </conditionalFormatting>
  <conditionalFormatting sqref="N45">
    <cfRule type="containsText" dxfId="2608" priority="207" operator="containsText" text="Extremo">
      <formula>NOT(ISERROR(SEARCH("Extremo",N45)))</formula>
    </cfRule>
    <cfRule type="containsText" dxfId="2607" priority="208" operator="containsText" text="Alto">
      <formula>NOT(ISERROR(SEARCH("Alto",N45)))</formula>
    </cfRule>
    <cfRule type="containsText" dxfId="2606" priority="209" operator="containsText" text="Bajo">
      <formula>NOT(ISERROR(SEARCH("Bajo",N45)))</formula>
    </cfRule>
    <cfRule type="containsText" dxfId="2605" priority="210" operator="containsText" text="Moderado">
      <formula>NOT(ISERROR(SEARCH("Moderado",N45)))</formula>
    </cfRule>
    <cfRule type="containsText" dxfId="2604" priority="211" operator="containsText" text="Extremo">
      <formula>NOT(ISERROR(SEARCH("Extremo",N45)))</formula>
    </cfRule>
  </conditionalFormatting>
  <conditionalFormatting sqref="I45">
    <cfRule type="containsText" dxfId="2603" priority="184" operator="containsText" text="Muy Baja">
      <formula>NOT(ISERROR(SEARCH("Muy Baja",I45)))</formula>
    </cfRule>
    <cfRule type="containsText" dxfId="2602" priority="185" operator="containsText" text="Baja">
      <formula>NOT(ISERROR(SEARCH("Baja",I45)))</formula>
    </cfRule>
    <cfRule type="containsText" dxfId="2601" priority="187" operator="containsText" text="Muy Alta">
      <formula>NOT(ISERROR(SEARCH("Muy Alta",I45)))</formula>
    </cfRule>
    <cfRule type="containsText" dxfId="2600" priority="188" operator="containsText" text="Alta">
      <formula>NOT(ISERROR(SEARCH("Alta",I45)))</formula>
    </cfRule>
    <cfRule type="containsText" dxfId="2599" priority="189" operator="containsText" text="Media">
      <formula>NOT(ISERROR(SEARCH("Media",I45)))</formula>
    </cfRule>
    <cfRule type="containsText" dxfId="2598" priority="190" operator="containsText" text="Media">
      <formula>NOT(ISERROR(SEARCH("Media",I45)))</formula>
    </cfRule>
    <cfRule type="containsText" dxfId="2597" priority="191" operator="containsText" text="Media">
      <formula>NOT(ISERROR(SEARCH("Media",I45)))</formula>
    </cfRule>
    <cfRule type="containsText" dxfId="2596" priority="192" operator="containsText" text="Muy Baja">
      <formula>NOT(ISERROR(SEARCH("Muy Baja",I45)))</formula>
    </cfRule>
    <cfRule type="containsText" dxfId="2595" priority="193" operator="containsText" text="Baja">
      <formula>NOT(ISERROR(SEARCH("Baja",I45)))</formula>
    </cfRule>
    <cfRule type="containsText" dxfId="2594" priority="194" operator="containsText" text="Muy Baja">
      <formula>NOT(ISERROR(SEARCH("Muy Baja",I45)))</formula>
    </cfRule>
    <cfRule type="containsText" dxfId="2593" priority="195" operator="containsText" text="Muy Baja">
      <formula>NOT(ISERROR(SEARCH("Muy Baja",I45)))</formula>
    </cfRule>
    <cfRule type="containsText" dxfId="2592" priority="196" operator="containsText" text="Muy Baja">
      <formula>NOT(ISERROR(SEARCH("Muy Baja",I45)))</formula>
    </cfRule>
    <cfRule type="containsText" dxfId="2591" priority="197" operator="containsText" text="Muy Baja'Tabla probabilidad'!">
      <formula>NOT(ISERROR(SEARCH("Muy Baja'Tabla probabilidad'!",I45)))</formula>
    </cfRule>
    <cfRule type="containsText" dxfId="2590" priority="198" operator="containsText" text="Muy bajo">
      <formula>NOT(ISERROR(SEARCH("Muy bajo",I45)))</formula>
    </cfRule>
    <cfRule type="containsText" dxfId="2589" priority="199" operator="containsText" text="Alta">
      <formula>NOT(ISERROR(SEARCH("Alta",I45)))</formula>
    </cfRule>
    <cfRule type="containsText" dxfId="2588" priority="200" operator="containsText" text="Media">
      <formula>NOT(ISERROR(SEARCH("Media",I45)))</formula>
    </cfRule>
    <cfRule type="containsText" dxfId="2587" priority="201" operator="containsText" text="Baja">
      <formula>NOT(ISERROR(SEARCH("Baja",I45)))</formula>
    </cfRule>
    <cfRule type="containsText" dxfId="2586" priority="202" operator="containsText" text="Muy baja">
      <formula>NOT(ISERROR(SEARCH("Muy baja",I45)))</formula>
    </cfRule>
    <cfRule type="cellIs" dxfId="2585" priority="205" operator="between">
      <formula>1</formula>
      <formula>2</formula>
    </cfRule>
    <cfRule type="cellIs" dxfId="2584" priority="206" operator="between">
      <formula>0</formula>
      <formula>2</formula>
    </cfRule>
  </conditionalFormatting>
  <conditionalFormatting sqref="I45">
    <cfRule type="containsText" dxfId="2583" priority="186" operator="containsText" text="Muy Alta">
      <formula>NOT(ISERROR(SEARCH("Muy Alta",I45)))</formula>
    </cfRule>
  </conditionalFormatting>
  <conditionalFormatting sqref="Y45:Y49">
    <cfRule type="containsText" dxfId="2582" priority="166" operator="containsText" text="Muy Alta">
      <formula>NOT(ISERROR(SEARCH("Muy Alta",Y45)))</formula>
    </cfRule>
    <cfRule type="containsText" dxfId="2581" priority="167" operator="containsText" text="Alta">
      <formula>NOT(ISERROR(SEARCH("Alta",Y45)))</formula>
    </cfRule>
    <cfRule type="containsText" dxfId="2580" priority="168" operator="containsText" text="Media">
      <formula>NOT(ISERROR(SEARCH("Media",Y45)))</formula>
    </cfRule>
    <cfRule type="containsText" dxfId="2579" priority="169" operator="containsText" text="Muy Baja">
      <formula>NOT(ISERROR(SEARCH("Muy Baja",Y45)))</formula>
    </cfRule>
    <cfRule type="containsText" dxfId="2578" priority="170" operator="containsText" text="Baja">
      <formula>NOT(ISERROR(SEARCH("Baja",Y45)))</formula>
    </cfRule>
    <cfRule type="containsText" dxfId="2577" priority="171" operator="containsText" text="Muy Baja">
      <formula>NOT(ISERROR(SEARCH("Muy Baja",Y45)))</formula>
    </cfRule>
  </conditionalFormatting>
  <conditionalFormatting sqref="AC45:AC49">
    <cfRule type="containsText" dxfId="2576" priority="161" operator="containsText" text="Catastrófico">
      <formula>NOT(ISERROR(SEARCH("Catastrófico",AC45)))</formula>
    </cfRule>
    <cfRule type="containsText" dxfId="2575" priority="162" operator="containsText" text="Mayor">
      <formula>NOT(ISERROR(SEARCH("Mayor",AC45)))</formula>
    </cfRule>
    <cfRule type="containsText" dxfId="2574" priority="163" operator="containsText" text="Moderado">
      <formula>NOT(ISERROR(SEARCH("Moderado",AC45)))</formula>
    </cfRule>
    <cfRule type="containsText" dxfId="2573" priority="164" operator="containsText" text="Menor">
      <formula>NOT(ISERROR(SEARCH("Menor",AC45)))</formula>
    </cfRule>
    <cfRule type="containsText" dxfId="2572" priority="165" operator="containsText" text="Leve">
      <formula>NOT(ISERROR(SEARCH("Leve",AC45)))</formula>
    </cfRule>
  </conditionalFormatting>
  <conditionalFormatting sqref="AG45">
    <cfRule type="containsText" dxfId="2571" priority="152" operator="containsText" text="Extremo">
      <formula>NOT(ISERROR(SEARCH("Extremo",AG45)))</formula>
    </cfRule>
    <cfRule type="containsText" dxfId="2570" priority="153" operator="containsText" text="Alto">
      <formula>NOT(ISERROR(SEARCH("Alto",AG45)))</formula>
    </cfRule>
    <cfRule type="containsText" dxfId="2569" priority="154" operator="containsText" text="Moderado">
      <formula>NOT(ISERROR(SEARCH("Moderado",AG45)))</formula>
    </cfRule>
    <cfRule type="containsText" dxfId="2568" priority="155" operator="containsText" text="Menor">
      <formula>NOT(ISERROR(SEARCH("Menor",AG45)))</formula>
    </cfRule>
    <cfRule type="containsText" dxfId="2567" priority="156" operator="containsText" text="Bajo">
      <formula>NOT(ISERROR(SEARCH("Bajo",AG45)))</formula>
    </cfRule>
    <cfRule type="containsText" dxfId="2566" priority="157" operator="containsText" text="Moderado">
      <formula>NOT(ISERROR(SEARCH("Moderado",AG45)))</formula>
    </cfRule>
    <cfRule type="containsText" dxfId="2565" priority="158" operator="containsText" text="Extremo">
      <formula>NOT(ISERROR(SEARCH("Extremo",AG45)))</formula>
    </cfRule>
    <cfRule type="containsText" dxfId="2564" priority="159" operator="containsText" text="Baja">
      <formula>NOT(ISERROR(SEARCH("Baja",AG45)))</formula>
    </cfRule>
    <cfRule type="containsText" dxfId="2563" priority="160" operator="containsText" text="Alto">
      <formula>NOT(ISERROR(SEARCH("Alto",AG45)))</formula>
    </cfRule>
  </conditionalFormatting>
  <conditionalFormatting sqref="AE45:AE49">
    <cfRule type="containsText" dxfId="2562" priority="142" operator="containsText" text="Catastrófico">
      <formula>NOT(ISERROR(SEARCH("Catastrófico",AE45)))</formula>
    </cfRule>
    <cfRule type="containsText" dxfId="2561" priority="143" operator="containsText" text="Moderado">
      <formula>NOT(ISERROR(SEARCH("Moderado",AE45)))</formula>
    </cfRule>
    <cfRule type="containsText" dxfId="2560" priority="144" operator="containsText" text="Menor">
      <formula>NOT(ISERROR(SEARCH("Menor",AE45)))</formula>
    </cfRule>
    <cfRule type="containsText" dxfId="2559" priority="145" operator="containsText" text="Leve">
      <formula>NOT(ISERROR(SEARCH("Leve",AE45)))</formula>
    </cfRule>
    <cfRule type="containsText" dxfId="2558" priority="146" operator="containsText" text="Mayor">
      <formula>NOT(ISERROR(SEARCH("Mayor",AE45)))</formula>
    </cfRule>
  </conditionalFormatting>
  <conditionalFormatting sqref="N50">
    <cfRule type="containsText" dxfId="2557" priority="137" operator="containsText" text="Extremo">
      <formula>NOT(ISERROR(SEARCH("Extremo",N50)))</formula>
    </cfRule>
    <cfRule type="containsText" dxfId="2556" priority="138" operator="containsText" text="Alto">
      <formula>NOT(ISERROR(SEARCH("Alto",N50)))</formula>
    </cfRule>
    <cfRule type="containsText" dxfId="2555" priority="139" operator="containsText" text="Bajo">
      <formula>NOT(ISERROR(SEARCH("Bajo",N50)))</formula>
    </cfRule>
    <cfRule type="containsText" dxfId="2554" priority="140" operator="containsText" text="Moderado">
      <formula>NOT(ISERROR(SEARCH("Moderado",N50)))</formula>
    </cfRule>
    <cfRule type="containsText" dxfId="2553" priority="141" operator="containsText" text="Extremo">
      <formula>NOT(ISERROR(SEARCH("Extremo",N50)))</formula>
    </cfRule>
  </conditionalFormatting>
  <conditionalFormatting sqref="I50">
    <cfRule type="containsText" dxfId="2552" priority="114" operator="containsText" text="Muy Baja">
      <formula>NOT(ISERROR(SEARCH("Muy Baja",I50)))</formula>
    </cfRule>
    <cfRule type="containsText" dxfId="2551" priority="115" operator="containsText" text="Baja">
      <formula>NOT(ISERROR(SEARCH("Baja",I50)))</formula>
    </cfRule>
    <cfRule type="containsText" dxfId="2550" priority="117" operator="containsText" text="Muy Alta">
      <formula>NOT(ISERROR(SEARCH("Muy Alta",I50)))</formula>
    </cfRule>
    <cfRule type="containsText" dxfId="2549" priority="118" operator="containsText" text="Alta">
      <formula>NOT(ISERROR(SEARCH("Alta",I50)))</formula>
    </cfRule>
    <cfRule type="containsText" dxfId="2548" priority="119" operator="containsText" text="Media">
      <formula>NOT(ISERROR(SEARCH("Media",I50)))</formula>
    </cfRule>
    <cfRule type="containsText" dxfId="2547" priority="120" operator="containsText" text="Media">
      <formula>NOT(ISERROR(SEARCH("Media",I50)))</formula>
    </cfRule>
    <cfRule type="containsText" dxfId="2546" priority="121" operator="containsText" text="Media">
      <formula>NOT(ISERROR(SEARCH("Media",I50)))</formula>
    </cfRule>
    <cfRule type="containsText" dxfId="2545" priority="122" operator="containsText" text="Muy Baja">
      <formula>NOT(ISERROR(SEARCH("Muy Baja",I50)))</formula>
    </cfRule>
    <cfRule type="containsText" dxfId="2544" priority="123" operator="containsText" text="Baja">
      <formula>NOT(ISERROR(SEARCH("Baja",I50)))</formula>
    </cfRule>
    <cfRule type="containsText" dxfId="2543" priority="124" operator="containsText" text="Muy Baja">
      <formula>NOT(ISERROR(SEARCH("Muy Baja",I50)))</formula>
    </cfRule>
    <cfRule type="containsText" dxfId="2542" priority="125" operator="containsText" text="Muy Baja">
      <formula>NOT(ISERROR(SEARCH("Muy Baja",I50)))</formula>
    </cfRule>
    <cfRule type="containsText" dxfId="2541" priority="126" operator="containsText" text="Muy Baja">
      <formula>NOT(ISERROR(SEARCH("Muy Baja",I50)))</formula>
    </cfRule>
    <cfRule type="containsText" dxfId="2540" priority="127" operator="containsText" text="Muy Baja'Tabla probabilidad'!">
      <formula>NOT(ISERROR(SEARCH("Muy Baja'Tabla probabilidad'!",I50)))</formula>
    </cfRule>
    <cfRule type="containsText" dxfId="2539" priority="128" operator="containsText" text="Muy bajo">
      <formula>NOT(ISERROR(SEARCH("Muy bajo",I50)))</formula>
    </cfRule>
    <cfRule type="containsText" dxfId="2538" priority="129" operator="containsText" text="Alta">
      <formula>NOT(ISERROR(SEARCH("Alta",I50)))</formula>
    </cfRule>
    <cfRule type="containsText" dxfId="2537" priority="130" operator="containsText" text="Media">
      <formula>NOT(ISERROR(SEARCH("Media",I50)))</formula>
    </cfRule>
    <cfRule type="containsText" dxfId="2536" priority="131" operator="containsText" text="Baja">
      <formula>NOT(ISERROR(SEARCH("Baja",I50)))</formula>
    </cfRule>
    <cfRule type="containsText" dxfId="2535" priority="132" operator="containsText" text="Muy baja">
      <formula>NOT(ISERROR(SEARCH("Muy baja",I50)))</formula>
    </cfRule>
    <cfRule type="cellIs" dxfId="2534" priority="135" operator="between">
      <formula>1</formula>
      <formula>2</formula>
    </cfRule>
    <cfRule type="cellIs" dxfId="2533" priority="136" operator="between">
      <formula>0</formula>
      <formula>2</formula>
    </cfRule>
  </conditionalFormatting>
  <conditionalFormatting sqref="I50">
    <cfRule type="containsText" dxfId="2532" priority="116" operator="containsText" text="Muy Alta">
      <formula>NOT(ISERROR(SEARCH("Muy Alta",I50)))</formula>
    </cfRule>
  </conditionalFormatting>
  <conditionalFormatting sqref="Y50:Y54">
    <cfRule type="containsText" dxfId="2531" priority="96" operator="containsText" text="Muy Alta">
      <formula>NOT(ISERROR(SEARCH("Muy Alta",Y50)))</formula>
    </cfRule>
    <cfRule type="containsText" dxfId="2530" priority="97" operator="containsText" text="Alta">
      <formula>NOT(ISERROR(SEARCH("Alta",Y50)))</formula>
    </cfRule>
    <cfRule type="containsText" dxfId="2529" priority="98" operator="containsText" text="Media">
      <formula>NOT(ISERROR(SEARCH("Media",Y50)))</formula>
    </cfRule>
    <cfRule type="containsText" dxfId="2528" priority="99" operator="containsText" text="Muy Baja">
      <formula>NOT(ISERROR(SEARCH("Muy Baja",Y50)))</formula>
    </cfRule>
    <cfRule type="containsText" dxfId="2527" priority="100" operator="containsText" text="Baja">
      <formula>NOT(ISERROR(SEARCH("Baja",Y50)))</formula>
    </cfRule>
    <cfRule type="containsText" dxfId="2526" priority="101" operator="containsText" text="Muy Baja">
      <formula>NOT(ISERROR(SEARCH("Muy Baja",Y50)))</formula>
    </cfRule>
  </conditionalFormatting>
  <conditionalFormatting sqref="AC50:AC54">
    <cfRule type="containsText" dxfId="2525" priority="91" operator="containsText" text="Catastrófico">
      <formula>NOT(ISERROR(SEARCH("Catastrófico",AC50)))</formula>
    </cfRule>
    <cfRule type="containsText" dxfId="2524" priority="92" operator="containsText" text="Mayor">
      <formula>NOT(ISERROR(SEARCH("Mayor",AC50)))</formula>
    </cfRule>
    <cfRule type="containsText" dxfId="2523" priority="93" operator="containsText" text="Moderado">
      <formula>NOT(ISERROR(SEARCH("Moderado",AC50)))</formula>
    </cfRule>
    <cfRule type="containsText" dxfId="2522" priority="94" operator="containsText" text="Menor">
      <formula>NOT(ISERROR(SEARCH("Menor",AC50)))</formula>
    </cfRule>
    <cfRule type="containsText" dxfId="2521" priority="95" operator="containsText" text="Leve">
      <formula>NOT(ISERROR(SEARCH("Leve",AC50)))</formula>
    </cfRule>
  </conditionalFormatting>
  <conditionalFormatting sqref="AG50">
    <cfRule type="containsText" dxfId="2520" priority="82" operator="containsText" text="Extremo">
      <formula>NOT(ISERROR(SEARCH("Extremo",AG50)))</formula>
    </cfRule>
    <cfRule type="containsText" dxfId="2519" priority="83" operator="containsText" text="Alto">
      <formula>NOT(ISERROR(SEARCH("Alto",AG50)))</formula>
    </cfRule>
    <cfRule type="containsText" dxfId="2518" priority="84" operator="containsText" text="Moderado">
      <formula>NOT(ISERROR(SEARCH("Moderado",AG50)))</formula>
    </cfRule>
    <cfRule type="containsText" dxfId="2517" priority="85" operator="containsText" text="Menor">
      <formula>NOT(ISERROR(SEARCH("Menor",AG50)))</formula>
    </cfRule>
    <cfRule type="containsText" dxfId="2516" priority="86" operator="containsText" text="Bajo">
      <formula>NOT(ISERROR(SEARCH("Bajo",AG50)))</formula>
    </cfRule>
    <cfRule type="containsText" dxfId="2515" priority="87" operator="containsText" text="Moderado">
      <formula>NOT(ISERROR(SEARCH("Moderado",AG50)))</formula>
    </cfRule>
    <cfRule type="containsText" dxfId="2514" priority="88" operator="containsText" text="Extremo">
      <formula>NOT(ISERROR(SEARCH("Extremo",AG50)))</formula>
    </cfRule>
    <cfRule type="containsText" dxfId="2513" priority="89" operator="containsText" text="Baja">
      <formula>NOT(ISERROR(SEARCH("Baja",AG50)))</formula>
    </cfRule>
    <cfRule type="containsText" dxfId="2512" priority="90" operator="containsText" text="Alto">
      <formula>NOT(ISERROR(SEARCH("Alto",AG50)))</formula>
    </cfRule>
  </conditionalFormatting>
  <conditionalFormatting sqref="AE50:AE54">
    <cfRule type="containsText" dxfId="2511" priority="72" operator="containsText" text="Catastrófico">
      <formula>NOT(ISERROR(SEARCH("Catastrófico",AE50)))</formula>
    </cfRule>
    <cfRule type="containsText" dxfId="2510" priority="73" operator="containsText" text="Moderado">
      <formula>NOT(ISERROR(SEARCH("Moderado",AE50)))</formula>
    </cfRule>
    <cfRule type="containsText" dxfId="2509" priority="74" operator="containsText" text="Menor">
      <formula>NOT(ISERROR(SEARCH("Menor",AE50)))</formula>
    </cfRule>
    <cfRule type="containsText" dxfId="2508" priority="75" operator="containsText" text="Leve">
      <formula>NOT(ISERROR(SEARCH("Leve",AE50)))</formula>
    </cfRule>
    <cfRule type="containsText" dxfId="2507" priority="76" operator="containsText" text="Mayor">
      <formula>NOT(ISERROR(SEARCH("Mayor",AE50)))</formula>
    </cfRule>
  </conditionalFormatting>
  <conditionalFormatting sqref="N55">
    <cfRule type="containsText" dxfId="2506" priority="67" operator="containsText" text="Extremo">
      <formula>NOT(ISERROR(SEARCH("Extremo",N55)))</formula>
    </cfRule>
    <cfRule type="containsText" dxfId="2505" priority="68" operator="containsText" text="Alto">
      <formula>NOT(ISERROR(SEARCH("Alto",N55)))</formula>
    </cfRule>
    <cfRule type="containsText" dxfId="2504" priority="69" operator="containsText" text="Bajo">
      <formula>NOT(ISERROR(SEARCH("Bajo",N55)))</formula>
    </cfRule>
    <cfRule type="containsText" dxfId="2503" priority="70" operator="containsText" text="Moderado">
      <formula>NOT(ISERROR(SEARCH("Moderado",N55)))</formula>
    </cfRule>
    <cfRule type="containsText" dxfId="2502" priority="71" operator="containsText" text="Extremo">
      <formula>NOT(ISERROR(SEARCH("Extremo",N55)))</formula>
    </cfRule>
  </conditionalFormatting>
  <conditionalFormatting sqref="I55">
    <cfRule type="containsText" dxfId="2501" priority="44" operator="containsText" text="Muy Baja">
      <formula>NOT(ISERROR(SEARCH("Muy Baja",I55)))</formula>
    </cfRule>
    <cfRule type="containsText" dxfId="2500" priority="45" operator="containsText" text="Baja">
      <formula>NOT(ISERROR(SEARCH("Baja",I55)))</formula>
    </cfRule>
    <cfRule type="containsText" dxfId="2499" priority="47" operator="containsText" text="Muy Alta">
      <formula>NOT(ISERROR(SEARCH("Muy Alta",I55)))</formula>
    </cfRule>
    <cfRule type="containsText" dxfId="2498" priority="48" operator="containsText" text="Alta">
      <formula>NOT(ISERROR(SEARCH("Alta",I55)))</formula>
    </cfRule>
    <cfRule type="containsText" dxfId="2497" priority="49" operator="containsText" text="Media">
      <formula>NOT(ISERROR(SEARCH("Media",I55)))</formula>
    </cfRule>
    <cfRule type="containsText" dxfId="2496" priority="50" operator="containsText" text="Media">
      <formula>NOT(ISERROR(SEARCH("Media",I55)))</formula>
    </cfRule>
    <cfRule type="containsText" dxfId="2495" priority="51" operator="containsText" text="Media">
      <formula>NOT(ISERROR(SEARCH("Media",I55)))</formula>
    </cfRule>
    <cfRule type="containsText" dxfId="2494" priority="52" operator="containsText" text="Muy Baja">
      <formula>NOT(ISERROR(SEARCH("Muy Baja",I55)))</formula>
    </cfRule>
    <cfRule type="containsText" dxfId="2493" priority="53" operator="containsText" text="Baja">
      <formula>NOT(ISERROR(SEARCH("Baja",I55)))</formula>
    </cfRule>
    <cfRule type="containsText" dxfId="2492" priority="54" operator="containsText" text="Muy Baja">
      <formula>NOT(ISERROR(SEARCH("Muy Baja",I55)))</formula>
    </cfRule>
    <cfRule type="containsText" dxfId="2491" priority="55" operator="containsText" text="Muy Baja">
      <formula>NOT(ISERROR(SEARCH("Muy Baja",I55)))</formula>
    </cfRule>
    <cfRule type="containsText" dxfId="2490" priority="56" operator="containsText" text="Muy Baja">
      <formula>NOT(ISERROR(SEARCH("Muy Baja",I55)))</formula>
    </cfRule>
    <cfRule type="containsText" dxfId="2489" priority="57" operator="containsText" text="Muy Baja'Tabla probabilidad'!">
      <formula>NOT(ISERROR(SEARCH("Muy Baja'Tabla probabilidad'!",I55)))</formula>
    </cfRule>
    <cfRule type="containsText" dxfId="2488" priority="58" operator="containsText" text="Muy bajo">
      <formula>NOT(ISERROR(SEARCH("Muy bajo",I55)))</formula>
    </cfRule>
    <cfRule type="containsText" dxfId="2487" priority="59" operator="containsText" text="Alta">
      <formula>NOT(ISERROR(SEARCH("Alta",I55)))</formula>
    </cfRule>
    <cfRule type="containsText" dxfId="2486" priority="60" operator="containsText" text="Media">
      <formula>NOT(ISERROR(SEARCH("Media",I55)))</formula>
    </cfRule>
    <cfRule type="containsText" dxfId="2485" priority="61" operator="containsText" text="Baja">
      <formula>NOT(ISERROR(SEARCH("Baja",I55)))</formula>
    </cfRule>
    <cfRule type="containsText" dxfId="2484" priority="62" operator="containsText" text="Muy baja">
      <formula>NOT(ISERROR(SEARCH("Muy baja",I55)))</formula>
    </cfRule>
    <cfRule type="cellIs" dxfId="2483" priority="65" operator="between">
      <formula>1</formula>
      <formula>2</formula>
    </cfRule>
    <cfRule type="cellIs" dxfId="2482" priority="66" operator="between">
      <formula>0</formula>
      <formula>2</formula>
    </cfRule>
  </conditionalFormatting>
  <conditionalFormatting sqref="I55">
    <cfRule type="containsText" dxfId="2481" priority="46" operator="containsText" text="Muy Alta">
      <formula>NOT(ISERROR(SEARCH("Muy Alta",I55)))</formula>
    </cfRule>
  </conditionalFormatting>
  <conditionalFormatting sqref="Y55:Y59">
    <cfRule type="containsText" dxfId="2480" priority="26" operator="containsText" text="Muy Alta">
      <formula>NOT(ISERROR(SEARCH("Muy Alta",Y55)))</formula>
    </cfRule>
    <cfRule type="containsText" dxfId="2479" priority="27" operator="containsText" text="Alta">
      <formula>NOT(ISERROR(SEARCH("Alta",Y55)))</formula>
    </cfRule>
    <cfRule type="containsText" dxfId="2478" priority="28" operator="containsText" text="Media">
      <formula>NOT(ISERROR(SEARCH("Media",Y55)))</formula>
    </cfRule>
    <cfRule type="containsText" dxfId="2477" priority="29" operator="containsText" text="Muy Baja">
      <formula>NOT(ISERROR(SEARCH("Muy Baja",Y55)))</formula>
    </cfRule>
    <cfRule type="containsText" dxfId="2476" priority="30" operator="containsText" text="Baja">
      <formula>NOT(ISERROR(SEARCH("Baja",Y55)))</formula>
    </cfRule>
    <cfRule type="containsText" dxfId="2475" priority="31" operator="containsText" text="Muy Baja">
      <formula>NOT(ISERROR(SEARCH("Muy Baja",Y55)))</formula>
    </cfRule>
  </conditionalFormatting>
  <conditionalFormatting sqref="AC55:AC59">
    <cfRule type="containsText" dxfId="2474" priority="21" operator="containsText" text="Catastrófico">
      <formula>NOT(ISERROR(SEARCH("Catastrófico",AC55)))</formula>
    </cfRule>
    <cfRule type="containsText" dxfId="2473" priority="22" operator="containsText" text="Mayor">
      <formula>NOT(ISERROR(SEARCH("Mayor",AC55)))</formula>
    </cfRule>
    <cfRule type="containsText" dxfId="2472" priority="23" operator="containsText" text="Moderado">
      <formula>NOT(ISERROR(SEARCH("Moderado",AC55)))</formula>
    </cfRule>
    <cfRule type="containsText" dxfId="2471" priority="24" operator="containsText" text="Menor">
      <formula>NOT(ISERROR(SEARCH("Menor",AC55)))</formula>
    </cfRule>
    <cfRule type="containsText" dxfId="2470" priority="25" operator="containsText" text="Leve">
      <formula>NOT(ISERROR(SEARCH("Leve",AC55)))</formula>
    </cfRule>
  </conditionalFormatting>
  <conditionalFormatting sqref="AG55">
    <cfRule type="containsText" dxfId="2469" priority="12" operator="containsText" text="Extremo">
      <formula>NOT(ISERROR(SEARCH("Extremo",AG55)))</formula>
    </cfRule>
    <cfRule type="containsText" dxfId="2468" priority="13" operator="containsText" text="Alto">
      <formula>NOT(ISERROR(SEARCH("Alto",AG55)))</formula>
    </cfRule>
    <cfRule type="containsText" dxfId="2467" priority="14" operator="containsText" text="Moderado">
      <formula>NOT(ISERROR(SEARCH("Moderado",AG55)))</formula>
    </cfRule>
    <cfRule type="containsText" dxfId="2466" priority="15" operator="containsText" text="Menor">
      <formula>NOT(ISERROR(SEARCH("Menor",AG55)))</formula>
    </cfRule>
    <cfRule type="containsText" dxfId="2465" priority="16" operator="containsText" text="Bajo">
      <formula>NOT(ISERROR(SEARCH("Bajo",AG55)))</formula>
    </cfRule>
    <cfRule type="containsText" dxfId="2464" priority="17" operator="containsText" text="Moderado">
      <formula>NOT(ISERROR(SEARCH("Moderado",AG55)))</formula>
    </cfRule>
    <cfRule type="containsText" dxfId="2463" priority="18" operator="containsText" text="Extremo">
      <formula>NOT(ISERROR(SEARCH("Extremo",AG55)))</formula>
    </cfRule>
    <cfRule type="containsText" dxfId="2462" priority="19" operator="containsText" text="Baja">
      <formula>NOT(ISERROR(SEARCH("Baja",AG55)))</formula>
    </cfRule>
    <cfRule type="containsText" dxfId="2461" priority="20" operator="containsText" text="Alto">
      <formula>NOT(ISERROR(SEARCH("Alto",AG55)))</formula>
    </cfRule>
  </conditionalFormatting>
  <conditionalFormatting sqref="AE55:AE59">
    <cfRule type="containsText" dxfId="2460" priority="2" operator="containsText" text="Catastrófico">
      <formula>NOT(ISERROR(SEARCH("Catastrófico",AE55)))</formula>
    </cfRule>
    <cfRule type="containsText" dxfId="2459" priority="3" operator="containsText" text="Moderado">
      <formula>NOT(ISERROR(SEARCH("Moderado",AE55)))</formula>
    </cfRule>
    <cfRule type="containsText" dxfId="2458" priority="4" operator="containsText" text="Menor">
      <formula>NOT(ISERROR(SEARCH("Menor",AE55)))</formula>
    </cfRule>
    <cfRule type="containsText" dxfId="2457" priority="5" operator="containsText" text="Leve">
      <formula>NOT(ISERROR(SEARCH("Leve",AE55)))</formula>
    </cfRule>
    <cfRule type="containsText" dxfId="2456" priority="6" operator="containsText" text="Mayor">
      <formula>NOT(ISERROR(SEARCH("Mayor",AE55)))</formula>
    </cfRule>
  </conditionalFormatting>
  <dataValidations count="1">
    <dataValidation allowBlank="1" showInputMessage="1" showErrorMessage="1" prompt="Enunciar cuál es el control" sqref="P28:P33 P10:P11 P23:P26 P20:P21 P14"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3" operator="containsText" id="{3498E6D8-7225-4046-93C9-2583E1784B5A}">
            <xm:f>NOT(ISERROR(SEARCH('Tabla probabilidad'!$B$5,I55)))</xm:f>
            <xm:f>'Tabla probabilidad'!$B$5</xm:f>
            <x14:dxf>
              <font>
                <color rgb="FF006100"/>
              </font>
              <fill>
                <patternFill>
                  <bgColor rgb="FFC6EFCE"/>
                </patternFill>
              </fill>
            </x14:dxf>
          </x14:cfRule>
          <x14:cfRule type="containsText" priority="64"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 AN35 AN40 AN45 AN50 AN55</xm:sqref>
        </x14:dataValidation>
        <x14:dataValidation type="list" allowBlank="1" showInputMessage="1" showErrorMessage="1" xr:uid="{00000000-0002-0000-0400-000002000000}">
          <x14:formula1>
            <xm:f>LISTA!$K$3:$K$6</xm:f>
          </x14:formula1>
          <xm:sqref>AH10 AH15 AH20 AH25 AH30 AH35 AH40 AH45 AH50 AH55</xm:sqref>
        </x14:dataValidation>
        <x14:dataValidation type="list" allowBlank="1" showInputMessage="1" showErrorMessage="1" xr:uid="{00000000-0002-0000-0400-000003000000}">
          <x14:formula1>
            <xm:f>LISTA!$E$3:$E$5</xm:f>
          </x14:formula1>
          <xm:sqref>R10:R59</xm:sqref>
        </x14:dataValidation>
        <x14:dataValidation type="list" allowBlank="1" showInputMessage="1" showErrorMessage="1" xr:uid="{00000000-0002-0000-0400-000004000000}">
          <x14:formula1>
            <xm:f>LISTA!$F$3:$F$4</xm:f>
          </x14:formula1>
          <xm:sqref>S10:S59</xm:sqref>
        </x14:dataValidation>
        <x14:dataValidation type="list" allowBlank="1" showInputMessage="1" showErrorMessage="1" xr:uid="{00000000-0002-0000-0400-000005000000}">
          <x14:formula1>
            <xm:f>LISTA!$G$3:$G$4</xm:f>
          </x14:formula1>
          <xm:sqref>U10:U59</xm:sqref>
        </x14:dataValidation>
        <x14:dataValidation type="list" allowBlank="1" showInputMessage="1" showErrorMessage="1" xr:uid="{00000000-0002-0000-0400-000006000000}">
          <x14:formula1>
            <xm:f>LISTA!$H$3:$H$4</xm:f>
          </x14:formula1>
          <xm:sqref>V10:V59</xm:sqref>
        </x14:dataValidation>
        <x14:dataValidation type="list" allowBlank="1" showInputMessage="1" showErrorMessage="1" xr:uid="{00000000-0002-0000-0400-000007000000}">
          <x14:formula1>
            <xm:f>LISTA!$I$3:$I$4</xm:f>
          </x14:formula1>
          <xm:sqref>W10:W59</xm:sqref>
        </x14:dataValidation>
        <x14:dataValidation type="list" allowBlank="1" showInputMessage="1" showErrorMessage="1" xr:uid="{00000000-0002-0000-0400-000008000000}">
          <x14:formula1>
            <xm:f>LISTA!$C$3:$C$10</xm:f>
          </x14:formula1>
          <xm:sqref>G10:G59</xm:sqref>
        </x14:dataValidation>
        <x14:dataValidation type="list" allowBlank="1" showInputMessage="1" showErrorMessage="1" xr:uid="{00000000-0002-0000-0400-000009000000}">
          <x14:formula1>
            <xm:f>LISTA!$D$3:$D$31</xm:f>
          </x14:formula1>
          <xm:sqref>K10:K59</xm:sqref>
        </x14:dataValidation>
        <x14:dataValidation type="list" allowBlank="1" showInputMessage="1" showErrorMessage="1" xr:uid="{00000000-0002-0000-0400-00000A000000}">
          <x14:formula1>
            <xm:f>LISTA!$B$3:$B$9</xm:f>
          </x14:formula1>
          <xm:sqref>C10:C59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7" zoomScale="50" zoomScaleNormal="50" workbookViewId="0">
      <selection activeCell="I6" sqref="I6"/>
    </sheetView>
  </sheetViews>
  <sheetFormatPr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69" t="s">
        <v>259</v>
      </c>
      <c r="B3" s="469"/>
      <c r="C3" s="469"/>
      <c r="D3" s="469"/>
      <c r="E3" s="469"/>
      <c r="F3" s="469"/>
      <c r="G3" s="469"/>
      <c r="H3" s="469"/>
    </row>
    <row r="4" spans="1:9">
      <c r="A4" s="469"/>
      <c r="B4" s="469"/>
      <c r="C4" s="469"/>
      <c r="D4" s="469"/>
      <c r="E4" s="469"/>
      <c r="F4" s="469"/>
      <c r="G4" s="469"/>
      <c r="H4" s="469"/>
    </row>
    <row r="5" spans="1:9" ht="34.5" thickBot="1">
      <c r="A5" s="19"/>
      <c r="B5" s="19"/>
      <c r="C5" s="19"/>
      <c r="D5" s="19"/>
      <c r="E5" s="19"/>
      <c r="F5" s="19"/>
      <c r="G5" s="19"/>
      <c r="H5" s="19"/>
    </row>
    <row r="6" spans="1:9" ht="71.25" customHeight="1" thickBot="1">
      <c r="A6" s="470" t="s">
        <v>259</v>
      </c>
      <c r="B6" s="84" t="s">
        <v>407</v>
      </c>
      <c r="C6" s="85" t="s">
        <v>408</v>
      </c>
      <c r="D6" s="85" t="s">
        <v>409</v>
      </c>
      <c r="E6" s="85" t="s">
        <v>410</v>
      </c>
      <c r="F6" s="85" t="s">
        <v>411</v>
      </c>
      <c r="G6" s="141" t="s">
        <v>412</v>
      </c>
      <c r="H6" s="84" t="s">
        <v>413</v>
      </c>
      <c r="I6" s="84" t="s">
        <v>414</v>
      </c>
    </row>
    <row r="7" spans="1:9" ht="265.5" customHeight="1" thickBot="1">
      <c r="A7" s="471"/>
      <c r="B7" s="20" t="s">
        <v>415</v>
      </c>
      <c r="C7" s="20" t="s">
        <v>416</v>
      </c>
      <c r="D7" s="20" t="s">
        <v>417</v>
      </c>
      <c r="E7" s="20" t="s">
        <v>418</v>
      </c>
      <c r="F7" s="20" t="s">
        <v>419</v>
      </c>
      <c r="G7" s="21" t="s">
        <v>420</v>
      </c>
      <c r="H7" s="145" t="s">
        <v>421</v>
      </c>
      <c r="I7" s="145" t="s">
        <v>422</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472" t="s">
        <v>423</v>
      </c>
      <c r="C2" s="472"/>
      <c r="D2" s="472"/>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4"/>
      <c r="C3" s="94"/>
      <c r="D3" s="94"/>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05" t="s">
        <v>424</v>
      </c>
      <c r="D4" s="105" t="s">
        <v>425</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06" t="s">
        <v>426</v>
      </c>
      <c r="C5" s="107" t="s">
        <v>427</v>
      </c>
      <c r="D5" s="108">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09" t="s">
        <v>428</v>
      </c>
      <c r="C6" s="110" t="s">
        <v>429</v>
      </c>
      <c r="D6" s="111">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12" t="s">
        <v>430</v>
      </c>
      <c r="C7" s="110" t="s">
        <v>431</v>
      </c>
      <c r="D7" s="111">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13" t="s">
        <v>432</v>
      </c>
      <c r="C8" s="110" t="s">
        <v>433</v>
      </c>
      <c r="D8" s="111">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14" t="s">
        <v>434</v>
      </c>
      <c r="C9" s="110" t="s">
        <v>435</v>
      </c>
      <c r="D9" s="111">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2" zoomScale="55" zoomScaleNormal="55" workbookViewId="0">
      <selection activeCell="D41" sqref="D41"/>
    </sheetView>
  </sheetViews>
  <sheetFormatPr defaultColWidth="11.42578125" defaultRowHeight="15"/>
  <cols>
    <col min="2" max="2" width="40.42578125" customWidth="1"/>
    <col min="3" max="3" width="74.85546875" hidden="1" customWidth="1"/>
    <col min="4" max="4" width="147.85546875" customWidth="1"/>
    <col min="5" max="5" width="26.140625" style="115" customWidth="1"/>
    <col min="11" max="258" width="11.42578125" style="7"/>
  </cols>
  <sheetData>
    <row r="1" spans="1:10" s="7" customFormat="1">
      <c r="E1" s="122"/>
    </row>
    <row r="2" spans="1:10" ht="33.75">
      <c r="A2" s="7"/>
      <c r="B2" s="473" t="s">
        <v>436</v>
      </c>
      <c r="C2" s="473"/>
      <c r="D2" s="473"/>
      <c r="E2" s="473"/>
      <c r="F2" s="7"/>
      <c r="G2" s="7"/>
      <c r="H2" s="7"/>
      <c r="I2" s="7"/>
      <c r="J2" s="7"/>
    </row>
    <row r="3" spans="1:10">
      <c r="A3" s="7"/>
      <c r="B3" s="94"/>
      <c r="C3" s="94"/>
      <c r="D3" s="94"/>
      <c r="E3" s="122"/>
      <c r="F3" s="7"/>
      <c r="G3" s="7"/>
      <c r="H3" s="7"/>
      <c r="I3" s="7"/>
      <c r="J3" s="7"/>
    </row>
    <row r="4" spans="1:10" ht="60">
      <c r="A4" s="7"/>
      <c r="B4" s="25"/>
      <c r="C4" s="95" t="s">
        <v>437</v>
      </c>
      <c r="D4" s="95" t="s">
        <v>438</v>
      </c>
      <c r="E4" s="122"/>
      <c r="F4" s="7"/>
      <c r="G4" s="7"/>
      <c r="H4" s="7"/>
      <c r="I4" s="7"/>
      <c r="J4" s="7"/>
    </row>
    <row r="5" spans="1:10" ht="76.5" customHeight="1">
      <c r="A5" s="26" t="s">
        <v>439</v>
      </c>
      <c r="B5" s="96" t="s">
        <v>440</v>
      </c>
      <c r="C5" s="97" t="s">
        <v>441</v>
      </c>
      <c r="D5" s="98" t="s">
        <v>442</v>
      </c>
      <c r="E5" s="123">
        <v>0.2</v>
      </c>
      <c r="F5" s="7"/>
      <c r="G5" s="7"/>
      <c r="H5" s="7"/>
      <c r="I5" s="7"/>
      <c r="J5" s="7"/>
    </row>
    <row r="6" spans="1:10" ht="99">
      <c r="A6" s="26" t="s">
        <v>443</v>
      </c>
      <c r="B6" s="99" t="s">
        <v>443</v>
      </c>
      <c r="C6" s="100" t="s">
        <v>444</v>
      </c>
      <c r="D6" s="101" t="s">
        <v>445</v>
      </c>
      <c r="E6" s="123">
        <v>0.4</v>
      </c>
      <c r="F6" s="7"/>
      <c r="G6" s="7"/>
      <c r="H6" s="7"/>
      <c r="I6" s="7"/>
      <c r="J6" s="7"/>
    </row>
    <row r="7" spans="1:10" ht="66">
      <c r="A7" s="26" t="s">
        <v>446</v>
      </c>
      <c r="B7" s="102" t="s">
        <v>447</v>
      </c>
      <c r="C7" s="100" t="s">
        <v>448</v>
      </c>
      <c r="D7" s="101" t="s">
        <v>449</v>
      </c>
      <c r="E7" s="123">
        <v>0.6</v>
      </c>
      <c r="F7" s="7"/>
      <c r="G7" s="7"/>
      <c r="H7" s="7"/>
      <c r="I7" s="7"/>
      <c r="J7" s="7"/>
    </row>
    <row r="8" spans="1:10" ht="66">
      <c r="A8" s="26" t="s">
        <v>450</v>
      </c>
      <c r="B8" s="103" t="s">
        <v>451</v>
      </c>
      <c r="C8" s="100" t="s">
        <v>452</v>
      </c>
      <c r="D8" s="101" t="s">
        <v>453</v>
      </c>
      <c r="E8" s="123">
        <v>0.8</v>
      </c>
      <c r="F8" s="7"/>
      <c r="G8" s="7"/>
      <c r="H8" s="7"/>
      <c r="I8" s="7"/>
      <c r="J8" s="7"/>
    </row>
    <row r="9" spans="1:10" ht="66">
      <c r="A9" s="26" t="s">
        <v>454</v>
      </c>
      <c r="B9" s="104" t="s">
        <v>455</v>
      </c>
      <c r="C9" s="100" t="s">
        <v>456</v>
      </c>
      <c r="D9" s="101" t="s">
        <v>457</v>
      </c>
      <c r="E9" s="123">
        <v>1</v>
      </c>
      <c r="F9" s="7"/>
      <c r="G9" s="7"/>
      <c r="H9" s="7"/>
      <c r="I9" s="7"/>
      <c r="J9" s="7"/>
    </row>
    <row r="10" spans="1:10" ht="20.25">
      <c r="A10" s="26"/>
      <c r="B10" s="26"/>
      <c r="C10" s="27"/>
      <c r="D10" s="27"/>
      <c r="E10" s="122"/>
      <c r="F10" s="7"/>
      <c r="G10" s="7"/>
      <c r="H10" s="7"/>
      <c r="I10" s="7"/>
      <c r="J10" s="7"/>
    </row>
    <row r="11" spans="1:10" ht="60">
      <c r="A11" s="26"/>
      <c r="B11" s="25"/>
      <c r="C11" s="95" t="s">
        <v>437</v>
      </c>
      <c r="D11" s="95" t="s">
        <v>458</v>
      </c>
      <c r="E11" s="122"/>
      <c r="F11" s="7"/>
      <c r="G11" s="7"/>
      <c r="H11" s="7"/>
      <c r="I11" s="7"/>
      <c r="J11" s="7"/>
    </row>
    <row r="12" spans="1:10" ht="79.5" customHeight="1">
      <c r="A12" s="26"/>
      <c r="B12" s="96" t="s">
        <v>440</v>
      </c>
      <c r="C12" s="97" t="s">
        <v>441</v>
      </c>
      <c r="D12" s="131" t="s">
        <v>459</v>
      </c>
      <c r="E12" s="123">
        <v>0.2</v>
      </c>
      <c r="F12" s="7"/>
      <c r="G12" s="7"/>
      <c r="H12" s="7"/>
      <c r="I12" s="7"/>
      <c r="J12" s="7"/>
    </row>
    <row r="13" spans="1:10" ht="33">
      <c r="A13" s="26"/>
      <c r="B13" s="99" t="s">
        <v>443</v>
      </c>
      <c r="C13" s="100" t="s">
        <v>444</v>
      </c>
      <c r="D13" s="131" t="s">
        <v>460</v>
      </c>
      <c r="E13" s="123">
        <v>0.4</v>
      </c>
      <c r="F13" s="7"/>
      <c r="G13" s="7"/>
      <c r="H13" s="7"/>
      <c r="I13" s="7"/>
      <c r="J13" s="7"/>
    </row>
    <row r="14" spans="1:10" ht="33">
      <c r="A14" s="26"/>
      <c r="B14" s="102" t="s">
        <v>447</v>
      </c>
      <c r="C14" s="100" t="s">
        <v>448</v>
      </c>
      <c r="D14" s="131" t="s">
        <v>461</v>
      </c>
      <c r="E14" s="123">
        <v>0.6</v>
      </c>
      <c r="F14" s="7"/>
      <c r="G14" s="7"/>
      <c r="H14" s="7"/>
      <c r="I14" s="7"/>
      <c r="J14" s="7"/>
    </row>
    <row r="15" spans="1:10" ht="33">
      <c r="A15" s="26"/>
      <c r="B15" s="103" t="s">
        <v>451</v>
      </c>
      <c r="C15" s="100" t="s">
        <v>452</v>
      </c>
      <c r="D15" s="131" t="s">
        <v>462</v>
      </c>
      <c r="E15" s="123">
        <v>0.8</v>
      </c>
      <c r="F15" s="7"/>
      <c r="G15" s="7"/>
      <c r="H15" s="7"/>
      <c r="I15" s="7"/>
      <c r="J15" s="7"/>
    </row>
    <row r="16" spans="1:10" ht="46.5" customHeight="1">
      <c r="A16" s="26"/>
      <c r="B16" s="104" t="s">
        <v>455</v>
      </c>
      <c r="C16" s="100" t="s">
        <v>456</v>
      </c>
      <c r="D16" s="131" t="s">
        <v>463</v>
      </c>
      <c r="E16" s="123">
        <v>1</v>
      </c>
      <c r="F16" s="7"/>
      <c r="G16" s="7"/>
      <c r="H16" s="7"/>
      <c r="I16" s="7"/>
      <c r="J16" s="7"/>
    </row>
    <row r="17" spans="1:10" ht="20.25">
      <c r="A17" s="26"/>
      <c r="B17" s="26"/>
      <c r="C17" s="27"/>
      <c r="D17" s="27"/>
      <c r="E17" s="122"/>
      <c r="F17" s="7"/>
      <c r="G17" s="7"/>
      <c r="H17" s="7"/>
      <c r="I17" s="7"/>
      <c r="J17" s="7"/>
    </row>
    <row r="18" spans="1:10" ht="16.5">
      <c r="A18" s="26"/>
      <c r="B18" s="28"/>
      <c r="C18" s="28"/>
      <c r="D18" s="28"/>
      <c r="E18" s="122"/>
      <c r="F18" s="7"/>
      <c r="G18" s="7"/>
      <c r="H18" s="7"/>
      <c r="I18" s="7"/>
      <c r="J18" s="7"/>
    </row>
    <row r="19" spans="1:10" ht="60">
      <c r="A19" s="26"/>
      <c r="B19" s="25"/>
      <c r="C19" s="95" t="s">
        <v>437</v>
      </c>
      <c r="D19" s="95" t="s">
        <v>336</v>
      </c>
      <c r="E19" s="122"/>
      <c r="F19" s="7"/>
      <c r="G19" s="7"/>
      <c r="H19" s="7"/>
      <c r="I19" s="7"/>
      <c r="J19" s="7"/>
    </row>
    <row r="20" spans="1:10" ht="57.75" customHeight="1">
      <c r="A20" s="26"/>
      <c r="B20" s="96" t="s">
        <v>440</v>
      </c>
      <c r="C20" s="97" t="s">
        <v>441</v>
      </c>
      <c r="D20" s="131" t="s">
        <v>464</v>
      </c>
      <c r="E20" s="123">
        <v>0.2</v>
      </c>
      <c r="F20" s="7"/>
      <c r="G20" s="7"/>
      <c r="H20" s="7"/>
      <c r="I20" s="7"/>
      <c r="J20" s="7"/>
    </row>
    <row r="21" spans="1:10" ht="54" customHeight="1">
      <c r="A21" s="26"/>
      <c r="B21" s="99" t="s">
        <v>443</v>
      </c>
      <c r="C21" s="100" t="s">
        <v>444</v>
      </c>
      <c r="D21" s="131" t="s">
        <v>465</v>
      </c>
      <c r="E21" s="123">
        <v>0.4</v>
      </c>
      <c r="F21" s="7"/>
      <c r="G21" s="7"/>
      <c r="H21" s="7"/>
      <c r="I21" s="7"/>
      <c r="J21" s="7"/>
    </row>
    <row r="22" spans="1:10" ht="64.5" customHeight="1">
      <c r="A22" s="26"/>
      <c r="B22" s="102" t="s">
        <v>447</v>
      </c>
      <c r="C22" s="100" t="s">
        <v>448</v>
      </c>
      <c r="D22" s="131" t="s">
        <v>341</v>
      </c>
      <c r="E22" s="123">
        <v>0.6</v>
      </c>
      <c r="F22" s="7"/>
      <c r="G22" s="7"/>
      <c r="H22" s="7"/>
      <c r="I22" s="7"/>
      <c r="J22" s="7"/>
    </row>
    <row r="23" spans="1:10" ht="51.75" customHeight="1">
      <c r="A23" s="26"/>
      <c r="B23" s="103" t="s">
        <v>451</v>
      </c>
      <c r="C23" s="100" t="s">
        <v>452</v>
      </c>
      <c r="D23" s="131" t="s">
        <v>466</v>
      </c>
      <c r="E23" s="123">
        <v>0.8</v>
      </c>
      <c r="F23" s="7"/>
      <c r="G23" s="7"/>
      <c r="H23" s="7"/>
      <c r="I23" s="7"/>
      <c r="J23" s="7"/>
    </row>
    <row r="24" spans="1:10" ht="51.75" customHeight="1">
      <c r="A24" s="26"/>
      <c r="B24" s="104" t="s">
        <v>455</v>
      </c>
      <c r="C24" s="100" t="s">
        <v>456</v>
      </c>
      <c r="D24" s="131" t="s">
        <v>467</v>
      </c>
      <c r="E24" s="123">
        <v>1</v>
      </c>
      <c r="F24" s="7"/>
      <c r="G24" s="7"/>
      <c r="H24" s="7"/>
      <c r="I24" s="7"/>
      <c r="J24" s="7"/>
    </row>
    <row r="25" spans="1:10" ht="16.5">
      <c r="A25" s="26"/>
      <c r="B25" s="28"/>
      <c r="C25" s="28"/>
      <c r="D25" s="28"/>
      <c r="E25" s="122"/>
      <c r="F25" s="7"/>
      <c r="G25" s="7"/>
      <c r="H25" s="7"/>
      <c r="I25" s="7"/>
      <c r="J25" s="7"/>
    </row>
    <row r="26" spans="1:10" ht="16.5">
      <c r="A26" s="26"/>
      <c r="B26" s="28"/>
      <c r="C26" s="28"/>
      <c r="D26" s="28"/>
      <c r="E26" s="122"/>
      <c r="F26" s="7"/>
      <c r="G26" s="7"/>
      <c r="H26" s="7"/>
      <c r="I26" s="7"/>
      <c r="J26" s="7"/>
    </row>
    <row r="27" spans="1:10" ht="16.5">
      <c r="A27" s="26"/>
      <c r="B27" s="28"/>
      <c r="C27" s="28"/>
      <c r="D27" s="28"/>
      <c r="E27" s="122"/>
      <c r="F27" s="7"/>
      <c r="G27" s="7"/>
      <c r="H27" s="7"/>
      <c r="I27" s="7"/>
      <c r="J27" s="7"/>
    </row>
    <row r="28" spans="1:10" ht="16.5">
      <c r="A28" s="26"/>
      <c r="B28" s="28"/>
      <c r="C28" s="28"/>
      <c r="D28" s="28"/>
      <c r="E28" s="122"/>
      <c r="F28" s="7"/>
      <c r="G28" s="7"/>
      <c r="H28" s="7"/>
      <c r="I28" s="7"/>
      <c r="J28" s="7"/>
    </row>
    <row r="29" spans="1:10" ht="60">
      <c r="A29" s="26"/>
      <c r="B29" s="25"/>
      <c r="C29" s="95" t="s">
        <v>437</v>
      </c>
      <c r="D29" s="95" t="s">
        <v>468</v>
      </c>
      <c r="E29" s="122"/>
      <c r="F29" s="7"/>
      <c r="G29" s="7"/>
      <c r="H29" s="7"/>
      <c r="I29" s="7"/>
      <c r="J29" s="7"/>
    </row>
    <row r="30" spans="1:10" ht="75.75" customHeight="1">
      <c r="A30" s="26"/>
      <c r="B30" s="96" t="s">
        <v>440</v>
      </c>
      <c r="C30" s="97" t="s">
        <v>441</v>
      </c>
      <c r="D30" s="131" t="s">
        <v>469</v>
      </c>
      <c r="E30" s="123">
        <v>0.2</v>
      </c>
      <c r="F30" s="7"/>
      <c r="G30" s="7"/>
      <c r="H30" s="7"/>
      <c r="I30" s="7"/>
      <c r="J30" s="7"/>
    </row>
    <row r="31" spans="1:10" ht="65.25" customHeight="1">
      <c r="A31" s="26"/>
      <c r="B31" s="99" t="s">
        <v>443</v>
      </c>
      <c r="C31" s="100" t="s">
        <v>444</v>
      </c>
      <c r="D31" s="131" t="s">
        <v>470</v>
      </c>
      <c r="E31" s="123">
        <v>0.4</v>
      </c>
      <c r="F31" s="7"/>
      <c r="G31" s="7"/>
      <c r="H31" s="7"/>
      <c r="I31" s="7"/>
      <c r="J31" s="7"/>
    </row>
    <row r="32" spans="1:10" ht="57" customHeight="1">
      <c r="A32" s="26"/>
      <c r="B32" s="102" t="s">
        <v>447</v>
      </c>
      <c r="C32" s="100" t="s">
        <v>448</v>
      </c>
      <c r="D32" s="131" t="s">
        <v>471</v>
      </c>
      <c r="E32" s="123">
        <v>0.6</v>
      </c>
      <c r="F32" s="7"/>
      <c r="G32" s="7"/>
      <c r="H32" s="7"/>
      <c r="I32" s="7"/>
      <c r="J32" s="7"/>
    </row>
    <row r="33" spans="1:10" ht="66.75" customHeight="1">
      <c r="A33" s="26"/>
      <c r="B33" s="103" t="s">
        <v>451</v>
      </c>
      <c r="C33" s="100" t="s">
        <v>452</v>
      </c>
      <c r="D33" s="131" t="s">
        <v>472</v>
      </c>
      <c r="E33" s="123">
        <v>0.8</v>
      </c>
      <c r="F33" s="7"/>
      <c r="G33" s="7"/>
      <c r="H33" s="7"/>
      <c r="I33" s="7"/>
      <c r="J33" s="7"/>
    </row>
    <row r="34" spans="1:10" ht="79.5" customHeight="1">
      <c r="A34" s="26"/>
      <c r="B34" s="104" t="s">
        <v>455</v>
      </c>
      <c r="C34" s="100" t="s">
        <v>456</v>
      </c>
      <c r="D34" s="131" t="s">
        <v>473</v>
      </c>
      <c r="E34" s="123">
        <v>1</v>
      </c>
      <c r="F34" s="7"/>
      <c r="G34" s="7"/>
      <c r="H34" s="7"/>
      <c r="I34" s="7"/>
      <c r="J34" s="7"/>
    </row>
    <row r="35" spans="1:10">
      <c r="A35" s="26"/>
      <c r="B35" s="26"/>
      <c r="C35" s="26" t="s">
        <v>474</v>
      </c>
      <c r="D35" s="26" t="s">
        <v>475</v>
      </c>
      <c r="E35" s="122"/>
      <c r="F35" s="7"/>
      <c r="G35" s="7"/>
      <c r="H35" s="7"/>
      <c r="I35" s="7"/>
      <c r="J35" s="7"/>
    </row>
    <row r="36" spans="1:10">
      <c r="A36" s="26"/>
      <c r="B36" s="26"/>
      <c r="C36" s="26"/>
      <c r="D36" s="26"/>
      <c r="E36" s="122"/>
      <c r="F36" s="7"/>
      <c r="G36" s="7"/>
      <c r="H36" s="7"/>
      <c r="I36" s="7"/>
      <c r="J36" s="7"/>
    </row>
    <row r="37" spans="1:10">
      <c r="A37" s="26"/>
      <c r="B37" s="26"/>
      <c r="C37" s="26"/>
      <c r="D37" s="26"/>
      <c r="E37" s="122"/>
      <c r="F37" s="7"/>
      <c r="G37" s="7"/>
      <c r="H37" s="7"/>
      <c r="I37" s="7"/>
      <c r="J37" s="7"/>
    </row>
    <row r="38" spans="1:10" ht="60">
      <c r="A38" s="26"/>
      <c r="B38" s="25"/>
      <c r="C38" s="95" t="s">
        <v>437</v>
      </c>
      <c r="D38" s="95" t="s">
        <v>476</v>
      </c>
      <c r="E38" s="122"/>
      <c r="F38" s="7"/>
      <c r="G38" s="7"/>
      <c r="H38" s="7"/>
      <c r="I38" s="7"/>
      <c r="J38" s="7"/>
    </row>
    <row r="39" spans="1:10" ht="99">
      <c r="A39" s="26"/>
      <c r="B39" s="96" t="s">
        <v>440</v>
      </c>
      <c r="C39" s="97" t="s">
        <v>441</v>
      </c>
      <c r="D39" s="132" t="s">
        <v>477</v>
      </c>
      <c r="E39" s="123">
        <v>0.2</v>
      </c>
      <c r="F39" s="7"/>
      <c r="G39" s="7"/>
      <c r="H39" s="7"/>
      <c r="I39" s="7"/>
      <c r="J39" s="7"/>
    </row>
    <row r="40" spans="1:10" ht="99">
      <c r="A40" s="26"/>
      <c r="B40" s="99" t="s">
        <v>443</v>
      </c>
      <c r="C40" s="100" t="s">
        <v>444</v>
      </c>
      <c r="D40" s="132" t="s">
        <v>478</v>
      </c>
      <c r="E40" s="123">
        <v>0.4</v>
      </c>
      <c r="F40" s="7"/>
      <c r="G40" s="7"/>
      <c r="H40" s="7"/>
      <c r="I40" s="7"/>
      <c r="J40" s="7"/>
    </row>
    <row r="41" spans="1:10" ht="99">
      <c r="A41" s="26"/>
      <c r="B41" s="102" t="s">
        <v>447</v>
      </c>
      <c r="C41" s="100" t="s">
        <v>448</v>
      </c>
      <c r="D41" s="132" t="s">
        <v>479</v>
      </c>
      <c r="E41" s="123">
        <v>0.6</v>
      </c>
      <c r="F41" s="7"/>
      <c r="G41" s="7"/>
      <c r="H41" s="7"/>
      <c r="I41" s="7"/>
      <c r="J41" s="7"/>
    </row>
    <row r="42" spans="1:10" ht="99">
      <c r="A42" s="26"/>
      <c r="B42" s="103" t="s">
        <v>451</v>
      </c>
      <c r="C42" s="100" t="s">
        <v>452</v>
      </c>
      <c r="D42" s="132" t="s">
        <v>480</v>
      </c>
      <c r="E42" s="123">
        <v>0.8</v>
      </c>
      <c r="F42" s="7"/>
      <c r="G42" s="7"/>
      <c r="H42" s="7"/>
      <c r="I42" s="7"/>
      <c r="J42" s="7"/>
    </row>
    <row r="43" spans="1:10" ht="99">
      <c r="A43" s="26"/>
      <c r="B43" s="104" t="s">
        <v>455</v>
      </c>
      <c r="C43" s="100" t="s">
        <v>456</v>
      </c>
      <c r="D43" s="132" t="s">
        <v>481</v>
      </c>
      <c r="E43" s="123">
        <v>1</v>
      </c>
      <c r="F43" s="7"/>
      <c r="G43" s="7"/>
      <c r="H43" s="7"/>
      <c r="I43" s="7"/>
      <c r="J43" s="7"/>
    </row>
    <row r="44" spans="1:10">
      <c r="A44" s="26"/>
      <c r="B44" s="26"/>
      <c r="C44" s="26"/>
      <c r="D44" s="26"/>
      <c r="E44" s="122"/>
      <c r="F44" s="7"/>
      <c r="G44" s="7"/>
      <c r="H44" s="7"/>
      <c r="I44" s="7"/>
      <c r="J44" s="7"/>
    </row>
    <row r="45" spans="1:10" ht="56.25" customHeight="1">
      <c r="A45" s="26"/>
      <c r="B45" s="26"/>
      <c r="C45" s="26"/>
      <c r="D45" s="95" t="s">
        <v>482</v>
      </c>
      <c r="E45" s="122"/>
      <c r="F45" s="7"/>
      <c r="G45" s="7"/>
      <c r="H45" s="7"/>
      <c r="I45" s="7"/>
      <c r="J45" s="7"/>
    </row>
    <row r="46" spans="1:10" ht="94.5" customHeight="1">
      <c r="A46" s="26"/>
      <c r="B46" s="103" t="s">
        <v>451</v>
      </c>
      <c r="C46" s="26"/>
      <c r="D46" s="101" t="s">
        <v>483</v>
      </c>
      <c r="E46" s="123">
        <v>0.8</v>
      </c>
      <c r="F46" s="7"/>
      <c r="G46" s="7"/>
      <c r="H46" s="7"/>
      <c r="I46" s="7"/>
      <c r="J46" s="7"/>
    </row>
    <row r="47" spans="1:10" ht="105.75" customHeight="1">
      <c r="A47" s="26"/>
      <c r="B47" s="104" t="s">
        <v>455</v>
      </c>
      <c r="C47" s="27"/>
      <c r="D47" s="101" t="s">
        <v>484</v>
      </c>
      <c r="E47" s="123">
        <v>1</v>
      </c>
      <c r="F47" s="7"/>
      <c r="G47" s="7"/>
      <c r="H47" s="7"/>
      <c r="I47" s="7"/>
      <c r="J47" s="7"/>
    </row>
    <row r="48" spans="1:10">
      <c r="A48" s="26"/>
      <c r="B48" s="23"/>
      <c r="C48" s="23"/>
      <c r="D48" s="23"/>
      <c r="E48" s="122"/>
      <c r="F48" s="7"/>
      <c r="G48" s="7"/>
      <c r="H48" s="7"/>
      <c r="I48" s="7"/>
      <c r="J48" s="7"/>
    </row>
    <row r="49" spans="1:10">
      <c r="A49" s="26"/>
      <c r="B49" s="23"/>
      <c r="C49" s="23"/>
      <c r="D49" s="23"/>
      <c r="E49" s="122"/>
      <c r="F49" s="7"/>
      <c r="G49" s="7"/>
      <c r="H49" s="7"/>
      <c r="I49" s="7"/>
      <c r="J49" s="7"/>
    </row>
    <row r="50" spans="1:10" ht="20.25">
      <c r="A50" s="26"/>
      <c r="B50" s="26"/>
      <c r="C50" s="27"/>
      <c r="D50" s="27"/>
      <c r="E50" s="122"/>
      <c r="F50" s="7"/>
      <c r="G50" s="7"/>
      <c r="H50" s="7"/>
      <c r="I50" s="7"/>
      <c r="J50" s="7"/>
    </row>
    <row r="51" spans="1:10" ht="46.5" customHeight="1">
      <c r="A51" s="26"/>
      <c r="B51" s="26"/>
      <c r="C51" s="26"/>
      <c r="D51" s="95" t="s">
        <v>485</v>
      </c>
      <c r="E51" s="122"/>
      <c r="F51" s="7"/>
      <c r="G51" s="7"/>
      <c r="H51" s="7"/>
      <c r="I51" s="7"/>
      <c r="J51" s="7"/>
    </row>
    <row r="52" spans="1:10" ht="90" customHeight="1">
      <c r="A52" s="26"/>
      <c r="B52" s="103" t="s">
        <v>451</v>
      </c>
      <c r="C52" s="26"/>
      <c r="D52" s="101" t="s">
        <v>486</v>
      </c>
      <c r="E52" s="123">
        <v>0.8</v>
      </c>
      <c r="F52" s="7"/>
      <c r="G52" s="7"/>
      <c r="H52" s="7"/>
      <c r="I52" s="7"/>
      <c r="J52" s="7"/>
    </row>
    <row r="53" spans="1:10" ht="66">
      <c r="A53" s="26"/>
      <c r="B53" s="104" t="s">
        <v>455</v>
      </c>
      <c r="C53" s="27"/>
      <c r="D53" s="101" t="s">
        <v>487</v>
      </c>
      <c r="E53" s="123">
        <v>1</v>
      </c>
      <c r="F53" s="7"/>
      <c r="G53" s="7"/>
      <c r="H53" s="7"/>
      <c r="I53" s="7"/>
      <c r="J53" s="7"/>
    </row>
    <row r="54" spans="1:10" ht="20.25">
      <c r="A54" s="26"/>
      <c r="B54" s="26"/>
      <c r="C54" s="27"/>
      <c r="D54" s="27"/>
      <c r="E54" s="122"/>
      <c r="F54" s="7"/>
      <c r="G54" s="7"/>
      <c r="H54" s="7"/>
      <c r="I54" s="7"/>
      <c r="J54" s="7"/>
    </row>
    <row r="55" spans="1:10" ht="20.25">
      <c r="A55" s="26"/>
      <c r="B55" s="26"/>
      <c r="C55" s="27"/>
      <c r="D55" s="27"/>
      <c r="E55" s="122"/>
      <c r="F55" s="7"/>
      <c r="G55" s="7"/>
      <c r="H55" s="7"/>
      <c r="I55" s="7"/>
      <c r="J55" s="7"/>
    </row>
    <row r="56" spans="1:10" ht="20.25">
      <c r="A56" s="26"/>
      <c r="B56" s="26"/>
      <c r="C56" s="27"/>
      <c r="D56" s="27"/>
      <c r="E56" s="122"/>
      <c r="F56" s="7"/>
      <c r="G56" s="7"/>
      <c r="H56" s="7"/>
      <c r="I56" s="7"/>
      <c r="J56" s="7"/>
    </row>
    <row r="57" spans="1:10" ht="20.25">
      <c r="A57" s="26"/>
      <c r="B57" s="26"/>
      <c r="C57" s="27"/>
      <c r="D57" s="27"/>
      <c r="E57" s="122"/>
      <c r="F57" s="7"/>
      <c r="G57" s="7"/>
      <c r="H57" s="7"/>
      <c r="I57" s="7"/>
      <c r="J57" s="7"/>
    </row>
    <row r="58" spans="1:10" ht="20.25">
      <c r="A58" s="26"/>
      <c r="B58" s="26"/>
      <c r="C58" s="27"/>
      <c r="D58" s="27"/>
      <c r="E58" s="122"/>
      <c r="F58" s="7"/>
      <c r="G58" s="7"/>
      <c r="H58" s="7"/>
      <c r="I58" s="7"/>
      <c r="J58" s="7"/>
    </row>
    <row r="59" spans="1:10" ht="20.25">
      <c r="A59" s="26"/>
      <c r="B59" s="26"/>
      <c r="C59" s="27"/>
      <c r="D59" s="27"/>
      <c r="E59" s="122"/>
      <c r="F59" s="7"/>
      <c r="G59" s="7"/>
      <c r="H59" s="7"/>
      <c r="I59" s="7"/>
      <c r="J59" s="7"/>
    </row>
    <row r="60" spans="1:10" ht="20.25">
      <c r="A60" s="26"/>
      <c r="B60" s="26"/>
      <c r="C60" s="27"/>
      <c r="D60" s="27"/>
      <c r="E60" s="122"/>
      <c r="F60" s="7"/>
      <c r="G60" s="7"/>
      <c r="H60" s="7"/>
      <c r="I60" s="7"/>
      <c r="J60" s="7"/>
    </row>
    <row r="61" spans="1:10" ht="20.25">
      <c r="A61" s="26"/>
      <c r="B61" s="26"/>
      <c r="C61" s="27"/>
      <c r="D61" s="27"/>
      <c r="E61" s="122"/>
      <c r="F61" s="7"/>
      <c r="G61" s="7"/>
      <c r="H61" s="7"/>
      <c r="I61" s="7"/>
      <c r="J61" s="7"/>
    </row>
    <row r="62" spans="1:10" ht="20.25">
      <c r="A62" s="26"/>
      <c r="B62" s="26"/>
      <c r="C62" s="27"/>
      <c r="D62" s="27"/>
      <c r="E62" s="122"/>
      <c r="F62" s="7"/>
      <c r="G62" s="7"/>
      <c r="H62" s="7"/>
      <c r="I62" s="7"/>
      <c r="J62" s="7"/>
    </row>
    <row r="63" spans="1:10" ht="20.25">
      <c r="A63" s="26"/>
      <c r="B63" s="26"/>
      <c r="C63" s="27"/>
      <c r="D63" s="27"/>
      <c r="E63" s="122"/>
      <c r="F63" s="7"/>
      <c r="G63" s="7"/>
      <c r="H63" s="7"/>
      <c r="I63" s="7"/>
      <c r="J63" s="7"/>
    </row>
    <row r="64" spans="1:10" ht="20.25">
      <c r="A64" s="26"/>
      <c r="B64" s="26"/>
      <c r="C64" s="27"/>
      <c r="D64" s="27"/>
      <c r="E64" s="122"/>
      <c r="F64" s="7"/>
      <c r="G64" s="7"/>
      <c r="H64" s="7"/>
      <c r="I64" s="7"/>
      <c r="J64" s="7"/>
    </row>
    <row r="65" spans="1:10" ht="20.25">
      <c r="A65" s="26"/>
      <c r="B65" s="26"/>
      <c r="C65" s="27"/>
      <c r="D65" s="27"/>
      <c r="E65" s="122"/>
      <c r="F65" s="7"/>
      <c r="G65" s="7"/>
      <c r="H65" s="7"/>
      <c r="I65" s="7"/>
      <c r="J65" s="7"/>
    </row>
    <row r="66" spans="1:10" ht="20.25">
      <c r="A66" s="26"/>
      <c r="B66" s="26"/>
      <c r="C66" s="27"/>
      <c r="D66" s="27"/>
      <c r="E66" s="122"/>
      <c r="F66" s="7"/>
      <c r="G66" s="7"/>
      <c r="H66" s="7"/>
      <c r="I66" s="7"/>
      <c r="J66" s="7"/>
    </row>
    <row r="67" spans="1:10" ht="20.25">
      <c r="A67" s="26"/>
      <c r="B67" s="26"/>
      <c r="C67" s="27"/>
      <c r="D67" s="27"/>
      <c r="E67" s="122"/>
      <c r="F67" s="7"/>
      <c r="G67" s="7"/>
      <c r="H67" s="7"/>
      <c r="I67" s="7"/>
      <c r="J67" s="7"/>
    </row>
    <row r="68" spans="1:10" ht="20.25">
      <c r="A68" s="26"/>
      <c r="B68" s="26"/>
      <c r="C68" s="27"/>
      <c r="D68" s="27"/>
      <c r="E68" s="122"/>
      <c r="F68" s="7"/>
      <c r="G68" s="7"/>
      <c r="H68" s="7"/>
      <c r="I68" s="7"/>
      <c r="J68" s="7"/>
    </row>
    <row r="69" spans="1:10" ht="20.25">
      <c r="A69" s="26"/>
      <c r="B69" s="26"/>
      <c r="C69" s="27"/>
      <c r="D69" s="27"/>
      <c r="E69" s="122"/>
      <c r="F69" s="7"/>
      <c r="G69" s="7"/>
      <c r="H69" s="7"/>
      <c r="I69" s="7"/>
      <c r="J69" s="7"/>
    </row>
    <row r="70" spans="1:10" ht="20.25">
      <c r="A70" s="26"/>
      <c r="B70" s="26"/>
      <c r="C70" s="27"/>
      <c r="D70" s="27"/>
      <c r="E70" s="122"/>
      <c r="F70" s="7"/>
      <c r="G70" s="7"/>
      <c r="H70" s="7"/>
      <c r="I70" s="7"/>
      <c r="J70" s="7"/>
    </row>
    <row r="71" spans="1:10" ht="20.25">
      <c r="A71" s="26"/>
      <c r="B71" s="26"/>
      <c r="C71" s="27"/>
      <c r="D71" s="27"/>
      <c r="E71" s="122"/>
      <c r="F71" s="7"/>
      <c r="G71" s="7"/>
      <c r="H71" s="7"/>
      <c r="I71" s="7"/>
      <c r="J71" s="7"/>
    </row>
    <row r="72" spans="1:10" ht="20.25">
      <c r="A72" s="26"/>
      <c r="B72" s="26"/>
      <c r="C72" s="27"/>
      <c r="D72" s="27"/>
      <c r="E72" s="122"/>
      <c r="F72" s="7"/>
      <c r="G72" s="7"/>
      <c r="H72" s="7"/>
      <c r="I72" s="7"/>
      <c r="J72" s="7"/>
    </row>
    <row r="73" spans="1:10" ht="20.25">
      <c r="A73" s="26"/>
      <c r="B73" s="26"/>
      <c r="C73" s="27"/>
      <c r="D73" s="27"/>
      <c r="E73" s="122"/>
      <c r="F73" s="7"/>
      <c r="G73" s="7"/>
      <c r="H73" s="7"/>
      <c r="I73" s="7"/>
      <c r="J73" s="7"/>
    </row>
    <row r="74" spans="1:10" ht="20.25">
      <c r="A74" s="26"/>
      <c r="B74" s="26"/>
      <c r="C74" s="27"/>
      <c r="D74" s="27"/>
      <c r="E74" s="122"/>
      <c r="F74" s="7"/>
      <c r="G74" s="7"/>
      <c r="H74" s="7"/>
      <c r="I74" s="7"/>
      <c r="J74" s="7"/>
    </row>
    <row r="75" spans="1:10" ht="20.25">
      <c r="A75" s="26"/>
      <c r="B75" s="26"/>
      <c r="C75" s="27"/>
      <c r="D75" s="27"/>
      <c r="E75" s="122"/>
      <c r="F75" s="7"/>
      <c r="G75" s="7"/>
      <c r="H75" s="7"/>
      <c r="I75" s="7"/>
      <c r="J75" s="7"/>
    </row>
    <row r="76" spans="1:10" ht="20.25">
      <c r="A76" s="26"/>
      <c r="B76" s="26"/>
      <c r="C76" s="27"/>
      <c r="D76" s="27"/>
      <c r="E76" s="122"/>
      <c r="F76" s="7"/>
      <c r="G76" s="7"/>
      <c r="H76" s="7"/>
      <c r="I76" s="7"/>
      <c r="J76" s="7"/>
    </row>
    <row r="77" spans="1:10" ht="20.25">
      <c r="A77" s="26"/>
      <c r="B77" s="26"/>
      <c r="C77" s="27"/>
      <c r="D77" s="27"/>
      <c r="E77" s="122"/>
      <c r="F77" s="7"/>
      <c r="G77" s="7"/>
      <c r="H77" s="7"/>
      <c r="I77" s="7"/>
      <c r="J77" s="7"/>
    </row>
    <row r="78" spans="1:10" ht="20.25">
      <c r="A78" s="26"/>
      <c r="B78" s="26"/>
      <c r="C78" s="27"/>
      <c r="D78" s="27"/>
      <c r="E78" s="122"/>
      <c r="F78" s="7"/>
      <c r="G78" s="7"/>
      <c r="H78" s="7"/>
      <c r="I78" s="7"/>
      <c r="J78" s="7"/>
    </row>
    <row r="79" spans="1:10" ht="20.25">
      <c r="A79" s="26"/>
      <c r="B79" s="26"/>
      <c r="C79" s="27"/>
      <c r="D79" s="27"/>
      <c r="E79" s="122"/>
      <c r="F79" s="7"/>
      <c r="G79" s="7"/>
      <c r="H79" s="7"/>
      <c r="I79" s="7"/>
      <c r="J79" s="7"/>
    </row>
    <row r="80" spans="1:10" s="7" customFormat="1" ht="20.25">
      <c r="A80" s="26"/>
      <c r="B80" s="26"/>
      <c r="C80" s="27"/>
      <c r="D80" s="27"/>
      <c r="E80" s="122"/>
    </row>
    <row r="81" spans="1:5" s="7" customFormat="1" ht="20.25">
      <c r="A81" s="26"/>
      <c r="B81" s="26"/>
      <c r="C81" s="27"/>
      <c r="D81" s="27"/>
      <c r="E81" s="122"/>
    </row>
    <row r="82" spans="1:5" s="7" customFormat="1" ht="20.25">
      <c r="A82" s="26"/>
      <c r="B82" s="26"/>
      <c r="C82" s="27"/>
      <c r="D82" s="27"/>
      <c r="E82" s="122"/>
    </row>
    <row r="83" spans="1:5" s="7" customFormat="1" ht="20.25">
      <c r="A83" s="26"/>
      <c r="B83" s="26"/>
      <c r="C83" s="27"/>
      <c r="D83" s="27"/>
      <c r="E83" s="122"/>
    </row>
    <row r="84" spans="1:5" s="7" customFormat="1" ht="20.25">
      <c r="A84" s="26"/>
      <c r="B84" s="26"/>
      <c r="C84" s="27"/>
      <c r="D84" s="27"/>
      <c r="E84" s="122"/>
    </row>
    <row r="85" spans="1:5" s="7" customFormat="1" ht="20.25">
      <c r="A85" s="26"/>
      <c r="B85" s="26"/>
      <c r="C85" s="27"/>
      <c r="D85" s="27"/>
      <c r="E85" s="122"/>
    </row>
    <row r="86" spans="1:5" s="7" customFormat="1" ht="20.25">
      <c r="A86" s="26"/>
      <c r="B86" s="26"/>
      <c r="C86" s="27"/>
      <c r="D86" s="27"/>
      <c r="E86" s="122"/>
    </row>
    <row r="87" spans="1:5" s="7" customFormat="1" ht="20.25">
      <c r="A87" s="26"/>
      <c r="B87" s="26"/>
      <c r="C87" s="27"/>
      <c r="D87" s="27"/>
      <c r="E87" s="122"/>
    </row>
    <row r="88" spans="1:5" s="7" customFormat="1" ht="20.25">
      <c r="A88" s="26"/>
      <c r="B88" s="26"/>
      <c r="C88" s="27"/>
      <c r="D88" s="27"/>
      <c r="E88" s="122"/>
    </row>
    <row r="89" spans="1:5" s="7" customFormat="1" ht="20.25">
      <c r="A89" s="26"/>
      <c r="B89" s="26"/>
      <c r="C89" s="27"/>
      <c r="D89" s="27"/>
      <c r="E89" s="122"/>
    </row>
    <row r="90" spans="1:5" s="7" customFormat="1" ht="20.25">
      <c r="A90" s="26"/>
      <c r="B90" s="26"/>
      <c r="C90" s="27"/>
      <c r="D90" s="27"/>
      <c r="E90" s="122"/>
    </row>
    <row r="91" spans="1:5" s="7" customFormat="1" ht="20.25">
      <c r="A91" s="26"/>
      <c r="B91" s="26"/>
      <c r="C91" s="27"/>
      <c r="D91" s="27"/>
      <c r="E91" s="122"/>
    </row>
    <row r="92" spans="1:5" s="7" customFormat="1" ht="20.25">
      <c r="A92" s="26"/>
      <c r="B92" s="26"/>
      <c r="C92" s="27"/>
      <c r="D92" s="27"/>
      <c r="E92" s="122"/>
    </row>
    <row r="93" spans="1:5" s="7" customFormat="1" ht="20.25">
      <c r="A93" s="26"/>
      <c r="B93" s="26"/>
      <c r="C93" s="27"/>
      <c r="D93" s="27"/>
      <c r="E93" s="122"/>
    </row>
    <row r="94" spans="1:5" s="7" customFormat="1" ht="20.25">
      <c r="A94" s="26"/>
      <c r="B94" s="26"/>
      <c r="C94" s="27"/>
      <c r="D94" s="27"/>
      <c r="E94" s="122"/>
    </row>
    <row r="95" spans="1:5" s="7" customFormat="1" ht="20.25">
      <c r="A95" s="26"/>
      <c r="B95" s="26"/>
      <c r="C95" s="27"/>
      <c r="D95" s="27"/>
      <c r="E95" s="122"/>
    </row>
    <row r="96" spans="1:5" s="7" customFormat="1" ht="20.25">
      <c r="A96" s="26"/>
      <c r="B96" s="26"/>
      <c r="C96" s="27"/>
      <c r="D96" s="27"/>
      <c r="E96" s="122"/>
    </row>
    <row r="97" spans="1:5" s="7" customFormat="1" ht="20.25">
      <c r="A97" s="26"/>
      <c r="B97" s="26"/>
      <c r="C97" s="27"/>
      <c r="D97" s="27"/>
      <c r="E97" s="122"/>
    </row>
    <row r="98" spans="1:5" s="7" customFormat="1" ht="20.25">
      <c r="A98" s="26"/>
      <c r="B98" s="26"/>
      <c r="C98" s="27"/>
      <c r="D98" s="27"/>
      <c r="E98" s="122"/>
    </row>
    <row r="99" spans="1:5" s="7" customFormat="1" ht="20.25">
      <c r="A99" s="26"/>
      <c r="B99" s="26"/>
      <c r="C99" s="27"/>
      <c r="D99" s="27"/>
      <c r="E99" s="122"/>
    </row>
    <row r="100" spans="1:5" s="7" customFormat="1" ht="20.25">
      <c r="A100" s="26"/>
      <c r="B100" s="26"/>
      <c r="C100" s="27"/>
      <c r="D100" s="27"/>
      <c r="E100" s="122"/>
    </row>
    <row r="101" spans="1:5" s="7" customFormat="1" ht="20.25">
      <c r="A101" s="26"/>
      <c r="B101" s="26"/>
      <c r="C101" s="27"/>
      <c r="D101" s="27"/>
      <c r="E101" s="122"/>
    </row>
    <row r="102" spans="1:5" s="7" customFormat="1" ht="20.25">
      <c r="A102" s="26"/>
      <c r="B102" s="26"/>
      <c r="C102" s="27"/>
      <c r="D102" s="27"/>
      <c r="E102" s="122"/>
    </row>
    <row r="103" spans="1:5" s="7" customFormat="1" ht="20.25">
      <c r="A103" s="26"/>
      <c r="B103" s="26"/>
      <c r="C103" s="27"/>
      <c r="D103" s="27"/>
      <c r="E103" s="122"/>
    </row>
    <row r="104" spans="1:5" s="7" customFormat="1" ht="20.25">
      <c r="A104" s="26"/>
      <c r="B104" s="26"/>
      <c r="C104" s="27"/>
      <c r="D104" s="27"/>
      <c r="E104" s="122"/>
    </row>
    <row r="105" spans="1:5" s="7" customFormat="1" ht="20.25">
      <c r="A105" s="26"/>
      <c r="B105" s="26"/>
      <c r="C105" s="27"/>
      <c r="D105" s="27"/>
      <c r="E105" s="122"/>
    </row>
    <row r="106" spans="1:5" s="7" customFormat="1" ht="20.25">
      <c r="A106" s="26"/>
      <c r="B106" s="26"/>
      <c r="C106" s="27"/>
      <c r="D106" s="27"/>
      <c r="E106" s="122"/>
    </row>
    <row r="107" spans="1:5" s="7" customFormat="1" ht="20.25">
      <c r="A107" s="26"/>
      <c r="B107" s="26"/>
      <c r="C107" s="27"/>
      <c r="D107" s="27"/>
      <c r="E107" s="122"/>
    </row>
    <row r="108" spans="1:5" s="7" customFormat="1" ht="20.25">
      <c r="A108" s="26"/>
      <c r="B108" s="26"/>
      <c r="C108" s="27"/>
      <c r="D108" s="27"/>
      <c r="E108" s="122"/>
    </row>
    <row r="109" spans="1:5" s="7" customFormat="1" ht="20.25">
      <c r="A109" s="26"/>
      <c r="B109" s="26"/>
      <c r="C109" s="27"/>
      <c r="D109" s="27"/>
      <c r="E109" s="122"/>
    </row>
    <row r="110" spans="1:5" s="7" customFormat="1" ht="20.25">
      <c r="A110" s="26"/>
      <c r="B110" s="26"/>
      <c r="C110" s="27"/>
      <c r="D110" s="27"/>
      <c r="E110" s="122"/>
    </row>
    <row r="111" spans="1:5" s="7" customFormat="1" ht="20.25">
      <c r="A111" s="26"/>
      <c r="B111" s="26"/>
      <c r="C111" s="27"/>
      <c r="D111" s="27"/>
      <c r="E111" s="122"/>
    </row>
    <row r="112" spans="1:5" s="7" customFormat="1" ht="20.25">
      <c r="A112" s="26"/>
      <c r="B112" s="26"/>
      <c r="C112" s="27"/>
      <c r="D112" s="27"/>
      <c r="E112" s="122"/>
    </row>
    <row r="113" spans="1:5" s="7" customFormat="1" ht="20.25">
      <c r="A113" s="26"/>
      <c r="B113" s="26"/>
      <c r="C113" s="27"/>
      <c r="D113" s="27"/>
      <c r="E113" s="122"/>
    </row>
    <row r="114" spans="1:5" s="7" customFormat="1" ht="20.25">
      <c r="A114" s="26"/>
      <c r="B114" s="26"/>
      <c r="C114" s="27"/>
      <c r="D114" s="27"/>
      <c r="E114" s="122"/>
    </row>
    <row r="115" spans="1:5" s="7" customFormat="1" ht="20.25">
      <c r="A115" s="26"/>
      <c r="B115" s="26"/>
      <c r="C115" s="27"/>
      <c r="D115" s="27"/>
      <c r="E115" s="122"/>
    </row>
    <row r="116" spans="1:5" s="7" customFormat="1" ht="20.25">
      <c r="A116" s="26"/>
      <c r="B116" s="26"/>
      <c r="C116" s="27"/>
      <c r="D116" s="27"/>
      <c r="E116" s="122"/>
    </row>
    <row r="117" spans="1:5" s="7" customFormat="1" ht="20.25">
      <c r="A117" s="26"/>
      <c r="B117" s="26"/>
      <c r="C117" s="27"/>
      <c r="D117" s="27"/>
      <c r="E117" s="122"/>
    </row>
    <row r="118" spans="1:5" s="7" customFormat="1" ht="20.25">
      <c r="A118" s="26"/>
      <c r="B118" s="26"/>
      <c r="C118" s="27"/>
      <c r="D118" s="27"/>
      <c r="E118" s="122"/>
    </row>
    <row r="119" spans="1:5" s="7" customFormat="1" ht="20.25">
      <c r="A119" s="26"/>
      <c r="B119" s="26"/>
      <c r="C119" s="27"/>
      <c r="D119" s="27"/>
      <c r="E119" s="122"/>
    </row>
    <row r="120" spans="1:5" s="7" customFormat="1" ht="20.25">
      <c r="A120" s="26"/>
      <c r="B120" s="26"/>
      <c r="C120" s="27"/>
      <c r="D120" s="27"/>
      <c r="E120" s="122"/>
    </row>
    <row r="121" spans="1:5" s="7" customFormat="1" ht="20.25">
      <c r="A121" s="26"/>
      <c r="B121" s="26"/>
      <c r="C121" s="27"/>
      <c r="D121" s="27"/>
      <c r="E121" s="122"/>
    </row>
    <row r="122" spans="1:5" s="7" customFormat="1" ht="20.25">
      <c r="A122" s="26"/>
      <c r="B122" s="26"/>
      <c r="C122" s="27"/>
      <c r="D122" s="27"/>
      <c r="E122" s="122"/>
    </row>
    <row r="123" spans="1:5" s="7" customFormat="1" ht="20.25">
      <c r="A123" s="26"/>
      <c r="B123" s="26"/>
      <c r="C123" s="27"/>
      <c r="D123" s="27"/>
      <c r="E123" s="122"/>
    </row>
    <row r="124" spans="1:5" s="7" customFormat="1" ht="20.25">
      <c r="A124" s="26"/>
      <c r="B124" s="26"/>
      <c r="C124" s="27"/>
      <c r="D124" s="27"/>
      <c r="E124" s="122"/>
    </row>
    <row r="125" spans="1:5" s="7" customFormat="1" ht="20.25">
      <c r="A125" s="26"/>
      <c r="B125" s="26"/>
      <c r="C125" s="27"/>
      <c r="D125" s="27"/>
      <c r="E125" s="122"/>
    </row>
    <row r="126" spans="1:5" s="7" customFormat="1" ht="20.25">
      <c r="A126" s="26"/>
      <c r="B126" s="26"/>
      <c r="C126" s="27"/>
      <c r="D126" s="27"/>
      <c r="E126" s="122"/>
    </row>
    <row r="127" spans="1:5" s="7" customFormat="1" ht="20.25">
      <c r="A127" s="26"/>
      <c r="B127" s="26"/>
      <c r="C127" s="27"/>
      <c r="D127" s="27"/>
      <c r="E127" s="122"/>
    </row>
    <row r="128" spans="1:5" s="7" customFormat="1" ht="20.25">
      <c r="A128" s="26"/>
      <c r="B128" s="26"/>
      <c r="C128" s="27"/>
      <c r="D128" s="27"/>
      <c r="E128" s="122"/>
    </row>
    <row r="129" spans="1:5" s="7" customFormat="1" ht="20.25">
      <c r="A129" s="26"/>
      <c r="B129" s="26"/>
      <c r="C129" s="27"/>
      <c r="D129" s="27"/>
      <c r="E129" s="122"/>
    </row>
    <row r="130" spans="1:5" s="7" customFormat="1" ht="20.25">
      <c r="A130" s="26"/>
      <c r="B130" s="26"/>
      <c r="C130" s="27"/>
      <c r="D130" s="27"/>
      <c r="E130" s="122"/>
    </row>
    <row r="131" spans="1:5" s="7" customFormat="1" ht="20.25">
      <c r="A131" s="26"/>
      <c r="B131" s="26"/>
      <c r="C131" s="27"/>
      <c r="D131" s="27"/>
      <c r="E131" s="122"/>
    </row>
    <row r="132" spans="1:5" s="7" customFormat="1" ht="20.25">
      <c r="A132" s="26"/>
      <c r="B132" s="26"/>
      <c r="C132" s="27"/>
      <c r="D132" s="27"/>
      <c r="E132" s="122"/>
    </row>
    <row r="133" spans="1:5" s="7" customFormat="1" ht="20.25">
      <c r="A133" s="26"/>
      <c r="B133" s="26"/>
      <c r="C133" s="27"/>
      <c r="D133" s="27"/>
      <c r="E133" s="122"/>
    </row>
    <row r="134" spans="1:5" s="7" customFormat="1" ht="20.25">
      <c r="A134" s="26"/>
      <c r="B134" s="26"/>
      <c r="C134" s="27"/>
      <c r="D134" s="27"/>
      <c r="E134" s="122"/>
    </row>
    <row r="135" spans="1:5" s="7" customFormat="1" ht="20.25">
      <c r="A135" s="26"/>
      <c r="B135" s="26"/>
      <c r="C135" s="27"/>
      <c r="D135" s="27"/>
      <c r="E135" s="122"/>
    </row>
    <row r="136" spans="1:5" s="7" customFormat="1" ht="20.25">
      <c r="A136" s="26"/>
      <c r="B136" s="26"/>
      <c r="C136" s="27"/>
      <c r="D136" s="27"/>
      <c r="E136" s="122"/>
    </row>
    <row r="137" spans="1:5" s="7" customFormat="1" ht="20.25">
      <c r="A137" s="26"/>
      <c r="B137" s="26"/>
      <c r="C137" s="27"/>
      <c r="D137" s="27"/>
      <c r="E137" s="122"/>
    </row>
    <row r="138" spans="1:5" s="7" customFormat="1" ht="20.25">
      <c r="A138" s="26"/>
      <c r="B138" s="26"/>
      <c r="C138" s="27"/>
      <c r="D138" s="27"/>
      <c r="E138" s="122"/>
    </row>
    <row r="139" spans="1:5" s="7" customFormat="1" ht="20.25">
      <c r="A139" s="26"/>
      <c r="B139" s="26"/>
      <c r="C139" s="27"/>
      <c r="D139" s="27"/>
      <c r="E139" s="122"/>
    </row>
    <row r="140" spans="1:5" s="7" customFormat="1" ht="20.25">
      <c r="A140" s="26"/>
      <c r="B140" s="26"/>
      <c r="C140" s="27"/>
      <c r="D140" s="27"/>
      <c r="E140" s="122"/>
    </row>
    <row r="141" spans="1:5" s="7" customFormat="1" ht="20.25">
      <c r="A141" s="26"/>
      <c r="B141" s="26"/>
      <c r="C141" s="27"/>
      <c r="D141" s="27"/>
      <c r="E141" s="122"/>
    </row>
    <row r="142" spans="1:5" s="7" customFormat="1" ht="20.25">
      <c r="A142" s="26"/>
      <c r="B142" s="26"/>
      <c r="C142" s="27"/>
      <c r="D142" s="27"/>
      <c r="E142" s="122"/>
    </row>
    <row r="143" spans="1:5" s="7" customFormat="1" ht="20.25">
      <c r="A143" s="26"/>
      <c r="B143" s="26"/>
      <c r="C143" s="27"/>
      <c r="D143" s="27"/>
      <c r="E143" s="122"/>
    </row>
    <row r="144" spans="1:5" s="7" customFormat="1" ht="20.25">
      <c r="A144" s="26"/>
      <c r="B144" s="26"/>
      <c r="C144" s="27"/>
      <c r="D144" s="27"/>
      <c r="E144" s="122"/>
    </row>
    <row r="145" spans="1:5" s="7" customFormat="1" ht="20.25">
      <c r="A145" s="26"/>
      <c r="B145" s="26"/>
      <c r="C145" s="27"/>
      <c r="D145" s="27"/>
      <c r="E145" s="122"/>
    </row>
    <row r="146" spans="1:5" s="7" customFormat="1" ht="20.25">
      <c r="A146" s="26"/>
      <c r="B146" s="26"/>
      <c r="C146" s="27"/>
      <c r="D146" s="27"/>
      <c r="E146" s="122"/>
    </row>
    <row r="147" spans="1:5" s="7" customFormat="1" ht="20.25">
      <c r="A147" s="26"/>
      <c r="B147" s="26"/>
      <c r="C147" s="27"/>
      <c r="D147" s="27"/>
      <c r="E147" s="122"/>
    </row>
    <row r="148" spans="1:5" s="7" customFormat="1" ht="20.25">
      <c r="A148" s="26"/>
      <c r="B148" s="26"/>
      <c r="C148" s="27"/>
      <c r="D148" s="27"/>
      <c r="E148" s="122"/>
    </row>
    <row r="149" spans="1:5" s="7" customFormat="1" ht="20.25">
      <c r="A149" s="26"/>
      <c r="B149" s="26"/>
      <c r="C149" s="27"/>
      <c r="D149" s="27"/>
      <c r="E149" s="122"/>
    </row>
    <row r="150" spans="1:5" s="7" customFormat="1" ht="20.25">
      <c r="A150" s="26"/>
      <c r="B150" s="26"/>
      <c r="C150" s="27"/>
      <c r="D150" s="27"/>
      <c r="E150" s="122"/>
    </row>
    <row r="151" spans="1:5" s="7" customFormat="1" ht="20.25">
      <c r="A151" s="26"/>
      <c r="B151" s="26"/>
      <c r="C151" s="27"/>
      <c r="D151" s="27"/>
      <c r="E151" s="122"/>
    </row>
    <row r="152" spans="1:5" s="7" customFormat="1" ht="20.25">
      <c r="A152" s="26"/>
      <c r="B152" s="26"/>
      <c r="C152" s="27"/>
      <c r="D152" s="27"/>
      <c r="E152" s="122"/>
    </row>
    <row r="153" spans="1:5" s="7" customFormat="1" ht="20.25">
      <c r="A153" s="26"/>
      <c r="B153" s="26"/>
      <c r="C153" s="27"/>
      <c r="D153" s="27"/>
      <c r="E153" s="122"/>
    </row>
    <row r="154" spans="1:5" s="7" customFormat="1" ht="20.25">
      <c r="A154" s="26"/>
      <c r="B154" s="26"/>
      <c r="C154" s="27"/>
      <c r="D154" s="27"/>
      <c r="E154" s="122"/>
    </row>
    <row r="155" spans="1:5" s="7" customFormat="1" ht="20.25">
      <c r="A155" s="26"/>
      <c r="B155" s="26"/>
      <c r="C155" s="27"/>
      <c r="D155" s="27"/>
      <c r="E155" s="122"/>
    </row>
    <row r="156" spans="1:5" s="7" customFormat="1" ht="20.25">
      <c r="A156" s="26"/>
      <c r="B156" s="26"/>
      <c r="C156" s="27"/>
      <c r="D156" s="27"/>
      <c r="E156" s="122"/>
    </row>
    <row r="157" spans="1:5" s="7" customFormat="1" ht="20.25">
      <c r="A157" s="26"/>
      <c r="B157" s="26"/>
      <c r="C157" s="27"/>
      <c r="D157" s="27"/>
      <c r="E157" s="122"/>
    </row>
    <row r="158" spans="1:5" s="7" customFormat="1" ht="20.25">
      <c r="A158" s="26"/>
      <c r="B158" s="26"/>
      <c r="C158" s="27"/>
      <c r="D158" s="27"/>
      <c r="E158" s="122"/>
    </row>
    <row r="159" spans="1:5" s="7" customFormat="1" ht="20.25">
      <c r="A159" s="26"/>
      <c r="B159" s="26"/>
      <c r="C159" s="27"/>
      <c r="D159" s="27"/>
      <c r="E159" s="122"/>
    </row>
    <row r="160" spans="1:5" s="7" customFormat="1" ht="20.25">
      <c r="A160" s="26"/>
      <c r="B160" s="26"/>
      <c r="C160" s="27"/>
      <c r="D160" s="27"/>
      <c r="E160" s="122"/>
    </row>
    <row r="161" spans="1:5" s="7" customFormat="1" ht="20.25">
      <c r="A161" s="26"/>
      <c r="B161" s="26"/>
      <c r="C161" s="27"/>
      <c r="D161" s="27"/>
      <c r="E161" s="122"/>
    </row>
    <row r="162" spans="1:5" s="7" customFormat="1" ht="20.25">
      <c r="A162" s="26"/>
      <c r="B162" s="26"/>
      <c r="C162" s="27"/>
      <c r="D162" s="27"/>
      <c r="E162" s="122"/>
    </row>
    <row r="163" spans="1:5" s="7" customFormat="1" ht="20.25">
      <c r="A163" s="26"/>
      <c r="B163" s="26"/>
      <c r="C163" s="27"/>
      <c r="D163" s="27"/>
      <c r="E163" s="122"/>
    </row>
    <row r="164" spans="1:5" s="7" customFormat="1" ht="20.25">
      <c r="A164" s="26"/>
      <c r="B164" s="26"/>
      <c r="C164" s="27"/>
      <c r="D164" s="27"/>
      <c r="E164" s="122"/>
    </row>
    <row r="165" spans="1:5" s="7" customFormat="1" ht="20.25">
      <c r="A165" s="26"/>
      <c r="B165" s="26"/>
      <c r="C165" s="27"/>
      <c r="D165" s="27"/>
      <c r="E165" s="122"/>
    </row>
    <row r="166" spans="1:5" s="7" customFormat="1" ht="20.25">
      <c r="A166" s="26"/>
      <c r="B166" s="26"/>
      <c r="C166" s="27"/>
      <c r="D166" s="27"/>
      <c r="E166" s="122"/>
    </row>
    <row r="167" spans="1:5" s="7" customFormat="1" ht="20.25">
      <c r="A167" s="26"/>
      <c r="B167" s="26"/>
      <c r="C167" s="27"/>
      <c r="D167" s="27"/>
      <c r="E167" s="122"/>
    </row>
    <row r="168" spans="1:5" s="7" customFormat="1" ht="20.25">
      <c r="A168" s="26"/>
      <c r="B168" s="26"/>
      <c r="C168" s="27"/>
      <c r="D168" s="27"/>
      <c r="E168" s="122"/>
    </row>
    <row r="169" spans="1:5" s="7" customFormat="1" ht="20.25">
      <c r="A169" s="26"/>
      <c r="B169" s="26"/>
      <c r="C169" s="27"/>
      <c r="D169" s="27"/>
      <c r="E169" s="122"/>
    </row>
    <row r="170" spans="1:5" s="7" customFormat="1" ht="20.25">
      <c r="A170" s="26"/>
      <c r="B170" s="26"/>
      <c r="C170" s="27"/>
      <c r="D170" s="27"/>
      <c r="E170" s="122"/>
    </row>
    <row r="171" spans="1:5" s="7" customFormat="1" ht="20.25">
      <c r="A171" s="26"/>
      <c r="B171" s="26"/>
      <c r="C171" s="27"/>
      <c r="D171" s="27"/>
      <c r="E171" s="122"/>
    </row>
    <row r="172" spans="1:5" s="7" customFormat="1" ht="20.25">
      <c r="A172" s="26"/>
      <c r="B172" s="26"/>
      <c r="C172" s="27"/>
      <c r="D172" s="27"/>
      <c r="E172" s="122"/>
    </row>
    <row r="173" spans="1:5" s="7" customFormat="1" ht="20.25">
      <c r="A173" s="26"/>
      <c r="B173" s="26"/>
      <c r="C173" s="27"/>
      <c r="D173" s="27"/>
      <c r="E173" s="122"/>
    </row>
    <row r="174" spans="1:5" s="7" customFormat="1" ht="20.25">
      <c r="A174" s="26"/>
      <c r="B174" s="26"/>
      <c r="C174" s="27"/>
      <c r="D174" s="27"/>
      <c r="E174" s="122"/>
    </row>
    <row r="175" spans="1:5" s="7" customFormat="1" ht="20.25">
      <c r="A175" s="26"/>
      <c r="B175" s="26"/>
      <c r="C175" s="27"/>
      <c r="D175" s="27"/>
      <c r="E175" s="122"/>
    </row>
    <row r="176" spans="1:5" s="7" customFormat="1" ht="20.25">
      <c r="A176" s="26"/>
      <c r="B176" s="26"/>
      <c r="C176" s="27"/>
      <c r="D176" s="27"/>
      <c r="E176" s="122"/>
    </row>
    <row r="177" spans="1:5" s="7" customFormat="1" ht="20.25">
      <c r="A177" s="26"/>
      <c r="B177" s="26"/>
      <c r="C177" s="27"/>
      <c r="D177" s="27"/>
      <c r="E177" s="122"/>
    </row>
    <row r="178" spans="1:5" s="7" customFormat="1" ht="20.25">
      <c r="A178" s="26"/>
      <c r="B178" s="26"/>
      <c r="C178" s="27"/>
      <c r="D178" s="27"/>
      <c r="E178" s="122"/>
    </row>
    <row r="179" spans="1:5" s="7" customFormat="1" ht="20.25">
      <c r="A179" s="26"/>
      <c r="B179" s="26"/>
      <c r="C179" s="27"/>
      <c r="D179" s="27"/>
      <c r="E179" s="122"/>
    </row>
    <row r="180" spans="1:5" s="7" customFormat="1" ht="20.25">
      <c r="A180" s="26"/>
      <c r="B180" s="26"/>
      <c r="C180" s="27"/>
      <c r="D180" s="27"/>
      <c r="E180" s="122"/>
    </row>
    <row r="181" spans="1:5" s="7" customFormat="1" ht="20.25">
      <c r="A181" s="26"/>
      <c r="B181" s="26"/>
      <c r="C181" s="27"/>
      <c r="D181" s="27"/>
      <c r="E181" s="122"/>
    </row>
    <row r="182" spans="1:5" s="7" customFormat="1" ht="20.25">
      <c r="A182" s="26"/>
      <c r="B182" s="26"/>
      <c r="C182" s="27"/>
      <c r="D182" s="27"/>
      <c r="E182" s="122"/>
    </row>
    <row r="183" spans="1:5" s="7" customFormat="1" ht="20.25">
      <c r="A183" s="26"/>
      <c r="B183" s="26"/>
      <c r="C183" s="27"/>
      <c r="D183" s="27"/>
      <c r="E183" s="122"/>
    </row>
    <row r="184" spans="1:5" s="7" customFormat="1" ht="20.25">
      <c r="A184" s="26"/>
      <c r="B184" s="26"/>
      <c r="C184" s="27"/>
      <c r="D184" s="27"/>
      <c r="E184" s="122"/>
    </row>
    <row r="185" spans="1:5" s="7" customFormat="1" ht="20.25">
      <c r="A185" s="26"/>
      <c r="B185" s="26"/>
      <c r="C185" s="27"/>
      <c r="D185" s="27"/>
      <c r="E185" s="122"/>
    </row>
    <row r="186" spans="1:5" s="7" customFormat="1" ht="20.25">
      <c r="A186" s="26"/>
      <c r="B186" s="26"/>
      <c r="C186" s="27"/>
      <c r="D186" s="27"/>
      <c r="E186" s="122"/>
    </row>
    <row r="187" spans="1:5" s="7" customFormat="1" ht="20.25">
      <c r="A187" s="26"/>
      <c r="B187" s="26"/>
      <c r="C187" s="27"/>
      <c r="D187" s="27"/>
      <c r="E187" s="122"/>
    </row>
    <row r="188" spans="1:5" s="7" customFormat="1" ht="20.25">
      <c r="A188" s="26"/>
      <c r="B188" s="26"/>
      <c r="C188" s="27"/>
      <c r="D188" s="27"/>
      <c r="E188" s="122"/>
    </row>
    <row r="189" spans="1:5" s="7" customFormat="1" ht="20.25">
      <c r="A189" s="26"/>
      <c r="B189" s="26"/>
      <c r="C189" s="27"/>
      <c r="D189" s="27"/>
      <c r="E189" s="122"/>
    </row>
    <row r="190" spans="1:5" s="7" customFormat="1" ht="20.25">
      <c r="A190" s="26"/>
      <c r="B190" s="26"/>
      <c r="C190" s="27"/>
      <c r="D190" s="27"/>
      <c r="E190" s="122"/>
    </row>
    <row r="191" spans="1:5" s="7" customFormat="1" ht="20.25">
      <c r="A191" s="26"/>
      <c r="B191" s="26"/>
      <c r="C191" s="27"/>
      <c r="D191" s="27"/>
      <c r="E191" s="122"/>
    </row>
    <row r="192" spans="1:5" s="7" customFormat="1" ht="20.25">
      <c r="A192" s="26"/>
      <c r="B192" s="26"/>
      <c r="C192" s="27"/>
      <c r="D192" s="27"/>
      <c r="E192" s="122"/>
    </row>
    <row r="193" spans="1:5" s="7" customFormat="1" ht="20.25">
      <c r="A193" s="26"/>
      <c r="B193" s="26"/>
      <c r="C193" s="27"/>
      <c r="D193" s="27"/>
      <c r="E193" s="122"/>
    </row>
    <row r="194" spans="1:5" s="7" customFormat="1" ht="20.25">
      <c r="A194" s="26"/>
      <c r="B194" s="26"/>
      <c r="C194" s="27"/>
      <c r="D194" s="27"/>
      <c r="E194" s="122"/>
    </row>
    <row r="195" spans="1:5" s="7" customFormat="1" ht="20.25">
      <c r="A195" s="26"/>
      <c r="B195" s="26"/>
      <c r="C195" s="27"/>
      <c r="D195" s="27"/>
      <c r="E195" s="122"/>
    </row>
    <row r="196" spans="1:5" s="7" customFormat="1" ht="20.25">
      <c r="A196" s="26"/>
      <c r="B196" s="26"/>
      <c r="C196" s="27"/>
      <c r="D196" s="27"/>
      <c r="E196" s="122"/>
    </row>
    <row r="197" spans="1:5" s="7" customFormat="1" ht="20.25">
      <c r="A197" s="26"/>
      <c r="B197" s="26"/>
      <c r="C197" s="27"/>
      <c r="D197" s="27"/>
      <c r="E197" s="122"/>
    </row>
    <row r="198" spans="1:5" s="7" customFormat="1" ht="20.25">
      <c r="A198" s="26"/>
      <c r="B198" s="26"/>
      <c r="C198" s="27"/>
      <c r="D198" s="27"/>
      <c r="E198" s="122"/>
    </row>
    <row r="199" spans="1:5" s="7" customFormat="1" ht="20.25">
      <c r="A199" s="26"/>
      <c r="B199" s="26"/>
      <c r="C199" s="27"/>
      <c r="D199" s="27"/>
      <c r="E199" s="122"/>
    </row>
    <row r="200" spans="1:5" s="7" customFormat="1" ht="20.25">
      <c r="A200" s="26"/>
      <c r="B200" s="26"/>
      <c r="C200" s="27"/>
      <c r="D200" s="27"/>
      <c r="E200" s="122"/>
    </row>
    <row r="201" spans="1:5" s="7" customFormat="1" ht="20.25">
      <c r="A201" s="26"/>
      <c r="B201" s="26"/>
      <c r="C201" s="27"/>
      <c r="D201" s="27"/>
      <c r="E201" s="122"/>
    </row>
    <row r="202" spans="1:5" s="7" customFormat="1" ht="20.25">
      <c r="A202" s="26"/>
      <c r="B202" s="26"/>
      <c r="C202" s="27"/>
      <c r="D202" s="27"/>
      <c r="E202" s="122"/>
    </row>
    <row r="203" spans="1:5" s="7" customFormat="1" ht="20.25">
      <c r="A203" s="26"/>
      <c r="B203" s="26"/>
      <c r="C203" s="27"/>
      <c r="D203" s="27"/>
      <c r="E203" s="122"/>
    </row>
    <row r="204" spans="1:5" s="7" customFormat="1" ht="20.25">
      <c r="A204" s="26"/>
      <c r="B204" s="26"/>
      <c r="C204" s="27"/>
      <c r="D204" s="27"/>
      <c r="E204" s="122"/>
    </row>
    <row r="205" spans="1:5" s="7" customFormat="1" ht="20.25">
      <c r="A205" s="26"/>
      <c r="B205" s="26"/>
      <c r="C205" s="27"/>
      <c r="D205" s="27"/>
      <c r="E205" s="122"/>
    </row>
    <row r="206" spans="1:5" s="7" customFormat="1" ht="20.25">
      <c r="A206" s="26"/>
      <c r="B206" s="26"/>
      <c r="C206" s="27"/>
      <c r="D206" s="27"/>
      <c r="E206" s="122"/>
    </row>
    <row r="207" spans="1:5" s="7" customFormat="1" ht="20.25">
      <c r="A207" s="26"/>
      <c r="B207" s="26"/>
      <c r="C207" s="27"/>
      <c r="D207" s="27"/>
      <c r="E207" s="122"/>
    </row>
    <row r="208" spans="1:5" s="7" customFormat="1" ht="20.25">
      <c r="A208" s="26"/>
      <c r="B208" s="26"/>
      <c r="C208" s="27"/>
      <c r="D208" s="27"/>
      <c r="E208" s="122"/>
    </row>
    <row r="209" spans="1:5" s="7" customFormat="1" ht="20.25">
      <c r="A209" s="26"/>
      <c r="B209" s="26"/>
      <c r="C209" s="27"/>
      <c r="D209" s="27"/>
      <c r="E209" s="122"/>
    </row>
    <row r="210" spans="1:5" s="7" customFormat="1" ht="20.25">
      <c r="A210" s="26"/>
      <c r="B210" s="26"/>
      <c r="C210" s="27"/>
      <c r="D210" s="27"/>
      <c r="E210" s="122"/>
    </row>
    <row r="211" spans="1:5" s="7" customFormat="1" ht="20.25">
      <c r="A211" s="26"/>
      <c r="B211" s="26"/>
      <c r="C211" s="27"/>
      <c r="D211" s="27"/>
      <c r="E211" s="122"/>
    </row>
    <row r="212" spans="1:5" s="7" customFormat="1" ht="20.25">
      <c r="A212" s="26"/>
      <c r="B212" s="26"/>
      <c r="C212" s="27"/>
      <c r="D212" s="27"/>
      <c r="E212" s="122"/>
    </row>
    <row r="213" spans="1:5" s="7" customFormat="1" ht="20.25">
      <c r="A213" s="26"/>
      <c r="B213" s="26"/>
      <c r="C213" s="27"/>
      <c r="D213" s="27"/>
      <c r="E213" s="122"/>
    </row>
    <row r="214" spans="1:5" s="7" customFormat="1" ht="20.25">
      <c r="A214" s="26"/>
      <c r="B214" s="26"/>
      <c r="C214" s="27"/>
      <c r="D214" s="27"/>
      <c r="E214" s="122"/>
    </row>
    <row r="215" spans="1:5" s="7" customFormat="1" ht="20.25">
      <c r="A215" s="26"/>
      <c r="B215" s="26"/>
      <c r="C215" s="27"/>
      <c r="D215" s="27"/>
      <c r="E215" s="122"/>
    </row>
    <row r="216" spans="1:5" s="7" customFormat="1" ht="20.25">
      <c r="A216" s="26"/>
      <c r="B216" s="26"/>
      <c r="C216" s="27"/>
      <c r="D216" s="27"/>
      <c r="E216" s="122"/>
    </row>
    <row r="217" spans="1:5" s="7" customFormat="1" ht="20.25">
      <c r="A217" s="26"/>
      <c r="B217" s="26"/>
      <c r="C217" s="27"/>
      <c r="D217" s="27"/>
      <c r="E217" s="122"/>
    </row>
    <row r="218" spans="1:5" s="7" customFormat="1" ht="20.25">
      <c r="A218" s="26"/>
      <c r="B218" s="26"/>
      <c r="C218" s="27"/>
      <c r="D218" s="27"/>
      <c r="E218" s="122"/>
    </row>
    <row r="219" spans="1:5" s="7" customFormat="1" ht="20.25">
      <c r="A219" s="26"/>
      <c r="B219" s="26"/>
      <c r="C219" s="27"/>
      <c r="D219" s="27"/>
      <c r="E219" s="122"/>
    </row>
    <row r="220" spans="1:5" s="7" customFormat="1" ht="20.25">
      <c r="A220" s="26"/>
      <c r="B220" s="26"/>
      <c r="C220" s="27"/>
      <c r="D220" s="27"/>
      <c r="E220" s="122"/>
    </row>
    <row r="221" spans="1:5" s="7" customFormat="1" ht="20.25">
      <c r="A221" s="26"/>
      <c r="B221" s="26"/>
      <c r="C221" s="27"/>
      <c r="D221" s="27"/>
      <c r="E221" s="122"/>
    </row>
    <row r="222" spans="1:5" s="7" customFormat="1" ht="20.25">
      <c r="A222" s="26"/>
      <c r="B222" s="26"/>
      <c r="C222" s="27"/>
      <c r="D222" s="27"/>
      <c r="E222" s="122"/>
    </row>
    <row r="223" spans="1:5" s="7" customFormat="1" ht="20.25">
      <c r="A223" s="26"/>
      <c r="B223" s="26"/>
      <c r="C223" s="27"/>
      <c r="D223" s="27"/>
      <c r="E223" s="122"/>
    </row>
    <row r="224" spans="1:5" s="7" customFormat="1" ht="20.25">
      <c r="A224" s="26"/>
      <c r="B224" s="26"/>
      <c r="C224" s="27"/>
      <c r="D224" s="27"/>
      <c r="E224" s="122"/>
    </row>
    <row r="225" spans="1:7" s="7" customFormat="1" ht="20.25">
      <c r="A225" s="26"/>
      <c r="B225" s="26"/>
      <c r="C225" s="27"/>
      <c r="D225" s="27"/>
      <c r="E225" s="122"/>
    </row>
    <row r="226" spans="1:7" s="7" customFormat="1" ht="20.25">
      <c r="A226" s="26"/>
      <c r="B226" s="26"/>
      <c r="C226" s="27"/>
      <c r="D226" s="27"/>
      <c r="E226" s="122"/>
    </row>
    <row r="227" spans="1:7" s="7" customFormat="1" ht="20.25">
      <c r="A227" s="26"/>
      <c r="B227" s="26"/>
      <c r="C227" s="27"/>
      <c r="D227" s="27"/>
      <c r="E227" s="122"/>
    </row>
    <row r="228" spans="1:7" s="7" customFormat="1" ht="20.25">
      <c r="A228" s="26"/>
      <c r="B228" s="26"/>
      <c r="C228" s="27"/>
      <c r="D228" s="27"/>
      <c r="E228" s="122"/>
    </row>
    <row r="229" spans="1:7" s="7" customFormat="1" ht="20.25">
      <c r="A229" s="26"/>
      <c r="B229" s="26"/>
      <c r="C229" s="27"/>
      <c r="D229" s="27"/>
      <c r="E229" s="122"/>
    </row>
    <row r="230" spans="1:7" s="7" customFormat="1" ht="20.25">
      <c r="A230" s="26"/>
      <c r="B230" s="26"/>
      <c r="C230" s="27"/>
      <c r="D230" s="27"/>
      <c r="E230" s="122"/>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488</v>
      </c>
      <c r="C237" s="31" t="s">
        <v>489</v>
      </c>
      <c r="D237" t="s">
        <v>488</v>
      </c>
      <c r="E237" s="115" t="s">
        <v>489</v>
      </c>
    </row>
    <row r="238" spans="1:7" ht="21">
      <c r="A238" s="7"/>
      <c r="B238" s="32" t="s">
        <v>490</v>
      </c>
      <c r="C238" s="32" t="s">
        <v>491</v>
      </c>
      <c r="D238" t="s">
        <v>490</v>
      </c>
      <c r="F238" t="s">
        <v>490</v>
      </c>
      <c r="G238" t="e">
        <f>IF(NOT(ISERROR(MATCH(F238,_xlfn.ANCHORARRAY(B249),0))),#REF!&amp;"Por favor no seleccionar los criterios de impacto",F238)</f>
        <v>#REF!</v>
      </c>
    </row>
    <row r="239" spans="1:7" ht="21">
      <c r="A239" s="7"/>
      <c r="B239" s="32" t="s">
        <v>490</v>
      </c>
      <c r="C239" s="32" t="s">
        <v>444</v>
      </c>
      <c r="E239" s="115" t="s">
        <v>491</v>
      </c>
    </row>
    <row r="240" spans="1:7" ht="21">
      <c r="A240" s="7"/>
      <c r="B240" s="32" t="s">
        <v>490</v>
      </c>
      <c r="C240" s="32" t="s">
        <v>448</v>
      </c>
      <c r="E240" s="115" t="s">
        <v>444</v>
      </c>
    </row>
    <row r="241" spans="1:5" ht="21">
      <c r="A241" s="7"/>
      <c r="B241" s="32" t="s">
        <v>490</v>
      </c>
      <c r="C241" s="32" t="s">
        <v>452</v>
      </c>
      <c r="E241" s="115" t="s">
        <v>448</v>
      </c>
    </row>
    <row r="242" spans="1:5" ht="21">
      <c r="A242" s="7"/>
      <c r="B242" s="32" t="s">
        <v>490</v>
      </c>
      <c r="C242" s="32" t="s">
        <v>456</v>
      </c>
      <c r="E242" s="115" t="s">
        <v>452</v>
      </c>
    </row>
    <row r="243" spans="1:5" ht="21">
      <c r="A243" s="7"/>
      <c r="B243" s="32" t="s">
        <v>438</v>
      </c>
      <c r="C243" s="32" t="s">
        <v>442</v>
      </c>
      <c r="E243" s="115" t="s">
        <v>456</v>
      </c>
    </row>
    <row r="244" spans="1:5" ht="21">
      <c r="A244" s="7"/>
      <c r="B244" s="32" t="s">
        <v>438</v>
      </c>
      <c r="C244" s="32" t="s">
        <v>492</v>
      </c>
      <c r="D244" t="s">
        <v>438</v>
      </c>
    </row>
    <row r="245" spans="1:5" ht="21">
      <c r="A245" s="7"/>
      <c r="B245" s="32" t="s">
        <v>438</v>
      </c>
      <c r="C245" s="32" t="s">
        <v>449</v>
      </c>
      <c r="E245" s="115" t="s">
        <v>442</v>
      </c>
    </row>
    <row r="246" spans="1:5" ht="21">
      <c r="A246" s="7"/>
      <c r="B246" s="32" t="s">
        <v>438</v>
      </c>
      <c r="C246" s="32" t="s">
        <v>493</v>
      </c>
      <c r="E246" s="115" t="s">
        <v>492</v>
      </c>
    </row>
    <row r="247" spans="1:5" ht="21">
      <c r="A247" s="7"/>
      <c r="B247" s="32" t="s">
        <v>438</v>
      </c>
      <c r="C247" s="32" t="s">
        <v>457</v>
      </c>
      <c r="E247" s="115" t="s">
        <v>449</v>
      </c>
    </row>
    <row r="248" spans="1:5">
      <c r="A248" s="7"/>
      <c r="B248" s="33"/>
      <c r="C248" s="33"/>
      <c r="E248" s="115" t="s">
        <v>493</v>
      </c>
    </row>
    <row r="249" spans="1:5">
      <c r="A249" s="7"/>
      <c r="B249" s="33" t="str" cm="1">
        <f t="array" ref="B249:B251">_xlfn.UNIQUE(Tabla1[[#All],[Criterios]])</f>
        <v>Criterios</v>
      </c>
      <c r="C249" s="33"/>
      <c r="E249" s="115" t="s">
        <v>457</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75" t="s">
        <v>494</v>
      </c>
      <c r="C1" s="476"/>
      <c r="D1" s="476"/>
      <c r="E1" s="476"/>
      <c r="F1" s="477"/>
    </row>
    <row r="2" spans="2:11" ht="16.5" thickBot="1">
      <c r="B2" s="36"/>
      <c r="C2" s="36"/>
      <c r="D2" s="36"/>
      <c r="E2" s="36"/>
      <c r="F2" s="36"/>
      <c r="I2" s="125"/>
      <c r="J2" s="140" t="s">
        <v>495</v>
      </c>
      <c r="K2" s="140" t="s">
        <v>344</v>
      </c>
    </row>
    <row r="3" spans="2:11" ht="16.5" thickBot="1">
      <c r="B3" s="478" t="s">
        <v>496</v>
      </c>
      <c r="C3" s="479"/>
      <c r="D3" s="479"/>
      <c r="E3" s="37" t="s">
        <v>497</v>
      </c>
      <c r="F3" s="38" t="s">
        <v>498</v>
      </c>
      <c r="I3" s="139" t="s">
        <v>343</v>
      </c>
      <c r="J3" s="129">
        <v>0.5</v>
      </c>
      <c r="K3" s="129">
        <v>0.45</v>
      </c>
    </row>
    <row r="4" spans="2:11" ht="31.5">
      <c r="B4" s="480" t="s">
        <v>499</v>
      </c>
      <c r="C4" s="482" t="s">
        <v>328</v>
      </c>
      <c r="D4" s="39" t="s">
        <v>343</v>
      </c>
      <c r="E4" s="40" t="s">
        <v>500</v>
      </c>
      <c r="F4" s="41">
        <v>0.25</v>
      </c>
      <c r="I4" s="140" t="s">
        <v>352</v>
      </c>
      <c r="J4" s="129">
        <v>0.4</v>
      </c>
      <c r="K4" s="129">
        <v>0.35</v>
      </c>
    </row>
    <row r="5" spans="2:11" ht="47.25">
      <c r="B5" s="481"/>
      <c r="C5" s="483"/>
      <c r="D5" s="42" t="s">
        <v>352</v>
      </c>
      <c r="E5" s="43" t="s">
        <v>501</v>
      </c>
      <c r="F5" s="44">
        <v>0.15</v>
      </c>
      <c r="I5" s="140" t="s">
        <v>502</v>
      </c>
      <c r="J5" s="129">
        <v>0.35</v>
      </c>
      <c r="K5" s="129">
        <v>0.3</v>
      </c>
    </row>
    <row r="6" spans="2:11" ht="47.25">
      <c r="B6" s="481"/>
      <c r="C6" s="483"/>
      <c r="D6" s="42" t="s">
        <v>502</v>
      </c>
      <c r="E6" s="43" t="s">
        <v>503</v>
      </c>
      <c r="F6" s="44">
        <v>0.1</v>
      </c>
    </row>
    <row r="7" spans="2:11" ht="63">
      <c r="B7" s="481"/>
      <c r="C7" s="483" t="s">
        <v>329</v>
      </c>
      <c r="D7" s="42" t="s">
        <v>495</v>
      </c>
      <c r="E7" s="43" t="s">
        <v>504</v>
      </c>
      <c r="F7" s="44">
        <v>0.25</v>
      </c>
      <c r="G7" s="126"/>
    </row>
    <row r="8" spans="2:11" ht="31.5">
      <c r="B8" s="481"/>
      <c r="C8" s="483"/>
      <c r="D8" s="42" t="s">
        <v>344</v>
      </c>
      <c r="E8" s="43" t="s">
        <v>505</v>
      </c>
      <c r="F8" s="44">
        <v>0.2</v>
      </c>
      <c r="G8" s="126"/>
    </row>
    <row r="9" spans="2:11" ht="47.25">
      <c r="B9" s="481" t="s">
        <v>506</v>
      </c>
      <c r="C9" s="483" t="s">
        <v>331</v>
      </c>
      <c r="D9" s="42" t="s">
        <v>345</v>
      </c>
      <c r="E9" s="43" t="s">
        <v>507</v>
      </c>
      <c r="F9" s="45" t="s">
        <v>508</v>
      </c>
    </row>
    <row r="10" spans="2:11" ht="63">
      <c r="B10" s="481"/>
      <c r="C10" s="483"/>
      <c r="D10" s="42" t="s">
        <v>509</v>
      </c>
      <c r="E10" s="43" t="s">
        <v>510</v>
      </c>
      <c r="F10" s="45" t="s">
        <v>508</v>
      </c>
    </row>
    <row r="11" spans="2:11" ht="47.25">
      <c r="B11" s="481"/>
      <c r="C11" s="483" t="s">
        <v>332</v>
      </c>
      <c r="D11" s="42" t="s">
        <v>346</v>
      </c>
      <c r="E11" s="43" t="s">
        <v>511</v>
      </c>
      <c r="F11" s="45" t="s">
        <v>508</v>
      </c>
    </row>
    <row r="12" spans="2:11" ht="47.25">
      <c r="B12" s="481"/>
      <c r="C12" s="483"/>
      <c r="D12" s="42" t="s">
        <v>512</v>
      </c>
      <c r="E12" s="43" t="s">
        <v>513</v>
      </c>
      <c r="F12" s="45" t="s">
        <v>508</v>
      </c>
    </row>
    <row r="13" spans="2:11" ht="31.5">
      <c r="B13" s="481"/>
      <c r="C13" s="483" t="s">
        <v>333</v>
      </c>
      <c r="D13" s="42" t="s">
        <v>347</v>
      </c>
      <c r="E13" s="43" t="s">
        <v>514</v>
      </c>
      <c r="F13" s="45" t="s">
        <v>508</v>
      </c>
    </row>
    <row r="14" spans="2:11" ht="32.25" thickBot="1">
      <c r="B14" s="484"/>
      <c r="C14" s="485"/>
      <c r="D14" s="46" t="s">
        <v>515</v>
      </c>
      <c r="E14" s="47" t="s">
        <v>516</v>
      </c>
      <c r="F14" s="48" t="s">
        <v>508</v>
      </c>
    </row>
    <row r="15" spans="2:11" ht="49.5" customHeight="1">
      <c r="B15" s="474" t="s">
        <v>517</v>
      </c>
      <c r="C15" s="474"/>
      <c r="D15" s="474"/>
      <c r="E15" s="474"/>
      <c r="F15" s="474"/>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A18" zoomScale="70" zoomScaleNormal="70" workbookViewId="0">
      <selection activeCell="AB58" sqref="AB58:AG63"/>
    </sheetView>
  </sheetViews>
  <sheetFormatPr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86" t="s">
        <v>518</v>
      </c>
      <c r="C4" s="486"/>
      <c r="D4" s="486"/>
      <c r="E4" s="486"/>
      <c r="F4" s="486"/>
      <c r="G4" s="486"/>
      <c r="H4" s="486"/>
      <c r="I4" s="486"/>
      <c r="J4" s="487" t="s">
        <v>251</v>
      </c>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T4" s="488" t="s">
        <v>285</v>
      </c>
      <c r="AU4" s="488"/>
    </row>
    <row r="5" spans="2:47">
      <c r="B5" s="486"/>
      <c r="C5" s="486"/>
      <c r="D5" s="486"/>
      <c r="E5" s="486"/>
      <c r="F5" s="486"/>
      <c r="G5" s="486"/>
      <c r="H5" s="486"/>
      <c r="I5" s="486"/>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T5" s="488"/>
      <c r="AU5" s="488"/>
    </row>
    <row r="6" spans="2:47">
      <c r="B6" s="486"/>
      <c r="C6" s="486"/>
      <c r="D6" s="486"/>
      <c r="E6" s="486"/>
      <c r="F6" s="486"/>
      <c r="G6" s="486"/>
      <c r="H6" s="486"/>
      <c r="I6" s="486"/>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T6" s="488"/>
      <c r="AU6" s="488"/>
    </row>
    <row r="7" spans="2:47" ht="15.75" thickBot="1"/>
    <row r="8" spans="2:47" ht="15.75">
      <c r="B8" s="489" t="s">
        <v>425</v>
      </c>
      <c r="C8" s="489"/>
      <c r="D8" s="490"/>
      <c r="E8" s="491" t="s">
        <v>519</v>
      </c>
      <c r="F8" s="492"/>
      <c r="G8" s="492"/>
      <c r="H8" s="492"/>
      <c r="I8" s="493"/>
      <c r="J8" s="50" t="s">
        <v>520</v>
      </c>
      <c r="K8" s="51" t="s">
        <v>520</v>
      </c>
      <c r="L8" s="51" t="s">
        <v>520</v>
      </c>
      <c r="M8" s="51" t="s">
        <v>520</v>
      </c>
      <c r="N8" s="51" t="s">
        <v>520</v>
      </c>
      <c r="O8" s="52" t="s">
        <v>520</v>
      </c>
      <c r="P8" s="50" t="s">
        <v>520</v>
      </c>
      <c r="Q8" s="51" t="s">
        <v>520</v>
      </c>
      <c r="R8" s="51" t="s">
        <v>520</v>
      </c>
      <c r="S8" s="51" t="s">
        <v>520</v>
      </c>
      <c r="T8" s="51" t="s">
        <v>520</v>
      </c>
      <c r="U8" s="52" t="s">
        <v>520</v>
      </c>
      <c r="V8" s="50" t="s">
        <v>520</v>
      </c>
      <c r="W8" s="51" t="s">
        <v>520</v>
      </c>
      <c r="X8" s="51" t="s">
        <v>520</v>
      </c>
      <c r="Y8" s="51" t="s">
        <v>520</v>
      </c>
      <c r="Z8" s="51" t="s">
        <v>520</v>
      </c>
      <c r="AA8" s="52" t="s">
        <v>520</v>
      </c>
      <c r="AB8" s="50" t="s">
        <v>520</v>
      </c>
      <c r="AC8" s="51" t="s">
        <v>520</v>
      </c>
      <c r="AD8" s="51" t="s">
        <v>520</v>
      </c>
      <c r="AE8" s="51" t="s">
        <v>520</v>
      </c>
      <c r="AF8" s="51" t="s">
        <v>520</v>
      </c>
      <c r="AG8" s="52" t="s">
        <v>520</v>
      </c>
      <c r="AH8" s="53" t="s">
        <v>520</v>
      </c>
      <c r="AI8" s="54" t="s">
        <v>520</v>
      </c>
      <c r="AJ8" s="54" t="s">
        <v>520</v>
      </c>
      <c r="AK8" s="54" t="s">
        <v>520</v>
      </c>
      <c r="AL8" s="54" t="s">
        <v>520</v>
      </c>
      <c r="AN8" s="500" t="s">
        <v>521</v>
      </c>
      <c r="AO8" s="501"/>
      <c r="AP8" s="501"/>
      <c r="AQ8" s="501"/>
      <c r="AR8" s="501"/>
      <c r="AS8" s="502"/>
      <c r="AT8" s="509" t="s">
        <v>522</v>
      </c>
      <c r="AU8" s="509"/>
    </row>
    <row r="9" spans="2:47" ht="15.75">
      <c r="B9" s="489"/>
      <c r="C9" s="489"/>
      <c r="D9" s="490"/>
      <c r="E9" s="494"/>
      <c r="F9" s="495"/>
      <c r="G9" s="495"/>
      <c r="H9" s="495"/>
      <c r="I9" s="496"/>
      <c r="J9" s="55" t="s">
        <v>520</v>
      </c>
      <c r="K9" s="56" t="s">
        <v>520</v>
      </c>
      <c r="L9" s="56" t="s">
        <v>520</v>
      </c>
      <c r="M9" s="56" t="s">
        <v>520</v>
      </c>
      <c r="N9" s="56" t="s">
        <v>520</v>
      </c>
      <c r="O9" s="57" t="s">
        <v>520</v>
      </c>
      <c r="P9" s="55" t="s">
        <v>520</v>
      </c>
      <c r="Q9" s="56" t="s">
        <v>520</v>
      </c>
      <c r="R9" s="56" t="s">
        <v>520</v>
      </c>
      <c r="S9" s="56" t="s">
        <v>520</v>
      </c>
      <c r="T9" s="56" t="s">
        <v>520</v>
      </c>
      <c r="U9" s="57" t="s">
        <v>520</v>
      </c>
      <c r="V9" s="55" t="s">
        <v>520</v>
      </c>
      <c r="W9" s="56" t="s">
        <v>520</v>
      </c>
      <c r="X9" s="56" t="s">
        <v>520</v>
      </c>
      <c r="Y9" s="56" t="s">
        <v>520</v>
      </c>
      <c r="Z9" s="56" t="s">
        <v>520</v>
      </c>
      <c r="AA9" s="57" t="s">
        <v>520</v>
      </c>
      <c r="AB9" s="55" t="s">
        <v>520</v>
      </c>
      <c r="AC9" s="56" t="s">
        <v>520</v>
      </c>
      <c r="AD9" s="56" t="s">
        <v>520</v>
      </c>
      <c r="AE9" s="56" t="s">
        <v>520</v>
      </c>
      <c r="AF9" s="56" t="s">
        <v>520</v>
      </c>
      <c r="AG9" s="57" t="s">
        <v>520</v>
      </c>
      <c r="AH9" s="58" t="s">
        <v>520</v>
      </c>
      <c r="AI9" s="59" t="s">
        <v>520</v>
      </c>
      <c r="AJ9" s="59" t="s">
        <v>520</v>
      </c>
      <c r="AK9" s="59" t="s">
        <v>520</v>
      </c>
      <c r="AL9" s="59" t="s">
        <v>520</v>
      </c>
      <c r="AN9" s="503"/>
      <c r="AO9" s="504"/>
      <c r="AP9" s="504"/>
      <c r="AQ9" s="504"/>
      <c r="AR9" s="504"/>
      <c r="AS9" s="505"/>
      <c r="AT9" s="509"/>
      <c r="AU9" s="509"/>
    </row>
    <row r="10" spans="2:47" ht="15.75">
      <c r="B10" s="489"/>
      <c r="C10" s="489"/>
      <c r="D10" s="490"/>
      <c r="E10" s="494"/>
      <c r="F10" s="495"/>
      <c r="G10" s="495"/>
      <c r="H10" s="495"/>
      <c r="I10" s="496"/>
      <c r="J10" s="55" t="s">
        <v>520</v>
      </c>
      <c r="K10" s="56" t="s">
        <v>520</v>
      </c>
      <c r="L10" s="56" t="s">
        <v>520</v>
      </c>
      <c r="M10" s="56" t="s">
        <v>520</v>
      </c>
      <c r="N10" s="56" t="s">
        <v>520</v>
      </c>
      <c r="O10" s="57" t="s">
        <v>520</v>
      </c>
      <c r="P10" s="55" t="s">
        <v>520</v>
      </c>
      <c r="Q10" s="56" t="s">
        <v>520</v>
      </c>
      <c r="R10" s="56" t="s">
        <v>520</v>
      </c>
      <c r="S10" s="56" t="s">
        <v>520</v>
      </c>
      <c r="T10" s="56" t="s">
        <v>520</v>
      </c>
      <c r="U10" s="57" t="s">
        <v>520</v>
      </c>
      <c r="V10" s="55" t="s">
        <v>520</v>
      </c>
      <c r="W10" s="56" t="s">
        <v>520</v>
      </c>
      <c r="X10" s="56" t="s">
        <v>520</v>
      </c>
      <c r="Y10" s="56" t="s">
        <v>520</v>
      </c>
      <c r="Z10" s="56" t="s">
        <v>520</v>
      </c>
      <c r="AA10" s="57" t="s">
        <v>520</v>
      </c>
      <c r="AB10" s="55" t="s">
        <v>520</v>
      </c>
      <c r="AC10" s="56" t="s">
        <v>520</v>
      </c>
      <c r="AD10" s="56" t="s">
        <v>520</v>
      </c>
      <c r="AE10" s="56" t="s">
        <v>520</v>
      </c>
      <c r="AF10" s="56" t="s">
        <v>520</v>
      </c>
      <c r="AG10" s="57" t="s">
        <v>520</v>
      </c>
      <c r="AH10" s="58" t="s">
        <v>520</v>
      </c>
      <c r="AI10" s="59" t="s">
        <v>520</v>
      </c>
      <c r="AJ10" s="59" t="s">
        <v>520</v>
      </c>
      <c r="AK10" s="59" t="s">
        <v>520</v>
      </c>
      <c r="AL10" s="59" t="s">
        <v>520</v>
      </c>
      <c r="AN10" s="503"/>
      <c r="AO10" s="504"/>
      <c r="AP10" s="504"/>
      <c r="AQ10" s="504"/>
      <c r="AR10" s="504"/>
      <c r="AS10" s="505"/>
      <c r="AT10" s="509"/>
      <c r="AU10" s="509"/>
    </row>
    <row r="11" spans="2:47" ht="15.75">
      <c r="B11" s="489"/>
      <c r="C11" s="489"/>
      <c r="D11" s="490"/>
      <c r="E11" s="494"/>
      <c r="F11" s="495"/>
      <c r="G11" s="495"/>
      <c r="H11" s="495"/>
      <c r="I11" s="496"/>
      <c r="J11" s="55" t="s">
        <v>520</v>
      </c>
      <c r="K11" s="56" t="s">
        <v>520</v>
      </c>
      <c r="L11" s="56" t="s">
        <v>520</v>
      </c>
      <c r="M11" s="56" t="s">
        <v>520</v>
      </c>
      <c r="N11" s="56" t="s">
        <v>520</v>
      </c>
      <c r="O11" s="57" t="s">
        <v>520</v>
      </c>
      <c r="P11" s="55" t="s">
        <v>520</v>
      </c>
      <c r="Q11" s="56" t="s">
        <v>520</v>
      </c>
      <c r="R11" s="56" t="s">
        <v>520</v>
      </c>
      <c r="S11" s="56" t="s">
        <v>520</v>
      </c>
      <c r="T11" s="56" t="s">
        <v>520</v>
      </c>
      <c r="U11" s="57" t="s">
        <v>520</v>
      </c>
      <c r="V11" s="55" t="s">
        <v>520</v>
      </c>
      <c r="W11" s="56" t="s">
        <v>520</v>
      </c>
      <c r="X11" s="56" t="s">
        <v>520</v>
      </c>
      <c r="Y11" s="56" t="s">
        <v>520</v>
      </c>
      <c r="Z11" s="56" t="s">
        <v>520</v>
      </c>
      <c r="AA11" s="57" t="s">
        <v>520</v>
      </c>
      <c r="AB11" s="55" t="s">
        <v>520</v>
      </c>
      <c r="AC11" s="56" t="s">
        <v>520</v>
      </c>
      <c r="AD11" s="56" t="s">
        <v>520</v>
      </c>
      <c r="AE11" s="56" t="s">
        <v>520</v>
      </c>
      <c r="AF11" s="56" t="s">
        <v>520</v>
      </c>
      <c r="AG11" s="57" t="s">
        <v>520</v>
      </c>
      <c r="AH11" s="58" t="s">
        <v>520</v>
      </c>
      <c r="AI11" s="59" t="s">
        <v>520</v>
      </c>
      <c r="AJ11" s="59" t="s">
        <v>520</v>
      </c>
      <c r="AK11" s="59" t="s">
        <v>520</v>
      </c>
      <c r="AL11" s="59" t="s">
        <v>520</v>
      </c>
      <c r="AN11" s="503"/>
      <c r="AO11" s="504"/>
      <c r="AP11" s="504"/>
      <c r="AQ11" s="504"/>
      <c r="AR11" s="504"/>
      <c r="AS11" s="505"/>
      <c r="AT11" s="509"/>
      <c r="AU11" s="509"/>
    </row>
    <row r="12" spans="2:47" ht="15.75">
      <c r="B12" s="489"/>
      <c r="C12" s="489"/>
      <c r="D12" s="490"/>
      <c r="E12" s="494"/>
      <c r="F12" s="495"/>
      <c r="G12" s="495"/>
      <c r="H12" s="495"/>
      <c r="I12" s="496"/>
      <c r="J12" s="55" t="s">
        <v>520</v>
      </c>
      <c r="K12" s="56" t="s">
        <v>520</v>
      </c>
      <c r="L12" s="56" t="s">
        <v>520</v>
      </c>
      <c r="M12" s="56" t="s">
        <v>520</v>
      </c>
      <c r="N12" s="56" t="s">
        <v>520</v>
      </c>
      <c r="O12" s="57" t="s">
        <v>520</v>
      </c>
      <c r="P12" s="55" t="s">
        <v>520</v>
      </c>
      <c r="Q12" s="56" t="s">
        <v>520</v>
      </c>
      <c r="R12" s="56" t="s">
        <v>520</v>
      </c>
      <c r="S12" s="56" t="s">
        <v>520</v>
      </c>
      <c r="T12" s="56" t="s">
        <v>520</v>
      </c>
      <c r="U12" s="57" t="s">
        <v>520</v>
      </c>
      <c r="V12" s="55" t="s">
        <v>520</v>
      </c>
      <c r="W12" s="56" t="s">
        <v>520</v>
      </c>
      <c r="X12" s="56" t="s">
        <v>520</v>
      </c>
      <c r="Y12" s="56" t="s">
        <v>520</v>
      </c>
      <c r="Z12" s="56" t="s">
        <v>520</v>
      </c>
      <c r="AA12" s="57" t="s">
        <v>520</v>
      </c>
      <c r="AB12" s="55" t="s">
        <v>520</v>
      </c>
      <c r="AC12" s="56" t="s">
        <v>520</v>
      </c>
      <c r="AD12" s="56" t="s">
        <v>520</v>
      </c>
      <c r="AE12" s="56" t="s">
        <v>520</v>
      </c>
      <c r="AF12" s="56" t="s">
        <v>520</v>
      </c>
      <c r="AG12" s="57" t="s">
        <v>520</v>
      </c>
      <c r="AH12" s="58" t="s">
        <v>520</v>
      </c>
      <c r="AI12" s="59" t="s">
        <v>520</v>
      </c>
      <c r="AJ12" s="59" t="s">
        <v>520</v>
      </c>
      <c r="AK12" s="59" t="s">
        <v>520</v>
      </c>
      <c r="AL12" s="59" t="s">
        <v>520</v>
      </c>
      <c r="AN12" s="503"/>
      <c r="AO12" s="504"/>
      <c r="AP12" s="504"/>
      <c r="AQ12" s="504"/>
      <c r="AR12" s="504"/>
      <c r="AS12" s="505"/>
      <c r="AT12" s="509"/>
      <c r="AU12" s="509"/>
    </row>
    <row r="13" spans="2:47" ht="15.75">
      <c r="B13" s="489"/>
      <c r="C13" s="489"/>
      <c r="D13" s="490"/>
      <c r="E13" s="494"/>
      <c r="F13" s="495"/>
      <c r="G13" s="495"/>
      <c r="H13" s="495"/>
      <c r="I13" s="496"/>
      <c r="J13" s="55" t="s">
        <v>520</v>
      </c>
      <c r="K13" s="56" t="s">
        <v>520</v>
      </c>
      <c r="L13" s="56" t="s">
        <v>520</v>
      </c>
      <c r="M13" s="56" t="s">
        <v>520</v>
      </c>
      <c r="N13" s="56" t="s">
        <v>520</v>
      </c>
      <c r="O13" s="57" t="s">
        <v>520</v>
      </c>
      <c r="P13" s="55" t="s">
        <v>520</v>
      </c>
      <c r="Q13" s="56" t="s">
        <v>520</v>
      </c>
      <c r="R13" s="56" t="s">
        <v>520</v>
      </c>
      <c r="S13" s="56" t="s">
        <v>520</v>
      </c>
      <c r="T13" s="56" t="s">
        <v>520</v>
      </c>
      <c r="U13" s="57" t="s">
        <v>520</v>
      </c>
      <c r="V13" s="55" t="s">
        <v>520</v>
      </c>
      <c r="W13" s="56" t="s">
        <v>520</v>
      </c>
      <c r="X13" s="56" t="s">
        <v>520</v>
      </c>
      <c r="Y13" s="56" t="s">
        <v>520</v>
      </c>
      <c r="Z13" s="56" t="s">
        <v>520</v>
      </c>
      <c r="AA13" s="57" t="s">
        <v>520</v>
      </c>
      <c r="AB13" s="55" t="s">
        <v>520</v>
      </c>
      <c r="AC13" s="56" t="s">
        <v>520</v>
      </c>
      <c r="AD13" s="56" t="s">
        <v>520</v>
      </c>
      <c r="AE13" s="56" t="s">
        <v>520</v>
      </c>
      <c r="AF13" s="56" t="s">
        <v>520</v>
      </c>
      <c r="AG13" s="57" t="s">
        <v>520</v>
      </c>
      <c r="AH13" s="58" t="s">
        <v>520</v>
      </c>
      <c r="AI13" s="59" t="s">
        <v>520</v>
      </c>
      <c r="AJ13" s="59" t="s">
        <v>520</v>
      </c>
      <c r="AK13" s="59" t="s">
        <v>520</v>
      </c>
      <c r="AL13" s="59" t="s">
        <v>520</v>
      </c>
      <c r="AN13" s="503"/>
      <c r="AO13" s="504"/>
      <c r="AP13" s="504"/>
      <c r="AQ13" s="504"/>
      <c r="AR13" s="504"/>
      <c r="AS13" s="505"/>
      <c r="AT13" s="509"/>
      <c r="AU13" s="509"/>
    </row>
    <row r="14" spans="2:47" ht="5.25" customHeight="1" thickBot="1">
      <c r="B14" s="489"/>
      <c r="C14" s="489"/>
      <c r="D14" s="490"/>
      <c r="E14" s="494"/>
      <c r="F14" s="495"/>
      <c r="G14" s="495"/>
      <c r="H14" s="495"/>
      <c r="I14" s="496"/>
      <c r="J14" s="55" t="s">
        <v>520</v>
      </c>
      <c r="K14" s="56" t="s">
        <v>520</v>
      </c>
      <c r="L14" s="56" t="s">
        <v>520</v>
      </c>
      <c r="M14" s="56" t="s">
        <v>520</v>
      </c>
      <c r="N14" s="56" t="s">
        <v>520</v>
      </c>
      <c r="O14" s="57" t="s">
        <v>520</v>
      </c>
      <c r="P14" s="55" t="s">
        <v>520</v>
      </c>
      <c r="Q14" s="56" t="s">
        <v>520</v>
      </c>
      <c r="R14" s="56" t="s">
        <v>520</v>
      </c>
      <c r="S14" s="56" t="s">
        <v>520</v>
      </c>
      <c r="T14" s="56" t="s">
        <v>520</v>
      </c>
      <c r="U14" s="57" t="s">
        <v>520</v>
      </c>
      <c r="V14" s="55" t="s">
        <v>520</v>
      </c>
      <c r="W14" s="56" t="s">
        <v>520</v>
      </c>
      <c r="X14" s="56" t="s">
        <v>520</v>
      </c>
      <c r="Y14" s="56" t="s">
        <v>520</v>
      </c>
      <c r="Z14" s="56" t="s">
        <v>520</v>
      </c>
      <c r="AA14" s="57" t="s">
        <v>520</v>
      </c>
      <c r="AB14" s="55" t="s">
        <v>520</v>
      </c>
      <c r="AC14" s="56" t="s">
        <v>520</v>
      </c>
      <c r="AD14" s="56" t="s">
        <v>520</v>
      </c>
      <c r="AE14" s="56" t="s">
        <v>520</v>
      </c>
      <c r="AF14" s="56" t="s">
        <v>520</v>
      </c>
      <c r="AG14" s="57" t="s">
        <v>520</v>
      </c>
      <c r="AH14" s="58" t="s">
        <v>520</v>
      </c>
      <c r="AI14" s="59" t="s">
        <v>520</v>
      </c>
      <c r="AJ14" s="59" t="s">
        <v>520</v>
      </c>
      <c r="AK14" s="59" t="s">
        <v>520</v>
      </c>
      <c r="AL14" s="59" t="s">
        <v>520</v>
      </c>
      <c r="AN14" s="503"/>
      <c r="AO14" s="504"/>
      <c r="AP14" s="504"/>
      <c r="AQ14" s="504"/>
      <c r="AR14" s="504"/>
      <c r="AS14" s="505"/>
      <c r="AT14" s="509"/>
      <c r="AU14" s="509"/>
    </row>
    <row r="15" spans="2:47" ht="16.5" hidden="1" thickBot="1">
      <c r="B15" s="489"/>
      <c r="C15" s="489"/>
      <c r="D15" s="490"/>
      <c r="E15" s="494"/>
      <c r="F15" s="495"/>
      <c r="G15" s="495"/>
      <c r="H15" s="495"/>
      <c r="I15" s="496"/>
      <c r="J15" s="55" t="s">
        <v>520</v>
      </c>
      <c r="K15" s="56" t="s">
        <v>520</v>
      </c>
      <c r="L15" s="56" t="s">
        <v>520</v>
      </c>
      <c r="M15" s="56" t="s">
        <v>520</v>
      </c>
      <c r="N15" s="56" t="s">
        <v>520</v>
      </c>
      <c r="O15" s="57" t="s">
        <v>520</v>
      </c>
      <c r="P15" s="55" t="s">
        <v>520</v>
      </c>
      <c r="Q15" s="56" t="s">
        <v>520</v>
      </c>
      <c r="R15" s="56" t="s">
        <v>520</v>
      </c>
      <c r="S15" s="56" t="s">
        <v>520</v>
      </c>
      <c r="T15" s="56" t="s">
        <v>520</v>
      </c>
      <c r="U15" s="57" t="s">
        <v>520</v>
      </c>
      <c r="V15" s="55" t="s">
        <v>520</v>
      </c>
      <c r="W15" s="56" t="s">
        <v>520</v>
      </c>
      <c r="X15" s="56" t="s">
        <v>520</v>
      </c>
      <c r="Y15" s="56" t="s">
        <v>520</v>
      </c>
      <c r="Z15" s="56" t="s">
        <v>520</v>
      </c>
      <c r="AA15" s="57" t="s">
        <v>520</v>
      </c>
      <c r="AB15" s="55" t="s">
        <v>520</v>
      </c>
      <c r="AC15" s="56" t="s">
        <v>520</v>
      </c>
      <c r="AD15" s="56" t="s">
        <v>520</v>
      </c>
      <c r="AE15" s="56" t="s">
        <v>520</v>
      </c>
      <c r="AF15" s="56" t="s">
        <v>520</v>
      </c>
      <c r="AG15" s="57" t="s">
        <v>520</v>
      </c>
      <c r="AH15" s="58" t="s">
        <v>520</v>
      </c>
      <c r="AI15" s="59" t="s">
        <v>520</v>
      </c>
      <c r="AJ15" s="59" t="s">
        <v>520</v>
      </c>
      <c r="AK15" s="59" t="s">
        <v>520</v>
      </c>
      <c r="AL15" s="59" t="s">
        <v>520</v>
      </c>
      <c r="AN15" s="503"/>
      <c r="AO15" s="504"/>
      <c r="AP15" s="504"/>
      <c r="AQ15" s="504"/>
      <c r="AR15" s="504"/>
      <c r="AS15" s="505"/>
      <c r="AT15" s="36"/>
      <c r="AU15" s="36"/>
    </row>
    <row r="16" spans="2:47" ht="16.5" hidden="1" thickBot="1">
      <c r="B16" s="489"/>
      <c r="C16" s="489"/>
      <c r="D16" s="490"/>
      <c r="E16" s="494"/>
      <c r="F16" s="495"/>
      <c r="G16" s="495"/>
      <c r="H16" s="495"/>
      <c r="I16" s="496"/>
      <c r="J16" s="55" t="s">
        <v>520</v>
      </c>
      <c r="K16" s="56" t="s">
        <v>520</v>
      </c>
      <c r="L16" s="56" t="s">
        <v>520</v>
      </c>
      <c r="M16" s="56" t="s">
        <v>520</v>
      </c>
      <c r="N16" s="56" t="s">
        <v>520</v>
      </c>
      <c r="O16" s="57" t="s">
        <v>520</v>
      </c>
      <c r="P16" s="55" t="s">
        <v>520</v>
      </c>
      <c r="Q16" s="56" t="s">
        <v>520</v>
      </c>
      <c r="R16" s="56" t="s">
        <v>520</v>
      </c>
      <c r="S16" s="56" t="s">
        <v>520</v>
      </c>
      <c r="T16" s="56" t="s">
        <v>520</v>
      </c>
      <c r="U16" s="57" t="s">
        <v>520</v>
      </c>
      <c r="V16" s="55" t="s">
        <v>520</v>
      </c>
      <c r="W16" s="56" t="s">
        <v>520</v>
      </c>
      <c r="X16" s="56" t="s">
        <v>520</v>
      </c>
      <c r="Y16" s="56" t="s">
        <v>520</v>
      </c>
      <c r="Z16" s="56" t="s">
        <v>520</v>
      </c>
      <c r="AA16" s="57" t="s">
        <v>520</v>
      </c>
      <c r="AB16" s="55" t="s">
        <v>520</v>
      </c>
      <c r="AC16" s="56" t="s">
        <v>520</v>
      </c>
      <c r="AD16" s="56" t="s">
        <v>520</v>
      </c>
      <c r="AE16" s="56" t="s">
        <v>520</v>
      </c>
      <c r="AF16" s="56" t="s">
        <v>520</v>
      </c>
      <c r="AG16" s="57" t="s">
        <v>520</v>
      </c>
      <c r="AH16" s="58" t="s">
        <v>520</v>
      </c>
      <c r="AI16" s="59" t="s">
        <v>520</v>
      </c>
      <c r="AJ16" s="59" t="s">
        <v>520</v>
      </c>
      <c r="AK16" s="59" t="s">
        <v>520</v>
      </c>
      <c r="AL16" s="59" t="s">
        <v>520</v>
      </c>
      <c r="AN16" s="503"/>
      <c r="AO16" s="504"/>
      <c r="AP16" s="504"/>
      <c r="AQ16" s="504"/>
      <c r="AR16" s="504"/>
      <c r="AS16" s="505"/>
      <c r="AT16" s="36"/>
      <c r="AU16" s="36"/>
    </row>
    <row r="17" spans="2:47" ht="16.5" hidden="1" thickBot="1">
      <c r="B17" s="489"/>
      <c r="C17" s="489"/>
      <c r="D17" s="490"/>
      <c r="E17" s="497"/>
      <c r="F17" s="498"/>
      <c r="G17" s="498"/>
      <c r="H17" s="498"/>
      <c r="I17" s="499"/>
      <c r="J17" s="60" t="s">
        <v>520</v>
      </c>
      <c r="K17" s="61" t="s">
        <v>520</v>
      </c>
      <c r="L17" s="61" t="s">
        <v>520</v>
      </c>
      <c r="M17" s="61" t="s">
        <v>520</v>
      </c>
      <c r="N17" s="61" t="s">
        <v>520</v>
      </c>
      <c r="O17" s="62" t="s">
        <v>520</v>
      </c>
      <c r="P17" s="55" t="s">
        <v>520</v>
      </c>
      <c r="Q17" s="56" t="s">
        <v>520</v>
      </c>
      <c r="R17" s="56" t="s">
        <v>520</v>
      </c>
      <c r="S17" s="56" t="s">
        <v>520</v>
      </c>
      <c r="T17" s="56" t="s">
        <v>520</v>
      </c>
      <c r="U17" s="57" t="s">
        <v>520</v>
      </c>
      <c r="V17" s="60" t="s">
        <v>520</v>
      </c>
      <c r="W17" s="61" t="s">
        <v>520</v>
      </c>
      <c r="X17" s="61" t="s">
        <v>520</v>
      </c>
      <c r="Y17" s="61" t="s">
        <v>520</v>
      </c>
      <c r="Z17" s="61" t="s">
        <v>520</v>
      </c>
      <c r="AA17" s="62" t="s">
        <v>520</v>
      </c>
      <c r="AB17" s="55" t="s">
        <v>520</v>
      </c>
      <c r="AC17" s="56" t="s">
        <v>520</v>
      </c>
      <c r="AD17" s="56" t="s">
        <v>520</v>
      </c>
      <c r="AE17" s="56" t="s">
        <v>520</v>
      </c>
      <c r="AF17" s="56" t="s">
        <v>520</v>
      </c>
      <c r="AG17" s="57" t="s">
        <v>520</v>
      </c>
      <c r="AH17" s="63" t="s">
        <v>520</v>
      </c>
      <c r="AI17" s="64" t="s">
        <v>520</v>
      </c>
      <c r="AJ17" s="64" t="s">
        <v>520</v>
      </c>
      <c r="AK17" s="64" t="s">
        <v>520</v>
      </c>
      <c r="AL17" s="64" t="s">
        <v>520</v>
      </c>
      <c r="AN17" s="506"/>
      <c r="AO17" s="507"/>
      <c r="AP17" s="507"/>
      <c r="AQ17" s="507"/>
      <c r="AR17" s="507"/>
      <c r="AS17" s="508"/>
      <c r="AT17" s="36"/>
      <c r="AU17" s="36"/>
    </row>
    <row r="18" spans="2:47" ht="15.75" customHeight="1">
      <c r="B18" s="489"/>
      <c r="C18" s="489"/>
      <c r="D18" s="490"/>
      <c r="E18" s="491" t="s">
        <v>523</v>
      </c>
      <c r="F18" s="492"/>
      <c r="G18" s="492"/>
      <c r="H18" s="492"/>
      <c r="I18" s="492"/>
      <c r="J18" s="164" t="s">
        <v>520</v>
      </c>
      <c r="K18" s="165" t="s">
        <v>520</v>
      </c>
      <c r="L18" s="165" t="s">
        <v>520</v>
      </c>
      <c r="M18" s="165" t="s">
        <v>520</v>
      </c>
      <c r="N18" s="165" t="s">
        <v>520</v>
      </c>
      <c r="O18" s="166" t="s">
        <v>520</v>
      </c>
      <c r="P18" s="164" t="s">
        <v>520</v>
      </c>
      <c r="Q18" s="165" t="s">
        <v>520</v>
      </c>
      <c r="R18" s="65" t="s">
        <v>520</v>
      </c>
      <c r="S18" s="65" t="s">
        <v>520</v>
      </c>
      <c r="T18" s="65" t="s">
        <v>520</v>
      </c>
      <c r="U18" s="66" t="s">
        <v>520</v>
      </c>
      <c r="V18" s="50" t="s">
        <v>520</v>
      </c>
      <c r="W18" s="51" t="s">
        <v>520</v>
      </c>
      <c r="X18" s="51" t="s">
        <v>520</v>
      </c>
      <c r="Y18" s="51" t="s">
        <v>520</v>
      </c>
      <c r="Z18" s="51" t="s">
        <v>520</v>
      </c>
      <c r="AA18" s="52" t="s">
        <v>520</v>
      </c>
      <c r="AB18" s="50" t="s">
        <v>520</v>
      </c>
      <c r="AC18" s="51" t="s">
        <v>520</v>
      </c>
      <c r="AD18" s="51" t="s">
        <v>520</v>
      </c>
      <c r="AE18" s="51" t="s">
        <v>520</v>
      </c>
      <c r="AF18" s="51" t="s">
        <v>520</v>
      </c>
      <c r="AG18" s="52" t="s">
        <v>520</v>
      </c>
      <c r="AH18" s="53" t="s">
        <v>520</v>
      </c>
      <c r="AI18" s="54" t="s">
        <v>520</v>
      </c>
      <c r="AJ18" s="54" t="s">
        <v>520</v>
      </c>
      <c r="AK18" s="54" t="s">
        <v>520</v>
      </c>
      <c r="AL18" s="54" t="s">
        <v>520</v>
      </c>
      <c r="AN18" s="511" t="s">
        <v>524</v>
      </c>
      <c r="AO18" s="512"/>
      <c r="AP18" s="512"/>
      <c r="AQ18" s="512"/>
      <c r="AR18" s="512"/>
      <c r="AS18" s="512"/>
      <c r="AT18" s="517" t="s">
        <v>525</v>
      </c>
      <c r="AU18" s="518"/>
    </row>
    <row r="19" spans="2:47" ht="15.75" customHeight="1">
      <c r="B19" s="489"/>
      <c r="C19" s="489"/>
      <c r="D19" s="490"/>
      <c r="E19" s="510"/>
      <c r="F19" s="495"/>
      <c r="G19" s="495"/>
      <c r="H19" s="495"/>
      <c r="I19" s="495"/>
      <c r="J19" s="167" t="s">
        <v>520</v>
      </c>
      <c r="K19" s="168" t="s">
        <v>520</v>
      </c>
      <c r="L19" s="168" t="s">
        <v>520</v>
      </c>
      <c r="M19" s="168" t="s">
        <v>520</v>
      </c>
      <c r="N19" s="168" t="s">
        <v>520</v>
      </c>
      <c r="O19" s="169" t="s">
        <v>520</v>
      </c>
      <c r="P19" s="167" t="s">
        <v>520</v>
      </c>
      <c r="Q19" s="168" t="s">
        <v>520</v>
      </c>
      <c r="R19" s="68" t="s">
        <v>520</v>
      </c>
      <c r="S19" s="68" t="s">
        <v>520</v>
      </c>
      <c r="T19" s="68" t="s">
        <v>520</v>
      </c>
      <c r="U19" s="69" t="s">
        <v>520</v>
      </c>
      <c r="V19" s="55" t="s">
        <v>520</v>
      </c>
      <c r="W19" s="56" t="s">
        <v>520</v>
      </c>
      <c r="X19" s="56" t="s">
        <v>520</v>
      </c>
      <c r="Y19" s="56" t="s">
        <v>520</v>
      </c>
      <c r="Z19" s="56" t="s">
        <v>520</v>
      </c>
      <c r="AA19" s="57" t="s">
        <v>520</v>
      </c>
      <c r="AB19" s="55" t="s">
        <v>520</v>
      </c>
      <c r="AC19" s="56" t="s">
        <v>520</v>
      </c>
      <c r="AD19" s="56" t="s">
        <v>520</v>
      </c>
      <c r="AE19" s="56" t="s">
        <v>520</v>
      </c>
      <c r="AF19" s="56" t="s">
        <v>520</v>
      </c>
      <c r="AG19" s="57" t="s">
        <v>520</v>
      </c>
      <c r="AH19" s="58" t="s">
        <v>520</v>
      </c>
      <c r="AI19" s="59" t="s">
        <v>520</v>
      </c>
      <c r="AJ19" s="59" t="s">
        <v>520</v>
      </c>
      <c r="AK19" s="59" t="s">
        <v>520</v>
      </c>
      <c r="AL19" s="59" t="s">
        <v>520</v>
      </c>
      <c r="AN19" s="513"/>
      <c r="AO19" s="514"/>
      <c r="AP19" s="514"/>
      <c r="AQ19" s="514"/>
      <c r="AR19" s="514"/>
      <c r="AS19" s="514"/>
      <c r="AT19" s="519"/>
      <c r="AU19" s="520"/>
    </row>
    <row r="20" spans="2:47" ht="15.75" customHeight="1">
      <c r="B20" s="489"/>
      <c r="C20" s="489"/>
      <c r="D20" s="490"/>
      <c r="E20" s="494"/>
      <c r="F20" s="495"/>
      <c r="G20" s="495"/>
      <c r="H20" s="495"/>
      <c r="I20" s="495"/>
      <c r="J20" s="167" t="s">
        <v>520</v>
      </c>
      <c r="K20" s="168" t="s">
        <v>520</v>
      </c>
      <c r="L20" s="168" t="s">
        <v>520</v>
      </c>
      <c r="M20" s="168" t="s">
        <v>520</v>
      </c>
      <c r="N20" s="168" t="s">
        <v>520</v>
      </c>
      <c r="O20" s="169" t="s">
        <v>520</v>
      </c>
      <c r="P20" s="167" t="s">
        <v>520</v>
      </c>
      <c r="Q20" s="168" t="s">
        <v>520</v>
      </c>
      <c r="R20" s="68" t="s">
        <v>520</v>
      </c>
      <c r="S20" s="68" t="s">
        <v>520</v>
      </c>
      <c r="T20" s="68" t="s">
        <v>520</v>
      </c>
      <c r="U20" s="69" t="s">
        <v>520</v>
      </c>
      <c r="V20" s="55" t="s">
        <v>520</v>
      </c>
      <c r="W20" s="56" t="s">
        <v>520</v>
      </c>
      <c r="X20" s="56" t="s">
        <v>520</v>
      </c>
      <c r="Y20" s="56" t="s">
        <v>520</v>
      </c>
      <c r="Z20" s="56" t="s">
        <v>520</v>
      </c>
      <c r="AA20" s="57" t="s">
        <v>520</v>
      </c>
      <c r="AB20" s="55" t="s">
        <v>520</v>
      </c>
      <c r="AC20" s="56" t="s">
        <v>520</v>
      </c>
      <c r="AD20" s="56" t="s">
        <v>520</v>
      </c>
      <c r="AE20" s="56" t="s">
        <v>520</v>
      </c>
      <c r="AF20" s="56" t="s">
        <v>520</v>
      </c>
      <c r="AG20" s="57" t="s">
        <v>520</v>
      </c>
      <c r="AH20" s="58" t="s">
        <v>520</v>
      </c>
      <c r="AI20" s="59" t="s">
        <v>520</v>
      </c>
      <c r="AJ20" s="59" t="s">
        <v>520</v>
      </c>
      <c r="AK20" s="59" t="s">
        <v>520</v>
      </c>
      <c r="AL20" s="59" t="s">
        <v>520</v>
      </c>
      <c r="AN20" s="513"/>
      <c r="AO20" s="514"/>
      <c r="AP20" s="514"/>
      <c r="AQ20" s="514"/>
      <c r="AR20" s="514"/>
      <c r="AS20" s="514"/>
      <c r="AT20" s="519"/>
      <c r="AU20" s="520"/>
    </row>
    <row r="21" spans="2:47" ht="15.75" customHeight="1">
      <c r="B21" s="489"/>
      <c r="C21" s="489"/>
      <c r="D21" s="490"/>
      <c r="E21" s="494"/>
      <c r="F21" s="495"/>
      <c r="G21" s="495"/>
      <c r="H21" s="495"/>
      <c r="I21" s="495"/>
      <c r="J21" s="167" t="s">
        <v>520</v>
      </c>
      <c r="K21" s="168" t="s">
        <v>520</v>
      </c>
      <c r="L21" s="168" t="s">
        <v>520</v>
      </c>
      <c r="M21" s="168" t="s">
        <v>520</v>
      </c>
      <c r="N21" s="168" t="s">
        <v>520</v>
      </c>
      <c r="O21" s="169" t="s">
        <v>520</v>
      </c>
      <c r="P21" s="167" t="s">
        <v>520</v>
      </c>
      <c r="Q21" s="168" t="s">
        <v>520</v>
      </c>
      <c r="R21" s="68" t="s">
        <v>520</v>
      </c>
      <c r="S21" s="68" t="s">
        <v>520</v>
      </c>
      <c r="T21" s="68" t="s">
        <v>520</v>
      </c>
      <c r="U21" s="69" t="s">
        <v>520</v>
      </c>
      <c r="V21" s="55" t="s">
        <v>520</v>
      </c>
      <c r="W21" s="56" t="s">
        <v>520</v>
      </c>
      <c r="X21" s="56" t="s">
        <v>520</v>
      </c>
      <c r="Y21" s="56" t="s">
        <v>520</v>
      </c>
      <c r="Z21" s="56" t="s">
        <v>520</v>
      </c>
      <c r="AA21" s="57" t="s">
        <v>520</v>
      </c>
      <c r="AB21" s="55" t="s">
        <v>520</v>
      </c>
      <c r="AC21" s="56" t="s">
        <v>520</v>
      </c>
      <c r="AD21" s="56" t="s">
        <v>520</v>
      </c>
      <c r="AE21" s="56" t="s">
        <v>520</v>
      </c>
      <c r="AF21" s="56" t="s">
        <v>520</v>
      </c>
      <c r="AG21" s="57" t="s">
        <v>520</v>
      </c>
      <c r="AH21" s="58" t="s">
        <v>520</v>
      </c>
      <c r="AI21" s="59" t="s">
        <v>520</v>
      </c>
      <c r="AJ21" s="59" t="s">
        <v>520</v>
      </c>
      <c r="AK21" s="59" t="s">
        <v>520</v>
      </c>
      <c r="AL21" s="59" t="s">
        <v>520</v>
      </c>
      <c r="AN21" s="513"/>
      <c r="AO21" s="514"/>
      <c r="AP21" s="514"/>
      <c r="AQ21" s="514"/>
      <c r="AR21" s="514"/>
      <c r="AS21" s="514"/>
      <c r="AT21" s="519"/>
      <c r="AU21" s="520"/>
    </row>
    <row r="22" spans="2:47" ht="15.75" customHeight="1">
      <c r="B22" s="489"/>
      <c r="C22" s="489"/>
      <c r="D22" s="490"/>
      <c r="E22" s="494"/>
      <c r="F22" s="495"/>
      <c r="G22" s="495"/>
      <c r="H22" s="495"/>
      <c r="I22" s="495"/>
      <c r="J22" s="167" t="s">
        <v>520</v>
      </c>
      <c r="K22" s="168" t="s">
        <v>520</v>
      </c>
      <c r="L22" s="168" t="s">
        <v>520</v>
      </c>
      <c r="M22" s="168" t="s">
        <v>520</v>
      </c>
      <c r="N22" s="168" t="s">
        <v>520</v>
      </c>
      <c r="O22" s="169" t="s">
        <v>520</v>
      </c>
      <c r="P22" s="167" t="s">
        <v>520</v>
      </c>
      <c r="Q22" s="168" t="s">
        <v>520</v>
      </c>
      <c r="R22" s="68" t="s">
        <v>520</v>
      </c>
      <c r="S22" s="68" t="s">
        <v>520</v>
      </c>
      <c r="T22" s="68" t="s">
        <v>520</v>
      </c>
      <c r="U22" s="69" t="s">
        <v>520</v>
      </c>
      <c r="V22" s="55" t="s">
        <v>520</v>
      </c>
      <c r="W22" s="56" t="s">
        <v>520</v>
      </c>
      <c r="X22" s="56" t="s">
        <v>520</v>
      </c>
      <c r="Y22" s="56" t="s">
        <v>520</v>
      </c>
      <c r="Z22" s="56" t="s">
        <v>520</v>
      </c>
      <c r="AA22" s="57" t="s">
        <v>520</v>
      </c>
      <c r="AB22" s="55" t="s">
        <v>520</v>
      </c>
      <c r="AC22" s="56" t="s">
        <v>520</v>
      </c>
      <c r="AD22" s="56" t="s">
        <v>520</v>
      </c>
      <c r="AE22" s="56" t="s">
        <v>520</v>
      </c>
      <c r="AF22" s="56" t="s">
        <v>520</v>
      </c>
      <c r="AG22" s="57" t="s">
        <v>520</v>
      </c>
      <c r="AH22" s="58" t="s">
        <v>520</v>
      </c>
      <c r="AI22" s="59" t="s">
        <v>520</v>
      </c>
      <c r="AJ22" s="59" t="s">
        <v>520</v>
      </c>
      <c r="AK22" s="59" t="s">
        <v>520</v>
      </c>
      <c r="AL22" s="59" t="s">
        <v>520</v>
      </c>
      <c r="AN22" s="513"/>
      <c r="AO22" s="514"/>
      <c r="AP22" s="514"/>
      <c r="AQ22" s="514"/>
      <c r="AR22" s="514"/>
      <c r="AS22" s="514"/>
      <c r="AT22" s="519"/>
      <c r="AU22" s="520"/>
    </row>
    <row r="23" spans="2:47" ht="0.75" customHeight="1">
      <c r="B23" s="489"/>
      <c r="C23" s="489"/>
      <c r="D23" s="490"/>
      <c r="E23" s="494"/>
      <c r="F23" s="495"/>
      <c r="G23" s="495"/>
      <c r="H23" s="495"/>
      <c r="I23" s="495"/>
      <c r="J23" s="167" t="s">
        <v>520</v>
      </c>
      <c r="K23" s="168" t="s">
        <v>520</v>
      </c>
      <c r="L23" s="168" t="s">
        <v>520</v>
      </c>
      <c r="M23" s="168" t="s">
        <v>520</v>
      </c>
      <c r="N23" s="168" t="s">
        <v>520</v>
      </c>
      <c r="O23" s="169" t="s">
        <v>520</v>
      </c>
      <c r="P23" s="167" t="s">
        <v>520</v>
      </c>
      <c r="Q23" s="168" t="s">
        <v>520</v>
      </c>
      <c r="R23" s="68" t="s">
        <v>520</v>
      </c>
      <c r="S23" s="68" t="s">
        <v>520</v>
      </c>
      <c r="T23" s="68" t="s">
        <v>520</v>
      </c>
      <c r="U23" s="69" t="s">
        <v>520</v>
      </c>
      <c r="V23" s="55" t="s">
        <v>520</v>
      </c>
      <c r="W23" s="56" t="s">
        <v>520</v>
      </c>
      <c r="X23" s="56" t="s">
        <v>520</v>
      </c>
      <c r="Y23" s="56" t="s">
        <v>520</v>
      </c>
      <c r="Z23" s="56" t="s">
        <v>520</v>
      </c>
      <c r="AA23" s="57" t="s">
        <v>520</v>
      </c>
      <c r="AB23" s="55" t="s">
        <v>520</v>
      </c>
      <c r="AC23" s="56" t="s">
        <v>520</v>
      </c>
      <c r="AD23" s="56" t="s">
        <v>520</v>
      </c>
      <c r="AE23" s="56" t="s">
        <v>520</v>
      </c>
      <c r="AF23" s="56" t="s">
        <v>520</v>
      </c>
      <c r="AG23" s="57" t="s">
        <v>520</v>
      </c>
      <c r="AH23" s="58" t="s">
        <v>520</v>
      </c>
      <c r="AI23" s="59" t="s">
        <v>520</v>
      </c>
      <c r="AJ23" s="59" t="s">
        <v>520</v>
      </c>
      <c r="AK23" s="59" t="s">
        <v>520</v>
      </c>
      <c r="AL23" s="59" t="s">
        <v>520</v>
      </c>
      <c r="AN23" s="513"/>
      <c r="AO23" s="514"/>
      <c r="AP23" s="514"/>
      <c r="AQ23" s="514"/>
      <c r="AR23" s="514"/>
      <c r="AS23" s="514"/>
      <c r="AT23" s="519"/>
      <c r="AU23" s="520"/>
    </row>
    <row r="24" spans="2:47" ht="15.75" hidden="1" customHeight="1">
      <c r="B24" s="489"/>
      <c r="C24" s="489"/>
      <c r="D24" s="490"/>
      <c r="E24" s="494"/>
      <c r="F24" s="495"/>
      <c r="G24" s="495"/>
      <c r="H24" s="495"/>
      <c r="I24" s="495"/>
      <c r="J24" s="167" t="s">
        <v>520</v>
      </c>
      <c r="K24" s="168" t="s">
        <v>520</v>
      </c>
      <c r="L24" s="168" t="s">
        <v>520</v>
      </c>
      <c r="M24" s="168" t="s">
        <v>520</v>
      </c>
      <c r="N24" s="168" t="s">
        <v>520</v>
      </c>
      <c r="O24" s="169" t="s">
        <v>520</v>
      </c>
      <c r="P24" s="167" t="s">
        <v>520</v>
      </c>
      <c r="Q24" s="168" t="s">
        <v>520</v>
      </c>
      <c r="R24" s="68" t="s">
        <v>520</v>
      </c>
      <c r="S24" s="68" t="s">
        <v>520</v>
      </c>
      <c r="T24" s="68" t="s">
        <v>520</v>
      </c>
      <c r="U24" s="69" t="s">
        <v>520</v>
      </c>
      <c r="V24" s="55" t="s">
        <v>520</v>
      </c>
      <c r="W24" s="56" t="s">
        <v>520</v>
      </c>
      <c r="X24" s="56" t="s">
        <v>520</v>
      </c>
      <c r="Y24" s="56" t="s">
        <v>520</v>
      </c>
      <c r="Z24" s="56" t="s">
        <v>520</v>
      </c>
      <c r="AA24" s="57" t="s">
        <v>520</v>
      </c>
      <c r="AB24" s="55" t="s">
        <v>520</v>
      </c>
      <c r="AC24" s="56" t="s">
        <v>520</v>
      </c>
      <c r="AD24" s="56" t="s">
        <v>520</v>
      </c>
      <c r="AE24" s="56" t="s">
        <v>520</v>
      </c>
      <c r="AF24" s="56" t="s">
        <v>520</v>
      </c>
      <c r="AG24" s="57" t="s">
        <v>520</v>
      </c>
      <c r="AH24" s="58" t="s">
        <v>520</v>
      </c>
      <c r="AI24" s="59" t="s">
        <v>520</v>
      </c>
      <c r="AJ24" s="59" t="s">
        <v>520</v>
      </c>
      <c r="AK24" s="59" t="s">
        <v>520</v>
      </c>
      <c r="AL24" s="59" t="s">
        <v>520</v>
      </c>
      <c r="AN24" s="513"/>
      <c r="AO24" s="514"/>
      <c r="AP24" s="514"/>
      <c r="AQ24" s="514"/>
      <c r="AR24" s="514"/>
      <c r="AS24" s="514"/>
      <c r="AT24" s="519"/>
      <c r="AU24" s="520"/>
    </row>
    <row r="25" spans="2:47" ht="15.75" hidden="1" customHeight="1" thickBot="1">
      <c r="B25" s="489"/>
      <c r="C25" s="489"/>
      <c r="D25" s="490"/>
      <c r="E25" s="494"/>
      <c r="F25" s="495"/>
      <c r="G25" s="495"/>
      <c r="H25" s="495"/>
      <c r="I25" s="495"/>
      <c r="J25" s="167" t="s">
        <v>520</v>
      </c>
      <c r="K25" s="168" t="s">
        <v>520</v>
      </c>
      <c r="L25" s="168" t="s">
        <v>520</v>
      </c>
      <c r="M25" s="168" t="s">
        <v>520</v>
      </c>
      <c r="N25" s="168" t="s">
        <v>520</v>
      </c>
      <c r="O25" s="169" t="s">
        <v>520</v>
      </c>
      <c r="P25" s="167" t="s">
        <v>520</v>
      </c>
      <c r="Q25" s="168" t="s">
        <v>520</v>
      </c>
      <c r="R25" s="68" t="s">
        <v>520</v>
      </c>
      <c r="S25" s="68" t="s">
        <v>520</v>
      </c>
      <c r="T25" s="68" t="s">
        <v>520</v>
      </c>
      <c r="U25" s="69" t="s">
        <v>520</v>
      </c>
      <c r="V25" s="55" t="s">
        <v>520</v>
      </c>
      <c r="W25" s="56" t="s">
        <v>520</v>
      </c>
      <c r="X25" s="56" t="s">
        <v>520</v>
      </c>
      <c r="Y25" s="56" t="s">
        <v>520</v>
      </c>
      <c r="Z25" s="56" t="s">
        <v>520</v>
      </c>
      <c r="AA25" s="57" t="s">
        <v>520</v>
      </c>
      <c r="AB25" s="55" t="s">
        <v>520</v>
      </c>
      <c r="AC25" s="56" t="s">
        <v>520</v>
      </c>
      <c r="AD25" s="56" t="s">
        <v>520</v>
      </c>
      <c r="AE25" s="56" t="s">
        <v>520</v>
      </c>
      <c r="AF25" s="56" t="s">
        <v>520</v>
      </c>
      <c r="AG25" s="57" t="s">
        <v>520</v>
      </c>
      <c r="AH25" s="58" t="s">
        <v>520</v>
      </c>
      <c r="AI25" s="59" t="s">
        <v>520</v>
      </c>
      <c r="AJ25" s="59" t="s">
        <v>520</v>
      </c>
      <c r="AK25" s="59" t="s">
        <v>520</v>
      </c>
      <c r="AL25" s="59" t="s">
        <v>520</v>
      </c>
      <c r="AN25" s="513"/>
      <c r="AO25" s="514"/>
      <c r="AP25" s="514"/>
      <c r="AQ25" s="514"/>
      <c r="AR25" s="514"/>
      <c r="AS25" s="514"/>
      <c r="AT25" s="519"/>
      <c r="AU25" s="520"/>
    </row>
    <row r="26" spans="2:47" ht="15.75" hidden="1" customHeight="1" thickBot="1">
      <c r="B26" s="489"/>
      <c r="C26" s="489"/>
      <c r="D26" s="490"/>
      <c r="E26" s="494"/>
      <c r="F26" s="495"/>
      <c r="G26" s="495"/>
      <c r="H26" s="495"/>
      <c r="I26" s="495"/>
      <c r="J26" s="167" t="s">
        <v>520</v>
      </c>
      <c r="K26" s="168" t="s">
        <v>520</v>
      </c>
      <c r="L26" s="168" t="s">
        <v>520</v>
      </c>
      <c r="M26" s="168" t="s">
        <v>520</v>
      </c>
      <c r="N26" s="168" t="s">
        <v>520</v>
      </c>
      <c r="O26" s="169" t="s">
        <v>520</v>
      </c>
      <c r="P26" s="167" t="s">
        <v>520</v>
      </c>
      <c r="Q26" s="168" t="s">
        <v>520</v>
      </c>
      <c r="R26" s="68" t="s">
        <v>520</v>
      </c>
      <c r="S26" s="68" t="s">
        <v>520</v>
      </c>
      <c r="T26" s="68" t="s">
        <v>520</v>
      </c>
      <c r="U26" s="69" t="s">
        <v>520</v>
      </c>
      <c r="V26" s="55" t="s">
        <v>520</v>
      </c>
      <c r="W26" s="56" t="s">
        <v>520</v>
      </c>
      <c r="X26" s="56" t="s">
        <v>520</v>
      </c>
      <c r="Y26" s="56" t="s">
        <v>520</v>
      </c>
      <c r="Z26" s="56" t="s">
        <v>520</v>
      </c>
      <c r="AA26" s="57" t="s">
        <v>520</v>
      </c>
      <c r="AB26" s="55" t="s">
        <v>520</v>
      </c>
      <c r="AC26" s="56" t="s">
        <v>520</v>
      </c>
      <c r="AD26" s="56" t="s">
        <v>520</v>
      </c>
      <c r="AE26" s="56" t="s">
        <v>520</v>
      </c>
      <c r="AF26" s="56" t="s">
        <v>520</v>
      </c>
      <c r="AG26" s="57" t="s">
        <v>520</v>
      </c>
      <c r="AH26" s="58" t="s">
        <v>520</v>
      </c>
      <c r="AI26" s="59" t="s">
        <v>520</v>
      </c>
      <c r="AJ26" s="59" t="s">
        <v>520</v>
      </c>
      <c r="AK26" s="59" t="s">
        <v>520</v>
      </c>
      <c r="AL26" s="59" t="s">
        <v>520</v>
      </c>
      <c r="AN26" s="513"/>
      <c r="AO26" s="514"/>
      <c r="AP26" s="514"/>
      <c r="AQ26" s="514"/>
      <c r="AR26" s="514"/>
      <c r="AS26" s="514"/>
      <c r="AT26" s="519"/>
      <c r="AU26" s="520"/>
    </row>
    <row r="27" spans="2:47" ht="21" customHeight="1" thickBot="1">
      <c r="B27" s="489"/>
      <c r="C27" s="489"/>
      <c r="D27" s="490"/>
      <c r="E27" s="497"/>
      <c r="F27" s="498"/>
      <c r="G27" s="498"/>
      <c r="H27" s="498"/>
      <c r="I27" s="498"/>
      <c r="J27" s="170" t="s">
        <v>520</v>
      </c>
      <c r="K27" s="171" t="s">
        <v>520</v>
      </c>
      <c r="L27" s="171" t="s">
        <v>520</v>
      </c>
      <c r="M27" s="171" t="s">
        <v>520</v>
      </c>
      <c r="N27" s="171" t="s">
        <v>520</v>
      </c>
      <c r="O27" s="172" t="s">
        <v>520</v>
      </c>
      <c r="P27" s="170" t="s">
        <v>520</v>
      </c>
      <c r="Q27" s="171" t="s">
        <v>520</v>
      </c>
      <c r="R27" s="71" t="s">
        <v>520</v>
      </c>
      <c r="S27" s="71" t="s">
        <v>520</v>
      </c>
      <c r="T27" s="71" t="s">
        <v>520</v>
      </c>
      <c r="U27" s="72" t="s">
        <v>520</v>
      </c>
      <c r="V27" s="60" t="s">
        <v>520</v>
      </c>
      <c r="W27" s="61" t="s">
        <v>520</v>
      </c>
      <c r="X27" s="61" t="s">
        <v>520</v>
      </c>
      <c r="Y27" s="61" t="s">
        <v>520</v>
      </c>
      <c r="Z27" s="61" t="s">
        <v>520</v>
      </c>
      <c r="AA27" s="62" t="s">
        <v>520</v>
      </c>
      <c r="AB27" s="60" t="s">
        <v>520</v>
      </c>
      <c r="AC27" s="61" t="s">
        <v>520</v>
      </c>
      <c r="AD27" s="61" t="s">
        <v>520</v>
      </c>
      <c r="AE27" s="61" t="s">
        <v>520</v>
      </c>
      <c r="AF27" s="61" t="s">
        <v>520</v>
      </c>
      <c r="AG27" s="62" t="s">
        <v>520</v>
      </c>
      <c r="AH27" s="63" t="s">
        <v>520</v>
      </c>
      <c r="AI27" s="64" t="s">
        <v>520</v>
      </c>
      <c r="AJ27" s="64" t="s">
        <v>520</v>
      </c>
      <c r="AK27" s="64" t="s">
        <v>520</v>
      </c>
      <c r="AL27" s="64" t="s">
        <v>520</v>
      </c>
      <c r="AN27" s="515"/>
      <c r="AO27" s="516"/>
      <c r="AP27" s="516"/>
      <c r="AQ27" s="516"/>
      <c r="AR27" s="516"/>
      <c r="AS27" s="516"/>
      <c r="AT27" s="521"/>
      <c r="AU27" s="522"/>
    </row>
    <row r="28" spans="2:47" ht="15.75" customHeight="1">
      <c r="B28" s="489"/>
      <c r="C28" s="489"/>
      <c r="D28" s="490"/>
      <c r="E28" s="491" t="s">
        <v>526</v>
      </c>
      <c r="F28" s="492"/>
      <c r="G28" s="492"/>
      <c r="H28" s="492"/>
      <c r="I28" s="493"/>
      <c r="J28" s="164" t="s">
        <v>520</v>
      </c>
      <c r="K28" s="165" t="s">
        <v>520</v>
      </c>
      <c r="L28" s="165" t="s">
        <v>520</v>
      </c>
      <c r="M28" s="165" t="s">
        <v>520</v>
      </c>
      <c r="N28" s="165" t="s">
        <v>520</v>
      </c>
      <c r="O28" s="166" t="s">
        <v>520</v>
      </c>
      <c r="P28" s="164" t="s">
        <v>520</v>
      </c>
      <c r="Q28" s="165" t="s">
        <v>520</v>
      </c>
      <c r="R28" s="165" t="s">
        <v>520</v>
      </c>
      <c r="S28" s="165" t="s">
        <v>520</v>
      </c>
      <c r="T28" s="165" t="s">
        <v>520</v>
      </c>
      <c r="U28" s="166" t="s">
        <v>520</v>
      </c>
      <c r="V28" s="164" t="s">
        <v>520</v>
      </c>
      <c r="W28" s="165" t="s">
        <v>520</v>
      </c>
      <c r="X28" s="65" t="s">
        <v>520</v>
      </c>
      <c r="Y28" s="65" t="s">
        <v>520</v>
      </c>
      <c r="Z28" s="65" t="s">
        <v>520</v>
      </c>
      <c r="AA28" s="66" t="s">
        <v>520</v>
      </c>
      <c r="AB28" s="50" t="s">
        <v>520</v>
      </c>
      <c r="AC28" s="51" t="s">
        <v>520</v>
      </c>
      <c r="AD28" s="51" t="s">
        <v>520</v>
      </c>
      <c r="AE28" s="51" t="s">
        <v>520</v>
      </c>
      <c r="AF28" s="51" t="s">
        <v>520</v>
      </c>
      <c r="AG28" s="52" t="s">
        <v>520</v>
      </c>
      <c r="AH28" s="53" t="s">
        <v>520</v>
      </c>
      <c r="AI28" s="54" t="s">
        <v>520</v>
      </c>
      <c r="AJ28" s="54" t="s">
        <v>520</v>
      </c>
      <c r="AK28" s="54" t="s">
        <v>520</v>
      </c>
      <c r="AL28" s="54" t="s">
        <v>520</v>
      </c>
      <c r="AN28" s="523" t="s">
        <v>446</v>
      </c>
      <c r="AO28" s="524"/>
      <c r="AP28" s="524"/>
      <c r="AQ28" s="524"/>
      <c r="AR28" s="524"/>
      <c r="AS28" s="524"/>
      <c r="AT28" s="509" t="s">
        <v>527</v>
      </c>
      <c r="AU28" s="509"/>
    </row>
    <row r="29" spans="2:47" ht="15.75">
      <c r="B29" s="489"/>
      <c r="C29" s="489"/>
      <c r="D29" s="490"/>
      <c r="E29" s="510"/>
      <c r="F29" s="495"/>
      <c r="G29" s="495"/>
      <c r="H29" s="495"/>
      <c r="I29" s="496"/>
      <c r="J29" s="167" t="s">
        <v>520</v>
      </c>
      <c r="K29" s="168" t="s">
        <v>520</v>
      </c>
      <c r="L29" s="168" t="s">
        <v>520</v>
      </c>
      <c r="M29" s="168" t="s">
        <v>520</v>
      </c>
      <c r="N29" s="168" t="s">
        <v>520</v>
      </c>
      <c r="O29" s="169" t="s">
        <v>520</v>
      </c>
      <c r="P29" s="167" t="s">
        <v>520</v>
      </c>
      <c r="Q29" s="168" t="s">
        <v>520</v>
      </c>
      <c r="R29" s="168" t="s">
        <v>520</v>
      </c>
      <c r="S29" s="168" t="s">
        <v>520</v>
      </c>
      <c r="T29" s="168" t="s">
        <v>520</v>
      </c>
      <c r="U29" s="169" t="s">
        <v>520</v>
      </c>
      <c r="V29" s="167" t="s">
        <v>520</v>
      </c>
      <c r="W29" s="168" t="s">
        <v>520</v>
      </c>
      <c r="X29" s="68" t="s">
        <v>520</v>
      </c>
      <c r="Y29" s="68" t="s">
        <v>520</v>
      </c>
      <c r="Z29" s="68" t="s">
        <v>520</v>
      </c>
      <c r="AA29" s="69" t="s">
        <v>520</v>
      </c>
      <c r="AB29" s="55" t="s">
        <v>520</v>
      </c>
      <c r="AC29" s="56" t="s">
        <v>520</v>
      </c>
      <c r="AD29" s="56" t="s">
        <v>520</v>
      </c>
      <c r="AE29" s="56" t="s">
        <v>520</v>
      </c>
      <c r="AF29" s="56" t="s">
        <v>520</v>
      </c>
      <c r="AG29" s="57" t="s">
        <v>520</v>
      </c>
      <c r="AH29" s="58" t="s">
        <v>520</v>
      </c>
      <c r="AI29" s="59" t="s">
        <v>520</v>
      </c>
      <c r="AJ29" s="59" t="s">
        <v>520</v>
      </c>
      <c r="AK29" s="59" t="s">
        <v>520</v>
      </c>
      <c r="AL29" s="59" t="s">
        <v>520</v>
      </c>
      <c r="AN29" s="525"/>
      <c r="AO29" s="526"/>
      <c r="AP29" s="526"/>
      <c r="AQ29" s="526"/>
      <c r="AR29" s="526"/>
      <c r="AS29" s="526"/>
      <c r="AT29" s="509"/>
      <c r="AU29" s="509"/>
    </row>
    <row r="30" spans="2:47" ht="15.75">
      <c r="B30" s="489"/>
      <c r="C30" s="489"/>
      <c r="D30" s="490"/>
      <c r="E30" s="494"/>
      <c r="F30" s="495"/>
      <c r="G30" s="495"/>
      <c r="H30" s="495"/>
      <c r="I30" s="496"/>
      <c r="J30" s="167" t="s">
        <v>520</v>
      </c>
      <c r="K30" s="168" t="s">
        <v>520</v>
      </c>
      <c r="L30" s="168" t="s">
        <v>520</v>
      </c>
      <c r="M30" s="168" t="s">
        <v>520</v>
      </c>
      <c r="N30" s="168" t="s">
        <v>520</v>
      </c>
      <c r="O30" s="169" t="s">
        <v>520</v>
      </c>
      <c r="P30" s="167" t="s">
        <v>520</v>
      </c>
      <c r="Q30" s="168" t="s">
        <v>520</v>
      </c>
      <c r="R30" s="168" t="s">
        <v>520</v>
      </c>
      <c r="S30" s="168" t="s">
        <v>520</v>
      </c>
      <c r="T30" s="168" t="s">
        <v>520</v>
      </c>
      <c r="U30" s="169" t="s">
        <v>520</v>
      </c>
      <c r="V30" s="167" t="s">
        <v>520</v>
      </c>
      <c r="W30" s="168" t="s">
        <v>520</v>
      </c>
      <c r="X30" s="68" t="s">
        <v>520</v>
      </c>
      <c r="Y30" s="68" t="s">
        <v>520</v>
      </c>
      <c r="Z30" s="68" t="s">
        <v>520</v>
      </c>
      <c r="AA30" s="69" t="s">
        <v>520</v>
      </c>
      <c r="AB30" s="55" t="s">
        <v>520</v>
      </c>
      <c r="AC30" s="56" t="s">
        <v>520</v>
      </c>
      <c r="AD30" s="56" t="s">
        <v>520</v>
      </c>
      <c r="AE30" s="56" t="s">
        <v>520</v>
      </c>
      <c r="AF30" s="56" t="s">
        <v>520</v>
      </c>
      <c r="AG30" s="57" t="s">
        <v>520</v>
      </c>
      <c r="AH30" s="58" t="s">
        <v>520</v>
      </c>
      <c r="AI30" s="59" t="s">
        <v>520</v>
      </c>
      <c r="AJ30" s="59" t="s">
        <v>520</v>
      </c>
      <c r="AK30" s="59" t="s">
        <v>520</v>
      </c>
      <c r="AL30" s="59" t="s">
        <v>520</v>
      </c>
      <c r="AN30" s="525"/>
      <c r="AO30" s="526"/>
      <c r="AP30" s="526"/>
      <c r="AQ30" s="526"/>
      <c r="AR30" s="526"/>
      <c r="AS30" s="526"/>
      <c r="AT30" s="509"/>
      <c r="AU30" s="509"/>
    </row>
    <row r="31" spans="2:47" ht="15.75">
      <c r="B31" s="489"/>
      <c r="C31" s="489"/>
      <c r="D31" s="490"/>
      <c r="E31" s="494"/>
      <c r="F31" s="495"/>
      <c r="G31" s="495"/>
      <c r="H31" s="495"/>
      <c r="I31" s="496"/>
      <c r="J31" s="167" t="s">
        <v>520</v>
      </c>
      <c r="K31" s="168" t="s">
        <v>520</v>
      </c>
      <c r="L31" s="168" t="s">
        <v>520</v>
      </c>
      <c r="M31" s="168" t="s">
        <v>520</v>
      </c>
      <c r="N31" s="168" t="s">
        <v>520</v>
      </c>
      <c r="O31" s="169" t="s">
        <v>520</v>
      </c>
      <c r="P31" s="167" t="s">
        <v>520</v>
      </c>
      <c r="Q31" s="168" t="s">
        <v>520</v>
      </c>
      <c r="R31" s="168" t="s">
        <v>520</v>
      </c>
      <c r="S31" s="168" t="s">
        <v>520</v>
      </c>
      <c r="T31" s="168" t="s">
        <v>520</v>
      </c>
      <c r="U31" s="169" t="s">
        <v>520</v>
      </c>
      <c r="V31" s="167" t="s">
        <v>520</v>
      </c>
      <c r="W31" s="168" t="s">
        <v>520</v>
      </c>
      <c r="X31" s="68" t="s">
        <v>520</v>
      </c>
      <c r="Y31" s="68" t="s">
        <v>520</v>
      </c>
      <c r="Z31" s="68" t="s">
        <v>520</v>
      </c>
      <c r="AA31" s="69" t="s">
        <v>520</v>
      </c>
      <c r="AB31" s="55" t="s">
        <v>520</v>
      </c>
      <c r="AC31" s="56" t="s">
        <v>520</v>
      </c>
      <c r="AD31" s="56" t="s">
        <v>520</v>
      </c>
      <c r="AE31" s="56" t="s">
        <v>520</v>
      </c>
      <c r="AF31" s="56" t="s">
        <v>520</v>
      </c>
      <c r="AG31" s="57" t="s">
        <v>520</v>
      </c>
      <c r="AH31" s="58" t="s">
        <v>520</v>
      </c>
      <c r="AI31" s="59" t="s">
        <v>520</v>
      </c>
      <c r="AJ31" s="59" t="s">
        <v>520</v>
      </c>
      <c r="AK31" s="59" t="s">
        <v>520</v>
      </c>
      <c r="AL31" s="59" t="s">
        <v>520</v>
      </c>
      <c r="AN31" s="525"/>
      <c r="AO31" s="526"/>
      <c r="AP31" s="526"/>
      <c r="AQ31" s="526"/>
      <c r="AR31" s="526"/>
      <c r="AS31" s="526"/>
      <c r="AT31" s="509"/>
      <c r="AU31" s="509"/>
    </row>
    <row r="32" spans="2:47" ht="15.75">
      <c r="B32" s="489"/>
      <c r="C32" s="489"/>
      <c r="D32" s="490"/>
      <c r="E32" s="494"/>
      <c r="F32" s="495"/>
      <c r="G32" s="495"/>
      <c r="H32" s="495"/>
      <c r="I32" s="496"/>
      <c r="J32" s="167" t="s">
        <v>520</v>
      </c>
      <c r="K32" s="168" t="s">
        <v>520</v>
      </c>
      <c r="L32" s="168" t="s">
        <v>520</v>
      </c>
      <c r="M32" s="168" t="s">
        <v>520</v>
      </c>
      <c r="N32" s="168" t="s">
        <v>520</v>
      </c>
      <c r="O32" s="169" t="s">
        <v>520</v>
      </c>
      <c r="P32" s="167" t="s">
        <v>520</v>
      </c>
      <c r="Q32" s="168" t="s">
        <v>520</v>
      </c>
      <c r="R32" s="168" t="s">
        <v>520</v>
      </c>
      <c r="S32" s="168" t="s">
        <v>520</v>
      </c>
      <c r="T32" s="168" t="s">
        <v>520</v>
      </c>
      <c r="U32" s="169" t="s">
        <v>520</v>
      </c>
      <c r="V32" s="167" t="s">
        <v>520</v>
      </c>
      <c r="W32" s="168" t="s">
        <v>520</v>
      </c>
      <c r="X32" s="68" t="s">
        <v>520</v>
      </c>
      <c r="Y32" s="68" t="s">
        <v>520</v>
      </c>
      <c r="Z32" s="68" t="s">
        <v>520</v>
      </c>
      <c r="AA32" s="69" t="s">
        <v>520</v>
      </c>
      <c r="AB32" s="55" t="s">
        <v>520</v>
      </c>
      <c r="AC32" s="56" t="s">
        <v>520</v>
      </c>
      <c r="AD32" s="56" t="s">
        <v>520</v>
      </c>
      <c r="AE32" s="56" t="s">
        <v>520</v>
      </c>
      <c r="AF32" s="56" t="s">
        <v>520</v>
      </c>
      <c r="AG32" s="57" t="s">
        <v>520</v>
      </c>
      <c r="AH32" s="58" t="s">
        <v>520</v>
      </c>
      <c r="AI32" s="59" t="s">
        <v>520</v>
      </c>
      <c r="AJ32" s="59" t="s">
        <v>520</v>
      </c>
      <c r="AK32" s="59" t="s">
        <v>520</v>
      </c>
      <c r="AL32" s="59" t="s">
        <v>520</v>
      </c>
      <c r="AN32" s="525"/>
      <c r="AO32" s="526"/>
      <c r="AP32" s="526"/>
      <c r="AQ32" s="526"/>
      <c r="AR32" s="526"/>
      <c r="AS32" s="526"/>
      <c r="AT32" s="509"/>
      <c r="AU32" s="509"/>
    </row>
    <row r="33" spans="2:47" ht="15.75">
      <c r="B33" s="489"/>
      <c r="C33" s="489"/>
      <c r="D33" s="490"/>
      <c r="E33" s="494"/>
      <c r="F33" s="495"/>
      <c r="G33" s="495"/>
      <c r="H33" s="495"/>
      <c r="I33" s="496"/>
      <c r="J33" s="167" t="s">
        <v>520</v>
      </c>
      <c r="K33" s="168" t="s">
        <v>520</v>
      </c>
      <c r="L33" s="168" t="s">
        <v>520</v>
      </c>
      <c r="M33" s="168" t="s">
        <v>520</v>
      </c>
      <c r="N33" s="168" t="s">
        <v>520</v>
      </c>
      <c r="O33" s="169" t="s">
        <v>520</v>
      </c>
      <c r="P33" s="167" t="s">
        <v>520</v>
      </c>
      <c r="Q33" s="168" t="s">
        <v>520</v>
      </c>
      <c r="R33" s="168" t="s">
        <v>520</v>
      </c>
      <c r="S33" s="168" t="s">
        <v>520</v>
      </c>
      <c r="T33" s="168" t="s">
        <v>520</v>
      </c>
      <c r="U33" s="169" t="s">
        <v>520</v>
      </c>
      <c r="V33" s="167" t="s">
        <v>520</v>
      </c>
      <c r="W33" s="168" t="s">
        <v>520</v>
      </c>
      <c r="X33" s="68" t="s">
        <v>520</v>
      </c>
      <c r="Y33" s="68" t="s">
        <v>520</v>
      </c>
      <c r="Z33" s="68" t="s">
        <v>520</v>
      </c>
      <c r="AA33" s="69" t="s">
        <v>520</v>
      </c>
      <c r="AB33" s="55" t="s">
        <v>520</v>
      </c>
      <c r="AC33" s="56" t="s">
        <v>520</v>
      </c>
      <c r="AD33" s="56" t="s">
        <v>520</v>
      </c>
      <c r="AE33" s="56" t="s">
        <v>520</v>
      </c>
      <c r="AF33" s="56" t="s">
        <v>520</v>
      </c>
      <c r="AG33" s="57" t="s">
        <v>520</v>
      </c>
      <c r="AH33" s="58" t="s">
        <v>520</v>
      </c>
      <c r="AI33" s="59" t="s">
        <v>520</v>
      </c>
      <c r="AJ33" s="59" t="s">
        <v>520</v>
      </c>
      <c r="AK33" s="59" t="s">
        <v>520</v>
      </c>
      <c r="AL33" s="59" t="s">
        <v>520</v>
      </c>
      <c r="AN33" s="525"/>
      <c r="AO33" s="526"/>
      <c r="AP33" s="526"/>
      <c r="AQ33" s="526"/>
      <c r="AR33" s="526"/>
      <c r="AS33" s="526"/>
      <c r="AT33" s="509"/>
      <c r="AU33" s="509"/>
    </row>
    <row r="34" spans="2:47" ht="15.75">
      <c r="B34" s="489"/>
      <c r="C34" s="489"/>
      <c r="D34" s="490"/>
      <c r="E34" s="494"/>
      <c r="F34" s="495"/>
      <c r="G34" s="495"/>
      <c r="H34" s="495"/>
      <c r="I34" s="496"/>
      <c r="J34" s="167" t="s">
        <v>520</v>
      </c>
      <c r="K34" s="168" t="s">
        <v>520</v>
      </c>
      <c r="L34" s="168" t="s">
        <v>520</v>
      </c>
      <c r="M34" s="168" t="s">
        <v>520</v>
      </c>
      <c r="N34" s="168" t="s">
        <v>520</v>
      </c>
      <c r="O34" s="169" t="s">
        <v>520</v>
      </c>
      <c r="P34" s="167" t="s">
        <v>520</v>
      </c>
      <c r="Q34" s="168" t="s">
        <v>520</v>
      </c>
      <c r="R34" s="168" t="s">
        <v>520</v>
      </c>
      <c r="S34" s="168" t="s">
        <v>520</v>
      </c>
      <c r="T34" s="168" t="s">
        <v>520</v>
      </c>
      <c r="U34" s="169" t="s">
        <v>520</v>
      </c>
      <c r="V34" s="167" t="s">
        <v>520</v>
      </c>
      <c r="W34" s="168" t="s">
        <v>520</v>
      </c>
      <c r="X34" s="68" t="s">
        <v>520</v>
      </c>
      <c r="Y34" s="68" t="s">
        <v>520</v>
      </c>
      <c r="Z34" s="68" t="s">
        <v>520</v>
      </c>
      <c r="AA34" s="69" t="s">
        <v>520</v>
      </c>
      <c r="AB34" s="55" t="s">
        <v>520</v>
      </c>
      <c r="AC34" s="56" t="s">
        <v>520</v>
      </c>
      <c r="AD34" s="56" t="s">
        <v>520</v>
      </c>
      <c r="AE34" s="56" t="s">
        <v>520</v>
      </c>
      <c r="AF34" s="56" t="s">
        <v>520</v>
      </c>
      <c r="AG34" s="57" t="s">
        <v>520</v>
      </c>
      <c r="AH34" s="58" t="s">
        <v>520</v>
      </c>
      <c r="AI34" s="59" t="s">
        <v>520</v>
      </c>
      <c r="AJ34" s="59" t="s">
        <v>520</v>
      </c>
      <c r="AK34" s="59" t="s">
        <v>520</v>
      </c>
      <c r="AL34" s="59" t="s">
        <v>520</v>
      </c>
      <c r="AN34" s="525"/>
      <c r="AO34" s="526"/>
      <c r="AP34" s="526"/>
      <c r="AQ34" s="526"/>
      <c r="AR34" s="526"/>
      <c r="AS34" s="526"/>
      <c r="AT34" s="509"/>
      <c r="AU34" s="509"/>
    </row>
    <row r="35" spans="2:47" ht="6" customHeight="1" thickBot="1">
      <c r="B35" s="489"/>
      <c r="C35" s="489"/>
      <c r="D35" s="490"/>
      <c r="E35" s="494"/>
      <c r="F35" s="495"/>
      <c r="G35" s="495"/>
      <c r="H35" s="495"/>
      <c r="I35" s="496"/>
      <c r="J35" s="167" t="s">
        <v>520</v>
      </c>
      <c r="K35" s="168" t="s">
        <v>520</v>
      </c>
      <c r="L35" s="168" t="s">
        <v>520</v>
      </c>
      <c r="M35" s="168" t="s">
        <v>520</v>
      </c>
      <c r="N35" s="168" t="s">
        <v>520</v>
      </c>
      <c r="O35" s="169" t="s">
        <v>520</v>
      </c>
      <c r="P35" s="167" t="s">
        <v>520</v>
      </c>
      <c r="Q35" s="168" t="s">
        <v>520</v>
      </c>
      <c r="R35" s="168" t="s">
        <v>520</v>
      </c>
      <c r="S35" s="168" t="s">
        <v>520</v>
      </c>
      <c r="T35" s="168" t="s">
        <v>520</v>
      </c>
      <c r="U35" s="169" t="s">
        <v>520</v>
      </c>
      <c r="V35" s="167" t="s">
        <v>520</v>
      </c>
      <c r="W35" s="168" t="s">
        <v>520</v>
      </c>
      <c r="X35" s="68" t="s">
        <v>520</v>
      </c>
      <c r="Y35" s="68" t="s">
        <v>520</v>
      </c>
      <c r="Z35" s="68" t="s">
        <v>520</v>
      </c>
      <c r="AA35" s="69" t="s">
        <v>520</v>
      </c>
      <c r="AB35" s="55" t="s">
        <v>520</v>
      </c>
      <c r="AC35" s="56" t="s">
        <v>520</v>
      </c>
      <c r="AD35" s="56" t="s">
        <v>520</v>
      </c>
      <c r="AE35" s="56" t="s">
        <v>520</v>
      </c>
      <c r="AF35" s="56" t="s">
        <v>520</v>
      </c>
      <c r="AG35" s="57" t="s">
        <v>520</v>
      </c>
      <c r="AH35" s="58" t="s">
        <v>520</v>
      </c>
      <c r="AI35" s="59" t="s">
        <v>520</v>
      </c>
      <c r="AJ35" s="59" t="s">
        <v>520</v>
      </c>
      <c r="AK35" s="59" t="s">
        <v>520</v>
      </c>
      <c r="AL35" s="59" t="s">
        <v>520</v>
      </c>
      <c r="AN35" s="525"/>
      <c r="AO35" s="526"/>
      <c r="AP35" s="526"/>
      <c r="AQ35" s="526"/>
      <c r="AR35" s="526"/>
      <c r="AS35" s="526"/>
      <c r="AT35" s="509"/>
      <c r="AU35" s="509"/>
    </row>
    <row r="36" spans="2:47" ht="16.5" hidden="1" thickBot="1">
      <c r="B36" s="489"/>
      <c r="C36" s="489"/>
      <c r="D36" s="490"/>
      <c r="E36" s="494"/>
      <c r="F36" s="495"/>
      <c r="G36" s="495"/>
      <c r="H36" s="495"/>
      <c r="I36" s="496"/>
      <c r="J36" s="67" t="s">
        <v>520</v>
      </c>
      <c r="K36" s="68" t="s">
        <v>520</v>
      </c>
      <c r="L36" s="68" t="s">
        <v>520</v>
      </c>
      <c r="M36" s="68" t="s">
        <v>520</v>
      </c>
      <c r="N36" s="68" t="s">
        <v>520</v>
      </c>
      <c r="O36" s="69" t="s">
        <v>520</v>
      </c>
      <c r="P36" s="67" t="s">
        <v>520</v>
      </c>
      <c r="Q36" s="68" t="s">
        <v>520</v>
      </c>
      <c r="R36" s="68" t="s">
        <v>520</v>
      </c>
      <c r="S36" s="68" t="s">
        <v>520</v>
      </c>
      <c r="T36" s="68" t="s">
        <v>520</v>
      </c>
      <c r="U36" s="69" t="s">
        <v>520</v>
      </c>
      <c r="V36" s="67" t="s">
        <v>520</v>
      </c>
      <c r="W36" s="68" t="s">
        <v>520</v>
      </c>
      <c r="X36" s="68" t="s">
        <v>520</v>
      </c>
      <c r="Y36" s="68" t="s">
        <v>520</v>
      </c>
      <c r="Z36" s="68" t="s">
        <v>520</v>
      </c>
      <c r="AA36" s="69" t="s">
        <v>520</v>
      </c>
      <c r="AB36" s="55" t="s">
        <v>520</v>
      </c>
      <c r="AC36" s="56" t="s">
        <v>520</v>
      </c>
      <c r="AD36" s="56" t="s">
        <v>520</v>
      </c>
      <c r="AE36" s="56" t="s">
        <v>520</v>
      </c>
      <c r="AF36" s="56" t="s">
        <v>520</v>
      </c>
      <c r="AG36" s="57" t="s">
        <v>520</v>
      </c>
      <c r="AH36" s="58" t="s">
        <v>520</v>
      </c>
      <c r="AI36" s="59" t="s">
        <v>520</v>
      </c>
      <c r="AJ36" s="59" t="s">
        <v>520</v>
      </c>
      <c r="AK36" s="59" t="s">
        <v>520</v>
      </c>
      <c r="AL36" s="59" t="s">
        <v>520</v>
      </c>
      <c r="AN36" s="525"/>
      <c r="AO36" s="526"/>
      <c r="AP36" s="526"/>
      <c r="AQ36" s="526"/>
      <c r="AR36" s="526"/>
      <c r="AS36" s="527"/>
      <c r="AT36" s="36"/>
      <c r="AU36" s="36"/>
    </row>
    <row r="37" spans="2:47" ht="16.5" hidden="1" thickBot="1">
      <c r="B37" s="489"/>
      <c r="C37" s="489"/>
      <c r="D37" s="490"/>
      <c r="E37" s="497"/>
      <c r="F37" s="498"/>
      <c r="G37" s="498"/>
      <c r="H37" s="498"/>
      <c r="I37" s="499"/>
      <c r="J37" s="67" t="s">
        <v>520</v>
      </c>
      <c r="K37" s="68" t="s">
        <v>520</v>
      </c>
      <c r="L37" s="68" t="s">
        <v>520</v>
      </c>
      <c r="M37" s="68" t="s">
        <v>520</v>
      </c>
      <c r="N37" s="68" t="s">
        <v>520</v>
      </c>
      <c r="O37" s="69" t="s">
        <v>520</v>
      </c>
      <c r="P37" s="67" t="s">
        <v>520</v>
      </c>
      <c r="Q37" s="68" t="s">
        <v>520</v>
      </c>
      <c r="R37" s="68" t="s">
        <v>520</v>
      </c>
      <c r="S37" s="68" t="s">
        <v>520</v>
      </c>
      <c r="T37" s="68" t="s">
        <v>520</v>
      </c>
      <c r="U37" s="69" t="s">
        <v>520</v>
      </c>
      <c r="V37" s="67" t="s">
        <v>520</v>
      </c>
      <c r="W37" s="68" t="s">
        <v>520</v>
      </c>
      <c r="X37" s="68" t="s">
        <v>520</v>
      </c>
      <c r="Y37" s="68" t="s">
        <v>520</v>
      </c>
      <c r="Z37" s="68" t="s">
        <v>520</v>
      </c>
      <c r="AA37" s="69" t="s">
        <v>520</v>
      </c>
      <c r="AB37" s="60" t="s">
        <v>520</v>
      </c>
      <c r="AC37" s="61" t="s">
        <v>520</v>
      </c>
      <c r="AD37" s="61" t="s">
        <v>520</v>
      </c>
      <c r="AE37" s="61" t="s">
        <v>520</v>
      </c>
      <c r="AF37" s="61" t="s">
        <v>520</v>
      </c>
      <c r="AG37" s="62" t="s">
        <v>520</v>
      </c>
      <c r="AH37" s="63" t="s">
        <v>520</v>
      </c>
      <c r="AI37" s="64" t="s">
        <v>520</v>
      </c>
      <c r="AJ37" s="64" t="s">
        <v>520</v>
      </c>
      <c r="AK37" s="64" t="s">
        <v>520</v>
      </c>
      <c r="AL37" s="64" t="s">
        <v>520</v>
      </c>
      <c r="AN37" s="528"/>
      <c r="AO37" s="529"/>
      <c r="AP37" s="529"/>
      <c r="AQ37" s="529"/>
      <c r="AR37" s="529"/>
      <c r="AS37" s="530"/>
      <c r="AT37" s="36"/>
      <c r="AU37" s="36"/>
    </row>
    <row r="38" spans="2:47" ht="15.75">
      <c r="B38" s="489"/>
      <c r="C38" s="489"/>
      <c r="D38" s="490"/>
      <c r="E38" s="491" t="s">
        <v>528</v>
      </c>
      <c r="F38" s="492"/>
      <c r="G38" s="492"/>
      <c r="H38" s="492"/>
      <c r="I38" s="492"/>
      <c r="J38" s="73" t="s">
        <v>520</v>
      </c>
      <c r="K38" s="74" t="s">
        <v>520</v>
      </c>
      <c r="L38" s="74" t="s">
        <v>520</v>
      </c>
      <c r="M38" s="74" t="s">
        <v>520</v>
      </c>
      <c r="N38" s="74" t="s">
        <v>520</v>
      </c>
      <c r="O38" s="75" t="s">
        <v>520</v>
      </c>
      <c r="P38" s="164" t="s">
        <v>520</v>
      </c>
      <c r="Q38" s="165" t="s">
        <v>520</v>
      </c>
      <c r="R38" s="165" t="s">
        <v>520</v>
      </c>
      <c r="S38" s="165" t="s">
        <v>520</v>
      </c>
      <c r="T38" s="165" t="s">
        <v>520</v>
      </c>
      <c r="U38" s="166" t="s">
        <v>520</v>
      </c>
      <c r="V38" s="164"/>
      <c r="W38" s="165"/>
      <c r="X38" s="65" t="s">
        <v>520</v>
      </c>
      <c r="Y38" s="65" t="s">
        <v>520</v>
      </c>
      <c r="Z38" s="65" t="s">
        <v>520</v>
      </c>
      <c r="AA38" s="66" t="s">
        <v>520</v>
      </c>
      <c r="AB38" s="50" t="s">
        <v>520</v>
      </c>
      <c r="AC38" s="51" t="s">
        <v>520</v>
      </c>
      <c r="AD38" s="51" t="s">
        <v>520</v>
      </c>
      <c r="AE38" s="51" t="s">
        <v>520</v>
      </c>
      <c r="AF38" s="51" t="s">
        <v>520</v>
      </c>
      <c r="AG38" s="52" t="s">
        <v>520</v>
      </c>
      <c r="AH38" s="53" t="s">
        <v>520</v>
      </c>
      <c r="AI38" s="54" t="s">
        <v>520</v>
      </c>
      <c r="AJ38" s="54" t="s">
        <v>520</v>
      </c>
      <c r="AK38" s="54" t="s">
        <v>520</v>
      </c>
      <c r="AL38" s="54" t="s">
        <v>520</v>
      </c>
      <c r="AN38" s="531" t="s">
        <v>529</v>
      </c>
      <c r="AO38" s="532"/>
      <c r="AP38" s="532"/>
      <c r="AQ38" s="532"/>
      <c r="AR38" s="532"/>
      <c r="AS38" s="532"/>
      <c r="AT38" s="509" t="s">
        <v>530</v>
      </c>
      <c r="AU38" s="539"/>
    </row>
    <row r="39" spans="2:47" ht="15.75">
      <c r="B39" s="489"/>
      <c r="C39" s="489"/>
      <c r="D39" s="490"/>
      <c r="E39" s="510"/>
      <c r="F39" s="495"/>
      <c r="G39" s="495"/>
      <c r="H39" s="495"/>
      <c r="I39" s="495"/>
      <c r="J39" s="76" t="s">
        <v>520</v>
      </c>
      <c r="K39" s="77" t="s">
        <v>520</v>
      </c>
      <c r="L39" s="77" t="s">
        <v>520</v>
      </c>
      <c r="M39" s="77" t="s">
        <v>520</v>
      </c>
      <c r="N39" s="77" t="s">
        <v>520</v>
      </c>
      <c r="O39" s="78" t="s">
        <v>520</v>
      </c>
      <c r="P39" s="167" t="s">
        <v>520</v>
      </c>
      <c r="Q39" s="168" t="s">
        <v>520</v>
      </c>
      <c r="R39" s="168" t="s">
        <v>520</v>
      </c>
      <c r="S39" s="168" t="s">
        <v>520</v>
      </c>
      <c r="T39" s="168" t="s">
        <v>520</v>
      </c>
      <c r="U39" s="169" t="s">
        <v>520</v>
      </c>
      <c r="V39" s="167" t="s">
        <v>520</v>
      </c>
      <c r="W39" s="168" t="s">
        <v>520</v>
      </c>
      <c r="X39" s="68" t="s">
        <v>520</v>
      </c>
      <c r="Y39" s="68" t="s">
        <v>520</v>
      </c>
      <c r="Z39" s="68" t="s">
        <v>520</v>
      </c>
      <c r="AA39" s="69" t="s">
        <v>520</v>
      </c>
      <c r="AB39" s="55" t="s">
        <v>520</v>
      </c>
      <c r="AC39" s="56" t="s">
        <v>520</v>
      </c>
      <c r="AD39" s="56" t="s">
        <v>520</v>
      </c>
      <c r="AE39" s="56" t="s">
        <v>520</v>
      </c>
      <c r="AF39" s="56" t="s">
        <v>520</v>
      </c>
      <c r="AG39" s="57" t="s">
        <v>520</v>
      </c>
      <c r="AH39" s="58" t="s">
        <v>520</v>
      </c>
      <c r="AI39" s="59" t="s">
        <v>520</v>
      </c>
      <c r="AJ39" s="59" t="s">
        <v>520</v>
      </c>
      <c r="AK39" s="59" t="s">
        <v>520</v>
      </c>
      <c r="AL39" s="59" t="s">
        <v>520</v>
      </c>
      <c r="AN39" s="533"/>
      <c r="AO39" s="534"/>
      <c r="AP39" s="534"/>
      <c r="AQ39" s="534"/>
      <c r="AR39" s="534"/>
      <c r="AS39" s="534"/>
      <c r="AT39" s="539"/>
      <c r="AU39" s="539"/>
    </row>
    <row r="40" spans="2:47" ht="15.75">
      <c r="B40" s="489"/>
      <c r="C40" s="489"/>
      <c r="D40" s="490"/>
      <c r="E40" s="494"/>
      <c r="F40" s="495"/>
      <c r="G40" s="495"/>
      <c r="H40" s="495"/>
      <c r="I40" s="495"/>
      <c r="J40" s="76" t="s">
        <v>520</v>
      </c>
      <c r="K40" s="77" t="s">
        <v>520</v>
      </c>
      <c r="L40" s="77" t="s">
        <v>520</v>
      </c>
      <c r="M40" s="77" t="s">
        <v>520</v>
      </c>
      <c r="N40" s="77" t="s">
        <v>520</v>
      </c>
      <c r="O40" s="78" t="s">
        <v>520</v>
      </c>
      <c r="P40" s="167" t="s">
        <v>520</v>
      </c>
      <c r="Q40" s="168" t="s">
        <v>520</v>
      </c>
      <c r="R40" s="168" t="s">
        <v>520</v>
      </c>
      <c r="S40" s="168" t="s">
        <v>520</v>
      </c>
      <c r="T40" s="168" t="s">
        <v>520</v>
      </c>
      <c r="U40" s="169" t="s">
        <v>520</v>
      </c>
      <c r="V40" s="167" t="s">
        <v>520</v>
      </c>
      <c r="W40" s="168" t="s">
        <v>520</v>
      </c>
      <c r="X40" s="68" t="s">
        <v>520</v>
      </c>
      <c r="Y40" s="68" t="s">
        <v>520</v>
      </c>
      <c r="Z40" s="68" t="s">
        <v>520</v>
      </c>
      <c r="AA40" s="69" t="s">
        <v>520</v>
      </c>
      <c r="AB40" s="55" t="s">
        <v>520</v>
      </c>
      <c r="AC40" s="56" t="s">
        <v>520</v>
      </c>
      <c r="AD40" s="56" t="s">
        <v>520</v>
      </c>
      <c r="AE40" s="56" t="s">
        <v>520</v>
      </c>
      <c r="AF40" s="56" t="s">
        <v>520</v>
      </c>
      <c r="AG40" s="57" t="s">
        <v>520</v>
      </c>
      <c r="AH40" s="58" t="s">
        <v>520</v>
      </c>
      <c r="AI40" s="59" t="s">
        <v>520</v>
      </c>
      <c r="AJ40" s="59" t="s">
        <v>520</v>
      </c>
      <c r="AK40" s="59" t="s">
        <v>520</v>
      </c>
      <c r="AL40" s="59" t="s">
        <v>520</v>
      </c>
      <c r="AN40" s="533"/>
      <c r="AO40" s="534"/>
      <c r="AP40" s="534"/>
      <c r="AQ40" s="534"/>
      <c r="AR40" s="534"/>
      <c r="AS40" s="534"/>
      <c r="AT40" s="539"/>
      <c r="AU40" s="539"/>
    </row>
    <row r="41" spans="2:47" ht="15.75">
      <c r="B41" s="489"/>
      <c r="C41" s="489"/>
      <c r="D41" s="490"/>
      <c r="E41" s="494"/>
      <c r="F41" s="495"/>
      <c r="G41" s="495"/>
      <c r="H41" s="495"/>
      <c r="I41" s="495"/>
      <c r="J41" s="76" t="s">
        <v>520</v>
      </c>
      <c r="K41" s="77" t="s">
        <v>520</v>
      </c>
      <c r="L41" s="77" t="s">
        <v>520</v>
      </c>
      <c r="M41" s="77" t="s">
        <v>520</v>
      </c>
      <c r="N41" s="77" t="s">
        <v>520</v>
      </c>
      <c r="O41" s="78" t="s">
        <v>520</v>
      </c>
      <c r="P41" s="167" t="s">
        <v>520</v>
      </c>
      <c r="Q41" s="168" t="s">
        <v>520</v>
      </c>
      <c r="R41" s="168" t="s">
        <v>520</v>
      </c>
      <c r="S41" s="168" t="s">
        <v>520</v>
      </c>
      <c r="T41" s="168" t="s">
        <v>520</v>
      </c>
      <c r="U41" s="169" t="s">
        <v>520</v>
      </c>
      <c r="V41" s="167" t="s">
        <v>520</v>
      </c>
      <c r="W41" s="168" t="s">
        <v>520</v>
      </c>
      <c r="X41" s="68" t="s">
        <v>520</v>
      </c>
      <c r="Y41" s="68" t="s">
        <v>520</v>
      </c>
      <c r="Z41" s="68" t="s">
        <v>520</v>
      </c>
      <c r="AA41" s="69" t="s">
        <v>520</v>
      </c>
      <c r="AB41" s="55" t="s">
        <v>520</v>
      </c>
      <c r="AC41" s="56" t="s">
        <v>520</v>
      </c>
      <c r="AD41" s="56" t="s">
        <v>520</v>
      </c>
      <c r="AE41" s="56" t="s">
        <v>520</v>
      </c>
      <c r="AF41" s="56" t="s">
        <v>520</v>
      </c>
      <c r="AG41" s="57" t="s">
        <v>520</v>
      </c>
      <c r="AH41" s="58" t="s">
        <v>520</v>
      </c>
      <c r="AI41" s="59" t="s">
        <v>520</v>
      </c>
      <c r="AJ41" s="59" t="s">
        <v>520</v>
      </c>
      <c r="AK41" s="59" t="s">
        <v>520</v>
      </c>
      <c r="AL41" s="59" t="s">
        <v>520</v>
      </c>
      <c r="AN41" s="533"/>
      <c r="AO41" s="534"/>
      <c r="AP41" s="534"/>
      <c r="AQ41" s="534"/>
      <c r="AR41" s="534"/>
      <c r="AS41" s="534"/>
      <c r="AT41" s="539"/>
      <c r="AU41" s="539"/>
    </row>
    <row r="42" spans="2:47" ht="15.75">
      <c r="B42" s="489"/>
      <c r="C42" s="489"/>
      <c r="D42" s="490"/>
      <c r="E42" s="494"/>
      <c r="F42" s="495"/>
      <c r="G42" s="495"/>
      <c r="H42" s="495"/>
      <c r="I42" s="495"/>
      <c r="J42" s="76" t="s">
        <v>520</v>
      </c>
      <c r="K42" s="77" t="s">
        <v>520</v>
      </c>
      <c r="L42" s="77" t="s">
        <v>520</v>
      </c>
      <c r="M42" s="77" t="s">
        <v>520</v>
      </c>
      <c r="N42" s="77" t="s">
        <v>520</v>
      </c>
      <c r="O42" s="78" t="s">
        <v>520</v>
      </c>
      <c r="P42" s="167" t="s">
        <v>520</v>
      </c>
      <c r="Q42" s="168" t="s">
        <v>520</v>
      </c>
      <c r="R42" s="168" t="s">
        <v>520</v>
      </c>
      <c r="S42" s="168" t="s">
        <v>520</v>
      </c>
      <c r="T42" s="168" t="s">
        <v>520</v>
      </c>
      <c r="U42" s="169" t="s">
        <v>520</v>
      </c>
      <c r="V42" s="167" t="s">
        <v>520</v>
      </c>
      <c r="W42" s="168" t="s">
        <v>520</v>
      </c>
      <c r="X42" s="68" t="s">
        <v>520</v>
      </c>
      <c r="Y42" s="68" t="s">
        <v>520</v>
      </c>
      <c r="Z42" s="68" t="s">
        <v>520</v>
      </c>
      <c r="AA42" s="69" t="s">
        <v>520</v>
      </c>
      <c r="AB42" s="55" t="s">
        <v>520</v>
      </c>
      <c r="AC42" s="56" t="s">
        <v>520</v>
      </c>
      <c r="AD42" s="56" t="s">
        <v>520</v>
      </c>
      <c r="AE42" s="56" t="s">
        <v>520</v>
      </c>
      <c r="AF42" s="56" t="s">
        <v>520</v>
      </c>
      <c r="AG42" s="57" t="s">
        <v>520</v>
      </c>
      <c r="AH42" s="58" t="s">
        <v>520</v>
      </c>
      <c r="AI42" s="59" t="s">
        <v>520</v>
      </c>
      <c r="AJ42" s="59" t="s">
        <v>520</v>
      </c>
      <c r="AK42" s="59" t="s">
        <v>520</v>
      </c>
      <c r="AL42" s="59" t="s">
        <v>520</v>
      </c>
      <c r="AN42" s="533"/>
      <c r="AO42" s="534"/>
      <c r="AP42" s="534"/>
      <c r="AQ42" s="534"/>
      <c r="AR42" s="534"/>
      <c r="AS42" s="534"/>
      <c r="AT42" s="539"/>
      <c r="AU42" s="539"/>
    </row>
    <row r="43" spans="2:47" ht="15.75">
      <c r="B43" s="489"/>
      <c r="C43" s="489"/>
      <c r="D43" s="490"/>
      <c r="E43" s="494"/>
      <c r="F43" s="495"/>
      <c r="G43" s="495"/>
      <c r="H43" s="495"/>
      <c r="I43" s="495"/>
      <c r="J43" s="76" t="s">
        <v>520</v>
      </c>
      <c r="K43" s="77" t="s">
        <v>520</v>
      </c>
      <c r="L43" s="77" t="s">
        <v>520</v>
      </c>
      <c r="M43" s="77" t="s">
        <v>520</v>
      </c>
      <c r="N43" s="77" t="s">
        <v>520</v>
      </c>
      <c r="O43" s="78" t="s">
        <v>520</v>
      </c>
      <c r="P43" s="167" t="s">
        <v>520</v>
      </c>
      <c r="Q43" s="168" t="s">
        <v>520</v>
      </c>
      <c r="R43" s="168" t="s">
        <v>520</v>
      </c>
      <c r="S43" s="168" t="s">
        <v>520</v>
      </c>
      <c r="T43" s="168" t="s">
        <v>520</v>
      </c>
      <c r="U43" s="169" t="s">
        <v>520</v>
      </c>
      <c r="V43" s="167" t="s">
        <v>520</v>
      </c>
      <c r="W43" s="168" t="s">
        <v>520</v>
      </c>
      <c r="X43" s="68" t="s">
        <v>520</v>
      </c>
      <c r="Y43" s="68" t="s">
        <v>520</v>
      </c>
      <c r="Z43" s="68" t="s">
        <v>520</v>
      </c>
      <c r="AA43" s="69" t="s">
        <v>520</v>
      </c>
      <c r="AB43" s="55" t="s">
        <v>520</v>
      </c>
      <c r="AC43" s="56" t="s">
        <v>520</v>
      </c>
      <c r="AD43" s="56" t="s">
        <v>520</v>
      </c>
      <c r="AE43" s="56" t="s">
        <v>520</v>
      </c>
      <c r="AF43" s="56" t="s">
        <v>520</v>
      </c>
      <c r="AG43" s="57" t="s">
        <v>520</v>
      </c>
      <c r="AH43" s="58" t="s">
        <v>520</v>
      </c>
      <c r="AI43" s="59" t="s">
        <v>520</v>
      </c>
      <c r="AJ43" s="59" t="s">
        <v>520</v>
      </c>
      <c r="AK43" s="59" t="s">
        <v>520</v>
      </c>
      <c r="AL43" s="59" t="s">
        <v>520</v>
      </c>
      <c r="AN43" s="533"/>
      <c r="AO43" s="534"/>
      <c r="AP43" s="534"/>
      <c r="AQ43" s="534"/>
      <c r="AR43" s="534"/>
      <c r="AS43" s="534"/>
      <c r="AT43" s="539"/>
      <c r="AU43" s="539"/>
    </row>
    <row r="44" spans="2:47" ht="15.75">
      <c r="B44" s="489"/>
      <c r="C44" s="489"/>
      <c r="D44" s="490"/>
      <c r="E44" s="494"/>
      <c r="F44" s="495"/>
      <c r="G44" s="495"/>
      <c r="H44" s="495"/>
      <c r="I44" s="495"/>
      <c r="J44" s="76" t="s">
        <v>520</v>
      </c>
      <c r="K44" s="77" t="s">
        <v>520</v>
      </c>
      <c r="L44" s="77" t="s">
        <v>520</v>
      </c>
      <c r="M44" s="77" t="s">
        <v>520</v>
      </c>
      <c r="N44" s="77" t="s">
        <v>520</v>
      </c>
      <c r="O44" s="78" t="s">
        <v>520</v>
      </c>
      <c r="P44" s="167" t="s">
        <v>520</v>
      </c>
      <c r="Q44" s="168" t="s">
        <v>520</v>
      </c>
      <c r="R44" s="168" t="s">
        <v>520</v>
      </c>
      <c r="S44" s="168" t="s">
        <v>520</v>
      </c>
      <c r="T44" s="168" t="s">
        <v>520</v>
      </c>
      <c r="U44" s="169" t="s">
        <v>520</v>
      </c>
      <c r="V44" s="167" t="s">
        <v>520</v>
      </c>
      <c r="W44" s="168" t="s">
        <v>520</v>
      </c>
      <c r="X44" s="68" t="s">
        <v>520</v>
      </c>
      <c r="Y44" s="68" t="s">
        <v>520</v>
      </c>
      <c r="Z44" s="68" t="s">
        <v>520</v>
      </c>
      <c r="AA44" s="69" t="s">
        <v>520</v>
      </c>
      <c r="AB44" s="55" t="s">
        <v>520</v>
      </c>
      <c r="AC44" s="56" t="s">
        <v>520</v>
      </c>
      <c r="AD44" s="56" t="s">
        <v>520</v>
      </c>
      <c r="AE44" s="56" t="s">
        <v>520</v>
      </c>
      <c r="AF44" s="56" t="s">
        <v>520</v>
      </c>
      <c r="AG44" s="57" t="s">
        <v>520</v>
      </c>
      <c r="AH44" s="58" t="s">
        <v>520</v>
      </c>
      <c r="AI44" s="59" t="s">
        <v>520</v>
      </c>
      <c r="AJ44" s="59" t="s">
        <v>520</v>
      </c>
      <c r="AK44" s="59" t="s">
        <v>520</v>
      </c>
      <c r="AL44" s="59" t="s">
        <v>520</v>
      </c>
      <c r="AN44" s="533"/>
      <c r="AO44" s="534"/>
      <c r="AP44" s="534"/>
      <c r="AQ44" s="534"/>
      <c r="AR44" s="534"/>
      <c r="AS44" s="534"/>
      <c r="AT44" s="539"/>
      <c r="AU44" s="539"/>
    </row>
    <row r="45" spans="2:47" ht="3" customHeight="1" thickBot="1">
      <c r="B45" s="489"/>
      <c r="C45" s="489"/>
      <c r="D45" s="490"/>
      <c r="E45" s="494"/>
      <c r="F45" s="495"/>
      <c r="G45" s="495"/>
      <c r="H45" s="495"/>
      <c r="I45" s="495"/>
      <c r="J45" s="76" t="s">
        <v>520</v>
      </c>
      <c r="K45" s="77" t="s">
        <v>520</v>
      </c>
      <c r="L45" s="77" t="s">
        <v>520</v>
      </c>
      <c r="M45" s="77" t="s">
        <v>520</v>
      </c>
      <c r="N45" s="77" t="s">
        <v>520</v>
      </c>
      <c r="O45" s="78" t="s">
        <v>520</v>
      </c>
      <c r="P45" s="167" t="s">
        <v>520</v>
      </c>
      <c r="Q45" s="168" t="s">
        <v>520</v>
      </c>
      <c r="R45" s="168" t="s">
        <v>520</v>
      </c>
      <c r="S45" s="168" t="s">
        <v>520</v>
      </c>
      <c r="T45" s="168" t="s">
        <v>520</v>
      </c>
      <c r="U45" s="169" t="s">
        <v>520</v>
      </c>
      <c r="V45" s="167" t="s">
        <v>520</v>
      </c>
      <c r="W45" s="168" t="s">
        <v>520</v>
      </c>
      <c r="X45" s="68" t="s">
        <v>520</v>
      </c>
      <c r="Y45" s="68" t="s">
        <v>520</v>
      </c>
      <c r="Z45" s="68" t="s">
        <v>520</v>
      </c>
      <c r="AA45" s="69" t="s">
        <v>520</v>
      </c>
      <c r="AB45" s="55" t="s">
        <v>520</v>
      </c>
      <c r="AC45" s="56" t="s">
        <v>520</v>
      </c>
      <c r="AD45" s="56" t="s">
        <v>520</v>
      </c>
      <c r="AE45" s="56" t="s">
        <v>520</v>
      </c>
      <c r="AF45" s="56" t="s">
        <v>520</v>
      </c>
      <c r="AG45" s="57" t="s">
        <v>520</v>
      </c>
      <c r="AH45" s="58" t="s">
        <v>520</v>
      </c>
      <c r="AI45" s="59" t="s">
        <v>520</v>
      </c>
      <c r="AJ45" s="59" t="s">
        <v>520</v>
      </c>
      <c r="AK45" s="59" t="s">
        <v>520</v>
      </c>
      <c r="AL45" s="59" t="s">
        <v>520</v>
      </c>
      <c r="AN45" s="533"/>
      <c r="AO45" s="534"/>
      <c r="AP45" s="534"/>
      <c r="AQ45" s="534"/>
      <c r="AR45" s="534"/>
      <c r="AS45" s="535"/>
      <c r="AT45" s="36"/>
      <c r="AU45" s="36"/>
    </row>
    <row r="46" spans="2:47" ht="16.5" hidden="1" thickBot="1">
      <c r="B46" s="489"/>
      <c r="C46" s="489"/>
      <c r="D46" s="490"/>
      <c r="E46" s="494"/>
      <c r="F46" s="495"/>
      <c r="G46" s="495"/>
      <c r="H46" s="495"/>
      <c r="I46" s="495"/>
      <c r="J46" s="76" t="s">
        <v>520</v>
      </c>
      <c r="K46" s="77" t="s">
        <v>520</v>
      </c>
      <c r="L46" s="77" t="s">
        <v>520</v>
      </c>
      <c r="M46" s="77" t="s">
        <v>520</v>
      </c>
      <c r="N46" s="77" t="s">
        <v>520</v>
      </c>
      <c r="O46" s="78" t="s">
        <v>520</v>
      </c>
      <c r="P46" s="67" t="s">
        <v>520</v>
      </c>
      <c r="Q46" s="68" t="s">
        <v>520</v>
      </c>
      <c r="R46" s="68" t="s">
        <v>520</v>
      </c>
      <c r="S46" s="68" t="s">
        <v>520</v>
      </c>
      <c r="T46" s="68" t="s">
        <v>520</v>
      </c>
      <c r="U46" s="69" t="s">
        <v>520</v>
      </c>
      <c r="V46" s="67" t="s">
        <v>520</v>
      </c>
      <c r="W46" s="68" t="s">
        <v>520</v>
      </c>
      <c r="X46" s="68" t="s">
        <v>520</v>
      </c>
      <c r="Y46" s="68" t="s">
        <v>520</v>
      </c>
      <c r="Z46" s="68" t="s">
        <v>520</v>
      </c>
      <c r="AA46" s="69" t="s">
        <v>520</v>
      </c>
      <c r="AB46" s="55" t="s">
        <v>520</v>
      </c>
      <c r="AC46" s="56" t="s">
        <v>520</v>
      </c>
      <c r="AD46" s="56" t="s">
        <v>520</v>
      </c>
      <c r="AE46" s="56" t="s">
        <v>520</v>
      </c>
      <c r="AF46" s="56" t="s">
        <v>520</v>
      </c>
      <c r="AG46" s="57" t="s">
        <v>520</v>
      </c>
      <c r="AH46" s="58" t="s">
        <v>520</v>
      </c>
      <c r="AI46" s="59" t="s">
        <v>520</v>
      </c>
      <c r="AJ46" s="59" t="s">
        <v>520</v>
      </c>
      <c r="AK46" s="59" t="s">
        <v>520</v>
      </c>
      <c r="AL46" s="59" t="s">
        <v>520</v>
      </c>
      <c r="AN46" s="533"/>
      <c r="AO46" s="534"/>
      <c r="AP46" s="534"/>
      <c r="AQ46" s="534"/>
      <c r="AR46" s="534"/>
      <c r="AS46" s="535"/>
    </row>
    <row r="47" spans="2:47" ht="16.5" hidden="1" thickBot="1">
      <c r="B47" s="489"/>
      <c r="C47" s="489"/>
      <c r="D47" s="490"/>
      <c r="E47" s="497"/>
      <c r="F47" s="498"/>
      <c r="G47" s="498"/>
      <c r="H47" s="498"/>
      <c r="I47" s="498"/>
      <c r="J47" s="79" t="s">
        <v>520</v>
      </c>
      <c r="K47" s="80" t="s">
        <v>520</v>
      </c>
      <c r="L47" s="80" t="s">
        <v>520</v>
      </c>
      <c r="M47" s="80" t="s">
        <v>520</v>
      </c>
      <c r="N47" s="80" t="s">
        <v>520</v>
      </c>
      <c r="O47" s="81" t="s">
        <v>520</v>
      </c>
      <c r="P47" s="67" t="s">
        <v>520</v>
      </c>
      <c r="Q47" s="68" t="s">
        <v>520</v>
      </c>
      <c r="R47" s="68" t="s">
        <v>520</v>
      </c>
      <c r="S47" s="68" t="s">
        <v>520</v>
      </c>
      <c r="T47" s="68" t="s">
        <v>520</v>
      </c>
      <c r="U47" s="69" t="s">
        <v>520</v>
      </c>
      <c r="V47" s="70" t="s">
        <v>520</v>
      </c>
      <c r="W47" s="71" t="s">
        <v>520</v>
      </c>
      <c r="X47" s="71" t="s">
        <v>520</v>
      </c>
      <c r="Y47" s="71" t="s">
        <v>520</v>
      </c>
      <c r="Z47" s="71" t="s">
        <v>520</v>
      </c>
      <c r="AA47" s="72" t="s">
        <v>520</v>
      </c>
      <c r="AB47" s="60" t="s">
        <v>520</v>
      </c>
      <c r="AC47" s="61" t="s">
        <v>520</v>
      </c>
      <c r="AD47" s="61" t="s">
        <v>520</v>
      </c>
      <c r="AE47" s="61" t="s">
        <v>520</v>
      </c>
      <c r="AF47" s="61" t="s">
        <v>520</v>
      </c>
      <c r="AG47" s="62" t="s">
        <v>520</v>
      </c>
      <c r="AH47" s="63" t="s">
        <v>520</v>
      </c>
      <c r="AI47" s="64" t="s">
        <v>520</v>
      </c>
      <c r="AJ47" s="64" t="s">
        <v>520</v>
      </c>
      <c r="AK47" s="64" t="s">
        <v>520</v>
      </c>
      <c r="AL47" s="64" t="s">
        <v>520</v>
      </c>
      <c r="AN47" s="536"/>
      <c r="AO47" s="537"/>
      <c r="AP47" s="537"/>
      <c r="AQ47" s="537"/>
      <c r="AR47" s="537"/>
      <c r="AS47" s="538"/>
    </row>
    <row r="48" spans="2:47" ht="23.25">
      <c r="B48" s="489"/>
      <c r="C48" s="489"/>
      <c r="D48" s="490"/>
      <c r="E48" s="491" t="s">
        <v>531</v>
      </c>
      <c r="F48" s="492"/>
      <c r="G48" s="492"/>
      <c r="H48" s="492"/>
      <c r="I48" s="493"/>
      <c r="J48" s="73" t="s">
        <v>520</v>
      </c>
      <c r="K48" s="74" t="s">
        <v>520</v>
      </c>
      <c r="L48" s="74" t="s">
        <v>520</v>
      </c>
      <c r="M48" s="74" t="s">
        <v>520</v>
      </c>
      <c r="N48" s="74" t="s">
        <v>520</v>
      </c>
      <c r="O48" s="75" t="s">
        <v>520</v>
      </c>
      <c r="P48" s="73" t="s">
        <v>520</v>
      </c>
      <c r="Q48" s="74" t="s">
        <v>520</v>
      </c>
      <c r="R48" s="74" t="s">
        <v>520</v>
      </c>
      <c r="S48" s="74" t="s">
        <v>520</v>
      </c>
      <c r="T48" s="74" t="s">
        <v>520</v>
      </c>
      <c r="U48" s="75" t="s">
        <v>520</v>
      </c>
      <c r="V48" s="164" t="s">
        <v>520</v>
      </c>
      <c r="W48" s="173" t="s">
        <v>520</v>
      </c>
      <c r="X48" s="65" t="s">
        <v>520</v>
      </c>
      <c r="Y48" s="65" t="s">
        <v>520</v>
      </c>
      <c r="Z48" s="65" t="s">
        <v>520</v>
      </c>
      <c r="AA48" s="66" t="s">
        <v>520</v>
      </c>
      <c r="AB48" s="50" t="s">
        <v>520</v>
      </c>
      <c r="AC48" s="51" t="s">
        <v>520</v>
      </c>
      <c r="AD48" s="51" t="s">
        <v>520</v>
      </c>
      <c r="AE48" s="51" t="s">
        <v>520</v>
      </c>
      <c r="AF48" s="51" t="s">
        <v>520</v>
      </c>
      <c r="AG48" s="52" t="s">
        <v>520</v>
      </c>
      <c r="AH48" s="53" t="s">
        <v>520</v>
      </c>
      <c r="AI48" s="54" t="s">
        <v>520</v>
      </c>
      <c r="AJ48" s="54" t="s">
        <v>520</v>
      </c>
      <c r="AK48" s="54" t="s">
        <v>520</v>
      </c>
      <c r="AL48" s="54" t="s">
        <v>520</v>
      </c>
    </row>
    <row r="49" spans="2:38" ht="15.75">
      <c r="B49" s="489"/>
      <c r="C49" s="489"/>
      <c r="D49" s="490"/>
      <c r="E49" s="510"/>
      <c r="F49" s="495"/>
      <c r="G49" s="495"/>
      <c r="H49" s="495"/>
      <c r="I49" s="496"/>
      <c r="J49" s="76" t="s">
        <v>520</v>
      </c>
      <c r="K49" s="77" t="s">
        <v>520</v>
      </c>
      <c r="L49" s="77" t="s">
        <v>520</v>
      </c>
      <c r="M49" s="77" t="s">
        <v>520</v>
      </c>
      <c r="N49" s="77" t="s">
        <v>520</v>
      </c>
      <c r="O49" s="78" t="s">
        <v>520</v>
      </c>
      <c r="P49" s="76" t="s">
        <v>520</v>
      </c>
      <c r="Q49" s="77" t="s">
        <v>520</v>
      </c>
      <c r="R49" s="77" t="s">
        <v>520</v>
      </c>
      <c r="S49" s="77" t="s">
        <v>520</v>
      </c>
      <c r="T49" s="77" t="s">
        <v>520</v>
      </c>
      <c r="U49" s="78" t="s">
        <v>520</v>
      </c>
      <c r="V49" s="167" t="s">
        <v>520</v>
      </c>
      <c r="W49" s="168" t="s">
        <v>520</v>
      </c>
      <c r="X49" s="68" t="s">
        <v>520</v>
      </c>
      <c r="Y49" s="68" t="s">
        <v>520</v>
      </c>
      <c r="Z49" s="68" t="s">
        <v>520</v>
      </c>
      <c r="AA49" s="69" t="s">
        <v>520</v>
      </c>
      <c r="AB49" s="55" t="s">
        <v>520</v>
      </c>
      <c r="AC49" s="56" t="s">
        <v>520</v>
      </c>
      <c r="AD49" s="56" t="s">
        <v>520</v>
      </c>
      <c r="AE49" s="56" t="s">
        <v>520</v>
      </c>
      <c r="AF49" s="56" t="s">
        <v>520</v>
      </c>
      <c r="AG49" s="57" t="s">
        <v>520</v>
      </c>
      <c r="AH49" s="58" t="s">
        <v>520</v>
      </c>
      <c r="AI49" s="59" t="s">
        <v>520</v>
      </c>
      <c r="AJ49" s="59" t="s">
        <v>520</v>
      </c>
      <c r="AK49" s="59" t="s">
        <v>520</v>
      </c>
      <c r="AL49" s="59" t="s">
        <v>520</v>
      </c>
    </row>
    <row r="50" spans="2:38" ht="15.75">
      <c r="B50" s="489"/>
      <c r="C50" s="489"/>
      <c r="D50" s="490"/>
      <c r="E50" s="510"/>
      <c r="F50" s="495"/>
      <c r="G50" s="495"/>
      <c r="H50" s="495"/>
      <c r="I50" s="496"/>
      <c r="J50" s="76" t="s">
        <v>520</v>
      </c>
      <c r="K50" s="77" t="s">
        <v>520</v>
      </c>
      <c r="L50" s="77" t="s">
        <v>520</v>
      </c>
      <c r="M50" s="77" t="s">
        <v>520</v>
      </c>
      <c r="N50" s="77" t="s">
        <v>520</v>
      </c>
      <c r="O50" s="78" t="s">
        <v>520</v>
      </c>
      <c r="P50" s="76" t="s">
        <v>520</v>
      </c>
      <c r="Q50" s="77" t="s">
        <v>520</v>
      </c>
      <c r="R50" s="77" t="s">
        <v>520</v>
      </c>
      <c r="S50" s="77" t="s">
        <v>520</v>
      </c>
      <c r="T50" s="77" t="s">
        <v>520</v>
      </c>
      <c r="U50" s="78" t="s">
        <v>520</v>
      </c>
      <c r="V50" s="167" t="s">
        <v>520</v>
      </c>
      <c r="W50" s="168" t="s">
        <v>520</v>
      </c>
      <c r="X50" s="68" t="s">
        <v>520</v>
      </c>
      <c r="Y50" s="68" t="s">
        <v>520</v>
      </c>
      <c r="Z50" s="68" t="s">
        <v>520</v>
      </c>
      <c r="AA50" s="69" t="s">
        <v>520</v>
      </c>
      <c r="AB50" s="55" t="s">
        <v>520</v>
      </c>
      <c r="AC50" s="56" t="s">
        <v>520</v>
      </c>
      <c r="AD50" s="56" t="s">
        <v>520</v>
      </c>
      <c r="AE50" s="56" t="s">
        <v>520</v>
      </c>
      <c r="AF50" s="56" t="s">
        <v>520</v>
      </c>
      <c r="AG50" s="57" t="s">
        <v>520</v>
      </c>
      <c r="AH50" s="58" t="s">
        <v>520</v>
      </c>
      <c r="AI50" s="59" t="s">
        <v>520</v>
      </c>
      <c r="AJ50" s="59" t="s">
        <v>520</v>
      </c>
      <c r="AK50" s="59" t="s">
        <v>520</v>
      </c>
      <c r="AL50" s="59" t="s">
        <v>520</v>
      </c>
    </row>
    <row r="51" spans="2:38" ht="15.75">
      <c r="B51" s="489"/>
      <c r="C51" s="489"/>
      <c r="D51" s="490"/>
      <c r="E51" s="494"/>
      <c r="F51" s="495"/>
      <c r="G51" s="495"/>
      <c r="H51" s="495"/>
      <c r="I51" s="496"/>
      <c r="J51" s="76" t="s">
        <v>520</v>
      </c>
      <c r="K51" s="77" t="s">
        <v>520</v>
      </c>
      <c r="L51" s="77" t="s">
        <v>520</v>
      </c>
      <c r="M51" s="77" t="s">
        <v>520</v>
      </c>
      <c r="N51" s="77" t="s">
        <v>520</v>
      </c>
      <c r="O51" s="78" t="s">
        <v>520</v>
      </c>
      <c r="P51" s="76" t="s">
        <v>520</v>
      </c>
      <c r="Q51" s="77" t="s">
        <v>520</v>
      </c>
      <c r="R51" s="77" t="s">
        <v>520</v>
      </c>
      <c r="S51" s="77" t="s">
        <v>520</v>
      </c>
      <c r="T51" s="77" t="s">
        <v>520</v>
      </c>
      <c r="U51" s="78" t="s">
        <v>520</v>
      </c>
      <c r="V51" s="167" t="s">
        <v>520</v>
      </c>
      <c r="W51" s="168" t="s">
        <v>520</v>
      </c>
      <c r="X51" s="68" t="s">
        <v>520</v>
      </c>
      <c r="Y51" s="68" t="s">
        <v>520</v>
      </c>
      <c r="Z51" s="68" t="s">
        <v>520</v>
      </c>
      <c r="AA51" s="69" t="s">
        <v>520</v>
      </c>
      <c r="AB51" s="55" t="s">
        <v>520</v>
      </c>
      <c r="AC51" s="56" t="s">
        <v>520</v>
      </c>
      <c r="AD51" s="56" t="s">
        <v>520</v>
      </c>
      <c r="AE51" s="56" t="s">
        <v>520</v>
      </c>
      <c r="AF51" s="56" t="s">
        <v>520</v>
      </c>
      <c r="AG51" s="57" t="s">
        <v>520</v>
      </c>
      <c r="AH51" s="58" t="s">
        <v>520</v>
      </c>
      <c r="AI51" s="59" t="s">
        <v>520</v>
      </c>
      <c r="AJ51" s="59" t="s">
        <v>520</v>
      </c>
      <c r="AK51" s="59" t="s">
        <v>520</v>
      </c>
      <c r="AL51" s="59" t="s">
        <v>520</v>
      </c>
    </row>
    <row r="52" spans="2:38" ht="15.75">
      <c r="B52" s="489"/>
      <c r="C52" s="489"/>
      <c r="D52" s="490"/>
      <c r="E52" s="494"/>
      <c r="F52" s="495"/>
      <c r="G52" s="495"/>
      <c r="H52" s="495"/>
      <c r="I52" s="496"/>
      <c r="J52" s="76" t="s">
        <v>520</v>
      </c>
      <c r="K52" s="77" t="s">
        <v>520</v>
      </c>
      <c r="L52" s="77" t="s">
        <v>520</v>
      </c>
      <c r="M52" s="77" t="s">
        <v>520</v>
      </c>
      <c r="N52" s="77" t="s">
        <v>520</v>
      </c>
      <c r="O52" s="78" t="s">
        <v>520</v>
      </c>
      <c r="P52" s="76" t="s">
        <v>520</v>
      </c>
      <c r="Q52" s="77" t="s">
        <v>520</v>
      </c>
      <c r="R52" s="77" t="s">
        <v>520</v>
      </c>
      <c r="S52" s="77" t="s">
        <v>520</v>
      </c>
      <c r="T52" s="77" t="s">
        <v>520</v>
      </c>
      <c r="U52" s="78" t="s">
        <v>520</v>
      </c>
      <c r="V52" s="167" t="s">
        <v>520</v>
      </c>
      <c r="W52" s="168" t="s">
        <v>520</v>
      </c>
      <c r="X52" s="68" t="s">
        <v>520</v>
      </c>
      <c r="Y52" s="68" t="s">
        <v>520</v>
      </c>
      <c r="Z52" s="68" t="s">
        <v>520</v>
      </c>
      <c r="AA52" s="69" t="s">
        <v>520</v>
      </c>
      <c r="AB52" s="55" t="s">
        <v>520</v>
      </c>
      <c r="AC52" s="56" t="s">
        <v>520</v>
      </c>
      <c r="AD52" s="56" t="s">
        <v>520</v>
      </c>
      <c r="AE52" s="56" t="s">
        <v>520</v>
      </c>
      <c r="AF52" s="56" t="s">
        <v>520</v>
      </c>
      <c r="AG52" s="57" t="s">
        <v>520</v>
      </c>
      <c r="AH52" s="58" t="s">
        <v>520</v>
      </c>
      <c r="AI52" s="59" t="s">
        <v>520</v>
      </c>
      <c r="AJ52" s="59" t="s">
        <v>520</v>
      </c>
      <c r="AK52" s="59" t="s">
        <v>520</v>
      </c>
      <c r="AL52" s="59" t="s">
        <v>520</v>
      </c>
    </row>
    <row r="53" spans="2:38" ht="5.25" customHeight="1">
      <c r="B53" s="489"/>
      <c r="C53" s="489"/>
      <c r="D53" s="490"/>
      <c r="E53" s="494"/>
      <c r="F53" s="495"/>
      <c r="G53" s="495"/>
      <c r="H53" s="495"/>
      <c r="I53" s="496"/>
      <c r="J53" s="76" t="s">
        <v>520</v>
      </c>
      <c r="K53" s="77" t="s">
        <v>520</v>
      </c>
      <c r="L53" s="77" t="s">
        <v>520</v>
      </c>
      <c r="M53" s="77" t="s">
        <v>520</v>
      </c>
      <c r="N53" s="77" t="s">
        <v>520</v>
      </c>
      <c r="O53" s="78" t="s">
        <v>520</v>
      </c>
      <c r="P53" s="76" t="s">
        <v>520</v>
      </c>
      <c r="Q53" s="77" t="s">
        <v>520</v>
      </c>
      <c r="R53" s="77" t="s">
        <v>520</v>
      </c>
      <c r="S53" s="77" t="s">
        <v>520</v>
      </c>
      <c r="T53" s="77" t="s">
        <v>520</v>
      </c>
      <c r="U53" s="78" t="s">
        <v>520</v>
      </c>
      <c r="V53" s="167" t="s">
        <v>520</v>
      </c>
      <c r="W53" s="168" t="s">
        <v>520</v>
      </c>
      <c r="X53" s="68" t="s">
        <v>520</v>
      </c>
      <c r="Y53" s="68" t="s">
        <v>520</v>
      </c>
      <c r="Z53" s="68" t="s">
        <v>520</v>
      </c>
      <c r="AA53" s="69" t="s">
        <v>520</v>
      </c>
      <c r="AB53" s="55" t="s">
        <v>520</v>
      </c>
      <c r="AC53" s="56" t="s">
        <v>520</v>
      </c>
      <c r="AD53" s="56" t="s">
        <v>520</v>
      </c>
      <c r="AE53" s="56" t="s">
        <v>520</v>
      </c>
      <c r="AF53" s="56" t="s">
        <v>520</v>
      </c>
      <c r="AG53" s="57" t="s">
        <v>520</v>
      </c>
      <c r="AH53" s="58" t="s">
        <v>520</v>
      </c>
      <c r="AI53" s="59" t="s">
        <v>520</v>
      </c>
      <c r="AJ53" s="59" t="s">
        <v>520</v>
      </c>
      <c r="AK53" s="59" t="s">
        <v>520</v>
      </c>
      <c r="AL53" s="59" t="s">
        <v>520</v>
      </c>
    </row>
    <row r="54" spans="2:38" ht="3" hidden="1" customHeight="1">
      <c r="B54" s="489"/>
      <c r="C54" s="489"/>
      <c r="D54" s="490"/>
      <c r="E54" s="494"/>
      <c r="F54" s="495"/>
      <c r="G54" s="495"/>
      <c r="H54" s="495"/>
      <c r="I54" s="496"/>
      <c r="J54" s="76" t="s">
        <v>520</v>
      </c>
      <c r="K54" s="77" t="s">
        <v>520</v>
      </c>
      <c r="L54" s="77" t="s">
        <v>520</v>
      </c>
      <c r="M54" s="77" t="s">
        <v>520</v>
      </c>
      <c r="N54" s="77" t="s">
        <v>520</v>
      </c>
      <c r="O54" s="78" t="s">
        <v>520</v>
      </c>
      <c r="P54" s="76" t="s">
        <v>520</v>
      </c>
      <c r="Q54" s="77" t="s">
        <v>520</v>
      </c>
      <c r="R54" s="77" t="s">
        <v>520</v>
      </c>
      <c r="S54" s="77" t="s">
        <v>520</v>
      </c>
      <c r="T54" s="77" t="s">
        <v>520</v>
      </c>
      <c r="U54" s="78" t="s">
        <v>520</v>
      </c>
      <c r="V54" s="167" t="s">
        <v>520</v>
      </c>
      <c r="W54" s="168" t="s">
        <v>520</v>
      </c>
      <c r="X54" s="68" t="s">
        <v>520</v>
      </c>
      <c r="Y54" s="68" t="s">
        <v>520</v>
      </c>
      <c r="Z54" s="68" t="s">
        <v>520</v>
      </c>
      <c r="AA54" s="69" t="s">
        <v>520</v>
      </c>
      <c r="AB54" s="55" t="s">
        <v>520</v>
      </c>
      <c r="AC54" s="56" t="s">
        <v>520</v>
      </c>
      <c r="AD54" s="56" t="s">
        <v>520</v>
      </c>
      <c r="AE54" s="56" t="s">
        <v>520</v>
      </c>
      <c r="AF54" s="56" t="s">
        <v>520</v>
      </c>
      <c r="AG54" s="57" t="s">
        <v>520</v>
      </c>
      <c r="AH54" s="58" t="s">
        <v>520</v>
      </c>
      <c r="AI54" s="59" t="s">
        <v>520</v>
      </c>
      <c r="AJ54" s="59" t="s">
        <v>520</v>
      </c>
      <c r="AK54" s="59" t="s">
        <v>520</v>
      </c>
      <c r="AL54" s="59" t="s">
        <v>520</v>
      </c>
    </row>
    <row r="55" spans="2:38" ht="15.75" hidden="1">
      <c r="B55" s="489"/>
      <c r="C55" s="489"/>
      <c r="D55" s="490"/>
      <c r="E55" s="494"/>
      <c r="F55" s="495"/>
      <c r="G55" s="495"/>
      <c r="H55" s="495"/>
      <c r="I55" s="496"/>
      <c r="J55" s="76" t="s">
        <v>520</v>
      </c>
      <c r="K55" s="77" t="s">
        <v>520</v>
      </c>
      <c r="L55" s="77" t="s">
        <v>520</v>
      </c>
      <c r="M55" s="77" t="s">
        <v>520</v>
      </c>
      <c r="N55" s="77" t="s">
        <v>520</v>
      </c>
      <c r="O55" s="78" t="s">
        <v>520</v>
      </c>
      <c r="P55" s="76" t="s">
        <v>520</v>
      </c>
      <c r="Q55" s="77" t="s">
        <v>520</v>
      </c>
      <c r="R55" s="77" t="s">
        <v>520</v>
      </c>
      <c r="S55" s="77" t="s">
        <v>520</v>
      </c>
      <c r="T55" s="77" t="s">
        <v>520</v>
      </c>
      <c r="U55" s="78" t="s">
        <v>520</v>
      </c>
      <c r="V55" s="167" t="s">
        <v>520</v>
      </c>
      <c r="W55" s="168" t="s">
        <v>520</v>
      </c>
      <c r="X55" s="68" t="s">
        <v>520</v>
      </c>
      <c r="Y55" s="68" t="s">
        <v>520</v>
      </c>
      <c r="Z55" s="68" t="s">
        <v>520</v>
      </c>
      <c r="AA55" s="69" t="s">
        <v>520</v>
      </c>
      <c r="AB55" s="55" t="s">
        <v>520</v>
      </c>
      <c r="AC55" s="56" t="s">
        <v>520</v>
      </c>
      <c r="AD55" s="56" t="s">
        <v>520</v>
      </c>
      <c r="AE55" s="56" t="s">
        <v>520</v>
      </c>
      <c r="AF55" s="56" t="s">
        <v>520</v>
      </c>
      <c r="AG55" s="57" t="s">
        <v>520</v>
      </c>
      <c r="AH55" s="58" t="s">
        <v>520</v>
      </c>
      <c r="AI55" s="59" t="s">
        <v>520</v>
      </c>
      <c r="AJ55" s="59" t="s">
        <v>520</v>
      </c>
      <c r="AK55" s="59" t="s">
        <v>520</v>
      </c>
      <c r="AL55" s="59" t="s">
        <v>520</v>
      </c>
    </row>
    <row r="56" spans="2:38" ht="15.75" hidden="1">
      <c r="B56" s="489"/>
      <c r="C56" s="489"/>
      <c r="D56" s="490"/>
      <c r="E56" s="494"/>
      <c r="F56" s="495"/>
      <c r="G56" s="495"/>
      <c r="H56" s="495"/>
      <c r="I56" s="496"/>
      <c r="J56" s="76" t="s">
        <v>520</v>
      </c>
      <c r="K56" s="77" t="s">
        <v>520</v>
      </c>
      <c r="L56" s="77" t="s">
        <v>520</v>
      </c>
      <c r="M56" s="77" t="s">
        <v>520</v>
      </c>
      <c r="N56" s="77" t="s">
        <v>520</v>
      </c>
      <c r="O56" s="78" t="s">
        <v>520</v>
      </c>
      <c r="P56" s="76" t="s">
        <v>520</v>
      </c>
      <c r="Q56" s="77" t="s">
        <v>520</v>
      </c>
      <c r="R56" s="77" t="s">
        <v>520</v>
      </c>
      <c r="S56" s="77" t="s">
        <v>520</v>
      </c>
      <c r="T56" s="77" t="s">
        <v>520</v>
      </c>
      <c r="U56" s="78" t="s">
        <v>520</v>
      </c>
      <c r="V56" s="167" t="s">
        <v>520</v>
      </c>
      <c r="W56" s="168" t="s">
        <v>520</v>
      </c>
      <c r="X56" s="68" t="s">
        <v>520</v>
      </c>
      <c r="Y56" s="68" t="s">
        <v>520</v>
      </c>
      <c r="Z56" s="68" t="s">
        <v>520</v>
      </c>
      <c r="AA56" s="69" t="s">
        <v>520</v>
      </c>
      <c r="AB56" s="55" t="s">
        <v>520</v>
      </c>
      <c r="AC56" s="56" t="s">
        <v>520</v>
      </c>
      <c r="AD56" s="56" t="s">
        <v>520</v>
      </c>
      <c r="AE56" s="56" t="s">
        <v>520</v>
      </c>
      <c r="AF56" s="56" t="s">
        <v>520</v>
      </c>
      <c r="AG56" s="57" t="s">
        <v>520</v>
      </c>
      <c r="AH56" s="58" t="s">
        <v>520</v>
      </c>
      <c r="AI56" s="59" t="s">
        <v>520</v>
      </c>
      <c r="AJ56" s="59" t="s">
        <v>520</v>
      </c>
      <c r="AK56" s="59" t="s">
        <v>520</v>
      </c>
      <c r="AL56" s="59" t="s">
        <v>520</v>
      </c>
    </row>
    <row r="57" spans="2:38" ht="16.5" thickBot="1">
      <c r="B57" s="489"/>
      <c r="C57" s="489"/>
      <c r="D57" s="490"/>
      <c r="E57" s="497"/>
      <c r="F57" s="498"/>
      <c r="G57" s="498"/>
      <c r="H57" s="498"/>
      <c r="I57" s="499"/>
      <c r="J57" s="79" t="s">
        <v>520</v>
      </c>
      <c r="K57" s="80" t="s">
        <v>520</v>
      </c>
      <c r="L57" s="80" t="s">
        <v>520</v>
      </c>
      <c r="M57" s="80" t="s">
        <v>520</v>
      </c>
      <c r="N57" s="80" t="s">
        <v>520</v>
      </c>
      <c r="O57" s="81" t="s">
        <v>520</v>
      </c>
      <c r="P57" s="79" t="s">
        <v>520</v>
      </c>
      <c r="Q57" s="80" t="s">
        <v>520</v>
      </c>
      <c r="R57" s="80" t="s">
        <v>520</v>
      </c>
      <c r="S57" s="80" t="s">
        <v>520</v>
      </c>
      <c r="T57" s="80" t="s">
        <v>520</v>
      </c>
      <c r="U57" s="81" t="s">
        <v>520</v>
      </c>
      <c r="V57" s="170" t="s">
        <v>520</v>
      </c>
      <c r="W57" s="171" t="s">
        <v>520</v>
      </c>
      <c r="X57" s="71" t="s">
        <v>520</v>
      </c>
      <c r="Y57" s="71" t="s">
        <v>520</v>
      </c>
      <c r="Z57" s="71" t="s">
        <v>520</v>
      </c>
      <c r="AA57" s="72" t="s">
        <v>520</v>
      </c>
      <c r="AB57" s="60" t="s">
        <v>520</v>
      </c>
      <c r="AC57" s="61" t="s">
        <v>520</v>
      </c>
      <c r="AD57" s="61" t="s">
        <v>520</v>
      </c>
      <c r="AE57" s="61" t="s">
        <v>520</v>
      </c>
      <c r="AF57" s="61" t="s">
        <v>520</v>
      </c>
      <c r="AG57" s="62" t="s">
        <v>520</v>
      </c>
      <c r="AH57" s="58" t="s">
        <v>520</v>
      </c>
      <c r="AI57" s="59" t="s">
        <v>520</v>
      </c>
      <c r="AJ57" s="59" t="s">
        <v>520</v>
      </c>
      <c r="AK57" s="59" t="s">
        <v>520</v>
      </c>
      <c r="AL57" s="59" t="s">
        <v>520</v>
      </c>
    </row>
    <row r="58" spans="2:38" ht="15" customHeight="1">
      <c r="J58" s="491" t="s">
        <v>532</v>
      </c>
      <c r="K58" s="492"/>
      <c r="L58" s="492"/>
      <c r="M58" s="492"/>
      <c r="N58" s="492"/>
      <c r="O58" s="493"/>
      <c r="P58" s="491" t="s">
        <v>533</v>
      </c>
      <c r="Q58" s="492"/>
      <c r="R58" s="492"/>
      <c r="S58" s="492"/>
      <c r="T58" s="492"/>
      <c r="U58" s="493"/>
      <c r="V58" s="491" t="s">
        <v>534</v>
      </c>
      <c r="W58" s="492"/>
      <c r="X58" s="492"/>
      <c r="Y58" s="492"/>
      <c r="Z58" s="492"/>
      <c r="AA58" s="493"/>
      <c r="AB58" s="491" t="s">
        <v>535</v>
      </c>
      <c r="AC58" s="540"/>
      <c r="AD58" s="492"/>
      <c r="AE58" s="492"/>
      <c r="AF58" s="492"/>
      <c r="AG58" s="492"/>
      <c r="AH58" s="491" t="s">
        <v>536</v>
      </c>
      <c r="AI58" s="492"/>
      <c r="AJ58" s="492"/>
      <c r="AK58" s="492"/>
      <c r="AL58" s="493"/>
    </row>
    <row r="59" spans="2:38" ht="15" customHeight="1">
      <c r="J59" s="494"/>
      <c r="K59" s="495"/>
      <c r="L59" s="495"/>
      <c r="M59" s="495"/>
      <c r="N59" s="495"/>
      <c r="O59" s="496"/>
      <c r="P59" s="494"/>
      <c r="Q59" s="495"/>
      <c r="R59" s="495"/>
      <c r="S59" s="495"/>
      <c r="T59" s="495"/>
      <c r="U59" s="496"/>
      <c r="V59" s="494"/>
      <c r="W59" s="495"/>
      <c r="X59" s="495"/>
      <c r="Y59" s="495"/>
      <c r="Z59" s="495"/>
      <c r="AA59" s="496"/>
      <c r="AB59" s="494"/>
      <c r="AC59" s="495"/>
      <c r="AD59" s="495"/>
      <c r="AE59" s="495"/>
      <c r="AF59" s="495"/>
      <c r="AG59" s="495"/>
      <c r="AH59" s="510"/>
      <c r="AI59" s="495"/>
      <c r="AJ59" s="495"/>
      <c r="AK59" s="495"/>
      <c r="AL59" s="496"/>
    </row>
    <row r="60" spans="2:38" ht="15" customHeight="1">
      <c r="J60" s="494"/>
      <c r="K60" s="495"/>
      <c r="L60" s="495"/>
      <c r="M60" s="495"/>
      <c r="N60" s="495"/>
      <c r="O60" s="496"/>
      <c r="P60" s="494"/>
      <c r="Q60" s="495"/>
      <c r="R60" s="495"/>
      <c r="S60" s="495"/>
      <c r="T60" s="495"/>
      <c r="U60" s="496"/>
      <c r="V60" s="494"/>
      <c r="W60" s="495"/>
      <c r="X60" s="495"/>
      <c r="Y60" s="495"/>
      <c r="Z60" s="495"/>
      <c r="AA60" s="496"/>
      <c r="AB60" s="494"/>
      <c r="AC60" s="495"/>
      <c r="AD60" s="495"/>
      <c r="AE60" s="495"/>
      <c r="AF60" s="495"/>
      <c r="AG60" s="495"/>
      <c r="AH60" s="510"/>
      <c r="AI60" s="495"/>
      <c r="AJ60" s="495"/>
      <c r="AK60" s="495"/>
      <c r="AL60" s="496"/>
    </row>
    <row r="61" spans="2:38" ht="15" customHeight="1">
      <c r="J61" s="494"/>
      <c r="K61" s="495"/>
      <c r="L61" s="495"/>
      <c r="M61" s="495"/>
      <c r="N61" s="495"/>
      <c r="O61" s="496"/>
      <c r="P61" s="494"/>
      <c r="Q61" s="495"/>
      <c r="R61" s="495"/>
      <c r="S61" s="495"/>
      <c r="T61" s="495"/>
      <c r="U61" s="496"/>
      <c r="V61" s="494"/>
      <c r="W61" s="495"/>
      <c r="X61" s="495"/>
      <c r="Y61" s="495"/>
      <c r="Z61" s="495"/>
      <c r="AA61" s="496"/>
      <c r="AB61" s="494"/>
      <c r="AC61" s="495"/>
      <c r="AD61" s="495"/>
      <c r="AE61" s="495"/>
      <c r="AF61" s="495"/>
      <c r="AG61" s="495"/>
      <c r="AH61" s="494"/>
      <c r="AI61" s="495"/>
      <c r="AJ61" s="495"/>
      <c r="AK61" s="495"/>
      <c r="AL61" s="496"/>
    </row>
    <row r="62" spans="2:38" ht="15" customHeight="1">
      <c r="J62" s="494"/>
      <c r="K62" s="495"/>
      <c r="L62" s="495"/>
      <c r="M62" s="495"/>
      <c r="N62" s="495"/>
      <c r="O62" s="496"/>
      <c r="P62" s="494"/>
      <c r="Q62" s="495"/>
      <c r="R62" s="495"/>
      <c r="S62" s="495"/>
      <c r="T62" s="495"/>
      <c r="U62" s="496"/>
      <c r="V62" s="494"/>
      <c r="W62" s="495"/>
      <c r="X62" s="495"/>
      <c r="Y62" s="495"/>
      <c r="Z62" s="495"/>
      <c r="AA62" s="496"/>
      <c r="AB62" s="494"/>
      <c r="AC62" s="495"/>
      <c r="AD62" s="495"/>
      <c r="AE62" s="495"/>
      <c r="AF62" s="495"/>
      <c r="AG62" s="495"/>
      <c r="AH62" s="494"/>
      <c r="AI62" s="495"/>
      <c r="AJ62" s="495"/>
      <c r="AK62" s="495"/>
      <c r="AL62" s="496"/>
    </row>
    <row r="63" spans="2:38" ht="28.5" customHeight="1" thickBot="1">
      <c r="J63" s="497"/>
      <c r="K63" s="498"/>
      <c r="L63" s="498"/>
      <c r="M63" s="498"/>
      <c r="N63" s="498"/>
      <c r="O63" s="499"/>
      <c r="P63" s="497"/>
      <c r="Q63" s="498"/>
      <c r="R63" s="498"/>
      <c r="S63" s="498"/>
      <c r="T63" s="498"/>
      <c r="U63" s="499"/>
      <c r="V63" s="497"/>
      <c r="W63" s="498"/>
      <c r="X63" s="498"/>
      <c r="Y63" s="498"/>
      <c r="Z63" s="498"/>
      <c r="AA63" s="499"/>
      <c r="AB63" s="497"/>
      <c r="AC63" s="498"/>
      <c r="AD63" s="498"/>
      <c r="AE63" s="498"/>
      <c r="AF63" s="498"/>
      <c r="AG63" s="498"/>
      <c r="AH63" s="497"/>
      <c r="AI63" s="498"/>
      <c r="AJ63" s="498"/>
      <c r="AK63" s="498"/>
      <c r="AL63" s="499"/>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6" ma:contentTypeDescription="Crear nuevo documento." ma:contentTypeScope="" ma:versionID="468be5ce7ee8632cd869489e5d7f1540">
  <xsd:schema xmlns:xsd="http://www.w3.org/2001/XMLSchema" xmlns:xs="http://www.w3.org/2001/XMLSchema" xmlns:p="http://schemas.microsoft.com/office/2006/metadata/properties" xmlns:ns2="d3241079-a1f9-4b4d-9ec4-d2622ac503be" xmlns:ns3="dffc01c7-d9e7-426b-8b22-128400751d09" targetNamespace="http://schemas.microsoft.com/office/2006/metadata/properties" ma:root="true" ma:fieldsID="44e3de422c7036fa186a61f15f562f53" ns2:_="" ns3:_="">
    <xsd:import namespace="d3241079-a1f9-4b4d-9ec4-d2622ac503be"/>
    <xsd:import namespace="dffc01c7-d9e7-426b-8b22-128400751d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fc01c7-d9e7-426b-8b22-128400751d0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9A5614-DB54-4010-B8D0-7DC4A14F851C}"/>
</file>

<file path=customXml/itemProps2.xml><?xml version="1.0" encoding="utf-8"?>
<ds:datastoreItem xmlns:ds="http://schemas.openxmlformats.org/officeDocument/2006/customXml" ds:itemID="{38E08359-1323-4B88-A13B-DCD9BA72901C}"/>
</file>

<file path=customXml/itemProps3.xml><?xml version="1.0" encoding="utf-8"?>
<ds:datastoreItem xmlns:ds="http://schemas.openxmlformats.org/officeDocument/2006/customXml" ds:itemID="{326971A3-622F-497C-8FEA-05F9BF2A43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Julian Alfonso Chaves Silva</cp:lastModifiedBy>
  <cp:revision/>
  <dcterms:created xsi:type="dcterms:W3CDTF">2021-04-16T16:11:31Z</dcterms:created>
  <dcterms:modified xsi:type="dcterms:W3CDTF">2023-02-08T21:19:47Z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