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hidePivotFieldList="1" defaultThemeVersion="166925"/>
  <mc:AlternateContent xmlns:mc="http://schemas.openxmlformats.org/markup-compatibility/2006">
    <mc:Choice Requires="x15">
      <x15ac:absPath xmlns:x15ac="http://schemas.microsoft.com/office/spreadsheetml/2010/11/ac" url="https://etbcsj-my.sharepoint.com/personal/nrinconb_deaj_ramajudicial_gov_co/Documents/NRINCONB/Nelson Rincon 2024/SIGCMA 2024/Riesgos 2024/Seguimientos/"/>
    </mc:Choice>
  </mc:AlternateContent>
  <xr:revisionPtr revIDLastSave="139" documentId="8_{326AF16F-8951-4293-965E-9FB4F03B1094}" xr6:coauthVersionLast="47" xr6:coauthVersionMax="47" xr10:uidLastSave="{91000054-9B3F-4B96-B240-54CEB26366AC}"/>
  <bookViews>
    <workbookView xWindow="-108" yWindow="-108" windowWidth="22080" windowHeight="13176" tabRatio="898" firstSheet="5" activeTab="10" xr2:uid="{00000000-000D-0000-FFFF-FFFF00000000}"/>
  </bookViews>
  <sheets>
    <sheet name="1- Presentacion " sheetId="10" r:id="rId1"/>
    <sheet name="Conceptos 37001" sheetId="37" r:id="rId2"/>
    <sheet name="2- Análisis de Contexto" sheetId="38" r:id="rId3"/>
    <sheet name="3- Estrategias" sheetId="39"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state="hidden" r:id="rId12"/>
    <sheet name="Seguimiento 3 Trimestre" sheetId="35" state="hidden" r:id="rId13"/>
    <sheet name="Seguimiento 4 Trimestre" sheetId="36" state="hidden" r:id="rId14"/>
  </sheets>
  <externalReferences>
    <externalReference r:id="rId15"/>
    <externalReference r:id="rId16"/>
    <externalReference r:id="rId17"/>
  </externalReferences>
  <definedNames>
    <definedName name="_xlnm.Print_Area" localSheetId="2">'2- Análisis de Contexto'!$A$1:$F$40</definedName>
    <definedName name="_xlnm.Print_Area" localSheetId="3">'3- Estrategias'!$A$1:$G$11</definedName>
    <definedName name="_xlnm.Print_Area" localSheetId="5">'5- Identificación de Riesgos'!$A$1:$N$14</definedName>
    <definedName name="_xlnm.Print_Area" localSheetId="6">'6- Valoración Controles'!$A$1:$V$14</definedName>
    <definedName name="_xlnm.Print_Area" localSheetId="7">'7- Mapa Final'!$A$1:$N$19</definedName>
    <definedName name="Data">'[1]Tabla de Valoración'!$I$2:$L$5</definedName>
    <definedName name="Diseño">'[1]Tabla de Valoración'!$I$2:$I$5</definedName>
    <definedName name="Ejecución">'[1]Tabla de Valoración'!$I$2:$L$2</definedName>
    <definedName name="GEST">[2]GESTION!#REF!</definedName>
    <definedName name="INV">[2]INVERSION!#REF!</definedName>
    <definedName name="INV_GEST">#REF!</definedName>
    <definedName name="Posibilidad">[3]Hoja2!$H$3:$H$7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18" l="1"/>
  <c r="H19" i="18"/>
  <c r="G29" i="18"/>
  <c r="H29" i="18"/>
  <c r="G39" i="18"/>
  <c r="H39" i="18"/>
  <c r="G49" i="18"/>
  <c r="H49" i="18"/>
  <c r="G59" i="18"/>
  <c r="H59" i="18"/>
  <c r="G69" i="18"/>
  <c r="H69" i="18"/>
  <c r="G79" i="18"/>
  <c r="H79" i="18"/>
  <c r="G89" i="18"/>
  <c r="H89" i="18"/>
  <c r="G99" i="18"/>
  <c r="H99" i="18"/>
  <c r="G109" i="18"/>
  <c r="H109" i="18"/>
  <c r="G119" i="18"/>
  <c r="H119" i="18"/>
  <c r="G129" i="18"/>
  <c r="H129" i="18"/>
  <c r="H9" i="18"/>
  <c r="G9" i="18"/>
  <c r="L65" i="27" l="1"/>
  <c r="K65" i="27" s="1"/>
  <c r="L64" i="27"/>
  <c r="K64" i="27" s="1"/>
  <c r="L63" i="27"/>
  <c r="K63" i="27" s="1"/>
  <c r="L59" i="27"/>
  <c r="K59" i="27" s="1"/>
  <c r="L58" i="27"/>
  <c r="K58" i="27" s="1"/>
  <c r="L57" i="27"/>
  <c r="K57" i="27" s="1"/>
  <c r="L55" i="27"/>
  <c r="K55" i="27" s="1"/>
  <c r="L54" i="27"/>
  <c r="K54" i="27" s="1"/>
  <c r="L53" i="27"/>
  <c r="K53" i="27" s="1"/>
  <c r="L51" i="27"/>
  <c r="K51" i="27" s="1"/>
  <c r="L50" i="27"/>
  <c r="K50" i="27" s="1"/>
  <c r="L49" i="27"/>
  <c r="K49" i="27" s="1"/>
  <c r="L80" i="29"/>
  <c r="R59" i="28"/>
  <c r="L49" i="28"/>
  <c r="L50" i="28"/>
  <c r="L53" i="28"/>
  <c r="L54" i="28"/>
  <c r="L55" i="28"/>
  <c r="L57" i="28"/>
  <c r="L58" i="28"/>
  <c r="L59" i="28"/>
  <c r="L63" i="28"/>
  <c r="L64" i="28"/>
  <c r="C64" i="28"/>
  <c r="C65" i="28"/>
  <c r="C66" i="28"/>
  <c r="C58" i="28"/>
  <c r="C59" i="28"/>
  <c r="C60" i="28"/>
  <c r="C61" i="28"/>
  <c r="C62" i="28"/>
  <c r="C54" i="28"/>
  <c r="C55" i="28"/>
  <c r="C56" i="28"/>
  <c r="R48" i="28" l="1"/>
  <c r="L48" i="28"/>
  <c r="J48" i="28"/>
  <c r="C48" i="28"/>
  <c r="R47" i="28"/>
  <c r="L47" i="28"/>
  <c r="J47" i="28"/>
  <c r="C47" i="28"/>
  <c r="R46" i="28"/>
  <c r="L46" i="28"/>
  <c r="J46" i="28"/>
  <c r="C46" i="28"/>
  <c r="B46" i="28"/>
  <c r="A46" i="28"/>
  <c r="G41" i="27"/>
  <c r="L43" i="27"/>
  <c r="K43" i="27" s="1"/>
  <c r="L42" i="27"/>
  <c r="K42" i="27" s="1"/>
  <c r="J45" i="28"/>
  <c r="C45" i="28"/>
  <c r="J44" i="28"/>
  <c r="C44" i="28"/>
  <c r="R43" i="28"/>
  <c r="L43" i="28"/>
  <c r="J43" i="28"/>
  <c r="C43" i="28"/>
  <c r="R42" i="28"/>
  <c r="L42" i="28"/>
  <c r="J42" i="28"/>
  <c r="C42" i="28"/>
  <c r="R41" i="28"/>
  <c r="L41" i="28"/>
  <c r="J41" i="28"/>
  <c r="C41" i="28"/>
  <c r="B41" i="28"/>
  <c r="A41" i="28"/>
  <c r="R40" i="28"/>
  <c r="R39" i="28"/>
  <c r="L39" i="28"/>
  <c r="L40" i="28"/>
  <c r="J40" i="28"/>
  <c r="J39" i="28"/>
  <c r="C39" i="28"/>
  <c r="C40" i="28"/>
  <c r="L39" i="27"/>
  <c r="K39" i="27" s="1"/>
  <c r="L40" i="27"/>
  <c r="K40" i="27" s="1"/>
  <c r="R36" i="28"/>
  <c r="L36" i="28"/>
  <c r="L37" i="28"/>
  <c r="J36" i="28"/>
  <c r="S46" i="28" l="1"/>
  <c r="K46" i="28"/>
  <c r="K41" i="28"/>
  <c r="S41" i="28"/>
  <c r="C36" i="28" l="1"/>
  <c r="L36" i="27"/>
  <c r="K36" i="27" s="1"/>
  <c r="L28" i="28" l="1"/>
  <c r="R18" i="28"/>
  <c r="L18" i="28"/>
  <c r="L17" i="28"/>
  <c r="L16" i="28"/>
  <c r="L21" i="28"/>
  <c r="R17" i="28"/>
  <c r="L15" i="28"/>
  <c r="G15" i="27" l="1"/>
  <c r="C31" i="28" l="1"/>
  <c r="C32" i="28"/>
  <c r="C33" i="28"/>
  <c r="C34" i="28"/>
  <c r="C35" i="28"/>
  <c r="C38" i="28"/>
  <c r="C49" i="28"/>
  <c r="C50" i="28"/>
  <c r="C51" i="28"/>
  <c r="C52" i="28"/>
  <c r="C53" i="28"/>
  <c r="C57" i="28"/>
  <c r="C63" i="28"/>
  <c r="C11" i="28"/>
  <c r="C12" i="28"/>
  <c r="C13" i="28"/>
  <c r="C14" i="28"/>
  <c r="C15" i="28"/>
  <c r="C16" i="28"/>
  <c r="C17" i="28"/>
  <c r="C18" i="28"/>
  <c r="C19" i="28"/>
  <c r="C20" i="28"/>
  <c r="C21" i="28"/>
  <c r="C22" i="28"/>
  <c r="C23" i="28"/>
  <c r="C24" i="28"/>
  <c r="C25" i="28"/>
  <c r="C26" i="28"/>
  <c r="C27" i="28"/>
  <c r="C28" i="28"/>
  <c r="C29" i="28"/>
  <c r="C30" i="28"/>
  <c r="J10" i="28" l="1"/>
  <c r="L20" i="29" l="1"/>
  <c r="L30" i="29"/>
  <c r="L40" i="29"/>
  <c r="L50" i="29"/>
  <c r="L60" i="29"/>
  <c r="L70" i="29"/>
  <c r="L90" i="29"/>
  <c r="L100" i="29"/>
  <c r="L110" i="29"/>
  <c r="L120" i="29"/>
  <c r="L130" i="29"/>
  <c r="A130" i="29"/>
  <c r="A129" i="18" s="1"/>
  <c r="B130" i="29"/>
  <c r="B129" i="18" s="1"/>
  <c r="C130" i="29"/>
  <c r="C129" i="18" s="1"/>
  <c r="E130" i="29"/>
  <c r="E131" i="29"/>
  <c r="E132" i="29"/>
  <c r="E133" i="29"/>
  <c r="E134" i="29"/>
  <c r="E135" i="29"/>
  <c r="E136" i="29"/>
  <c r="E137" i="29"/>
  <c r="E138" i="29"/>
  <c r="E139" i="29"/>
  <c r="A20" i="29"/>
  <c r="A19" i="18" s="1"/>
  <c r="B20" i="29"/>
  <c r="B19" i="18" s="1"/>
  <c r="C20" i="29"/>
  <c r="C19" i="18" s="1"/>
  <c r="A30" i="29"/>
  <c r="A29" i="18" s="1"/>
  <c r="B30" i="29"/>
  <c r="B29" i="18" s="1"/>
  <c r="C30" i="29"/>
  <c r="C29" i="18" s="1"/>
  <c r="A40" i="29"/>
  <c r="A39" i="18" s="1"/>
  <c r="B40" i="29"/>
  <c r="B39" i="18" s="1"/>
  <c r="C40" i="29"/>
  <c r="C39" i="18" s="1"/>
  <c r="A50" i="29"/>
  <c r="A49" i="18" s="1"/>
  <c r="B50" i="29"/>
  <c r="B49" i="18" s="1"/>
  <c r="C50" i="29"/>
  <c r="C49" i="18" s="1"/>
  <c r="A60" i="29"/>
  <c r="A59" i="18" s="1"/>
  <c r="B60" i="29"/>
  <c r="B59" i="18" s="1"/>
  <c r="C60" i="29"/>
  <c r="C59" i="18" s="1"/>
  <c r="A70" i="29"/>
  <c r="A69" i="18" s="1"/>
  <c r="B70" i="29"/>
  <c r="B69" i="18" s="1"/>
  <c r="C70" i="29"/>
  <c r="C69" i="18" s="1"/>
  <c r="A80" i="29"/>
  <c r="A79" i="18" s="1"/>
  <c r="B80" i="29"/>
  <c r="B79" i="18" s="1"/>
  <c r="C80" i="29"/>
  <c r="C79" i="18" s="1"/>
  <c r="A90" i="29"/>
  <c r="A89" i="18" s="1"/>
  <c r="B90" i="29"/>
  <c r="B89" i="18" s="1"/>
  <c r="C90" i="29"/>
  <c r="C89" i="18" s="1"/>
  <c r="A100" i="29"/>
  <c r="A99" i="18" s="1"/>
  <c r="B100" i="29"/>
  <c r="B99" i="18" s="1"/>
  <c r="C100" i="29"/>
  <c r="C99" i="18" s="1"/>
  <c r="A110" i="29"/>
  <c r="A109" i="18" s="1"/>
  <c r="B110" i="29"/>
  <c r="B109" i="18" s="1"/>
  <c r="C110" i="29"/>
  <c r="C109" i="18" s="1"/>
  <c r="A120" i="29"/>
  <c r="A119" i="18" s="1"/>
  <c r="B120" i="29"/>
  <c r="B119" i="18" s="1"/>
  <c r="C120" i="29"/>
  <c r="C119" i="18" s="1"/>
  <c r="B15" i="28"/>
  <c r="B20" i="28"/>
  <c r="B25" i="28"/>
  <c r="B30" i="28"/>
  <c r="B35" i="28"/>
  <c r="B38" i="28"/>
  <c r="B49" i="28"/>
  <c r="B53" i="28"/>
  <c r="B57" i="28"/>
  <c r="B63" i="28"/>
  <c r="A63" i="28"/>
  <c r="J63" i="28"/>
  <c r="R63" i="28"/>
  <c r="J64" i="28"/>
  <c r="R64" i="28"/>
  <c r="J65" i="28"/>
  <c r="J66" i="28"/>
  <c r="A20" i="28"/>
  <c r="A25" i="28"/>
  <c r="A30" i="28"/>
  <c r="A35" i="28"/>
  <c r="A38" i="28"/>
  <c r="A49" i="28"/>
  <c r="A53" i="28"/>
  <c r="A57" i="28"/>
  <c r="K52" i="27"/>
  <c r="G49" i="27"/>
  <c r="K63" i="28" l="1"/>
  <c r="F100" i="29"/>
  <c r="S63" i="28"/>
  <c r="C139" i="36"/>
  <c r="C139" i="35"/>
  <c r="C139" i="34"/>
  <c r="B139" i="36"/>
  <c r="B139" i="35"/>
  <c r="B139" i="34"/>
  <c r="A139" i="36"/>
  <c r="A139" i="35"/>
  <c r="A139" i="34"/>
  <c r="C129" i="36"/>
  <c r="C129" i="35"/>
  <c r="C129" i="34"/>
  <c r="B129" i="36"/>
  <c r="B129" i="35"/>
  <c r="B129" i="34"/>
  <c r="A129" i="36"/>
  <c r="A129" i="35"/>
  <c r="A129" i="34"/>
  <c r="C119" i="36"/>
  <c r="C119" i="35"/>
  <c r="C119" i="34"/>
  <c r="B119" i="36"/>
  <c r="B119" i="35"/>
  <c r="B119" i="34"/>
  <c r="A119" i="36"/>
  <c r="A119" i="35"/>
  <c r="A119" i="34"/>
  <c r="C109" i="36"/>
  <c r="C109" i="35"/>
  <c r="C109" i="34"/>
  <c r="B109" i="36"/>
  <c r="B109" i="35"/>
  <c r="B109" i="34"/>
  <c r="A109" i="36"/>
  <c r="A109" i="35"/>
  <c r="A109" i="34"/>
  <c r="C99" i="36"/>
  <c r="C99" i="35"/>
  <c r="C99" i="34"/>
  <c r="B99" i="36"/>
  <c r="B99" i="35"/>
  <c r="B99" i="34"/>
  <c r="A99" i="36"/>
  <c r="A99" i="35"/>
  <c r="A99" i="34"/>
  <c r="C89" i="36"/>
  <c r="C89" i="35"/>
  <c r="C89" i="34"/>
  <c r="B89" i="36"/>
  <c r="B89" i="35"/>
  <c r="B89" i="34"/>
  <c r="A89" i="36"/>
  <c r="A89" i="35"/>
  <c r="A89" i="34"/>
  <c r="C79" i="36"/>
  <c r="C79" i="35"/>
  <c r="C79" i="34"/>
  <c r="B79" i="36"/>
  <c r="B79" i="35"/>
  <c r="B79" i="34"/>
  <c r="A79" i="36"/>
  <c r="A79" i="35"/>
  <c r="A79" i="34"/>
  <c r="C69" i="36"/>
  <c r="C69" i="35"/>
  <c r="C69" i="34"/>
  <c r="B69" i="36"/>
  <c r="B69" i="35"/>
  <c r="B69" i="34"/>
  <c r="A69" i="36"/>
  <c r="A69" i="35"/>
  <c r="A69" i="34"/>
  <c r="C59" i="36"/>
  <c r="C59" i="35"/>
  <c r="C59" i="34"/>
  <c r="B59" i="36"/>
  <c r="B59" i="35"/>
  <c r="B59" i="34"/>
  <c r="A59" i="36"/>
  <c r="A59" i="35"/>
  <c r="A59" i="34"/>
  <c r="C49" i="36"/>
  <c r="C49" i="35"/>
  <c r="C49" i="34"/>
  <c r="B49" i="36"/>
  <c r="B49" i="35"/>
  <c r="B49" i="34"/>
  <c r="A49" i="36"/>
  <c r="A49" i="35"/>
  <c r="A49" i="34"/>
  <c r="C39" i="36"/>
  <c r="C39" i="35"/>
  <c r="C39" i="34"/>
  <c r="B39" i="36"/>
  <c r="B39" i="35"/>
  <c r="B39" i="34"/>
  <c r="A39" i="36"/>
  <c r="A39" i="35"/>
  <c r="A39" i="34"/>
  <c r="C29" i="36"/>
  <c r="C29" i="35"/>
  <c r="C29" i="34"/>
  <c r="B29" i="36"/>
  <c r="B29" i="35"/>
  <c r="B29" i="34"/>
  <c r="A29" i="36"/>
  <c r="A29" i="35"/>
  <c r="A29" i="34"/>
  <c r="C19" i="36"/>
  <c r="C19" i="35"/>
  <c r="C19" i="34"/>
  <c r="B19" i="36"/>
  <c r="B19" i="35"/>
  <c r="B19" i="34"/>
  <c r="A19" i="36"/>
  <c r="A19" i="35"/>
  <c r="A19" i="34"/>
  <c r="C149" i="36"/>
  <c r="C149" i="35"/>
  <c r="C149" i="34"/>
  <c r="B149" i="36"/>
  <c r="B149" i="35"/>
  <c r="B149" i="34"/>
  <c r="A149" i="36"/>
  <c r="A149" i="35"/>
  <c r="A149" i="34"/>
  <c r="M49" i="27"/>
  <c r="O49" i="27" s="1"/>
  <c r="N49" i="27" l="1"/>
  <c r="H100" i="29" s="1"/>
  <c r="G100" i="29"/>
  <c r="R58" i="28"/>
  <c r="R57" i="28"/>
  <c r="R55" i="28"/>
  <c r="R54" i="28"/>
  <c r="R53" i="28"/>
  <c r="R50" i="28"/>
  <c r="R49" i="28"/>
  <c r="R38" i="28"/>
  <c r="R37" i="28"/>
  <c r="R35" i="28"/>
  <c r="R33" i="28"/>
  <c r="R32" i="28"/>
  <c r="R31" i="28"/>
  <c r="R30" i="28"/>
  <c r="J62" i="28"/>
  <c r="J61" i="28"/>
  <c r="J60" i="28"/>
  <c r="J59" i="28"/>
  <c r="J58" i="28"/>
  <c r="J57" i="28"/>
  <c r="E129" i="29"/>
  <c r="E128" i="29"/>
  <c r="E127" i="29"/>
  <c r="E126" i="29"/>
  <c r="E125" i="29"/>
  <c r="E124" i="29"/>
  <c r="E123" i="29"/>
  <c r="E122" i="29"/>
  <c r="E121" i="29"/>
  <c r="E120" i="29"/>
  <c r="E119" i="29"/>
  <c r="E118" i="29"/>
  <c r="E117" i="29"/>
  <c r="E116" i="29"/>
  <c r="E115" i="29"/>
  <c r="E114" i="29"/>
  <c r="E113" i="29"/>
  <c r="E112" i="29"/>
  <c r="E111" i="29"/>
  <c r="E110" i="29"/>
  <c r="E109" i="29"/>
  <c r="E108" i="29"/>
  <c r="E107" i="29"/>
  <c r="E106" i="29"/>
  <c r="E105" i="29"/>
  <c r="E104" i="29"/>
  <c r="E103" i="29"/>
  <c r="E102" i="29"/>
  <c r="E101" i="29"/>
  <c r="E100" i="29"/>
  <c r="E99" i="29"/>
  <c r="E98" i="29"/>
  <c r="E97" i="29"/>
  <c r="E96" i="29"/>
  <c r="E95" i="29"/>
  <c r="E94" i="29"/>
  <c r="E93" i="29"/>
  <c r="E92" i="29"/>
  <c r="E91" i="29"/>
  <c r="E90" i="29"/>
  <c r="E89" i="29"/>
  <c r="E88" i="29"/>
  <c r="E87" i="29"/>
  <c r="E86" i="29"/>
  <c r="E85" i="29"/>
  <c r="E84" i="29"/>
  <c r="E83" i="29"/>
  <c r="E82" i="29"/>
  <c r="E81" i="29"/>
  <c r="E80" i="29"/>
  <c r="E79" i="29"/>
  <c r="E78" i="29"/>
  <c r="E77" i="29"/>
  <c r="E76" i="29"/>
  <c r="E75" i="29"/>
  <c r="E74" i="29"/>
  <c r="E73" i="29"/>
  <c r="E72" i="29"/>
  <c r="E71" i="29"/>
  <c r="E70" i="29"/>
  <c r="E69" i="29"/>
  <c r="E68" i="29"/>
  <c r="E67" i="29"/>
  <c r="E66" i="29"/>
  <c r="E65" i="29"/>
  <c r="E64" i="29"/>
  <c r="E63" i="29"/>
  <c r="E62" i="29"/>
  <c r="E61" i="29"/>
  <c r="E60" i="29"/>
  <c r="L38" i="28"/>
  <c r="L35" i="28"/>
  <c r="L33" i="28"/>
  <c r="L32" i="28"/>
  <c r="L31" i="28"/>
  <c r="L30" i="28"/>
  <c r="L27" i="28"/>
  <c r="L26" i="28"/>
  <c r="L25" i="28"/>
  <c r="L20" i="28"/>
  <c r="J56" i="28"/>
  <c r="J55" i="28"/>
  <c r="J54" i="28"/>
  <c r="J53" i="28"/>
  <c r="J52" i="28"/>
  <c r="J51" i="28"/>
  <c r="J50" i="28"/>
  <c r="J49" i="28"/>
  <c r="L66" i="27"/>
  <c r="K66" i="27" s="1"/>
  <c r="G63" i="27"/>
  <c r="H63" i="27" s="1"/>
  <c r="L62" i="27"/>
  <c r="K62" i="27" s="1"/>
  <c r="L61" i="27"/>
  <c r="K61" i="27" s="1"/>
  <c r="L60" i="27"/>
  <c r="K60" i="27" s="1"/>
  <c r="G57" i="27"/>
  <c r="H57" i="27" s="1"/>
  <c r="L56" i="27"/>
  <c r="K56" i="27" s="1"/>
  <c r="G53" i="27"/>
  <c r="H53" i="27" s="1"/>
  <c r="K57" i="28" l="1"/>
  <c r="T57" i="28" s="1"/>
  <c r="K53" i="28"/>
  <c r="T53" i="28" s="1"/>
  <c r="K49" i="28"/>
  <c r="M63" i="27"/>
  <c r="N63" i="27" s="1"/>
  <c r="H130" i="29" s="1"/>
  <c r="F110" i="29"/>
  <c r="M53" i="27"/>
  <c r="F120" i="29"/>
  <c r="M57" i="27"/>
  <c r="F130" i="29"/>
  <c r="T63" i="28"/>
  <c r="T49" i="28"/>
  <c r="J100" i="29" s="1"/>
  <c r="D99" i="18" s="1"/>
  <c r="S30" i="28"/>
  <c r="S57" i="28"/>
  <c r="S53" i="28"/>
  <c r="S49" i="28"/>
  <c r="U49" i="28" s="1"/>
  <c r="S38" i="28"/>
  <c r="S35" i="28"/>
  <c r="U63" i="28" l="1"/>
  <c r="K130" i="29" s="1"/>
  <c r="G130" i="29"/>
  <c r="K100" i="29"/>
  <c r="V49" i="28"/>
  <c r="M100" i="29" s="1"/>
  <c r="J110" i="29"/>
  <c r="D109" i="18" s="1"/>
  <c r="D119" i="36"/>
  <c r="D119" i="35"/>
  <c r="D119" i="34"/>
  <c r="J130" i="29"/>
  <c r="D129" i="18" s="1"/>
  <c r="N57" i="27"/>
  <c r="H120" i="29" s="1"/>
  <c r="G120" i="29"/>
  <c r="U57" i="28"/>
  <c r="K120" i="29" s="1"/>
  <c r="E119" i="18" s="1"/>
  <c r="J120" i="29"/>
  <c r="D119" i="18" s="1"/>
  <c r="G110" i="29"/>
  <c r="U53" i="28"/>
  <c r="N53" i="27"/>
  <c r="H110" i="29" s="1"/>
  <c r="O63" i="27"/>
  <c r="O57" i="27"/>
  <c r="O53" i="27"/>
  <c r="F119" i="34" l="1"/>
  <c r="F99" i="18"/>
  <c r="E119" i="35"/>
  <c r="E99" i="18"/>
  <c r="E149" i="36"/>
  <c r="E129" i="18"/>
  <c r="V63" i="28"/>
  <c r="M130" i="29" s="1"/>
  <c r="E149" i="34"/>
  <c r="E149" i="35"/>
  <c r="E119" i="36"/>
  <c r="E119" i="34"/>
  <c r="F119" i="36"/>
  <c r="F119" i="35"/>
  <c r="V57" i="28"/>
  <c r="M120" i="29" s="1"/>
  <c r="K110" i="29"/>
  <c r="E109" i="18" s="1"/>
  <c r="V53" i="28"/>
  <c r="M110" i="29" s="1"/>
  <c r="F109" i="18" s="1"/>
  <c r="D139" i="36"/>
  <c r="D139" i="35"/>
  <c r="D139" i="34"/>
  <c r="E139" i="36"/>
  <c r="E139" i="35"/>
  <c r="E139" i="34"/>
  <c r="D149" i="36"/>
  <c r="D149" i="35"/>
  <c r="D149" i="34"/>
  <c r="D129" i="36"/>
  <c r="D129" i="35"/>
  <c r="D129" i="34"/>
  <c r="L37" i="27"/>
  <c r="K37" i="27" s="1"/>
  <c r="L35" i="27"/>
  <c r="G35" i="27"/>
  <c r="H35" i="27" s="1"/>
  <c r="F139" i="34" l="1"/>
  <c r="F119" i="18"/>
  <c r="F149" i="36"/>
  <c r="F129" i="18"/>
  <c r="F149" i="34"/>
  <c r="F149" i="35"/>
  <c r="F139" i="36"/>
  <c r="F139" i="35"/>
  <c r="M35" i="27"/>
  <c r="N35" i="27" s="1"/>
  <c r="H60" i="29" s="1"/>
  <c r="F60" i="29"/>
  <c r="F129" i="36"/>
  <c r="F129" i="35"/>
  <c r="F129" i="34"/>
  <c r="E129" i="36"/>
  <c r="E129" i="35"/>
  <c r="E129" i="34"/>
  <c r="K35" i="27"/>
  <c r="G60" i="29" l="1"/>
  <c r="U35" i="28"/>
  <c r="K60" i="29" s="1"/>
  <c r="O35" i="27"/>
  <c r="E69" i="34" l="1"/>
  <c r="E59" i="18"/>
  <c r="E69" i="35"/>
  <c r="E69" i="36"/>
  <c r="J38" i="28"/>
  <c r="L48" i="27"/>
  <c r="K48" i="27" s="1"/>
  <c r="L47" i="27"/>
  <c r="K47" i="27" s="1"/>
  <c r="L46" i="27"/>
  <c r="K46" i="27" s="1"/>
  <c r="G46" i="27"/>
  <c r="H46" i="27" s="1"/>
  <c r="T46" i="28" s="1"/>
  <c r="L45" i="27"/>
  <c r="K45" i="27" s="1"/>
  <c r="L44" i="27"/>
  <c r="K44" i="27" s="1"/>
  <c r="L41" i="27"/>
  <c r="H41" i="27"/>
  <c r="T41" i="28" s="1"/>
  <c r="J80" i="29" s="1"/>
  <c r="D79" i="18" s="1"/>
  <c r="M90" i="29" l="1"/>
  <c r="F89" i="18" s="1"/>
  <c r="J90" i="29"/>
  <c r="D89" i="18" s="1"/>
  <c r="M41" i="27"/>
  <c r="K38" i="28"/>
  <c r="F80" i="29"/>
  <c r="F90" i="29"/>
  <c r="M46" i="27"/>
  <c r="U46" i="28" s="1"/>
  <c r="K41" i="27"/>
  <c r="V46" i="28" l="1"/>
  <c r="K90" i="29"/>
  <c r="E89" i="18" s="1"/>
  <c r="N41" i="27"/>
  <c r="H80" i="29" s="1"/>
  <c r="U41" i="28"/>
  <c r="G80" i="29"/>
  <c r="G90" i="29"/>
  <c r="N46" i="27"/>
  <c r="H90" i="29" s="1"/>
  <c r="O41" i="27"/>
  <c r="O46" i="27"/>
  <c r="V41" i="28" l="1"/>
  <c r="M80" i="29" s="1"/>
  <c r="K80" i="29"/>
  <c r="E99" i="36"/>
  <c r="E99" i="34"/>
  <c r="F109" i="34"/>
  <c r="D109" i="36"/>
  <c r="D109" i="35"/>
  <c r="D109" i="34"/>
  <c r="E109" i="36"/>
  <c r="E109" i="35"/>
  <c r="E109" i="34"/>
  <c r="D99" i="36"/>
  <c r="D99" i="35"/>
  <c r="D99" i="34"/>
  <c r="D89" i="36"/>
  <c r="D89" i="35"/>
  <c r="D89" i="34"/>
  <c r="G30" i="27"/>
  <c r="E99" i="35" l="1"/>
  <c r="E79" i="18"/>
  <c r="F99" i="35"/>
  <c r="F79" i="18"/>
  <c r="F99" i="34"/>
  <c r="F99" i="36"/>
  <c r="F109" i="35"/>
  <c r="F109" i="36"/>
  <c r="F89" i="36"/>
  <c r="F89" i="35"/>
  <c r="F89" i="34"/>
  <c r="E89" i="36"/>
  <c r="E89" i="35"/>
  <c r="E89" i="34"/>
  <c r="C10" i="28"/>
  <c r="E14" i="29" l="1"/>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L11" i="27"/>
  <c r="K11" i="27" s="1"/>
  <c r="L12" i="27"/>
  <c r="K12" i="27" s="1"/>
  <c r="L13" i="27"/>
  <c r="K13" i="27" s="1"/>
  <c r="L14" i="27"/>
  <c r="K14" i="27" s="1"/>
  <c r="L15" i="27"/>
  <c r="L16" i="27"/>
  <c r="K16" i="27" s="1"/>
  <c r="L17" i="27"/>
  <c r="K17" i="27" s="1"/>
  <c r="L18" i="27"/>
  <c r="K18" i="27" s="1"/>
  <c r="L19" i="27"/>
  <c r="K19" i="27" s="1"/>
  <c r="L20" i="27"/>
  <c r="L21" i="27"/>
  <c r="K21" i="27" s="1"/>
  <c r="L22" i="27"/>
  <c r="K22" i="27" s="1"/>
  <c r="L23" i="27"/>
  <c r="K23" i="27" s="1"/>
  <c r="L24" i="27"/>
  <c r="K24" i="27" s="1"/>
  <c r="L25" i="27"/>
  <c r="L26" i="27"/>
  <c r="K26" i="27" s="1"/>
  <c r="L27" i="27"/>
  <c r="K27" i="27" s="1"/>
  <c r="L28" i="27"/>
  <c r="K28" i="27" s="1"/>
  <c r="L29" i="27"/>
  <c r="K29" i="27" s="1"/>
  <c r="L30" i="27"/>
  <c r="L31" i="27"/>
  <c r="K31" i="27" s="1"/>
  <c r="L32" i="27"/>
  <c r="K32" i="27" s="1"/>
  <c r="L33" i="27"/>
  <c r="K33" i="27" s="1"/>
  <c r="L34" i="27"/>
  <c r="K34" i="27" s="1"/>
  <c r="L38" i="27"/>
  <c r="M38" i="27" s="1"/>
  <c r="K38" i="27" l="1"/>
  <c r="K30" i="27"/>
  <c r="M30" i="27"/>
  <c r="K25" i="27"/>
  <c r="M25" i="27"/>
  <c r="K20" i="27"/>
  <c r="M20" i="27"/>
  <c r="K15" i="27"/>
  <c r="M15" i="27"/>
  <c r="J37" i="28"/>
  <c r="J35" i="28"/>
  <c r="G20" i="29" l="1"/>
  <c r="G30" i="29"/>
  <c r="G40" i="29"/>
  <c r="G50" i="29"/>
  <c r="U30" i="28"/>
  <c r="K50" i="29" s="1"/>
  <c r="E49" i="18" s="1"/>
  <c r="G70" i="29"/>
  <c r="U38" i="28"/>
  <c r="K70" i="29" s="1"/>
  <c r="E69" i="18" s="1"/>
  <c r="K35" i="28"/>
  <c r="T35" i="28" s="1"/>
  <c r="G25" i="27"/>
  <c r="H25" i="27" s="1"/>
  <c r="F40" i="29" l="1"/>
  <c r="N25" i="27"/>
  <c r="H40" i="29" s="1"/>
  <c r="V35" i="28"/>
  <c r="M60" i="29" s="1"/>
  <c r="F59" i="18" s="1"/>
  <c r="J60" i="29"/>
  <c r="D59" i="18" s="1"/>
  <c r="E79" i="36"/>
  <c r="E79" i="35"/>
  <c r="E79" i="34"/>
  <c r="E59" i="36"/>
  <c r="E59" i="35"/>
  <c r="E59" i="34"/>
  <c r="O25" i="27"/>
  <c r="D69" i="36" l="1"/>
  <c r="D69" i="35"/>
  <c r="D69" i="34"/>
  <c r="F69" i="36"/>
  <c r="F69" i="35"/>
  <c r="F69" i="34"/>
  <c r="L11" i="28"/>
  <c r="H30" i="27" l="1"/>
  <c r="G10" i="27"/>
  <c r="H10" i="27" s="1"/>
  <c r="F50" i="29" l="1"/>
  <c r="N30" i="27"/>
  <c r="H50" i="29" s="1"/>
  <c r="O30" i="27"/>
  <c r="J15" i="28" l="1"/>
  <c r="R15" i="28"/>
  <c r="J16" i="28"/>
  <c r="R16" i="28"/>
  <c r="J17" i="28"/>
  <c r="J18" i="28"/>
  <c r="J19" i="28"/>
  <c r="J20" i="28"/>
  <c r="R20" i="28"/>
  <c r="J21" i="28"/>
  <c r="R21" i="28"/>
  <c r="J22" i="28"/>
  <c r="J23" i="28"/>
  <c r="J24" i="28"/>
  <c r="J34" i="28"/>
  <c r="J33" i="28"/>
  <c r="J32" i="28"/>
  <c r="J31" i="28"/>
  <c r="J30" i="28"/>
  <c r="J29" i="28"/>
  <c r="R28" i="28"/>
  <c r="J28" i="28"/>
  <c r="R27" i="28"/>
  <c r="J27" i="28"/>
  <c r="R26" i="28"/>
  <c r="J26" i="28"/>
  <c r="R25" i="28"/>
  <c r="J25" i="28"/>
  <c r="S20" i="28" l="1"/>
  <c r="U20" i="28" s="1"/>
  <c r="K30" i="29" s="1"/>
  <c r="E29" i="18" s="1"/>
  <c r="K20" i="28"/>
  <c r="S15" i="28"/>
  <c r="U15" i="28" s="1"/>
  <c r="K20" i="29" s="1"/>
  <c r="E19" i="18" s="1"/>
  <c r="K15" i="28"/>
  <c r="S25" i="28"/>
  <c r="U25" i="28" s="1"/>
  <c r="K40" i="29" s="1"/>
  <c r="E39" i="18" s="1"/>
  <c r="K30" i="28"/>
  <c r="T30" i="28" s="1"/>
  <c r="K25" i="28"/>
  <c r="T25" i="28" s="1"/>
  <c r="J40" i="29" l="1"/>
  <c r="D39" i="18" s="1"/>
  <c r="V25" i="28"/>
  <c r="M40" i="29" s="1"/>
  <c r="F39" i="18" s="1"/>
  <c r="J50" i="29"/>
  <c r="D49" i="18" s="1"/>
  <c r="V30" i="28"/>
  <c r="M50" i="29" s="1"/>
  <c r="F49" i="18" s="1"/>
  <c r="E49" i="36"/>
  <c r="E49" i="35"/>
  <c r="E49" i="34"/>
  <c r="E19" i="36"/>
  <c r="E19" i="35"/>
  <c r="E19" i="34"/>
  <c r="E29" i="36"/>
  <c r="E29" i="35"/>
  <c r="E29" i="34"/>
  <c r="E39" i="36"/>
  <c r="E39" i="35"/>
  <c r="E39" i="34"/>
  <c r="G38" i="27"/>
  <c r="H38" i="27" s="1"/>
  <c r="N38" i="27" s="1"/>
  <c r="H15" i="27"/>
  <c r="F20" i="29" l="1"/>
  <c r="T15" i="28"/>
  <c r="N15" i="27"/>
  <c r="H20" i="29" s="1"/>
  <c r="F70" i="29"/>
  <c r="T38" i="28"/>
  <c r="J70" i="29" s="1"/>
  <c r="D69" i="18" s="1"/>
  <c r="H70" i="29"/>
  <c r="F59" i="36"/>
  <c r="F59" i="35"/>
  <c r="F59" i="34"/>
  <c r="D59" i="36"/>
  <c r="D59" i="35"/>
  <c r="D59" i="34"/>
  <c r="F49" i="36"/>
  <c r="F49" i="35"/>
  <c r="F49" i="34"/>
  <c r="D49" i="36"/>
  <c r="D49" i="35"/>
  <c r="D49" i="34"/>
  <c r="G20" i="27"/>
  <c r="H20" i="27" s="1"/>
  <c r="F30" i="29" l="1"/>
  <c r="T20" i="28"/>
  <c r="N20" i="27"/>
  <c r="H30" i="29" s="1"/>
  <c r="V38" i="28"/>
  <c r="M70" i="29" s="1"/>
  <c r="F69" i="18" s="1"/>
  <c r="V15" i="28"/>
  <c r="M20" i="29" s="1"/>
  <c r="F19" i="18" s="1"/>
  <c r="J20" i="29"/>
  <c r="D19" i="18" s="1"/>
  <c r="O15" i="27"/>
  <c r="O38" i="27"/>
  <c r="D29" i="36" l="1"/>
  <c r="D29" i="35"/>
  <c r="D29" i="34"/>
  <c r="F29" i="36"/>
  <c r="F29" i="35"/>
  <c r="F29" i="34"/>
  <c r="D79" i="36"/>
  <c r="D79" i="35"/>
  <c r="D79" i="34"/>
  <c r="F79" i="36"/>
  <c r="F79" i="35"/>
  <c r="F79" i="34"/>
  <c r="V20" i="28"/>
  <c r="M30" i="29" s="1"/>
  <c r="F29" i="18" s="1"/>
  <c r="J30" i="29"/>
  <c r="D29" i="18" s="1"/>
  <c r="O20" i="27"/>
  <c r="D39" i="36" l="1"/>
  <c r="D39" i="35"/>
  <c r="D39" i="34"/>
  <c r="F39" i="36"/>
  <c r="F39" i="35"/>
  <c r="F39" i="34"/>
  <c r="A10" i="28"/>
  <c r="B10" i="28"/>
  <c r="I33" i="5" a="1"/>
  <c r="I33" i="5" s="1"/>
  <c r="C10" i="29" l="1"/>
  <c r="I27" i="5" a="1"/>
  <c r="C9" i="36" l="1"/>
  <c r="C9" i="35"/>
  <c r="C9" i="34"/>
  <c r="I27" i="5"/>
  <c r="L10" i="28"/>
  <c r="L10" i="27" l="1"/>
  <c r="I21" i="5"/>
  <c r="I22" i="5"/>
  <c r="M10" i="27" l="1"/>
  <c r="K10" i="27"/>
  <c r="C9" i="18"/>
  <c r="G10" i="29" l="1"/>
  <c r="E11" i="29"/>
  <c r="E12" i="29"/>
  <c r="E13" i="29"/>
  <c r="R11" i="28"/>
  <c r="R10" i="28"/>
  <c r="J11" i="28"/>
  <c r="J12" i="28"/>
  <c r="J13" i="28"/>
  <c r="J14" i="28"/>
  <c r="K10" i="28" l="1"/>
  <c r="S10" i="28"/>
  <c r="U10" i="28" s="1"/>
  <c r="O10" i="27" l="1"/>
  <c r="N10" i="27"/>
  <c r="H10" i="29" s="1"/>
  <c r="T10" i="28"/>
  <c r="V10" i="28" s="1"/>
  <c r="M10" i="29" s="1"/>
  <c r="F9" i="18" s="1"/>
  <c r="E10" i="29"/>
  <c r="B10" i="29"/>
  <c r="A10" i="29"/>
  <c r="A9" i="35" l="1"/>
  <c r="A9" i="36"/>
  <c r="A9" i="34"/>
  <c r="B9" i="35"/>
  <c r="B9" i="36"/>
  <c r="B9" i="34"/>
  <c r="F9" i="36"/>
  <c r="F9" i="35"/>
  <c r="F9" i="34"/>
  <c r="B9" i="18"/>
  <c r="A9" i="18"/>
  <c r="F19" i="36" l="1"/>
  <c r="F19" i="35"/>
  <c r="F19" i="34"/>
  <c r="D19" i="36"/>
  <c r="D19" i="35"/>
  <c r="D19" i="34"/>
  <c r="L10" i="29"/>
  <c r="K10" i="29" l="1"/>
  <c r="E9" i="34" l="1"/>
  <c r="E9" i="36"/>
  <c r="E9" i="35"/>
  <c r="E9" i="18"/>
  <c r="F10" i="29" l="1"/>
  <c r="J10" i="29" l="1"/>
  <c r="D9" i="34" l="1"/>
  <c r="D9" i="36"/>
  <c r="D9" i="35"/>
  <c r="D9" i="1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<sst xmlns="http://schemas.openxmlformats.org/spreadsheetml/2006/main" count="1311" uniqueCount="557">
  <si>
    <t xml:space="preserve"> MAPA DE RIESGOS SIGCMA 2024</t>
  </si>
  <si>
    <t>DEPENDENCIA (Unidad misional del CSJ o Unidad de la DEAJ o Seccional o CSJ en caso de despachos judiciales certificados)</t>
  </si>
  <si>
    <t>UNIDAD ADMINISTRATIVA</t>
  </si>
  <si>
    <t>PROCESO (indique el tipo de proceso si es Estratégico. Misional, Apoyo, Evaluación y Mejora y especifique el nombre del proceso)</t>
  </si>
  <si>
    <t>Apoyo</t>
  </si>
  <si>
    <t>GESTIÓN ADMINISTRATIVA</t>
  </si>
  <si>
    <t>CONSEJO SUPERIOR DE LA JUDICATURA</t>
  </si>
  <si>
    <t>DIRECCIÓN EJECUTIVA DE ADMINISTRACIÓN JUDICIAL</t>
  </si>
  <si>
    <t>CONSEJO SECCIONAL DE LA JUDICATURA</t>
  </si>
  <si>
    <t>DIRECCIÓN SECCIONAL DE ADMINISTRACIÓN JUDICIAL</t>
  </si>
  <si>
    <t>DESPACHO JUDICIAL CERTIFICADO</t>
  </si>
  <si>
    <t>FECHA</t>
  </si>
  <si>
    <t>CÓDIGO</t>
  </si>
  <si>
    <t>ELABORÓ</t>
  </si>
  <si>
    <t>REVISÓ</t>
  </si>
  <si>
    <t>APROBÓ</t>
  </si>
  <si>
    <t xml:space="preserve">    F-EVSG-11</t>
  </si>
  <si>
    <t>Líder de Proceso</t>
  </si>
  <si>
    <t xml:space="preserve">Coordinación Nacional SIGCMA </t>
  </si>
  <si>
    <t>Comité Nacional SIGCMA</t>
  </si>
  <si>
    <t>VERSIÓN</t>
  </si>
  <si>
    <t> 13/11/2023</t>
  </si>
  <si>
    <t> 12/12/2023</t>
  </si>
  <si>
    <t> 13/12/2023</t>
  </si>
  <si>
    <t>RIESGOS DE SOBORNO</t>
  </si>
  <si>
    <r>
      <t>La norma ISO37001:2017  define el soborno como: "</t>
    </r>
    <r>
      <rPr>
        <sz val="9"/>
        <color theme="4"/>
        <rFont val="Arial"/>
        <family val="2"/>
      </rPr>
      <t>Oferta</t>
    </r>
    <r>
      <rPr>
        <sz val="9"/>
        <color theme="1"/>
        <rFont val="Arial"/>
        <family val="2"/>
      </rPr>
      <t xml:space="preserve">, </t>
    </r>
    <r>
      <rPr>
        <sz val="9"/>
        <color theme="5"/>
        <rFont val="Arial"/>
        <family val="2"/>
      </rPr>
      <t>promesa</t>
    </r>
    <r>
      <rPr>
        <sz val="9"/>
        <color theme="1"/>
        <rFont val="Arial"/>
        <family val="2"/>
      </rPr>
      <t xml:space="preserve">, </t>
    </r>
    <r>
      <rPr>
        <sz val="9"/>
        <color theme="9"/>
        <rFont val="Arial"/>
        <family val="2"/>
      </rPr>
      <t>entrega</t>
    </r>
    <r>
      <rPr>
        <sz val="9"/>
        <color theme="1"/>
        <rFont val="Arial"/>
        <family val="2"/>
      </rPr>
      <t xml:space="preserve">, </t>
    </r>
    <r>
      <rPr>
        <sz val="9"/>
        <rFont val="Arial"/>
        <family val="2"/>
      </rPr>
      <t>aceptación</t>
    </r>
    <r>
      <rPr>
        <sz val="9"/>
        <color theme="1"/>
        <rFont val="Arial"/>
        <family val="2"/>
      </rPr>
      <t xml:space="preserve"> o </t>
    </r>
    <r>
      <rPr>
        <sz val="9"/>
        <color rgb="FF7030A0"/>
        <rFont val="Arial"/>
        <family val="2"/>
      </rPr>
      <t>solicitud</t>
    </r>
    <r>
      <rPr>
        <sz val="9"/>
        <color theme="1"/>
        <rFont val="Arial"/>
        <family val="2"/>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</si>
  <si>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</si>
  <si>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</si>
  <si>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</si>
  <si>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ANÁLISIS DE CONTEXTO 2024</t>
  </si>
  <si>
    <t>CONSEJO SECCIONAL/DIRECCIÓN SECCIONAL DE ADMINISTRACIÓN JUDICIAL Y/O DISTRITO JUDICIAL SEGÚN SEA EL CASO</t>
  </si>
  <si>
    <t xml:space="preserve">PROCESO </t>
  </si>
  <si>
    <t xml:space="preserve">DEPENDENCIA ADMINISTRATIVA O JUDICIAL CERTIFICADA </t>
  </si>
  <si>
    <t>OBJETIVO DEL PROCESO</t>
  </si>
  <si>
    <t>MAPA DE PROCESOS CONSEJO SUPERIOR DE LA JUDICATURA</t>
  </si>
  <si>
    <t>PROCESOS DEPENDENCIA JUDICIALES CERTIFICADAS</t>
  </si>
  <si>
    <t>Garantizar la atención de los servicios administrativos y generales, la administración, mantenimiento y control de los bienes muebles, inmuebles y del parque automotor, la formulación y control del programa de seguros, la organización y control del sistema de gestión documental administrativa, el suministro de insumos de funcionamiento y la coordinación del componente ambiental del SIGCMA, en el marco del sistema de gestión de la calidad, medio ambiente y seguridad y salud en el trabajo.</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</si>
  <si>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</si>
  <si>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</si>
  <si>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</si>
  <si>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</si>
  <si>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</si>
  <si>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</si>
  <si>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</si>
  <si>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Restricción en compra de bienes y servicios por política de austeridad</t>
  </si>
  <si>
    <t>Disminución en gastos de funcionamiento por el trabajo en casa por declaración de emergencia sanitaria</t>
  </si>
  <si>
    <t>Cambios legislación y politicas públicas</t>
  </si>
  <si>
    <t>Depurar las cuentas contables por reclasificación de bienes con valor inferior a medio SMMLV</t>
  </si>
  <si>
    <t>Modelo de desarrollo economico, ambiental y social fortalecido dentro del Plan de Desarrollo 2018 -2022</t>
  </si>
  <si>
    <t>Económicos y Financieros (disponibilidad de capital, liquidez, mercados financieros, desempleo, competencia)</t>
  </si>
  <si>
    <t>Déficit y/o recorte presupuestal para atender  las necesidades de bienes y servicios</t>
  </si>
  <si>
    <t>Inoportuna situación de fondos para el pago de obligaciones</t>
  </si>
  <si>
    <t>Sociales  y culturales (cultura, religión, demografía, responsabilidad social, orden público)</t>
  </si>
  <si>
    <t>Situaciones de órden público que afectan la infraestructura y la prestación del servicio</t>
  </si>
  <si>
    <t>Tecnológicos (desarrollo digital, avances en tecnología, acceso a sistemas de información externos, gobierno en línea)</t>
  </si>
  <si>
    <t>No contar con la disponibilidad permanente de las plataformas externas (Por ejemplo, SIIF - SECOP - TVEC - Banco Agrario).</t>
  </si>
  <si>
    <t>Implementación de plataformas tecnológicas para la gestión de los procesos (SIIF - SECOP - TVEC - Banco Agrario).</t>
  </si>
  <si>
    <t>Falta de cubrimiento y/o fallas a nivel de la infraestructura tecnológica</t>
  </si>
  <si>
    <t>Facturación electrónica</t>
  </si>
  <si>
    <t>Aprovechamiento de las herramientas del paquete de programas Office365 disponible para la Rama Judicial</t>
  </si>
  <si>
    <t>Legales y reglamentarios (estándares nacionales, internacionales, regulación)</t>
  </si>
  <si>
    <t>Embargos de cuentas oficiales</t>
  </si>
  <si>
    <t>Cambios reglamentarios</t>
  </si>
  <si>
    <t>Ambientales (emisiones y residuos, energía, catástrofes naturales, desarrollo sostenible)</t>
  </si>
  <si>
    <t>Fenómenos y catástrofes naturales</t>
  </si>
  <si>
    <t>Mejorar la gestión y el aprovechamiento de los residuos mediante la vinculación de los recicladores de oficio y gestores de residuos</t>
  </si>
  <si>
    <t>Incremento en la generación de vertimientos y residúos no aprovechables y peligrosos</t>
  </si>
  <si>
    <t xml:space="preserve">CONTEXTO INTERNO </t>
  </si>
  <si>
    <t xml:space="preserve">DEBILIDADES  (Factores específicos)  </t>
  </si>
  <si>
    <t>FORTALEZAS(Factores específicos)</t>
  </si>
  <si>
    <t>Estratégicos (direccionamiento estratégico, planeación institucional, liderazgo, trabajo en equipo)</t>
  </si>
  <si>
    <t>Sin antecedentes para el desarrollo del proceso administrativo</t>
  </si>
  <si>
    <t>Fomulación ágil y moderna del proceso con el uso de las nuevas tecnologías</t>
  </si>
  <si>
    <t>Falta de integración de esfuerzos para el cumplimiento de la gestión administrativa</t>
  </si>
  <si>
    <t>Creación de la División de mejoramiento y mantenimiento de la infraestructura física en la Unidad Administrativa</t>
  </si>
  <si>
    <t>Recursos financieros (presupuesto de funcionamiento, recursos de inversión</t>
  </si>
  <si>
    <t>Recursos insuficientes para atender las necesidades presentadas</t>
  </si>
  <si>
    <t>Priorización de los recursos y la optimización del gasto para satisfacer las necesidades básicas</t>
  </si>
  <si>
    <t>Personal (competencia del personal, disponibilidad, suficiencia, seguridad y salud  en el trabajo)</t>
  </si>
  <si>
    <t>Falta de profesionalización de la planta de cargos para la gestión</t>
  </si>
  <si>
    <t>Contar con servidores profesionales y experimentados en niveles de empleo asistencial</t>
  </si>
  <si>
    <t>Resistencia al cambio en relación con la implementación de acciones para el mejoramiento</t>
  </si>
  <si>
    <t>Contar con servidores profesionales y experimentados que generan valor al proceso</t>
  </si>
  <si>
    <t>Proceso (capacidad, diseño, ejecución, proveedores, entradas, salidas, gestión del conocimiento)</t>
  </si>
  <si>
    <t xml:space="preserve">No contar con precedentes en la determinación de procesos y procedimientos </t>
  </si>
  <si>
    <t>En construcción colectiva se están desarrollando los instrumentos de la gestión pública moderna</t>
  </si>
  <si>
    <t>Identificación de requisitos ambientales para los procesos de compras pública</t>
  </si>
  <si>
    <t xml:space="preserve">Tecnológicos </t>
  </si>
  <si>
    <t>Falta de desarrollos tecnológicos</t>
  </si>
  <si>
    <t>Construcción de herramientas puntuales para el manejo de las actividades, a través de la ofimática institucional</t>
  </si>
  <si>
    <t>Inadecuada infraestructura tecnológica</t>
  </si>
  <si>
    <t xml:space="preserve">Documentación (actualización, coherencia, aplicabilidad) </t>
  </si>
  <si>
    <t>Atraso en el desarrollo para el manejo de la gestión documental</t>
  </si>
  <si>
    <t>Servidores comprometidos en el manejo de la gestion documental</t>
  </si>
  <si>
    <t>No contar con la totalidad de los instrumentos requeridos (TVD de la entidad, entre otros) para intervenir técnicamente un elevado volumen de archivos</t>
  </si>
  <si>
    <t>Infraestructura física (suficiencia, comodidad)</t>
  </si>
  <si>
    <t xml:space="preserve">Deficit de espacios físico disponibles y con las condiciones necesarias para su funcionamiento </t>
  </si>
  <si>
    <t>Elementos de trabajo (papel, equipos, herramientas)</t>
  </si>
  <si>
    <t>Incorporación en los procesos un elevado nivel de impresión y/o fotocopia de documentos</t>
  </si>
  <si>
    <t>Incentivar el uso de documentos digitales</t>
  </si>
  <si>
    <t>Comunicación Interna (canales utilizados y su efectividad, flujo de la información necesaria para el desarrollo de las actividades)</t>
  </si>
  <si>
    <t>Falta de socializar los logros y desarrollos administrativos y misionales de la entidad</t>
  </si>
  <si>
    <t>Otros</t>
  </si>
  <si>
    <t>ESTRATEGIAS 2024</t>
  </si>
  <si>
    <t>ESTRATEGIAS  DOFA</t>
  </si>
  <si>
    <t>ESTRATEGIA/ACCIÓN/ PROYECTO</t>
  </si>
  <si>
    <t xml:space="preserve">GESTIONA </t>
  </si>
  <si>
    <t xml:space="preserve">DOCUMENTADA EN </t>
  </si>
  <si>
    <t>A</t>
  </si>
  <si>
    <t>O</t>
  </si>
  <si>
    <t>D</t>
  </si>
  <si>
    <t>F</t>
  </si>
  <si>
    <t>Tener actualizada la documentación de la información relacionada con el proceso</t>
  </si>
  <si>
    <t>Plan de acción</t>
  </si>
  <si>
    <t>Organzar e inventariar la documentación existente en el archivo central de la entidad</t>
  </si>
  <si>
    <t>2, 3, 7</t>
  </si>
  <si>
    <t>9, 10, 11</t>
  </si>
  <si>
    <t>Optimizar la prestación del servicio de mantenimiento del parque automotor</t>
  </si>
  <si>
    <t>3, 4, 5</t>
  </si>
  <si>
    <t>4, 6, 8</t>
  </si>
  <si>
    <t>Guía de transporte vertical - Certificaciones de sistemas de transporte vertical</t>
  </si>
  <si>
    <t>Mejorar los procesos y procedimiento de la gestión administrativa</t>
  </si>
  <si>
    <t>3, 5, 7</t>
  </si>
  <si>
    <t>1, 4, 6</t>
  </si>
  <si>
    <t>1, 4, 5, 6</t>
  </si>
  <si>
    <t>Aplicar instrumentos de la gestión documental en los archivos de la Dirección Ejecutiva de Administración Judicial</t>
  </si>
  <si>
    <t>2, 3</t>
  </si>
  <si>
    <t>9, 10</t>
  </si>
  <si>
    <t>Realizar identificación y cumplimiento de los requisitos legales y reglamentarios</t>
  </si>
  <si>
    <t>3,9,17</t>
  </si>
  <si>
    <t>Matriz de riesgos</t>
  </si>
  <si>
    <t>Matriz Mapa de Riesgos</t>
  </si>
  <si>
    <t>Orientaciones Generales</t>
  </si>
  <si>
    <r>
      <t xml:space="preserve">Antes de iniciar con el diligenciamiento de la información en la matriz, se requiere haber efectuado el análisis DOFA (Hoja 1. Análisis de Contexto)  y revisado todos los elementos del proceso: </t>
    </r>
    <r>
      <rPr>
        <b/>
        <sz val="9"/>
        <rFont val="Arial"/>
        <family val="2"/>
      </rPr>
      <t xml:space="preserve"> objetivo, alcance, actividades, y en especial los productos y servicios que entrega.</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</si>
  <si>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</si>
  <si>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</si>
  <si>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</si>
  <si>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</si>
  <si>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</si>
  <si>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</si>
  <si>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</si>
  <si>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(Ver caracterización del proceso)</t>
  </si>
  <si>
    <t>Alcance</t>
  </si>
  <si>
    <t>Diligenciar el alcance del proceso.(Ver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</si>
  <si>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</si>
  <si>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</si>
  <si>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</si>
  <si>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</si>
  <si>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</si>
  <si>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</si>
  <si>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</si>
  <si>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</si>
  <si>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</si>
  <si>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proyectar de acuerdo con el conocimiento que se tiene del proceso.</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</si>
  <si>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</si>
  <si>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</si>
  <si>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</si>
  <si>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Políticas </t>
  </si>
  <si>
    <t>PROBABILIDAD</t>
  </si>
  <si>
    <t xml:space="preserve">La hoja valora la probabilidad de acuerdo con los criterio definidos en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</si>
  <si>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</si>
  <si>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</si>
  <si>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</si>
  <si>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</si>
  <si>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</si>
  <si>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</si>
  <si>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</si>
  <si>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</si>
  <si>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</si>
  <si>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Probabilidad inherente por probabilidad residual </t>
  </si>
  <si>
    <r>
      <rPr>
        <b/>
        <sz val="9"/>
        <rFont val="Arial"/>
        <family val="2"/>
      </rPr>
      <t>NOTA</t>
    </r>
    <r>
      <rPr>
        <sz val="9"/>
        <rFont val="Arial"/>
        <family val="2"/>
      </rPr>
      <t>: Si desea adicionar mas riesgos, copie las filas del riesgo anterior. No modifique las formulas</t>
    </r>
  </si>
  <si>
    <r>
      <t xml:space="preserve"> - </t>
    </r>
    <r>
      <rPr>
        <b/>
        <sz val="9"/>
        <rFont val="Arial"/>
        <family val="2"/>
      </rPr>
      <t xml:space="preserve"> Hoja 5 Valoración Controles:</t>
    </r>
    <r>
      <rPr>
        <sz val="9"/>
        <rFont val="Arial"/>
        <family val="2"/>
      </rPr>
      <t xml:space="preserve"> Información pertinente referente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</si>
  <si>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</si>
  <si>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</si>
  <si>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</si>
  <si>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</si>
  <si>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</si>
  <si>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</si>
  <si>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están  asociadas a los factores: personal, recursos, sistema de información procedimientos, etc., relacionados en el DOFA, si encuentra causas adicionales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</si>
  <si>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</si>
  <si>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</si>
  <si>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</si>
  <si>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</si>
  <si>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</si>
  <si>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</si>
  <si>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</si>
  <si>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</si>
  <si>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</si>
  <si>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</si>
  <si>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</si>
  <si>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</si>
  <si>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</si>
  <si>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</si>
  <si>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</si>
  <si>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</si>
  <si>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</si>
  <si>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</si>
  <si>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</si>
  <si>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</si>
  <si>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 </t>
    </r>
    <r>
      <rPr>
        <b/>
        <sz val="9"/>
        <rFont val="Arial"/>
        <family val="2"/>
      </rPr>
      <t xml:space="preserve"> Hoja7  Mapa Final</t>
    </r>
    <r>
      <rPr>
        <sz val="9"/>
        <rFont val="Arial"/>
        <family val="2"/>
      </rPr>
      <t>. Resumen del análisis de riesgo inherente , riesgo residual y tratamiento a ejecutar</t>
    </r>
  </si>
  <si>
    <r>
      <t xml:space="preserve"> - </t>
    </r>
    <r>
      <rPr>
        <b/>
        <sz val="9"/>
        <rFont val="Arial"/>
        <family val="2"/>
      </rPr>
      <t xml:space="preserve"> Hoja 7 Tabla de Clasificación Riesgo: </t>
    </r>
    <r>
      <rPr>
        <sz val="9"/>
        <rFont val="Arial"/>
        <family val="2"/>
      </rPr>
      <t>Tabla referente para todos los cálculos (no se diligencia)</t>
    </r>
  </si>
  <si>
    <r>
      <t xml:space="preserve"> - </t>
    </r>
    <r>
      <rPr>
        <b/>
        <sz val="9"/>
        <rFont val="Arial"/>
        <family val="2"/>
      </rPr>
      <t xml:space="preserve"> Hoja 8 Políticas de administración. </t>
    </r>
    <r>
      <rPr>
        <sz val="9"/>
        <rFont val="Arial"/>
        <family val="2"/>
      </rPr>
      <t>Se establecen los criterios de probabilidad e impacto (según apetito y tolerancia de riesgo)</t>
    </r>
  </si>
  <si>
    <r>
      <t xml:space="preserve"> - </t>
    </r>
    <r>
      <rPr>
        <b/>
        <sz val="9"/>
        <rFont val="Arial"/>
        <family val="2"/>
      </rPr>
      <t xml:space="preserve"> Hoja 9 Matriz de Calor :  </t>
    </r>
    <r>
      <rPr>
        <sz val="9"/>
        <rFont val="Arial"/>
        <family val="2"/>
      </rPr>
      <t>Criterios  según política para el tratamiento de riesgos acorde con su evaluación</t>
    </r>
  </si>
  <si>
    <r>
      <t xml:space="preserve"> -  </t>
    </r>
    <r>
      <rPr>
        <b/>
        <sz val="9"/>
        <rFont val="Arial"/>
        <family val="2"/>
      </rPr>
      <t>Hoja 10 a la 13 Seguimientos Trimestrales</t>
    </r>
    <r>
      <rPr>
        <sz val="9"/>
        <rFont val="Arial"/>
        <family val="2"/>
      </rPr>
      <t>: En estas hojas de cálculo se realiza el seguimiento trimestral a las acciones formuladas para gestionar  los riesgos residuales</t>
    </r>
  </si>
  <si>
    <t>Proceso:</t>
  </si>
  <si>
    <t>Objetivo:</t>
  </si>
  <si>
    <t>Garantizar la atención de los servicios administrativos y generales, la administración, mantenimiento y control de los bienes muebles, inmuebles y del parque automotor, la formulación y control del programa de seguros, la organización y control del sistema de gestión documental administrativa, el suministro de insumos de funcionamiento y la coordinación del componente ambiental del SIGCMA, en el marco del sistema de gestión de la calidad, medio ambiente y seguridad y salud en el trabajo y antisoborno.</t>
  </si>
  <si>
    <t>Alcance:</t>
  </si>
  <si>
    <t xml:space="preserve">Nivel Central - Seccional </t>
  </si>
  <si>
    <t>IDENTIFICACIÓN DEL RIESGO</t>
  </si>
  <si>
    <t>CAUSAS</t>
  </si>
  <si>
    <t>PROBABILIDAD INHERENTE</t>
  </si>
  <si>
    <t>IMPACTO INHERENTE</t>
  </si>
  <si>
    <t>RIESGO INHERENTE</t>
  </si>
  <si>
    <t>N.</t>
  </si>
  <si>
    <t>RIESGO 
(Posibilidad de…..)</t>
  </si>
  <si>
    <t>DESCRIPCIÓN DEL RIESGO</t>
  </si>
  <si>
    <t>Número de veces que se realizó la actividad en un año o se proyecta realizar</t>
  </si>
  <si>
    <t>Número de veces que se materializo el riesgo en un año o que se puede materializar</t>
  </si>
  <si>
    <t>% Probabilidad</t>
  </si>
  <si>
    <t xml:space="preserve">EFECTOS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</si>
  <si>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</si>
  <si>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</si>
  <si>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</si>
  <si>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</si>
  <si>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</si>
  <si>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</si>
  <si>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</si>
  <si>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</si>
  <si>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Inoportunidad en la liquidación de contratos y en el cierre de los expedientes contractuales</t>
  </si>
  <si>
    <t>Caso probable en que no se realice a tiempo la liquidación de contratos a cargo y/o se haga se haga el cierre de expedientes contractuales de manera extemporánea</t>
  </si>
  <si>
    <t>1. Falta de planeación, seguimiento y control de los contratos que hayan terminado.</t>
  </si>
  <si>
    <t>Incumplimiento de las metas establecidas</t>
  </si>
  <si>
    <t>Incumplimiento del 20% de los indicadores del proceso</t>
  </si>
  <si>
    <t>2. Ausencia o cambio de la persona encargada de desarrollar estas funciones (Enfermedad, licencia, retiro, etc.)</t>
  </si>
  <si>
    <t>Afectación Económica</t>
  </si>
  <si>
    <t>Afectación al presupuesto en un valor ≥0,5%.</t>
  </si>
  <si>
    <t>3. Negligencia del contratista</t>
  </si>
  <si>
    <t>4. Carencia de personal con las competencias necesarias para el desarrollo de estas actividades.</t>
  </si>
  <si>
    <t>5. Demora en la expedición de documentos requeridos para la liquidación del contrato</t>
  </si>
  <si>
    <t>No salvaguardar los bienes e intereses asegurables de la Entidad</t>
  </si>
  <si>
    <t>No atender los requisitos legales y normativos establecidos para el adecuado aseguramiento de los bienes e intereses de la Entidad</t>
  </si>
  <si>
    <t>1. Desconocimiento del marco normativo en materia de seguros para la Entidad.</t>
  </si>
  <si>
    <t>Interrupción o afectación en la prestación del servicio administrativo</t>
  </si>
  <si>
    <t>Entre e 97 a 192 horas habiles al año o afectación baja</t>
  </si>
  <si>
    <t>2. Comunicación no asertiva entre los actores que intervienen en las actividades de aseguramiento y su actualización, prevención de pérdidas y siniestralidad.</t>
  </si>
  <si>
    <t>Afectación al presupuesto en un valor &lt;0,5% y ≥1%.</t>
  </si>
  <si>
    <t>3. Incumplimiento de las obligaciones contenidas en los contratos suscritos para la implementación del plan de seguros de la Entidad.</t>
  </si>
  <si>
    <t>4. Imprecisión en la información recibida en el trámite de los siniestros.</t>
  </si>
  <si>
    <t>Interrupción o afectación en la prestación del servicio judicial</t>
  </si>
  <si>
    <t xml:space="preserve">Entre 49 a 96 horas habiles al año </t>
  </si>
  <si>
    <t>5. Sobre carga de trabajo que no permite atender las dinámicas de aseguramiento, prevención de pérdidas y siniestralidad.</t>
  </si>
  <si>
    <t>Perdida parcial o total de la información</t>
  </si>
  <si>
    <t>Posibilidad de pérdida de la documentación en los procesos internos del área, debido al traslado de la documentación a otras dependencias. Igualmente el no registro en el aplicativo de correspondencia de las solicitudes remitdias a la entidad a través de correo electrónico o de manera física</t>
  </si>
  <si>
    <t>1. Diferencias en la visualización de la información registrada en el correo  electrónico (ambiente web y escritorio) que pueden generar el no registro de algunas solicitudes.</t>
  </si>
  <si>
    <t>Entre 193 a 288 horas habiles al año o afectación media</t>
  </si>
  <si>
    <t xml:space="preserve">2. Pérdida de documentos cuando son entregados para realizar un proceso en otra dependencia </t>
  </si>
  <si>
    <t>Afectación de reputacion,imagén, credibilidad, satisfacción de usuarios y PI</t>
  </si>
  <si>
    <t xml:space="preserve">De un área del nivel central, seccional o despacho judicial </t>
  </si>
  <si>
    <t xml:space="preserve">3. Posibles daños y pérdida de documentos o información recibida para radicar, entregar o enviar por correo o a la mano; por factores humanos y ambientales. </t>
  </si>
  <si>
    <t>4.Desconocimiento del procedimiento de procesos de Archivo en la recepción, almacenamiento y distribución de los documentos</t>
  </si>
  <si>
    <t>5. Alto volumen de carga laboral</t>
  </si>
  <si>
    <t>Suspensión de los Servicios Públicos Domiciliarios y/o de Telefonía Móvil Celular (TMC)</t>
  </si>
  <si>
    <t>Pérdida de los beneficios obtenidos mediante el uso de los Servicios Públicos domiciliarios y Servicios TMC.</t>
  </si>
  <si>
    <t>1. No dar trámite de pago oportuno.</t>
  </si>
  <si>
    <t xml:space="preserve">Entre 0 a 48 horas habiles al año </t>
  </si>
  <si>
    <t>2. Saldos pendientes que no corresponden en su pago a la Rama Judicial</t>
  </si>
  <si>
    <t>Entre 0 a 96 horas habiles al año o afectación minima</t>
  </si>
  <si>
    <t>3. Fallas en la comunicación con el operador del servicio.</t>
  </si>
  <si>
    <t>4. No aplicación o aplicación extemporánea de pagos por parte del operador.</t>
  </si>
  <si>
    <t>5. Transición en la aplicación de las disposiciones legales en materia de austeridad en el gasto frente a la contratación de Servicios TMC.</t>
  </si>
  <si>
    <t>Tener registros desactualizados del parque automotor de la Rama Judicial (Hojas de vida de los vehículos, reporte de novedades) y/o pérdida de la información anéxa documentada.</t>
  </si>
  <si>
    <t>Falta de información para realizar seguimiento en términos de cumplimiento, detección y análisis de las novedades de los vehículos.</t>
  </si>
  <si>
    <t>1. Registros y novedades recibidas pendientes de actualiza.</t>
  </si>
  <si>
    <t>2. Registros y novedades no recibidas para la actualización del registro.</t>
  </si>
  <si>
    <t>3. Bases de datos sin criterios unificados.</t>
  </si>
  <si>
    <t>4. Falta de respaldo de la base de datos y/o registros físicos de los vehículos</t>
  </si>
  <si>
    <t>Afectación al presupuesto en un valor &lt;1% y ≥5%.</t>
  </si>
  <si>
    <t>5. Fallas en el software de los equipos de cómputo.</t>
  </si>
  <si>
    <t>Afectación de los aspectos ambientales</t>
  </si>
  <si>
    <t>Falta de información para que los desarrollos administrativos incluyan los enfoques ambientales.</t>
  </si>
  <si>
    <t>1. Desconocimiento del Sistema de Gestión Ambiental que aplica para la Rama Judicial a Nivel Central y Seccional.</t>
  </si>
  <si>
    <t xml:space="preserve">PARA LOS RIESGOS DE CORRUPCIÓN POR POLÍTICA EL IMPACTO SIEMPRE SERÁ MAYOR O CATASTRÓFICO Y SU REDACCÓN DEBE CONSERVAR EL MODELO PROPUESTO </t>
  </si>
  <si>
    <t>2. No hay accesibilidad de forma oportuna a la información base para el cálculo de indicadores</t>
  </si>
  <si>
    <t>Incumplimiento del 60% de los indicadores del proceso</t>
  </si>
  <si>
    <t xml:space="preserve">De la entidad y sector justicia a nivel nacional </t>
  </si>
  <si>
    <t>Suspensión de actividades en las sedes por emergencias, fenómenos naturales o de orden publico</t>
  </si>
  <si>
    <t>Pérdidas humanas, materiales y económicas por eventos asociados a la ocurrencia de una emergencia, desastre o fenómenos naturales o de orden publico</t>
  </si>
  <si>
    <t xml:space="preserve">1 . Incendio por vandalismo (bomba molotov), que entre en contacto con fuentes de ignición (corto circuito) material combustible como papel, muebles almacenados y en uso, insumos de construcción, insumos de aseo, tanque de ACPM, conexión de gas natural, residuos </t>
  </si>
  <si>
    <t xml:space="preserve">Entre e 193 a 240 horas habiles al año </t>
  </si>
  <si>
    <t>2. Incendio por sobrecarga debido al uso de electrodomésticos en las instalaciones</t>
  </si>
  <si>
    <t>Afectación al presupuesto en un valor ≥50%.</t>
  </si>
  <si>
    <t>3. Inundaciones por lluvias torrenciales en la temporada invernal, por el desnivel de las vías se forman arroyos, parte de los cuales desembocan en las edificaciones y/o por efecto del incremento del nivel freático.</t>
  </si>
  <si>
    <t>Diferencias entre el inventario Fisico y el Kardex (SICOF)</t>
  </si>
  <si>
    <t>El sistema de información para el control de almacén e inventarios del almacén no refleja la realidad física del inventario de bienes en uso y en bodega</t>
  </si>
  <si>
    <t xml:space="preserve">1. Mala ejecucion en la toma de inventarios </t>
  </si>
  <si>
    <t xml:space="preserve">2. No registro en el el sistema </t>
  </si>
  <si>
    <t xml:space="preserve">3. Entrega informal de bienes y sin registro en el sicof </t>
  </si>
  <si>
    <t>Afectación Ambiental</t>
  </si>
  <si>
    <t xml:space="preserve">Si el hecho llegara a presentarse, tendría medianas consecuencias o efectos sobre la entidad.
</t>
  </si>
  <si>
    <t xml:space="preserve">4. Falta de tiempo y personal calificado </t>
  </si>
  <si>
    <t>5. No cumplimiento de politicas de inventarios en la Entidad</t>
  </si>
  <si>
    <t>Daños en los equipos instalados en los inmuebles a cargo del Nivel Central, por falta de mantenimiento</t>
  </si>
  <si>
    <t>Posibilidad de cortes en servicios de energía, agua, ascensores, que afecten el normal funcionamiento de las dependencias ubicadas en los inmuebles a cargo del nivel centra</t>
  </si>
  <si>
    <t xml:space="preserve">1. No cumplimiento de los contratos suscritos para el mantenimiento de equipos.
</t>
  </si>
  <si>
    <t>Afectación al presupuesto  en un valor  &lt;1% y ≥5%.</t>
  </si>
  <si>
    <t xml:space="preserve">2. Falta de oportunidad en los procesos de contratación
</t>
  </si>
  <si>
    <t xml:space="preserve">Entre  97 a 144 horas   habiles al año  </t>
  </si>
  <si>
    <t>3. Desconocimiento de los planes de mantenimiento</t>
  </si>
  <si>
    <t>Afectación de reputacion,imagén,  credibilidad, satisfacción de usuarios y PI</t>
  </si>
  <si>
    <t xml:space="preserve">Recibir dádivas o beneficios a nombre propio o de terceros para afectar la seguridad o confidencialidad de la información </t>
  </si>
  <si>
    <t>Recibir dádivas o beneficios a nombre propio o de terceros por revelar información confidencial, alterar, retener o no publicar información.</t>
  </si>
  <si>
    <t>1. Falta de ética y valores.</t>
  </si>
  <si>
    <t>Muy Baja - 1</t>
  </si>
  <si>
    <t>2. Insuficientes programas de capacitación para la toma de conciencia debido al desconocimiento de la ley antisoborno (ISO 37001:2016), Plan Anticorrupción y de los valores y principios propios de la entidad.</t>
  </si>
  <si>
    <t>3. Desconocimiento del Código de Etica y Buen Gobierno.</t>
  </si>
  <si>
    <t>4. Falta o inaplicación de controles.</t>
  </si>
  <si>
    <t/>
  </si>
  <si>
    <t>Ofrecer, prometer, entregar, aceptar o solicitar una ventaja indebida para la adquisición de bienes y servicios</t>
  </si>
  <si>
    <t>Incorporar condiciones o requisitos que favorezcan a un proveedor en particular y/o una caracteristica o cualidad de un bien o servicio en especial</t>
  </si>
  <si>
    <t>1. Falta de ética de los servidores públicos (Debilidades en principios y valores)</t>
  </si>
  <si>
    <t>2. Falta de ética de terceros interesados (Debilidades principios y valores)</t>
  </si>
  <si>
    <t>3. Debilidad en los controles de los procedimientos por no determinar y/o aplicar la lista de chequeo de los productos y especificaciones.</t>
  </si>
  <si>
    <t xml:space="preserve">4. Debilidad en los controles de los procedimientos por concentración en la determinación de las condiciones de las necesidades a contratar </t>
  </si>
  <si>
    <t>Ofrecer, prometer, entregar, aceptar o solicitar una ventaja indebida para recibir bienes o servicios que no satisfacen las condiciones establecidas en los contratos y especificaciones técnicas</t>
  </si>
  <si>
    <t xml:space="preserve">Cuando el supervisor y/o interventor en menoscabo de los intereses Institucionales y/o del Estado desvie, manipule, oculte, o se abstenga de brindar información sobre incumplimientos técnicos, financieros, contables, jurídicos y/o administrativos en la ejecución del contrato
 </t>
  </si>
  <si>
    <t>4. Debilidad en los controles, en los eventos de contar con Interventor, el Supervisor no efectua seguimiento y control a los informes de cumplimiento de obligaciones contractuales.</t>
  </si>
  <si>
    <t>5. Debilidad en los controles por que el Interventor y/o Supervisor se abstiene u omite verificar el cumplimiento de las obligaciones establecidas en el marco legal.</t>
  </si>
  <si>
    <t>6. Debilidad en los controles por no determinar los mecanismos de verificación que garanticen la integralidad y calidad del bien, producto o servicio, según especificaciones</t>
  </si>
  <si>
    <t>Ofrecer, prometer, entregar, aceptar o solicitar una ventaja indebida para permitir el uso de los bienes muebles e inmubles, equipos y consumibles de la entidad con destino diferente a lo establecido.</t>
  </si>
  <si>
    <t xml:space="preserve">Permitir el uso o destinación de los bienes muebles, inmuebles, equipos y consumibles de la entidad con proposito diferente a lo establecido </t>
  </si>
  <si>
    <t>3. Debilidad en los controles de los procedimientos para el manejo de los bienes muebles, equipos y consumibles</t>
  </si>
  <si>
    <t>4. Debilidad en los controles para el retiro de los bienes muebles, equipos y consumibles de las sedes de la entidad</t>
  </si>
  <si>
    <t>EVALUACIÓN DE RIESGO - VALORACIÓN DE LOS CONTROLES</t>
  </si>
  <si>
    <t>EVALUACIÓN DEL RIESGO - NIVEL DEL RIESGO RESIDUAL</t>
  </si>
  <si>
    <t xml:space="preserve">RIESGO </t>
  </si>
  <si>
    <t>No. Control</t>
  </si>
  <si>
    <t>Criterios para valorar la eficacia de  los controles preventivos</t>
  </si>
  <si>
    <t>Criterios para  valorar la eficacia de los controles correctivos</t>
  </si>
  <si>
    <t>RIESGO RESIDUAL</t>
  </si>
  <si>
    <t>¿Está establecida la frecuencia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</si>
  <si>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</si>
  <si>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</si>
  <si>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</si>
  <si>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</si>
  <si>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</si>
  <si>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</si>
  <si>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Eficacia del control </t>
  </si>
  <si>
    <t>Zona Riesgo Residual</t>
  </si>
  <si>
    <t>La Directora de la Unidad Administrativa mensualmente efectúa el seguimiento a las liquidaciones y cierres contractuales, a través de la matriz de control a la gestión de los contratos que satisfacen las necesidades a cargo de la Unidad Administrativa y sus dependencias adscritas.</t>
  </si>
  <si>
    <t>NO</t>
  </si>
  <si>
    <t>SI</t>
  </si>
  <si>
    <t xml:space="preserve">Análisis de indicadores y acciones correctivas </t>
  </si>
  <si>
    <t>La Directora de la Unidad Administrativa y/o el Director Administrativo de la División que satisfacen las necesidades a través de un contrato, informa oportunamente la(s) novedad administrativa para que se realice la sustitución del supervisor y/o apoyo a la supervisión.</t>
  </si>
  <si>
    <t>Pólizas de calidad y cumplimiento</t>
  </si>
  <si>
    <t>Al finalizar el contrato, el supervisor y/o apoyo a la supervisión, informa al contratista sobre los lineamientos de la Entidad para tramitar liquidación de forma oportuna.</t>
  </si>
  <si>
    <t>El supervisor y/o apoyo a la supervisión, consulta la información documentada relacionada con las liquidaciones y cierres contractuales; así como, participa activa y constantemente en capacitaciones que sobre la materia imparte la Unidad de Compras Públicas.</t>
  </si>
  <si>
    <t>El Director Administrativo de la División de Servicios Administrativos y/o el equipo de apoyo a la supervisión, periodicamente realiza capacitaciones del Manual del Plan de Seguros y del Programa de Prevención y Control de Pérdidas.</t>
  </si>
  <si>
    <t>El Director Administrativo de la División de Servicios Administrativos y/o el equipo de apoyo a la supervisión, periodicamnte aplica de la Matriz de Comunicaciones establecida en el Plan de Seguros de la Entidad.</t>
  </si>
  <si>
    <t>El Director Administrativo de la División de Servicios Administrativos y/o el equipo de apoyo a la supervisión, mensualmente realiza reuniones y comités administrativos de seguimiento a los contratos que conforman el Plan de Seguros.</t>
  </si>
  <si>
    <t>El equipo de apoyo a la supervisión mensualmente efectúa el seguimiento de los siniestros avisados y formalizados a través de una herramienta digital realiza los mejoramientos que surjan en el software dispuesto para el reporte y seguimiento de los siniestros.</t>
  </si>
  <si>
    <t>La Directora de la Unidad Administrativa y/o el Director Administrativo de la División de Servicios Administrativos, en caso de ser requerido, facilita más personal al equipo que apoya la supervisión de los contratos que conforman el Plan de Seguros.</t>
  </si>
  <si>
    <t>La Jefe de la Sección Centro de Documentación y su equipo de trabajo trabajaran el correo electrónico bajo ambiente web y cuando sea necesario solicitarán al CENDOJ o la Unidad Informática los ajustes necesarios de acuerdo con la  infraestructura tecnológica que maneja la Entidad.</t>
  </si>
  <si>
    <t>La Jefe de la Sección Centro de Documentación y/o su equipo de trabajo, mensualmente realiza el seguimiento y control a los respectivos soportes para la entrega de documentación tanto a las dependencias de la entidad como la que es transferida al archivo central para su custodia.</t>
  </si>
  <si>
    <t>La Jefe de la Sección Centro de Documentación y/o su equipo de trabajo, mensualmente, monitorea que las planillas, actas y demás documentos en los cuales se deja constancia del traslado de documentos se encuentran debidamente firmadas y sin anotaciones de faltantes de documentos, así como la radicación de los correos electrónicos.</t>
  </si>
  <si>
    <t xml:space="preserve">El equipo de trabajo de la Sección Centro de Documentación, participa de las capacitaciones que suministra la entidad y que sirven para afianzar los conocimientos requeridos para la realización de las actividades que desarrollan </t>
  </si>
  <si>
    <t>La Directora de la Unidad Administrativa, el Director Administrativo de la División de Servicios Administrativos y/o la Jefe de la Sección Centro de Documentación, realiza la redistribución de funciones y carga laboral asignados al personal asignado, cuando la necesidad del servicio lo requiera.</t>
  </si>
  <si>
    <t>El Director Administrativo de la División de Servicios Administrativos y/o el Jefe de la Sección de Servicios Técnicos, remite oportunamente las comunicaciones de obligación de pago de los servicios públicos, al supervisor del contrato, responsable de obras e intervenciones físicas en sedes judiciales.</t>
  </si>
  <si>
    <t>Pago extemporaneo de servicios</t>
  </si>
  <si>
    <t xml:space="preserve">El Director Administrativo de la División de Servicios Administrativos y/o el Jefe de la Sección de Servicios Técnicos, hace la transferencia directa de las facturas (SIGOBius) al responsable de tramitar los pagos. Debe tener activados los SIGOBius del personal de la cadena presupuestal (Por parte de la mesa de ayuda se eliminó esta habilitación). </t>
  </si>
  <si>
    <t>El Director Administrativo de la División de Servicios Administrativos, el Jefe de la Sección de Servicios Técnicos y/o el equipo de trabajo realizan la socialización, implementación y consulta permanente del instrumento documentado para tal fin.</t>
  </si>
  <si>
    <t>El Director Administrativo de la División de Servicios Administrativos y/o el Jefe de la Sección de Servicios Técnicos, realiza la asignación específica de servidores judiciales para realizar el seguimiento periódico y oportuno a los pagos realizados.</t>
  </si>
  <si>
    <t>el Jefe de la Sección de Servicios Técnicos y/o el equipo de trabajo realiza la solicitud de concepto de viabilidad (seguridad), acerca de las disposiciones legales en materia de austeridad en el gasto, frente al desmonte gradual de los servicios TMC.</t>
  </si>
  <si>
    <t>El Director Administrativo de la División de Servicios Administrativos y/o el Jefe de la Sección de Transportes, realiza el cruce de información con la División de Almacén e Inventario y el Plan de Seguros institucional.</t>
  </si>
  <si>
    <t>El Jefe de la Sección de Transportes, efectúa la revisión de actualización de los registros y anexos que realizan los integrantes del equipo de trabajo, de acuerdo con lo reportado por los contratistas.</t>
  </si>
  <si>
    <t>El equipo de trabajo de la Sección de Transportes registra las novedades a los responsables del parque automotor, de acuerdo con lo reportado por los contratistas.</t>
  </si>
  <si>
    <t>El Director Administrativo de la División de Servicios Administrativos y/o el Jefe de la Sección de Transportes revisan la consistencia de los datos registrados del parque automotor.</t>
  </si>
  <si>
    <t>El Jefe de la Sección de Servicios Técnicos y/o el equipo de trabajo realizan la búsqueda e implementación de alternativas tecnológicas para el manejo de la información con respaldo.</t>
  </si>
  <si>
    <t>La Coordinación Nacional Ambiental, en armonía con la Coordinación Nacional el SIGCMA, generar actividades de socialización de casos de uso prácticos y sensibilización virtual de desarrollos administrativos y misionales de la entidad, con enfoque ambiental.</t>
  </si>
  <si>
    <t>Sesiones de capacitación y talleres prácticos</t>
  </si>
  <si>
    <t>La Coordinación Nacional Ambiental genera una cultura de transferencia de conocimiento a través de gestores de cambio en materia ambiental para la optimización de los procesos.</t>
  </si>
  <si>
    <t>La Coordinación Nacional Ambienta junto con el equipo de trabajo y los intervinientes del sistema, consolidan diferentes fuentes de análisis y mejora del desempeño plan de gestión ambiental.</t>
  </si>
  <si>
    <t>La Directora de la Unidad Administrativa y/o los directores administrativos de las divisiones adscritas, en armonía con las coordinaciones administrativas realizan estudios en procura de adquirir edificaciones adecuadas técnicamente para el almacenamiento de acuerdo con las características de cada caso.</t>
  </si>
  <si>
    <t>Planes de Emergencias y Contingencias por sede</t>
  </si>
  <si>
    <t>La Coordinación Nacional Ambiental del SIGCMA en armonía con los coordinadores administrativos de cada sede realizan campañas de concientización para evitar el uso de electrodomésticos en las instalaciones de la Rama Judicial.</t>
  </si>
  <si>
    <t>La Directora de la Unidad Administrativa y/o los directores administrativos de las divisiones adscritas formulan planes, programas o proyectos para adecuar las instalaciones existentes.</t>
  </si>
  <si>
    <t>El Director Administrativo de la División de Almacén e Inventarios valida y consolida con los profesionales a cargo la información de las tomas físicas de inventarios, para contar con una información adecuada.</t>
  </si>
  <si>
    <t>El Director Administrativo de la División de Almacén e Inventarios realiza prueba aleatoria de los datos se registran en el sistema de información para el control de almacén e inventarios del almacén con el fin de encontrar desviaciones o desaciertos.</t>
  </si>
  <si>
    <t>Los profesionales de la División de Almacén e Inventarios verifican que todas los ingresos y salida de las bodegas del almacén cuenten con el registro dentro del sistema de información para el control de almacén e inventarios del almacén.</t>
  </si>
  <si>
    <t>Plan de gestion integral de residuos solidos</t>
  </si>
  <si>
    <t>La Directora de la Unidad Administrativa y/o el Director Administrativo de la División de Almacén e Inventarios formulan programas de formación para fortalecer las competencias del equipo a cargo.</t>
  </si>
  <si>
    <t>La Directora de la Unidad Administrativa y/o el Director Administrativo de la División de Almacén e Inventarios verifican que se dé cumplimiento a la información documentada sobre la administración y control de activos bienes muebles de la rama Judicial.</t>
  </si>
  <si>
    <t>La Directora de la Unidad Administrativa y/o el Director Administrativo de la División de Mejoramiento y Mantenimiento de Infraestructura realiza el seguimiento mensual al cumplimiento de los contratos suscrito para el mantenimiento de los diferentes equipos.</t>
  </si>
  <si>
    <t>La Directora de la Unidad Administrativa y/o el Director Administrativo de la División de Mejoramiento y Mantenimiento de Infraestructura efectúa el seguimiento al pago mensual de  los contratos de mantenimiento de equipos.</t>
  </si>
  <si>
    <t>La Directora de la Unidad Administrativa y/o el Director Administrativo de la División de Mejoramiento y Mantenimiento de Infraestructura realizan el seguimiento a las solicitudes de procesos de selección para que se realicen con la oportunidad establecida en el Plan Anual de Adquisiciones</t>
  </si>
  <si>
    <t>Seguimiento a la ejecución del Plan Anual de Adquisiciones de la vigencia</t>
  </si>
  <si>
    <t>La Directora de la Unidad Administrativa y/o los directores administrativos de las divisiones adscritas formulan programas de formación, sensibilización y seguimiento que fortalezcan la competencias y el conocimiento del Sistema de Gestión Antisoborno</t>
  </si>
  <si>
    <t>Seguimiento trimestral al cumplimiento de las actividades que mitigan los riesgos previstos en el Sistema de Gestión Antisoborno</t>
  </si>
  <si>
    <t>La Directora de la Unidad Administrativa y/o los directores administrativos de las divisiones adscritas realiza el seguimiento mensual al cumplimiento de las actividades que mitigan los riesgos previstos en el Sistema de Gestión Antisoborno</t>
  </si>
  <si>
    <t xml:space="preserve">Nivel Central </t>
  </si>
  <si>
    <t>IDENTIFICACIÓN DEL RIEGO</t>
  </si>
  <si>
    <t>VALORACIÓN  DEL RIESGO - NIVEL DEL RIESGO RESIDUAL</t>
  </si>
  <si>
    <t>DESCRIPCIÓN  DEL RIESGO</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</si>
  <si>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</si>
  <si>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</si>
  <si>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</si>
  <si>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</si>
  <si>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</si>
  <si>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</si>
  <si>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</si>
  <si>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</si>
  <si>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</si>
  <si>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</si>
  <si>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</si>
  <si>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Aceptar el riesgo</t>
  </si>
  <si>
    <t>Efectuar el seguimiento y control a la liquidación y cierre contractual que satisface las necesidades a cargo de la Unidad Administrativa y sus dependencias adscritas.</t>
  </si>
  <si>
    <t>Directora Unidad Administrativa</t>
  </si>
  <si>
    <t>Realizar el seguimiento y control a las actividades del plan de seguros de la entidad, a fin de garantizar su calidad y oportunidad</t>
  </si>
  <si>
    <t>Director Administrativo de la División de Servicios Administrativos</t>
  </si>
  <si>
    <t>- Intervención de archivos (clasificación, organización, foliado, FUID, etc.) de la Dirección Ejecutiva
- Revisión planillas de entrega de correspondencia para verificar si reporta inconsistencia en la entrega de la documentación</t>
  </si>
  <si>
    <t>Jefe de la Sección de Centro de Documentación</t>
  </si>
  <si>
    <t>Informe de los servicios administrativos y generales a cargo de la dependencia</t>
  </si>
  <si>
    <t>Jefe de la Sección de Servicios Técnicos</t>
  </si>
  <si>
    <t>Informe de administración, mantenimiento, control y suministro de insumos para el parque automotor</t>
  </si>
  <si>
    <t>Jefe de la Sección de Transportes</t>
  </si>
  <si>
    <t>Reducir (Mitigar)</t>
  </si>
  <si>
    <t>Ejecución del plan de trabajo anual ambiental</t>
  </si>
  <si>
    <t>Informe trimestral de los servicios administrativos y generales a cargo de la dependencia</t>
  </si>
  <si>
    <t>Director Administrativo del Centro de Administración del Palacio</t>
  </si>
  <si>
    <t>Informe sobre la administración y control de los bienes muebles</t>
  </si>
  <si>
    <t>Director Administrativo de la División de Almacén e Inventarios</t>
  </si>
  <si>
    <t>Informe de seguimiento y control al mejoramiento y mantenimiento de la infraestructura física</t>
  </si>
  <si>
    <t>Director Administrativo de la División de Mejoramiento y Mantenimiento de Infraestructura</t>
  </si>
  <si>
    <t>Informe trimestral de seguimiento al cumplimiento de las actividades del Sistema de Gestión Antisoborno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</si>
  <si>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</si>
  <si>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</si>
  <si>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</si>
  <si>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</si>
  <si>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</si>
  <si>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</si>
  <si>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</si>
  <si>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</si>
  <si>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</si>
  <si>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</si>
  <si>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</si>
  <si>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</si>
  <si>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</si>
  <si>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</si>
  <si>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</si>
  <si>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</si>
  <si>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</si>
  <si>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</si>
  <si>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</si>
  <si>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</si>
  <si>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Tabla Criterios para definir el nivel de impacto</t>
  </si>
  <si>
    <t>Leve</t>
  </si>
  <si>
    <t>Menor</t>
  </si>
  <si>
    <t xml:space="preserve">De la entidad, seccional, despachos a nivel local o municipal </t>
  </si>
  <si>
    <t>Moderado</t>
  </si>
  <si>
    <t xml:space="preserve">De la entidad, seccional, despachos a nivel departamental </t>
  </si>
  <si>
    <t>Mayor</t>
  </si>
  <si>
    <t>Catastrófico</t>
  </si>
  <si>
    <t xml:space="preserve">De la entidad y sector justicia a nivel internacional </t>
  </si>
  <si>
    <t>Afectación al  presupuesto en un valor  &lt;5% y  ≥20%.</t>
  </si>
  <si>
    <t>Incumplimiento del 40% de los indicadores del proceso</t>
  </si>
  <si>
    <t>Incumplimiento del 80% de los indicadores del proceso</t>
  </si>
  <si>
    <t>Incumplimiento del 100% de los indicadores del proceso</t>
  </si>
  <si>
    <t xml:space="preserve">Entre  0 a 48 horas habiles al año </t>
  </si>
  <si>
    <t xml:space="preserve">Entre 49 a 96 horas  habiles al año  </t>
  </si>
  <si>
    <t>Entre  145 a 192 horas  hábiles al año</t>
  </si>
  <si>
    <t xml:space="preserve">Entre e 193 a 240 horas  habiles al año   </t>
  </si>
  <si>
    <t xml:space="preserve">     El riesgo afecta la imagen de la entidad con algunos usuarios de relevancia frente al logro de los objetivos</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</si>
  <si>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</si>
  <si>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</si>
  <si>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</si>
  <si>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</si>
  <si>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</si>
  <si>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</si>
  <si>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</si>
  <si>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</si>
  <si>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</si>
  <si>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9-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</si>
  <si>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</si>
  <si>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</si>
  <si>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</si>
  <si>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</si>
  <si>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</si>
  <si>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</si>
  <si>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</si>
  <si>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</si>
  <si>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</si>
  <si>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</si>
  <si>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</si>
  <si>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</si>
  <si>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</si>
  <si>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</si>
  <si>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</si>
  <si>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</si>
  <si>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</si>
  <si>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</si>
  <si>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</si>
  <si>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</si>
  <si>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</si>
  <si>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</si>
  <si>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</si>
  <si>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</si>
  <si>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</si>
  <si>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</si>
  <si>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</si>
  <si>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</si>
  <si>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</si>
  <si>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</si>
  <si>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</si>
  <si>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</si>
  <si>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</si>
  <si>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</si>
  <si>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</si>
  <si>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</si>
  <si>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</si>
  <si>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</si>
  <si>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</si>
  <si>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</si>
  <si>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</si>
  <si>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</si>
  <si>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</si>
  <si>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</si>
  <si>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</si>
  <si>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</si>
  <si>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</si>
  <si>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</si>
  <si>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VALORACION RIESGO RESIDUAL</t>
  </si>
  <si>
    <t>OPCION DE MANEJO</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</si>
  <si>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</si>
  <si>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</si>
  <si>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</si>
  <si>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</si>
  <si>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</si>
  <si>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</si>
  <si>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</si>
  <si>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</si>
  <si>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</si>
  <si>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</si>
  <si>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X</t>
  </si>
  <si>
    <t>Durante el primer trimestre, la unidad administrativa llevó a cabo un seguimiento exhaustivo de los trámites de gestión correspondientes a los 42 contratos pendientes de liquidación; en este contexto, se establecieron dos escenarios para abordar esta actividad de manera eficiente. En el primer escenario, se identificaron los contratos próximos a perder competencia en el año en curso y se implementó un plan de choque con el objetivo de liquidar estos contratos en el primer trimestre, con el apoyo directo de la Dirección de la Unidad para superar las dificultades encontradas en cada caso. De los 4 contratos que estaban próximos a perder competencia, se logró liquidar tres, alcanzando así un porcentaje de ejecución del 75% respecto a lo planificado. En el segundo escenario, se abordaron los 38 contratos restantes mediante un plan de acción que incluyó la fijación de fechas para la radicación de la documentación de liquidación para el control de legalidad ante la UCP. Además, se designó un responsable para llevar a cabo este objetivo de manera efectiva. En el segundo escenario, se logró liquidar ocho (8) contratos, lo que suma un total de once (11) contratos liquidados en el primer trimestre. Este enfoque estratégico ha permitido avanzar significativamente en el proceso de liquidación de contratos.</t>
  </si>
  <si>
    <t>El Plan de Seguros se encuentra en implementación a nivel nacional, por medio de la ejecución de 2 contratos (119 y 228 de 2022), los cuales se encuentran en constante seguimiento por parte de la supervisión de los contratos, a fin de que los componentes de aseguramiento, actualización de valores asegurados, trámite de siniestros y prevención de pérdidas se lleven a cabo dentro de los términos contractuales establecidos. Las dificultades evidenciadas durante el periodo evaluado se han reportado oportunamente al contratista, exigiendo los correctivos y mejoras a las que haya lugar.</t>
  </si>
  <si>
    <t>Durante el primer trimestre de 2024 se pudo establecer que 16 correos del mes de marzo de 2024 no fueron ingresados al aplicativo SIGOBius, por lo que se le solicitó a las personas encargadas de estas labor que realizaran el registro de los mismos en el aplicativo de correspondencia. Igualmente y teniendo en cuenta que esta falla se presenta de manera más recurrente cuando se trabaja desde el aplicativo escritorio se le indicó a las personas encargadas de la radicación de trabajar bajo ambiente web.
En cuanto a la entrega de correspondenica física no se presentaron novedades por pérdida de documentos durante el primer trimestre de 2024 y solo se efectuó una anotación en una planilla, la cual se validó y se pudo establecer que el documento físico fue enviado sin anexos, dejando la anotación en el mismo</t>
  </si>
  <si>
    <t>En relación con las sedes de la Rama Judicial - nivel central, sobre las cuales se controla y pagan los servicios públicos domiciliarios, no se materializó el riesgo de suspensión de dichos servicios, lo cual indica que los controles y las acciones de prevención son eficaces.</t>
  </si>
  <si>
    <t>Durante el primer trimestre de la vigencia 2024, se vienen adelantando esfuerzos orientados al aseguramiento de contar con información confiable y oportuna, respecto del parque automotor de la Rama Judicial y su gestión administrativa (Nivel Central).
Así mismo, se ha iniciado la implementación del formulario de inspección preoperativa, para automotores, que además de dar cumplimiento legal, permite la detección temprana de novedades en los automotores, así como la validación de información incompleta en posesión del conductor. 
En conclusión, las medidas que se están implementando, han permitido cerrar la brecha de falta de información, dando como resultado que en primer trimestre no se materializó el riesgto en cuestión.</t>
  </si>
  <si>
    <t xml:space="preserve">
Durante el primer trimestre del año se da cumplimiento al 22,6% de las actividades programas para la mejora de la gestión ambiental, las cuales estan enfocadas hacia al mentanimiento del PGA y SGA, al desarrollo de las actividades que hacen parte de los programas ambientales de la entidad  y a las emergencias. Se resalta que para este primer corte se aplazó la estructuración y radicación de la solicitud de contratación de la gestión final de RESPEL, teniendo en cuenta que se realizó prórroga del contrato vigente, asimismo se prorrogó la actualización de la matriz ambiental para la adquisicón de bienes y servicios. </t>
  </si>
  <si>
    <t>Se presentaron disturbios el día 08 de febrero del 2024 motivado por la elección de Fiscal General por parte de la Corte Suprema en las afueras del Palacio de Justicia impidiendo el ingreso y salida de funcionarios, visitantes, contratistas, comunidad en general,  lo cual causo la suspensión de la  prestación del servicio en las  Altas Cortes de manera presencial.</t>
  </si>
  <si>
    <t>Se cuenta con los contratos para adelantar el mantenimiento de los equipos de los diferentes sedes a cargo del nivel central</t>
  </si>
  <si>
    <t>La Directora de la Unidad Administrativa y/o los directores administrativos de las divisiones adscritas formularon y realizaron el seguimiento a la ejecución de los planes, programas o proyectos a cargo, a través de los instrumentos y/o herramientas provistas para el Plan de Acción del Proceso Gestión Administrativa (SIGCMA), la Matriz de riesgos del Proceso Gestión Administrativa (SIGCMA) articulada con la Matriz de riesgos Sistema de Gestión Antisoborno (SGA).</t>
  </si>
  <si>
    <t>Durante el primer trimestre del presente año, dentro del Plan Anual de Adquisiciones, se planificó presentar un total de 37 requerimientos ante la Unidad de Compras Públicas (UCP). Dentro de este conjunto, se incluyen dos solicitudes correspondientes a la Unidad de Recursos Humanos y una adicional, emanada de la Unidad de Presupuesto. Esto conlleva a un saldo de 34 necesidades hacer presentadas por la Unidad Administrativa. Es importante resaltar que este recuento engloba algunas solicitudes presentadas desde diciembre de 2023 ante la Unidad de Compras Públicas, por cuanto están contempladas en Plan Anual de Adquisiciones del presente año. De las 24 necesidades remitidas a la UCP, se han adjudicado cinco contratos.</t>
  </si>
  <si>
    <t xml:space="preserve">Durante el primer trimestre del presente año se solicitó la realización de 17 modificaciones contractuales, dentro de estas anotamos tres (3) memorandos emitidos por la División de Supervisión, ya que esta última desempeña un papel en la gestión administrativa; dichas radicaciones se trabajan de manera conjunta entre la División de Supervisión y la Unidad Administrativa. </t>
  </si>
  <si>
    <t>ANÁLISIS DEL RESULTADO FINAL 
2 TRIMESTRE</t>
  </si>
  <si>
    <t>ANÁLISIS DEL RESULTADO FINAL 
3 TRIMESTRE</t>
  </si>
  <si>
    <t>ANÁLISIS DEL RESULTADO FINAL 
4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</si>
</sst>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240A]d&quot; de &quot;mmmm&quot; de &quot;yyyy;@"/>
    <numFmt numFmtId="165" formatCode="0.0"/>
  </numFmts>
  <fonts count="92">
    <font>
      <sz val="11"/>
      <color theme="1"/>
      <name val="Calibri"/>
      <family val="2"/>
      <scheme val="minor"/>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sz val="10"/>
      <name val="Calibri"/>
      <family val="2"/>
      <scheme val="minor"/>
    </font>
    <font>
      <b/>
      <i/>
      <sz val="16"/>
      <name val="Calibri"/>
      <family val="2"/>
      <scheme val="minor"/>
    </font>
    <font>
      <sz val="10"/>
      <color theme="1"/>
      <name val="Roboto"/>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sz val="11"/>
      <color theme="1"/>
      <name val="Calibri"/>
      <family val="2"/>
      <scheme val="minor"/>
    </font>
    <font>
      <b/>
      <u/>
      <sz val="18"/>
      <color theme="1"/>
      <name val="Arial"/>
      <family val="2"/>
    </font>
    <font>
      <sz val="16"/>
      <name val="Arial"/>
      <family val="2"/>
    </font>
    <font>
      <b/>
      <sz val="16"/>
      <color rgb="FF000000"/>
      <name val="Arial"/>
      <family val="2"/>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9"/>
      <name val="Arial"/>
      <family val="2"/>
    </font>
    <font>
      <b/>
      <sz val="12"/>
      <color theme="0"/>
      <name val="Calibri"/>
      <family val="2"/>
    </font>
    <font>
      <b/>
      <sz val="24"/>
      <color theme="1"/>
      <name val="Calibri"/>
      <family val="2"/>
      <scheme val="minor"/>
    </font>
    <font>
      <b/>
      <sz val="9"/>
      <name val="Arial"/>
      <family val="2"/>
    </font>
    <font>
      <b/>
      <sz val="9"/>
      <color theme="0"/>
      <name val="Arial"/>
      <family val="2"/>
    </font>
    <font>
      <sz val="9"/>
      <color theme="1"/>
      <name val="Arial"/>
      <family val="2"/>
    </font>
    <font>
      <b/>
      <sz val="9"/>
      <color theme="1"/>
      <name val="Arial"/>
      <family val="2"/>
    </font>
    <font>
      <sz val="9"/>
      <color theme="0"/>
      <name val="Arial"/>
      <family val="2"/>
    </font>
    <font>
      <b/>
      <i/>
      <sz val="9"/>
      <color theme="1"/>
      <name val="Arial"/>
      <family val="2"/>
    </font>
    <font>
      <sz val="9"/>
      <color theme="4"/>
      <name val="Arial"/>
      <family val="2"/>
    </font>
    <font>
      <sz val="9"/>
      <color theme="5"/>
      <name val="Arial"/>
      <family val="2"/>
    </font>
    <font>
      <sz val="9"/>
      <color theme="9"/>
      <name val="Arial"/>
      <family val="2"/>
    </font>
    <font>
      <sz val="9"/>
      <color rgb="FF7030A0"/>
      <name val="Arial"/>
      <family val="2"/>
    </font>
    <font>
      <b/>
      <u/>
      <sz val="9"/>
      <name val="Arial"/>
      <family val="2"/>
    </font>
    <font>
      <b/>
      <sz val="10"/>
      <name val="Arial"/>
      <family val="2"/>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b/>
      <sz val="26"/>
      <color theme="1"/>
      <name val="Calibri"/>
      <family val="2"/>
      <scheme val="minor"/>
    </font>
    <font>
      <b/>
      <u/>
      <sz val="9"/>
      <color theme="1"/>
      <name val="Arial"/>
      <family val="2"/>
    </font>
    <font>
      <b/>
      <sz val="9"/>
      <color rgb="FF000000"/>
      <name val="Times New Roman"/>
      <family val="1"/>
    </font>
    <font>
      <b/>
      <sz val="9"/>
      <color rgb="FF767171"/>
      <name val="Times New Roman"/>
      <family val="1"/>
    </font>
    <font>
      <sz val="14"/>
      <color rgb="FF004D6D"/>
      <name val="Azo Sans Medium"/>
    </font>
    <font>
      <sz val="10"/>
      <color theme="1"/>
      <name val="Arial"/>
      <family val="2"/>
    </font>
    <font>
      <b/>
      <sz val="16"/>
      <color theme="0"/>
      <name val="Arial"/>
      <family val="2"/>
    </font>
    <font>
      <sz val="11"/>
      <color theme="0"/>
      <name val="Arial"/>
      <family val="2"/>
    </font>
    <font>
      <b/>
      <sz val="14"/>
      <color theme="0"/>
      <name val="Arial"/>
      <family val="2"/>
    </font>
    <font>
      <sz val="14"/>
      <name val="Arial"/>
      <family val="2"/>
    </font>
    <font>
      <sz val="14"/>
      <color theme="1"/>
      <name val="Arial"/>
      <family val="2"/>
    </font>
    <font>
      <b/>
      <sz val="11"/>
      <color theme="0"/>
      <name val="Arial"/>
      <family val="2"/>
    </font>
    <font>
      <b/>
      <sz val="11"/>
      <color rgb="FFFF0000"/>
      <name val="Arial"/>
      <family val="2"/>
    </font>
    <font>
      <b/>
      <sz val="22"/>
      <color theme="0"/>
      <name val="Arial"/>
      <family val="2"/>
    </font>
    <font>
      <b/>
      <sz val="22"/>
      <color theme="4" tint="-0.499984740745262"/>
      <name val="Arial"/>
      <family val="2"/>
    </font>
    <font>
      <sz val="11"/>
      <name val="Arial"/>
      <family val="2"/>
    </font>
    <font>
      <sz val="10"/>
      <color theme="0"/>
      <name val="Arial"/>
      <family val="2"/>
    </font>
    <font>
      <sz val="12"/>
      <name val="Arial"/>
      <family val="2"/>
    </font>
    <font>
      <sz val="22"/>
      <name val="Arial"/>
      <family val="2"/>
    </font>
    <font>
      <b/>
      <sz val="10"/>
      <color theme="0"/>
      <name val="Arial"/>
      <family val="2"/>
    </font>
    <font>
      <b/>
      <sz val="10"/>
      <color theme="2"/>
      <name val="Arial"/>
      <family val="2"/>
    </font>
    <font>
      <b/>
      <sz val="10"/>
      <color theme="1"/>
      <name val="Arial"/>
      <family val="2"/>
    </font>
    <font>
      <sz val="11"/>
      <color rgb="FF00B050"/>
      <name val="Arial"/>
      <family val="2"/>
    </font>
    <font>
      <sz val="10"/>
      <color rgb="FF000000"/>
      <name val="Arial"/>
      <family val="2"/>
    </font>
    <font>
      <sz val="10"/>
      <color rgb="FF000000"/>
      <name val="Arial"/>
      <family val="2"/>
      <charset val="1"/>
    </font>
  </fonts>
  <fills count="23">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0084B6"/>
        <bgColor indexed="64"/>
      </patternFill>
    </fill>
    <fill>
      <patternFill patternType="solid">
        <fgColor rgb="FF4DC0E3"/>
        <bgColor indexed="64"/>
      </patternFill>
    </fill>
    <fill>
      <patternFill patternType="solid">
        <fgColor theme="4" tint="-0.499984740745262"/>
        <bgColor indexed="64"/>
      </patternFill>
    </fill>
    <fill>
      <patternFill patternType="solid">
        <fgColor theme="9" tint="0.79998168889431442"/>
        <bgColor indexed="64"/>
      </patternFill>
    </fill>
  </fills>
  <borders count="135">
    <border>
      <left/>
      <right/>
      <top/>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bottom/>
      <diagonal/>
    </border>
    <border>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hair">
        <color indexed="64"/>
      </top>
      <bottom/>
      <diagonal/>
    </border>
    <border>
      <left/>
      <right style="hair">
        <color indexed="64"/>
      </right>
      <top style="hair">
        <color indexed="64"/>
      </top>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style="thin">
        <color theme="0"/>
      </left>
      <right/>
      <top style="medium">
        <color indexed="64"/>
      </top>
      <bottom style="thin">
        <color indexed="64"/>
      </bottom>
      <diagonal/>
    </border>
    <border>
      <left/>
      <right style="medium">
        <color indexed="64"/>
      </right>
      <top style="hair">
        <color indexed="64"/>
      </top>
      <bottom style="hair">
        <color indexed="64"/>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dashed">
        <color theme="9" tint="-0.24994659260841701"/>
      </left>
      <right style="dashed">
        <color theme="9" tint="-0.24994659260841701"/>
      </right>
      <top style="thick">
        <color theme="0"/>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theme="1"/>
      </left>
      <right/>
      <top style="thick">
        <color theme="1"/>
      </top>
      <bottom/>
      <diagonal/>
    </border>
    <border>
      <left/>
      <right/>
      <top style="thick">
        <color theme="1"/>
      </top>
      <bottom/>
      <diagonal/>
    </border>
    <border>
      <left style="thin">
        <color theme="0"/>
      </left>
      <right/>
      <top style="thick">
        <color theme="1"/>
      </top>
      <bottom style="thin">
        <color theme="0"/>
      </bottom>
      <diagonal/>
    </border>
    <border>
      <left/>
      <right/>
      <top style="thick">
        <color theme="1"/>
      </top>
      <bottom style="thin">
        <color theme="0"/>
      </bottom>
      <diagonal/>
    </border>
    <border>
      <left/>
      <right style="thin">
        <color theme="0"/>
      </right>
      <top style="thick">
        <color theme="1"/>
      </top>
      <bottom style="thin">
        <color theme="0"/>
      </bottom>
      <diagonal/>
    </border>
    <border>
      <left style="thin">
        <color theme="0"/>
      </left>
      <right/>
      <top style="thick">
        <color theme="1"/>
      </top>
      <bottom style="thick">
        <color theme="0"/>
      </bottom>
      <diagonal/>
    </border>
    <border>
      <left/>
      <right/>
      <top style="thick">
        <color theme="1"/>
      </top>
      <bottom style="thick">
        <color theme="0"/>
      </bottom>
      <diagonal/>
    </border>
    <border>
      <left/>
      <right style="thick">
        <color theme="0"/>
      </right>
      <top style="thick">
        <color theme="1"/>
      </top>
      <bottom style="thick">
        <color theme="0"/>
      </bottom>
      <diagonal/>
    </border>
    <border>
      <left style="thick">
        <color theme="0"/>
      </left>
      <right/>
      <top style="thick">
        <color theme="1"/>
      </top>
      <bottom style="thick">
        <color theme="0"/>
      </bottom>
      <diagonal/>
    </border>
    <border>
      <left/>
      <right style="thick">
        <color theme="1"/>
      </right>
      <top style="thick">
        <color theme="1"/>
      </top>
      <bottom style="thick">
        <color theme="0"/>
      </bottom>
      <diagonal/>
    </border>
    <border>
      <left style="thick">
        <color theme="1"/>
      </left>
      <right style="thick">
        <color theme="0"/>
      </right>
      <top style="thick">
        <color theme="0"/>
      </top>
      <bottom/>
      <diagonal/>
    </border>
    <border>
      <left style="thick">
        <color theme="0"/>
      </left>
      <right style="thick">
        <color theme="1"/>
      </right>
      <top style="thick">
        <color theme="0"/>
      </top>
      <bottom/>
      <diagonal/>
    </border>
    <border>
      <left style="thick">
        <color theme="1"/>
      </left>
      <right style="thick">
        <color theme="0"/>
      </right>
      <top/>
      <bottom style="thick">
        <color theme="1"/>
      </bottom>
      <diagonal/>
    </border>
    <border>
      <left/>
      <right/>
      <top/>
      <bottom style="thick">
        <color theme="1"/>
      </bottom>
      <diagonal/>
    </border>
    <border>
      <left style="thick">
        <color theme="0"/>
      </left>
      <right style="thick">
        <color theme="0"/>
      </right>
      <top style="dashed">
        <color theme="9" tint="-0.24994659260841701"/>
      </top>
      <bottom style="thick">
        <color theme="1"/>
      </bottom>
      <diagonal/>
    </border>
    <border>
      <left style="thick">
        <color theme="0"/>
      </left>
      <right style="thick">
        <color theme="0"/>
      </right>
      <top/>
      <bottom style="thick">
        <color theme="1"/>
      </bottom>
      <diagonal/>
    </border>
    <border>
      <left style="thick">
        <color theme="0"/>
      </left>
      <right style="thick">
        <color theme="1"/>
      </right>
      <top/>
      <bottom style="thick">
        <color theme="1"/>
      </bottom>
      <diagonal/>
    </border>
    <border>
      <left style="thin">
        <color rgb="FF000000"/>
      </left>
      <right style="thin">
        <color rgb="FF000000"/>
      </right>
      <top style="thin">
        <color rgb="FF000000"/>
      </top>
      <bottom style="thin">
        <color rgb="FF000000"/>
      </bottom>
      <diagonal/>
    </border>
    <border>
      <left style="medium">
        <color indexed="64"/>
      </left>
      <right/>
      <top style="thick">
        <color theme="0"/>
      </top>
      <bottom/>
      <diagonal/>
    </border>
  </borders>
  <cellStyleXfs count="5">
    <xf numFmtId="0" fontId="0" fillId="0" borderId="0"/>
    <xf numFmtId="0" fontId="7" fillId="0" borderId="0"/>
    <xf numFmtId="0" fontId="8" fillId="0" borderId="0"/>
    <xf numFmtId="43" fontId="30" fillId="0" borderId="0" applyFont="0" applyFill="0" applyBorder="0" applyAlignment="0" applyProtection="0"/>
    <xf numFmtId="9" fontId="30" fillId="0" borderId="0" applyFont="0" applyFill="0" applyBorder="0" applyAlignment="0" applyProtection="0"/>
  </cellStyleXfs>
  <cellXfs count="682">
    <xf numFmtId="0" fontId="0" fillId="0" borderId="0" xfId="0"/>
    <xf numFmtId="0" fontId="0" fillId="3" borderId="0" xfId="0" applyFill="1"/>
    <xf numFmtId="0" fontId="11" fillId="3" borderId="0" xfId="0" applyFont="1" applyFill="1"/>
    <xf numFmtId="0" fontId="2" fillId="3" borderId="0" xfId="0" applyFont="1" applyFill="1" applyAlignment="1">
      <alignment horizontal="left" vertical="center"/>
    </xf>
    <xf numFmtId="0" fontId="0" fillId="0" borderId="0" xfId="0" applyAlignment="1">
      <alignment wrapText="1"/>
    </xf>
    <xf numFmtId="0" fontId="16" fillId="0" borderId="0" xfId="0" applyFont="1" applyAlignment="1">
      <alignment horizontal="center"/>
    </xf>
    <xf numFmtId="0" fontId="17" fillId="0" borderId="0" xfId="0" applyFont="1"/>
    <xf numFmtId="0" fontId="17" fillId="3" borderId="0" xfId="0" applyFont="1" applyFill="1"/>
    <xf numFmtId="0" fontId="10" fillId="3" borderId="0" xfId="0" applyFont="1" applyFill="1"/>
    <xf numFmtId="0" fontId="21" fillId="3" borderId="0" xfId="0" applyFont="1" applyFill="1"/>
    <xf numFmtId="0" fontId="21" fillId="0" borderId="0" xfId="0" applyFont="1"/>
    <xf numFmtId="0" fontId="3" fillId="2" borderId="0" xfId="0" applyFont="1" applyFill="1" applyAlignment="1">
      <alignment horizontal="center" vertical="center"/>
    </xf>
    <xf numFmtId="0" fontId="10" fillId="0" borderId="0" xfId="0" applyFont="1"/>
    <xf numFmtId="0" fontId="12" fillId="0" borderId="0" xfId="0" applyFont="1" applyAlignment="1" applyProtection="1">
      <alignment vertical="center"/>
      <protection locked="0"/>
    </xf>
    <xf numFmtId="0" fontId="26" fillId="0" borderId="0" xfId="0" applyFont="1" applyAlignment="1" applyProtection="1">
      <alignment horizontal="center" vertical="center"/>
      <protection locked="0"/>
    </xf>
    <xf numFmtId="0" fontId="22" fillId="0" borderId="0" xfId="0" applyFont="1"/>
    <xf numFmtId="0" fontId="12" fillId="0" borderId="0" xfId="0" applyFont="1"/>
    <xf numFmtId="0" fontId="0" fillId="0" borderId="0" xfId="0" applyProtection="1">
      <protection locked="0"/>
    </xf>
    <xf numFmtId="0" fontId="28" fillId="16" borderId="34" xfId="0" applyFont="1" applyFill="1" applyBorder="1" applyAlignment="1" applyProtection="1">
      <alignment horizontal="center" vertical="center" textRotation="90"/>
      <protection locked="0"/>
    </xf>
    <xf numFmtId="0" fontId="29" fillId="4" borderId="34" xfId="0" applyFont="1" applyFill="1" applyBorder="1" applyAlignment="1">
      <alignment horizontal="center" vertical="center" wrapText="1"/>
    </xf>
    <xf numFmtId="0" fontId="22" fillId="17" borderId="0" xfId="0" applyFont="1" applyFill="1"/>
    <xf numFmtId="0" fontId="28" fillId="4" borderId="34" xfId="0" applyFont="1" applyFill="1" applyBorder="1" applyAlignment="1" applyProtection="1">
      <alignment horizontal="center" vertical="center" wrapText="1"/>
      <protection locked="0"/>
    </xf>
    <xf numFmtId="2" fontId="0" fillId="0" borderId="0" xfId="0" applyNumberFormat="1"/>
    <xf numFmtId="0" fontId="0" fillId="3" borderId="0" xfId="0" applyFill="1" applyAlignment="1">
      <alignment horizontal="center" vertical="center"/>
    </xf>
    <xf numFmtId="0" fontId="17" fillId="3" borderId="0" xfId="0" applyFont="1" applyFill="1" applyAlignment="1">
      <alignment horizontal="center" vertical="center"/>
    </xf>
    <xf numFmtId="0" fontId="11" fillId="3" borderId="0" xfId="0" applyFont="1" applyFill="1" applyAlignment="1">
      <alignment horizontal="center" vertical="center"/>
    </xf>
    <xf numFmtId="0" fontId="0" fillId="0" borderId="0" xfId="0" applyAlignment="1">
      <alignment horizontal="center" vertical="center"/>
    </xf>
    <xf numFmtId="43" fontId="0" fillId="3" borderId="0" xfId="3" applyFont="1" applyFill="1"/>
    <xf numFmtId="0" fontId="23" fillId="0" borderId="2" xfId="0" applyFont="1" applyBorder="1" applyAlignment="1">
      <alignment horizontal="center" vertical="center" wrapText="1"/>
    </xf>
    <xf numFmtId="0" fontId="15" fillId="13" borderId="2" xfId="0" applyFont="1" applyFill="1" applyBorder="1" applyAlignment="1" applyProtection="1">
      <alignment horizontal="center" vertical="center" wrapText="1" readingOrder="1"/>
      <protection hidden="1"/>
    </xf>
    <xf numFmtId="0" fontId="15" fillId="18" borderId="2" xfId="0" applyFont="1" applyFill="1" applyBorder="1" applyAlignment="1" applyProtection="1">
      <alignment horizontal="center" vertical="center" wrapText="1" readingOrder="1"/>
      <protection hidden="1"/>
    </xf>
    <xf numFmtId="0" fontId="15" fillId="7" borderId="2" xfId="0" applyFont="1" applyFill="1" applyBorder="1" applyAlignment="1" applyProtection="1">
      <alignment horizontal="center" vertical="center" wrapText="1" readingOrder="1"/>
      <protection hidden="1"/>
    </xf>
    <xf numFmtId="0" fontId="31" fillId="0" borderId="0" xfId="0" applyFont="1" applyAlignment="1">
      <alignment horizontal="center" vertical="center"/>
    </xf>
    <xf numFmtId="0" fontId="32" fillId="0" borderId="0" xfId="0" applyFont="1" applyAlignment="1">
      <alignment horizontal="center" vertical="center" wrapText="1"/>
    </xf>
    <xf numFmtId="0" fontId="34" fillId="7" borderId="2" xfId="0" applyFont="1" applyFill="1" applyBorder="1" applyAlignment="1">
      <alignment horizontal="center" vertical="center" wrapText="1" readingOrder="1"/>
    </xf>
    <xf numFmtId="0" fontId="34" fillId="8" borderId="2" xfId="0" applyFont="1" applyFill="1" applyBorder="1" applyAlignment="1">
      <alignment horizontal="center" vertical="center" wrapText="1" readingOrder="1"/>
    </xf>
    <xf numFmtId="0" fontId="34" fillId="9" borderId="2" xfId="0" applyFont="1" applyFill="1" applyBorder="1" applyAlignment="1">
      <alignment horizontal="center" vertical="center" wrapText="1" readingOrder="1"/>
    </xf>
    <xf numFmtId="0" fontId="34" fillId="10" borderId="2" xfId="0" applyFont="1" applyFill="1" applyBorder="1" applyAlignment="1">
      <alignment horizontal="center" vertical="center" wrapText="1" readingOrder="1"/>
    </xf>
    <xf numFmtId="0" fontId="35" fillId="11" borderId="2" xfId="0" applyFont="1" applyFill="1" applyBorder="1" applyAlignment="1">
      <alignment horizontal="center" vertical="center" wrapText="1" readingOrder="1"/>
    </xf>
    <xf numFmtId="0" fontId="34" fillId="3" borderId="0" xfId="0" applyFont="1" applyFill="1" applyAlignment="1">
      <alignment horizontal="justify" vertical="center" wrapText="1" readingOrder="1"/>
    </xf>
    <xf numFmtId="0" fontId="36" fillId="3" borderId="0" xfId="0" applyFont="1" applyFill="1"/>
    <xf numFmtId="0" fontId="32" fillId="3" borderId="0" xfId="0" applyFont="1" applyFill="1" applyAlignment="1">
      <alignment horizontal="center" vertical="center" wrapText="1"/>
    </xf>
    <xf numFmtId="0" fontId="36" fillId="0" borderId="0" xfId="0" applyFont="1"/>
    <xf numFmtId="0" fontId="34" fillId="7" borderId="17" xfId="0" applyFont="1" applyFill="1" applyBorder="1" applyAlignment="1">
      <alignment horizontal="center" vertical="center" wrapText="1" readingOrder="1"/>
    </xf>
    <xf numFmtId="0" fontId="34" fillId="8" borderId="18" xfId="0" applyFont="1" applyFill="1" applyBorder="1" applyAlignment="1">
      <alignment horizontal="center" vertical="center" wrapText="1" readingOrder="1"/>
    </xf>
    <xf numFmtId="0" fontId="34" fillId="9" borderId="18" xfId="0" applyFont="1" applyFill="1" applyBorder="1" applyAlignment="1">
      <alignment horizontal="center" vertical="center" wrapText="1" readingOrder="1"/>
    </xf>
    <xf numFmtId="0" fontId="34" fillId="10" borderId="18" xfId="0" applyFont="1" applyFill="1" applyBorder="1" applyAlignment="1">
      <alignment horizontal="center" vertical="center" wrapText="1" readingOrder="1"/>
    </xf>
    <xf numFmtId="0" fontId="35" fillId="11" borderId="18" xfId="0" applyFont="1" applyFill="1" applyBorder="1" applyAlignment="1">
      <alignment horizontal="center" vertical="center" wrapText="1" readingOrder="1"/>
    </xf>
    <xf numFmtId="0" fontId="37" fillId="3" borderId="0" xfId="0" applyFont="1" applyFill="1"/>
    <xf numFmtId="1" fontId="36" fillId="3" borderId="0" xfId="0" applyNumberFormat="1" applyFont="1" applyFill="1" applyAlignment="1">
      <alignment horizontal="center"/>
    </xf>
    <xf numFmtId="0" fontId="38" fillId="3" borderId="0" xfId="0" applyFont="1" applyFill="1" applyAlignment="1">
      <alignment vertical="center"/>
    </xf>
    <xf numFmtId="0" fontId="3" fillId="3" borderId="46" xfId="0" applyFont="1" applyFill="1" applyBorder="1" applyAlignment="1">
      <alignment horizontal="center" vertical="center"/>
    </xf>
    <xf numFmtId="0" fontId="0" fillId="0" borderId="2" xfId="0" applyBorder="1" applyAlignment="1">
      <alignment vertical="center" wrapText="1"/>
    </xf>
    <xf numFmtId="0" fontId="9" fillId="5" borderId="0" xfId="0" applyFont="1" applyFill="1" applyAlignment="1">
      <alignment horizontal="center" vertical="center"/>
    </xf>
    <xf numFmtId="0" fontId="11" fillId="0" borderId="0" xfId="0" applyFont="1" applyProtection="1">
      <protection locked="0"/>
    </xf>
    <xf numFmtId="0" fontId="32" fillId="3" borderId="2" xfId="0" applyFont="1" applyFill="1" applyBorder="1" applyAlignment="1">
      <alignment horizontal="center" vertical="center" wrapText="1"/>
    </xf>
    <xf numFmtId="0" fontId="36" fillId="3" borderId="2" xfId="0" applyFont="1" applyFill="1" applyBorder="1"/>
    <xf numFmtId="1" fontId="34" fillId="0" borderId="2" xfId="3" applyNumberFormat="1" applyFont="1" applyBorder="1" applyAlignment="1">
      <alignment horizontal="center" vertical="center" wrapText="1" readingOrder="1"/>
    </xf>
    <xf numFmtId="0" fontId="15" fillId="14" borderId="62" xfId="0" applyFont="1" applyFill="1" applyBorder="1" applyAlignment="1" applyProtection="1">
      <alignment horizontal="center" vertical="center" wrapText="1" readingOrder="1"/>
      <protection hidden="1"/>
    </xf>
    <xf numFmtId="0" fontId="0" fillId="3" borderId="14" xfId="0" applyFill="1" applyBorder="1"/>
    <xf numFmtId="0" fontId="23" fillId="0" borderId="14" xfId="0" applyFont="1" applyBorder="1" applyAlignment="1">
      <alignment horizontal="center" vertical="center" wrapText="1"/>
    </xf>
    <xf numFmtId="0" fontId="23" fillId="0" borderId="65" xfId="0" applyFont="1" applyBorder="1" applyAlignment="1">
      <alignment horizontal="center" vertical="center" wrapText="1"/>
    </xf>
    <xf numFmtId="0" fontId="40" fillId="0" borderId="0" xfId="0" applyFont="1" applyAlignment="1" applyProtection="1">
      <alignment horizontal="center" vertical="center" wrapText="1" readingOrder="1"/>
      <protection hidden="1"/>
    </xf>
    <xf numFmtId="0" fontId="39" fillId="3" borderId="7" xfId="1" applyFont="1" applyFill="1" applyBorder="1" applyAlignment="1">
      <alignment horizontal="left" vertical="center" wrapText="1"/>
    </xf>
    <xf numFmtId="0" fontId="42" fillId="3" borderId="0" xfId="0" applyFont="1" applyFill="1" applyAlignment="1">
      <alignment horizontal="center" vertical="center" wrapText="1"/>
    </xf>
    <xf numFmtId="0" fontId="42" fillId="3" borderId="0" xfId="0" applyFont="1" applyFill="1" applyAlignment="1">
      <alignment horizontal="left" vertical="center" wrapText="1"/>
    </xf>
    <xf numFmtId="0" fontId="39" fillId="3" borderId="0" xfId="1" applyFont="1" applyFill="1" applyAlignment="1">
      <alignment horizontal="justify" vertical="center" wrapText="1"/>
    </xf>
    <xf numFmtId="0" fontId="17" fillId="0" borderId="2" xfId="0" applyFont="1" applyBorder="1" applyAlignment="1">
      <alignment horizontal="justify" vertical="center" wrapText="1"/>
    </xf>
    <xf numFmtId="0" fontId="17" fillId="0" borderId="20" xfId="0" applyFont="1" applyBorder="1" applyAlignment="1">
      <alignment horizontal="justify" vertical="center" wrapText="1"/>
    </xf>
    <xf numFmtId="4" fontId="0" fillId="0" borderId="31" xfId="0" applyNumberFormat="1" applyBorder="1" applyAlignment="1">
      <alignment horizontal="center" vertical="center" wrapText="1"/>
    </xf>
    <xf numFmtId="4" fontId="0" fillId="0" borderId="19" xfId="0" applyNumberFormat="1" applyBorder="1" applyAlignment="1">
      <alignment horizontal="center" vertical="center" wrapText="1"/>
    </xf>
    <xf numFmtId="0" fontId="42" fillId="3" borderId="59" xfId="0" applyFont="1" applyFill="1" applyBorder="1" applyAlignment="1">
      <alignment vertical="center" wrapText="1"/>
    </xf>
    <xf numFmtId="0" fontId="42" fillId="3" borderId="13" xfId="0" applyFont="1" applyFill="1" applyBorder="1" applyAlignment="1">
      <alignment vertical="center" wrapText="1"/>
    </xf>
    <xf numFmtId="0" fontId="44" fillId="0" borderId="0" xfId="0" applyFont="1"/>
    <xf numFmtId="0" fontId="45" fillId="0" borderId="0" xfId="0" applyFont="1" applyAlignment="1" applyProtection="1">
      <alignment horizontal="left" vertical="center"/>
      <protection locked="0"/>
    </xf>
    <xf numFmtId="0" fontId="43" fillId="0" borderId="0" xfId="0" applyFont="1" applyAlignment="1" applyProtection="1">
      <alignment horizontal="center" vertical="center"/>
      <protection locked="0"/>
    </xf>
    <xf numFmtId="0" fontId="46" fillId="0" borderId="0" xfId="0" applyFont="1" applyAlignment="1" applyProtection="1">
      <alignment horizontal="center" vertical="center"/>
      <protection locked="0"/>
    </xf>
    <xf numFmtId="0" fontId="47" fillId="0" borderId="0" xfId="0" applyFont="1" applyAlignment="1">
      <alignment horizontal="center"/>
    </xf>
    <xf numFmtId="0" fontId="43" fillId="4" borderId="0" xfId="0" applyFont="1" applyFill="1" applyAlignment="1" applyProtection="1">
      <alignment horizontal="left" vertical="center" wrapText="1"/>
      <protection locked="0"/>
    </xf>
    <xf numFmtId="0" fontId="45" fillId="15" borderId="0" xfId="0" applyFont="1" applyFill="1" applyAlignment="1" applyProtection="1">
      <alignment vertical="center" wrapText="1"/>
      <protection locked="0"/>
    </xf>
    <xf numFmtId="0" fontId="44" fillId="0" borderId="0" xfId="0" applyFont="1" applyAlignment="1">
      <alignment horizontal="left"/>
    </xf>
    <xf numFmtId="0" fontId="43" fillId="4" borderId="0" xfId="0" applyFont="1" applyFill="1" applyAlignment="1" applyProtection="1">
      <alignment vertical="center" wrapText="1"/>
      <protection locked="0"/>
    </xf>
    <xf numFmtId="0" fontId="44" fillId="3" borderId="0" xfId="0" applyFont="1" applyFill="1"/>
    <xf numFmtId="0" fontId="44" fillId="3" borderId="0" xfId="0" applyFont="1" applyFill="1" applyAlignment="1">
      <alignment horizontal="center" vertical="center"/>
    </xf>
    <xf numFmtId="0" fontId="52" fillId="3" borderId="7" xfId="1" quotePrefix="1" applyFont="1" applyFill="1" applyBorder="1" applyAlignment="1">
      <alignment horizontal="left" vertical="top" wrapText="1"/>
    </xf>
    <xf numFmtId="0" fontId="39" fillId="3" borderId="14" xfId="1" applyFont="1" applyFill="1" applyBorder="1"/>
    <xf numFmtId="0" fontId="39" fillId="3" borderId="15" xfId="1" applyFont="1" applyFill="1" applyBorder="1" applyAlignment="1">
      <alignment horizontal="center" vertical="center"/>
    </xf>
    <xf numFmtId="0" fontId="42" fillId="3" borderId="15" xfId="1" applyFont="1" applyFill="1" applyBorder="1" applyAlignment="1">
      <alignment horizontal="left" vertical="center" wrapText="1"/>
    </xf>
    <xf numFmtId="0" fontId="39" fillId="3" borderId="15" xfId="1" applyFont="1" applyFill="1" applyBorder="1" applyAlignment="1">
      <alignment horizontal="left" vertical="center" wrapText="1"/>
    </xf>
    <xf numFmtId="0" fontId="39" fillId="3" borderId="39" xfId="1" applyFont="1" applyFill="1" applyBorder="1"/>
    <xf numFmtId="0" fontId="43" fillId="4" borderId="31" xfId="1" applyFont="1" applyFill="1" applyBorder="1" applyAlignment="1">
      <alignment horizontal="center" vertical="center"/>
    </xf>
    <xf numFmtId="0" fontId="39" fillId="3" borderId="41" xfId="1" applyFont="1" applyFill="1" applyBorder="1"/>
    <xf numFmtId="0" fontId="39" fillId="3" borderId="2" xfId="1" applyFont="1" applyFill="1" applyBorder="1" applyAlignment="1">
      <alignment horizontal="center" vertical="center"/>
    </xf>
    <xf numFmtId="0" fontId="44" fillId="3" borderId="7" xfId="0" applyFont="1" applyFill="1" applyBorder="1"/>
    <xf numFmtId="0" fontId="44" fillId="3" borderId="83" xfId="0" applyFont="1" applyFill="1" applyBorder="1" applyAlignment="1">
      <alignment horizontal="center" vertical="center"/>
    </xf>
    <xf numFmtId="0" fontId="39" fillId="3" borderId="7" xfId="1" applyFont="1" applyFill="1" applyBorder="1"/>
    <xf numFmtId="0" fontId="39" fillId="3" borderId="0" xfId="1" applyFont="1" applyFill="1" applyAlignment="1">
      <alignment horizontal="center" vertical="center"/>
    </xf>
    <xf numFmtId="0" fontId="52" fillId="3" borderId="0" xfId="1" quotePrefix="1" applyFont="1" applyFill="1" applyAlignment="1">
      <alignment horizontal="center" vertical="center" wrapText="1"/>
    </xf>
    <xf numFmtId="0" fontId="42" fillId="3" borderId="0" xfId="1" quotePrefix="1" applyFont="1" applyFill="1" applyAlignment="1">
      <alignment horizontal="center" vertical="center" wrapText="1"/>
    </xf>
    <xf numFmtId="0" fontId="42" fillId="3" borderId="0" xfId="1" quotePrefix="1" applyFont="1" applyFill="1" applyAlignment="1">
      <alignment horizontal="left" vertical="top" wrapText="1"/>
    </xf>
    <xf numFmtId="0" fontId="42" fillId="3" borderId="8" xfId="1" quotePrefix="1" applyFont="1" applyFill="1" applyBorder="1" applyAlignment="1">
      <alignment horizontal="left" vertical="top" wrapText="1"/>
    </xf>
    <xf numFmtId="0" fontId="39" fillId="3" borderId="16" xfId="1" applyFont="1" applyFill="1" applyBorder="1" applyAlignment="1">
      <alignment horizontal="left" vertical="center" wrapText="1"/>
    </xf>
    <xf numFmtId="0" fontId="33" fillId="6" borderId="2" xfId="0" applyFont="1" applyFill="1" applyBorder="1" applyAlignment="1">
      <alignment horizontal="center" vertical="center" wrapText="1" readingOrder="1"/>
    </xf>
    <xf numFmtId="0" fontId="0" fillId="3" borderId="27" xfId="0" applyFill="1" applyBorder="1"/>
    <xf numFmtId="0" fontId="34" fillId="0" borderId="2" xfId="0" applyFont="1" applyBorder="1" applyAlignment="1">
      <alignment horizontal="left" vertical="center" wrapText="1" readingOrder="1"/>
    </xf>
    <xf numFmtId="9" fontId="34" fillId="0" borderId="2" xfId="4" applyFont="1" applyBorder="1" applyAlignment="1">
      <alignment horizontal="center" vertical="center" wrapText="1" readingOrder="1"/>
    </xf>
    <xf numFmtId="0" fontId="34" fillId="0" borderId="2" xfId="0" applyFont="1" applyBorder="1" applyAlignment="1">
      <alignment horizontal="justify" vertical="center" wrapText="1" readingOrder="1"/>
    </xf>
    <xf numFmtId="0" fontId="33" fillId="6" borderId="25" xfId="0" applyFont="1" applyFill="1" applyBorder="1" applyAlignment="1">
      <alignment vertical="center" wrapText="1" readingOrder="1"/>
    </xf>
    <xf numFmtId="0" fontId="33" fillId="6" borderId="27" xfId="0" applyFont="1" applyFill="1" applyBorder="1" applyAlignment="1">
      <alignment vertical="center" wrapText="1" readingOrder="1"/>
    </xf>
    <xf numFmtId="0" fontId="54" fillId="0" borderId="0" xfId="0" applyFont="1" applyAlignment="1" applyProtection="1">
      <alignment vertical="center"/>
      <protection locked="0"/>
    </xf>
    <xf numFmtId="0" fontId="54" fillId="0" borderId="0" xfId="0" applyFont="1" applyProtection="1">
      <protection locked="0"/>
    </xf>
    <xf numFmtId="0" fontId="54" fillId="0" borderId="0" xfId="0" applyFont="1"/>
    <xf numFmtId="0" fontId="56" fillId="19" borderId="90" xfId="0" applyFont="1" applyFill="1" applyBorder="1" applyAlignment="1" applyProtection="1">
      <alignment horizontal="left" vertical="center" wrapText="1"/>
      <protection locked="0"/>
    </xf>
    <xf numFmtId="0" fontId="56" fillId="19" borderId="90" xfId="0" applyFont="1" applyFill="1" applyBorder="1" applyAlignment="1" applyProtection="1">
      <alignment horizontal="center" vertical="center"/>
      <protection locked="0"/>
    </xf>
    <xf numFmtId="0" fontId="57" fillId="5" borderId="90" xfId="0" applyFont="1" applyFill="1" applyBorder="1" applyAlignment="1" applyProtection="1">
      <alignment horizontal="center" vertical="center" wrapText="1"/>
      <protection locked="0"/>
    </xf>
    <xf numFmtId="0" fontId="54" fillId="0" borderId="0" xfId="0" applyFont="1" applyAlignment="1" applyProtection="1">
      <alignment horizontal="left" vertical="center"/>
      <protection locked="0"/>
    </xf>
    <xf numFmtId="0" fontId="56" fillId="0" borderId="0" xfId="0" applyFont="1" applyAlignment="1" applyProtection="1">
      <alignment horizontal="center" vertical="center"/>
      <protection locked="0"/>
    </xf>
    <xf numFmtId="0" fontId="54" fillId="0" borderId="0" xfId="0" applyFont="1" applyAlignment="1" applyProtection="1">
      <alignment horizontal="center" vertical="center"/>
      <protection locked="0"/>
    </xf>
    <xf numFmtId="0" fontId="54" fillId="0" borderId="0" xfId="0" applyFont="1" applyAlignment="1" applyProtection="1">
      <alignment horizontal="left"/>
      <protection locked="0"/>
    </xf>
    <xf numFmtId="0" fontId="54" fillId="0" borderId="0" xfId="0" applyFont="1" applyAlignment="1" applyProtection="1">
      <alignment horizontal="center"/>
      <protection locked="0"/>
    </xf>
    <xf numFmtId="0" fontId="58" fillId="20" borderId="93" xfId="0" applyFont="1" applyFill="1" applyBorder="1" applyAlignment="1">
      <alignment horizontal="center" vertical="center" wrapText="1" readingOrder="1"/>
    </xf>
    <xf numFmtId="0" fontId="60" fillId="3" borderId="93" xfId="0" applyFont="1" applyFill="1" applyBorder="1" applyAlignment="1">
      <alignment horizontal="center" vertical="center" wrapText="1" readingOrder="1"/>
    </xf>
    <xf numFmtId="0" fontId="60" fillId="3" borderId="93" xfId="0" applyFont="1" applyFill="1" applyBorder="1" applyAlignment="1">
      <alignment horizontal="left" vertical="center" wrapText="1"/>
    </xf>
    <xf numFmtId="0" fontId="60" fillId="3" borderId="93" xfId="0" applyFont="1" applyFill="1" applyBorder="1" applyAlignment="1">
      <alignment horizontal="center" vertical="center" wrapText="1"/>
    </xf>
    <xf numFmtId="0" fontId="54" fillId="3" borderId="0" xfId="0" applyFont="1" applyFill="1"/>
    <xf numFmtId="0" fontId="60" fillId="0" borderId="93" xfId="0" applyFont="1" applyBorder="1" applyAlignment="1">
      <alignment horizontal="center" vertical="center" wrapText="1" readingOrder="1"/>
    </xf>
    <xf numFmtId="0" fontId="60" fillId="0" borderId="93" xfId="0" applyFont="1" applyBorder="1" applyAlignment="1">
      <alignment horizontal="left" vertical="center" wrapText="1"/>
    </xf>
    <xf numFmtId="0" fontId="60" fillId="3" borderId="93" xfId="0" applyFont="1" applyFill="1" applyBorder="1" applyAlignment="1">
      <alignment horizontal="left" vertical="center" wrapText="1" readingOrder="1"/>
    </xf>
    <xf numFmtId="0" fontId="56" fillId="0" borderId="0" xfId="0" applyFont="1"/>
    <xf numFmtId="0" fontId="60" fillId="3" borderId="93" xfId="0" applyFont="1" applyFill="1" applyBorder="1" applyAlignment="1">
      <alignment vertical="center" wrapText="1"/>
    </xf>
    <xf numFmtId="0" fontId="54" fillId="0" borderId="0" xfId="0" applyFont="1" applyAlignment="1">
      <alignment horizontal="left"/>
    </xf>
    <xf numFmtId="0" fontId="54" fillId="0" borderId="0" xfId="0" applyFont="1" applyAlignment="1">
      <alignment horizontal="center"/>
    </xf>
    <xf numFmtId="0" fontId="61" fillId="0" borderId="0" xfId="0" applyFont="1" applyAlignment="1">
      <alignment wrapText="1"/>
    </xf>
    <xf numFmtId="0" fontId="62" fillId="0" borderId="0" xfId="0" applyFont="1"/>
    <xf numFmtId="0" fontId="64" fillId="5" borderId="90" xfId="0" applyFont="1" applyFill="1" applyBorder="1" applyAlignment="1">
      <alignment horizontal="center" vertical="center"/>
    </xf>
    <xf numFmtId="0" fontId="64" fillId="5" borderId="90" xfId="0" applyFont="1" applyFill="1" applyBorder="1" applyAlignment="1">
      <alignment vertical="center" wrapText="1"/>
    </xf>
    <xf numFmtId="0" fontId="65" fillId="3" borderId="90" xfId="0" applyFont="1" applyFill="1" applyBorder="1" applyAlignment="1">
      <alignment horizontal="center" vertical="center" wrapText="1"/>
    </xf>
    <xf numFmtId="0" fontId="66" fillId="3" borderId="90" xfId="0" applyFont="1" applyFill="1" applyBorder="1" applyAlignment="1">
      <alignment horizontal="center" vertical="center" wrapText="1"/>
    </xf>
    <xf numFmtId="0" fontId="66" fillId="3" borderId="90" xfId="0" applyFont="1" applyFill="1" applyBorder="1" applyAlignment="1">
      <alignment horizontal="left" vertical="center"/>
    </xf>
    <xf numFmtId="0" fontId="65" fillId="3" borderId="90" xfId="0" applyFont="1" applyFill="1" applyBorder="1" applyAlignment="1">
      <alignment horizontal="center" vertical="center"/>
    </xf>
    <xf numFmtId="0" fontId="66" fillId="3" borderId="90" xfId="0" applyFont="1" applyFill="1" applyBorder="1" applyAlignment="1">
      <alignment horizontal="center" vertical="center"/>
    </xf>
    <xf numFmtId="0" fontId="64" fillId="3" borderId="90" xfId="0" applyFont="1" applyFill="1" applyBorder="1" applyAlignment="1">
      <alignment horizontal="left" vertical="center" wrapText="1"/>
    </xf>
    <xf numFmtId="0" fontId="64" fillId="0" borderId="90" xfId="0" applyFont="1" applyBorder="1" applyAlignment="1">
      <alignment horizontal="left" vertical="center" wrapText="1"/>
    </xf>
    <xf numFmtId="0" fontId="66" fillId="0" borderId="90" xfId="0" applyFont="1" applyBorder="1" applyAlignment="1">
      <alignment horizontal="left" vertical="center"/>
    </xf>
    <xf numFmtId="0" fontId="62" fillId="0" borderId="0" xfId="0" applyFont="1" applyAlignment="1">
      <alignment horizontal="left"/>
    </xf>
    <xf numFmtId="0" fontId="61" fillId="0" borderId="0" xfId="0" applyFont="1" applyAlignment="1">
      <alignment horizontal="center"/>
    </xf>
    <xf numFmtId="0" fontId="62" fillId="0" borderId="0" xfId="0" applyFont="1" applyAlignment="1">
      <alignment horizontal="center"/>
    </xf>
    <xf numFmtId="0" fontId="6" fillId="3" borderId="0" xfId="0" applyFont="1" applyFill="1" applyAlignment="1">
      <alignment vertical="center"/>
    </xf>
    <xf numFmtId="0" fontId="6" fillId="3" borderId="32" xfId="0" applyFont="1" applyFill="1" applyBorder="1" applyAlignment="1">
      <alignment vertical="center"/>
    </xf>
    <xf numFmtId="0" fontId="5" fillId="3" borderId="29" xfId="0" applyFont="1" applyFill="1" applyBorder="1" applyAlignment="1">
      <alignment vertical="center"/>
    </xf>
    <xf numFmtId="0" fontId="5" fillId="3" borderId="6" xfId="0" applyFont="1" applyFill="1" applyBorder="1" applyAlignment="1">
      <alignment vertical="center"/>
    </xf>
    <xf numFmtId="0" fontId="5" fillId="3" borderId="30" xfId="0" applyFont="1" applyFill="1" applyBorder="1" applyAlignment="1">
      <alignment vertical="center"/>
    </xf>
    <xf numFmtId="0" fontId="5" fillId="3" borderId="0" xfId="0" applyFont="1" applyFill="1" applyAlignment="1">
      <alignment vertical="center"/>
    </xf>
    <xf numFmtId="0" fontId="5" fillId="3" borderId="87" xfId="0" applyFont="1" applyFill="1" applyBorder="1" applyAlignment="1">
      <alignment vertical="center"/>
    </xf>
    <xf numFmtId="0" fontId="5" fillId="3" borderId="10" xfId="0" applyFont="1" applyFill="1" applyBorder="1" applyAlignment="1">
      <alignment vertical="center"/>
    </xf>
    <xf numFmtId="0" fontId="58" fillId="0" borderId="93" xfId="0" applyFont="1" applyBorder="1" applyAlignment="1">
      <alignment horizontal="center" vertical="center" wrapText="1" readingOrder="1"/>
    </xf>
    <xf numFmtId="0" fontId="58" fillId="0" borderId="94" xfId="0" applyFont="1" applyBorder="1" applyAlignment="1">
      <alignment horizontal="center" vertical="center" wrapText="1" readingOrder="1"/>
    </xf>
    <xf numFmtId="0" fontId="64" fillId="20" borderId="90" xfId="0" applyFont="1" applyFill="1" applyBorder="1" applyAlignment="1">
      <alignment horizontal="center" vertical="center"/>
    </xf>
    <xf numFmtId="0" fontId="69" fillId="0" borderId="88" xfId="0" applyFont="1" applyBorder="1" applyAlignment="1">
      <alignment horizontal="center" vertical="center" wrapText="1"/>
    </xf>
    <xf numFmtId="0" fontId="69" fillId="0" borderId="67" xfId="0" applyFont="1" applyBorder="1" applyAlignment="1">
      <alignment horizontal="center" vertical="center" wrapText="1"/>
    </xf>
    <xf numFmtId="0" fontId="70" fillId="0" borderId="65" xfId="0" applyFont="1" applyBorder="1" applyAlignment="1">
      <alignment horizontal="center" vertical="center" wrapText="1"/>
    </xf>
    <xf numFmtId="0" fontId="70" fillId="0" borderId="16" xfId="0" applyFont="1" applyBorder="1" applyAlignment="1">
      <alignment horizontal="center" vertical="center" wrapText="1"/>
    </xf>
    <xf numFmtId="0" fontId="69" fillId="0" borderId="89" xfId="0" applyFont="1" applyBorder="1" applyAlignment="1">
      <alignment horizontal="center" vertical="center" wrapText="1"/>
    </xf>
    <xf numFmtId="0" fontId="69" fillId="0" borderId="8" xfId="0" applyFont="1" applyBorder="1" applyAlignment="1">
      <alignment horizontal="center" vertical="center" wrapText="1"/>
    </xf>
    <xf numFmtId="0" fontId="54" fillId="0" borderId="0" xfId="0" applyFont="1" applyAlignment="1">
      <alignment wrapText="1"/>
    </xf>
    <xf numFmtId="0" fontId="56" fillId="0" borderId="0" xfId="0" applyFont="1" applyAlignment="1">
      <alignment wrapText="1"/>
    </xf>
    <xf numFmtId="0" fontId="54" fillId="3" borderId="0" xfId="0" applyFont="1" applyFill="1" applyAlignment="1">
      <alignment wrapText="1"/>
    </xf>
    <xf numFmtId="0" fontId="64" fillId="0" borderId="90" xfId="0" applyFont="1" applyBorder="1" applyAlignment="1">
      <alignment vertical="center" wrapText="1"/>
    </xf>
    <xf numFmtId="0" fontId="17" fillId="0" borderId="2" xfId="0" applyFont="1" applyBorder="1" applyAlignment="1">
      <alignment horizontal="justify" vertical="center"/>
    </xf>
    <xf numFmtId="0" fontId="7" fillId="0" borderId="31" xfId="0" applyFont="1" applyBorder="1" applyAlignment="1" applyProtection="1">
      <alignment vertical="center" wrapText="1"/>
      <protection locked="0"/>
    </xf>
    <xf numFmtId="0" fontId="7" fillId="0" borderId="2" xfId="0" applyFont="1" applyBorder="1" applyAlignment="1" applyProtection="1">
      <alignment vertical="center" wrapText="1"/>
      <protection locked="0"/>
    </xf>
    <xf numFmtId="0" fontId="73" fillId="3" borderId="51" xfId="0" applyFont="1" applyFill="1" applyBorder="1" applyAlignment="1">
      <alignment vertical="center"/>
    </xf>
    <xf numFmtId="0" fontId="73" fillId="3" borderId="0" xfId="0" applyFont="1" applyFill="1" applyAlignment="1">
      <alignment vertical="center"/>
    </xf>
    <xf numFmtId="0" fontId="74" fillId="3" borderId="0" xfId="0" applyFont="1" applyFill="1"/>
    <xf numFmtId="0" fontId="74" fillId="0" borderId="0" xfId="0" applyFont="1"/>
    <xf numFmtId="0" fontId="78" fillId="4" borderId="47" xfId="0" applyFont="1" applyFill="1" applyBorder="1" applyAlignment="1">
      <alignment horizontal="center" vertical="center"/>
    </xf>
    <xf numFmtId="0" fontId="78" fillId="4" borderId="55" xfId="0" applyFont="1" applyFill="1" applyBorder="1" applyAlignment="1">
      <alignment horizontal="center" vertical="center" textRotation="90" wrapText="1"/>
    </xf>
    <xf numFmtId="0" fontId="78" fillId="4" borderId="56" xfId="0" applyFont="1" applyFill="1" applyBorder="1" applyAlignment="1">
      <alignment horizontal="center" vertical="center" textRotation="90" wrapText="1"/>
    </xf>
    <xf numFmtId="0" fontId="78" fillId="4" borderId="57" xfId="0" applyFont="1" applyFill="1" applyBorder="1" applyAlignment="1">
      <alignment horizontal="center" vertical="center" wrapText="1"/>
    </xf>
    <xf numFmtId="0" fontId="78" fillId="4" borderId="35" xfId="0" applyFont="1" applyFill="1" applyBorder="1" applyAlignment="1">
      <alignment horizontal="center" vertical="center" textRotation="90" wrapText="1"/>
    </xf>
    <xf numFmtId="0" fontId="79" fillId="4" borderId="35" xfId="0" applyFont="1" applyFill="1" applyBorder="1" applyAlignment="1">
      <alignment horizontal="center" vertical="center" textRotation="90"/>
    </xf>
    <xf numFmtId="0" fontId="78" fillId="4" borderId="35" xfId="0" applyFont="1" applyFill="1" applyBorder="1" applyAlignment="1">
      <alignment horizontal="center" vertical="center" wrapText="1"/>
    </xf>
    <xf numFmtId="0" fontId="78" fillId="4" borderId="53" xfId="0" applyFont="1" applyFill="1" applyBorder="1" applyAlignment="1">
      <alignment horizontal="center" vertical="center" textRotation="90" wrapText="1"/>
    </xf>
    <xf numFmtId="0" fontId="78" fillId="4" borderId="1" xfId="0" applyFont="1" applyFill="1" applyBorder="1" applyAlignment="1">
      <alignment horizontal="center" vertical="center" textRotation="90" wrapText="1"/>
    </xf>
    <xf numFmtId="0" fontId="78" fillId="2" borderId="0" xfId="0" applyFont="1" applyFill="1" applyAlignment="1">
      <alignment horizontal="center" vertical="center"/>
    </xf>
    <xf numFmtId="3" fontId="17" fillId="0" borderId="2" xfId="0" applyNumberFormat="1" applyFont="1" applyBorder="1" applyAlignment="1">
      <alignment horizontal="justify" vertical="center" wrapText="1"/>
    </xf>
    <xf numFmtId="0" fontId="17" fillId="0" borderId="104" xfId="0" applyFont="1" applyBorder="1" applyAlignment="1">
      <alignment horizontal="justify" vertical="center" wrapText="1"/>
    </xf>
    <xf numFmtId="0" fontId="17" fillId="0" borderId="108" xfId="0" applyFont="1" applyBorder="1" applyAlignment="1">
      <alignment horizontal="center" vertical="center" wrapText="1"/>
    </xf>
    <xf numFmtId="0" fontId="17" fillId="0" borderId="31" xfId="0" applyFont="1" applyBorder="1" applyAlignment="1">
      <alignment horizontal="center" vertical="center" wrapText="1"/>
    </xf>
    <xf numFmtId="2" fontId="17" fillId="0" borderId="31" xfId="3" applyNumberFormat="1" applyFont="1" applyBorder="1" applyAlignment="1">
      <alignment horizontal="center" vertical="center" wrapText="1"/>
    </xf>
    <xf numFmtId="0" fontId="17" fillId="0" borderId="25" xfId="0" applyFont="1" applyBorder="1" applyAlignment="1">
      <alignment horizontal="justify" vertical="center" wrapText="1"/>
    </xf>
    <xf numFmtId="0" fontId="17" fillId="0" borderId="71" xfId="0" applyFont="1" applyBorder="1" applyAlignment="1">
      <alignment horizontal="center" vertical="center" wrapText="1"/>
    </xf>
    <xf numFmtId="0" fontId="17" fillId="0" borderId="19" xfId="0" applyFont="1" applyBorder="1" applyAlignment="1">
      <alignment horizontal="center" vertical="center" wrapText="1"/>
    </xf>
    <xf numFmtId="2" fontId="17" fillId="0" borderId="2" xfId="3" applyNumberFormat="1" applyFont="1" applyBorder="1" applyAlignment="1">
      <alignment horizontal="center" vertical="center" wrapText="1"/>
    </xf>
    <xf numFmtId="0" fontId="17" fillId="0" borderId="2" xfId="0" applyFont="1" applyBorder="1" applyAlignment="1">
      <alignment horizontal="center" vertical="center" wrapText="1"/>
    </xf>
    <xf numFmtId="0" fontId="17" fillId="0" borderId="27" xfId="0" applyFont="1" applyBorder="1" applyAlignment="1">
      <alignment horizontal="center" vertical="center" wrapText="1"/>
    </xf>
    <xf numFmtId="3" fontId="17" fillId="0" borderId="0" xfId="0" applyNumberFormat="1" applyFont="1" applyAlignment="1">
      <alignment horizontal="left"/>
    </xf>
    <xf numFmtId="2" fontId="17" fillId="0" borderId="0" xfId="3" applyNumberFormat="1" applyFont="1"/>
    <xf numFmtId="165" fontId="17" fillId="0" borderId="0" xfId="3" applyNumberFormat="1" applyFont="1" applyAlignment="1">
      <alignment horizontal="center"/>
    </xf>
    <xf numFmtId="165" fontId="17" fillId="0" borderId="0" xfId="3" applyNumberFormat="1" applyFont="1"/>
    <xf numFmtId="3" fontId="17" fillId="0" borderId="28" xfId="0" applyNumberFormat="1" applyFont="1" applyBorder="1" applyAlignment="1">
      <alignment horizontal="justify" vertical="center" wrapText="1"/>
    </xf>
    <xf numFmtId="0" fontId="17" fillId="0" borderId="29" xfId="0" applyFont="1" applyBorder="1" applyAlignment="1">
      <alignment horizontal="justify" vertical="center" wrapText="1"/>
    </xf>
    <xf numFmtId="0" fontId="17" fillId="0" borderId="33" xfId="0" applyFont="1" applyBorder="1" applyAlignment="1">
      <alignment horizontal="center" vertical="center" wrapText="1"/>
    </xf>
    <xf numFmtId="0" fontId="17" fillId="0" borderId="28" xfId="0" applyFont="1" applyBorder="1" applyAlignment="1">
      <alignment horizontal="center" vertical="center" wrapText="1"/>
    </xf>
    <xf numFmtId="2" fontId="17" fillId="0" borderId="28" xfId="3" applyNumberFormat="1" applyFont="1" applyBorder="1" applyAlignment="1">
      <alignment horizontal="center" vertical="center" wrapText="1"/>
    </xf>
    <xf numFmtId="0" fontId="17" fillId="0" borderId="20" xfId="0" applyFont="1" applyBorder="1" applyAlignment="1">
      <alignment horizontal="center" vertical="center" wrapText="1"/>
    </xf>
    <xf numFmtId="2" fontId="17" fillId="0" borderId="20" xfId="3" applyNumberFormat="1" applyFont="1" applyBorder="1" applyAlignment="1">
      <alignment horizontal="center" vertical="center" wrapText="1"/>
    </xf>
    <xf numFmtId="0" fontId="17" fillId="0" borderId="31" xfId="0" applyFont="1" applyBorder="1" applyAlignment="1">
      <alignment horizontal="justify" vertical="center" wrapText="1"/>
    </xf>
    <xf numFmtId="0" fontId="7" fillId="0" borderId="2" xfId="0" applyFont="1" applyBorder="1" applyAlignment="1" applyProtection="1">
      <alignment horizontal="left" vertical="center" wrapText="1"/>
      <protection locked="0"/>
    </xf>
    <xf numFmtId="0" fontId="7" fillId="0" borderId="20" xfId="0" applyFont="1" applyBorder="1" applyAlignment="1" applyProtection="1">
      <alignment vertical="center" wrapText="1"/>
      <protection locked="0"/>
    </xf>
    <xf numFmtId="0" fontId="73" fillId="3" borderId="29" xfId="0" applyFont="1" applyFill="1" applyBorder="1" applyAlignment="1">
      <alignment vertical="center"/>
    </xf>
    <xf numFmtId="0" fontId="73" fillId="3" borderId="6" xfId="0" applyFont="1" applyFill="1" applyBorder="1" applyAlignment="1">
      <alignment vertical="center"/>
    </xf>
    <xf numFmtId="0" fontId="80" fillId="4" borderId="6" xfId="0" applyFont="1" applyFill="1" applyBorder="1" applyAlignment="1">
      <alignment vertical="center"/>
    </xf>
    <xf numFmtId="0" fontId="73" fillId="3" borderId="30" xfId="0" applyFont="1" applyFill="1" applyBorder="1" applyAlignment="1">
      <alignment vertical="center"/>
    </xf>
    <xf numFmtId="0" fontId="80" fillId="4" borderId="0" xfId="0" applyFont="1" applyFill="1" applyAlignment="1">
      <alignment vertical="center"/>
    </xf>
    <xf numFmtId="0" fontId="73" fillId="3" borderId="87" xfId="0" applyFont="1" applyFill="1" applyBorder="1" applyAlignment="1">
      <alignment vertical="center"/>
    </xf>
    <xf numFmtId="0" fontId="73" fillId="3" borderId="10" xfId="0" applyFont="1" applyFill="1" applyBorder="1" applyAlignment="1">
      <alignment vertical="center"/>
    </xf>
    <xf numFmtId="0" fontId="81" fillId="3" borderId="26" xfId="0" applyFont="1" applyFill="1" applyBorder="1" applyAlignment="1">
      <alignment vertical="center"/>
    </xf>
    <xf numFmtId="0" fontId="77" fillId="3" borderId="2" xfId="0" applyFont="1" applyFill="1" applyBorder="1" applyAlignment="1" applyProtection="1">
      <alignment horizontal="left" vertical="center"/>
      <protection locked="0"/>
    </xf>
    <xf numFmtId="0" fontId="77" fillId="3" borderId="2" xfId="0" applyFont="1" applyFill="1" applyBorder="1" applyAlignment="1" applyProtection="1">
      <alignment horizontal="left" vertical="center" wrapText="1"/>
      <protection locked="0"/>
    </xf>
    <xf numFmtId="0" fontId="78" fillId="4" borderId="50" xfId="0" applyFont="1" applyFill="1" applyBorder="1" applyAlignment="1">
      <alignment horizontal="center" vertical="center"/>
    </xf>
    <xf numFmtId="0" fontId="74" fillId="0" borderId="0" xfId="0" applyFont="1" applyAlignment="1">
      <alignment vertical="top"/>
    </xf>
    <xf numFmtId="0" fontId="83" fillId="0" borderId="0" xfId="0" applyFont="1" applyAlignment="1">
      <alignment vertical="center"/>
    </xf>
    <xf numFmtId="0" fontId="17" fillId="0" borderId="0" xfId="0" applyFont="1" applyAlignment="1">
      <alignment horizontal="left"/>
    </xf>
    <xf numFmtId="0" fontId="82" fillId="0" borderId="31" xfId="0" applyFont="1" applyBorder="1" applyAlignment="1">
      <alignment horizontal="center" vertical="center" wrapText="1"/>
    </xf>
    <xf numFmtId="1" fontId="82" fillId="0" borderId="31" xfId="4" applyNumberFormat="1" applyFont="1" applyBorder="1" applyAlignment="1">
      <alignment horizontal="center" vertical="center" wrapText="1"/>
    </xf>
    <xf numFmtId="0" fontId="82" fillId="3" borderId="0" xfId="0" applyFont="1" applyFill="1"/>
    <xf numFmtId="0" fontId="82" fillId="0" borderId="2" xfId="0" applyFont="1" applyBorder="1" applyAlignment="1">
      <alignment horizontal="center" vertical="center" wrapText="1"/>
    </xf>
    <xf numFmtId="1" fontId="82" fillId="0" borderId="2" xfId="4" applyNumberFormat="1" applyFont="1" applyBorder="1" applyAlignment="1">
      <alignment horizontal="center" vertical="center" wrapText="1"/>
    </xf>
    <xf numFmtId="0" fontId="82" fillId="0" borderId="20" xfId="0" applyFont="1" applyBorder="1" applyAlignment="1">
      <alignment horizontal="center" vertical="center" wrapText="1"/>
    </xf>
    <xf numFmtId="1" fontId="82" fillId="0" borderId="20" xfId="4" applyNumberFormat="1" applyFont="1" applyBorder="1" applyAlignment="1">
      <alignment horizontal="center" vertical="center" wrapText="1"/>
    </xf>
    <xf numFmtId="0" fontId="82" fillId="0" borderId="31" xfId="0" applyFont="1" applyBorder="1" applyAlignment="1">
      <alignment vertical="center" wrapText="1"/>
    </xf>
    <xf numFmtId="0" fontId="82" fillId="3" borderId="0" xfId="0" applyFont="1" applyFill="1" applyAlignment="1">
      <alignment vertical="top"/>
    </xf>
    <xf numFmtId="0" fontId="82" fillId="0" borderId="2" xfId="0" applyFont="1" applyBorder="1" applyAlignment="1">
      <alignment vertical="center" wrapText="1"/>
    </xf>
    <xf numFmtId="0" fontId="7" fillId="3" borderId="0" xfId="0" applyFont="1" applyFill="1" applyAlignment="1">
      <alignment vertical="center"/>
    </xf>
    <xf numFmtId="0" fontId="82" fillId="0" borderId="20" xfId="0" applyFont="1" applyBorder="1" applyAlignment="1">
      <alignment vertical="center" wrapText="1"/>
    </xf>
    <xf numFmtId="0" fontId="17" fillId="0" borderId="0" xfId="0" applyFont="1" applyAlignment="1">
      <alignment wrapText="1"/>
    </xf>
    <xf numFmtId="3" fontId="17" fillId="0" borderId="2" xfId="0" applyNumberFormat="1" applyFont="1" applyBorder="1" applyAlignment="1">
      <alignment horizontal="left" vertical="center" wrapText="1"/>
    </xf>
    <xf numFmtId="3" fontId="17" fillId="0" borderId="28" xfId="0" applyNumberFormat="1" applyFont="1" applyBorder="1" applyAlignment="1">
      <alignment horizontal="left" vertical="center" wrapText="1"/>
    </xf>
    <xf numFmtId="3" fontId="17" fillId="0" borderId="31" xfId="0" applyNumberFormat="1" applyFont="1" applyBorder="1" applyAlignment="1">
      <alignment horizontal="left" vertical="center" wrapText="1"/>
    </xf>
    <xf numFmtId="3" fontId="17" fillId="0" borderId="20" xfId="0" applyNumberFormat="1" applyFont="1" applyBorder="1" applyAlignment="1">
      <alignment horizontal="left" vertical="center" wrapText="1"/>
    </xf>
    <xf numFmtId="0" fontId="17" fillId="0" borderId="31" xfId="0" applyFont="1" applyBorder="1" applyAlignment="1">
      <alignment horizontal="justify" vertical="center"/>
    </xf>
    <xf numFmtId="0" fontId="17" fillId="0" borderId="31" xfId="0" applyFont="1" applyBorder="1" applyAlignment="1">
      <alignment vertical="center" wrapText="1"/>
    </xf>
    <xf numFmtId="0" fontId="17" fillId="0" borderId="2" xfId="0" applyFont="1" applyBorder="1" applyAlignment="1">
      <alignment vertical="center" wrapText="1"/>
    </xf>
    <xf numFmtId="0" fontId="17" fillId="0" borderId="20" xfId="0" applyFont="1" applyBorder="1" applyAlignment="1">
      <alignment horizontal="justify" vertical="center"/>
    </xf>
    <xf numFmtId="0" fontId="17" fillId="0" borderId="20" xfId="0" applyFont="1" applyBorder="1" applyAlignment="1">
      <alignment vertical="center" wrapText="1"/>
    </xf>
    <xf numFmtId="2" fontId="17" fillId="0" borderId="2" xfId="3" applyNumberFormat="1" applyFont="1" applyBorder="1" applyAlignment="1">
      <alignment vertical="center" wrapText="1"/>
    </xf>
    <xf numFmtId="2" fontId="17" fillId="0" borderId="28" xfId="3" applyNumberFormat="1" applyFont="1" applyBorder="1" applyAlignment="1">
      <alignment vertical="center" wrapText="1"/>
    </xf>
    <xf numFmtId="2" fontId="17" fillId="0" borderId="20" xfId="3" applyNumberFormat="1" applyFont="1" applyBorder="1" applyAlignment="1">
      <alignment vertical="center" wrapText="1"/>
    </xf>
    <xf numFmtId="2" fontId="17" fillId="0" borderId="31" xfId="3" applyNumberFormat="1" applyFont="1" applyBorder="1" applyAlignment="1">
      <alignment vertical="center" wrapText="1"/>
    </xf>
    <xf numFmtId="0" fontId="82" fillId="0" borderId="31" xfId="0" applyFont="1" applyBorder="1" applyAlignment="1">
      <alignment horizontal="left" vertical="center" wrapText="1"/>
    </xf>
    <xf numFmtId="0" fontId="82" fillId="0" borderId="2" xfId="0" applyFont="1" applyBorder="1" applyAlignment="1">
      <alignment horizontal="left" vertical="center" wrapText="1"/>
    </xf>
    <xf numFmtId="0" fontId="82" fillId="0" borderId="20" xfId="0" applyFont="1" applyBorder="1" applyAlignment="1">
      <alignment horizontal="left" vertical="center" wrapText="1"/>
    </xf>
    <xf numFmtId="0" fontId="82" fillId="3" borderId="31" xfId="0" applyFont="1" applyFill="1" applyBorder="1" applyAlignment="1">
      <alignment horizontal="left" vertical="center" wrapText="1"/>
    </xf>
    <xf numFmtId="0" fontId="82" fillId="3" borderId="2" xfId="0" applyFont="1" applyFill="1" applyBorder="1" applyAlignment="1">
      <alignment horizontal="left" vertical="center" wrapText="1"/>
    </xf>
    <xf numFmtId="0" fontId="82" fillId="3" borderId="20" xfId="0" applyFont="1" applyFill="1" applyBorder="1" applyAlignment="1">
      <alignment horizontal="left" vertical="center" wrapText="1"/>
    </xf>
    <xf numFmtId="0" fontId="17" fillId="0" borderId="31" xfId="0" applyFont="1" applyBorder="1" applyAlignment="1">
      <alignment horizontal="left" vertical="center" wrapText="1"/>
    </xf>
    <xf numFmtId="0" fontId="17" fillId="0" borderId="2" xfId="0" applyFont="1" applyBorder="1" applyAlignment="1">
      <alignment horizontal="left" vertical="center" wrapText="1"/>
    </xf>
    <xf numFmtId="0" fontId="17" fillId="0" borderId="20" xfId="0" applyFont="1" applyBorder="1" applyAlignment="1">
      <alignment horizontal="left" vertical="center" wrapText="1"/>
    </xf>
    <xf numFmtId="4" fontId="0" fillId="0" borderId="110" xfId="0" applyNumberFormat="1" applyBorder="1" applyAlignment="1">
      <alignment horizontal="center" vertical="center" wrapText="1"/>
    </xf>
    <xf numFmtId="0" fontId="7" fillId="0" borderId="20" xfId="0" applyFont="1" applyBorder="1" applyAlignment="1">
      <alignment horizontal="left" vertical="top" wrapText="1"/>
    </xf>
    <xf numFmtId="1" fontId="7" fillId="0" borderId="20" xfId="4" applyNumberFormat="1" applyFont="1" applyFill="1" applyBorder="1" applyAlignment="1">
      <alignment horizontal="center" vertical="center" wrapText="1"/>
    </xf>
    <xf numFmtId="0" fontId="39" fillId="3" borderId="78" xfId="1" applyFont="1" applyFill="1" applyBorder="1" applyAlignment="1">
      <alignment horizontal="justify" vertical="center" wrapText="1"/>
    </xf>
    <xf numFmtId="0" fontId="3" fillId="0" borderId="0" xfId="0" applyFont="1" applyAlignment="1">
      <alignment horizontal="center" vertical="center"/>
    </xf>
    <xf numFmtId="0" fontId="0" fillId="3" borderId="89" xfId="0" applyFill="1" applyBorder="1" applyAlignment="1">
      <alignment horizontal="center" vertical="center" wrapText="1"/>
    </xf>
    <xf numFmtId="0" fontId="78" fillId="0" borderId="0" xfId="0" applyFont="1" applyAlignment="1">
      <alignment horizontal="center" vertical="center"/>
    </xf>
    <xf numFmtId="0" fontId="77" fillId="3" borderId="28" xfId="0" applyFont="1" applyFill="1" applyBorder="1" applyAlignment="1" applyProtection="1">
      <alignment vertical="center" wrapText="1"/>
      <protection locked="0"/>
    </xf>
    <xf numFmtId="0" fontId="7" fillId="0" borderId="19" xfId="0" applyFont="1" applyBorder="1" applyAlignment="1" applyProtection="1">
      <alignment vertical="center" wrapText="1"/>
      <protection locked="0"/>
    </xf>
    <xf numFmtId="0" fontId="82" fillId="0" borderId="19" xfId="0" applyFont="1" applyBorder="1" applyAlignment="1">
      <alignment horizontal="center" vertical="center" wrapText="1"/>
    </xf>
    <xf numFmtId="0" fontId="82" fillId="0" borderId="19" xfId="0" applyFont="1" applyBorder="1" applyAlignment="1">
      <alignment horizontal="left" vertical="center" wrapText="1"/>
    </xf>
    <xf numFmtId="0" fontId="82" fillId="3" borderId="19" xfId="0" applyFont="1" applyFill="1" applyBorder="1" applyAlignment="1">
      <alignment horizontal="left" vertical="center" wrapText="1"/>
    </xf>
    <xf numFmtId="1" fontId="82" fillId="0" borderId="19" xfId="4" applyNumberFormat="1" applyFont="1" applyBorder="1" applyAlignment="1">
      <alignment horizontal="center" vertical="center" wrapText="1"/>
    </xf>
    <xf numFmtId="0" fontId="78" fillId="4" borderId="116" xfId="0" applyFont="1" applyFill="1" applyBorder="1" applyAlignment="1">
      <alignment vertical="center"/>
    </xf>
    <xf numFmtId="0" fontId="78" fillId="4" borderId="117" xfId="0" applyFont="1" applyFill="1" applyBorder="1" applyAlignment="1">
      <alignment vertical="center"/>
    </xf>
    <xf numFmtId="0" fontId="78" fillId="4" borderId="130" xfId="0" applyFont="1" applyFill="1" applyBorder="1" applyAlignment="1">
      <alignment horizontal="center" vertical="center" wrapText="1"/>
    </xf>
    <xf numFmtId="0" fontId="78" fillId="4" borderId="131" xfId="0" applyFont="1" applyFill="1" applyBorder="1" applyAlignment="1">
      <alignment horizontal="center" vertical="center" wrapText="1"/>
    </xf>
    <xf numFmtId="0" fontId="23" fillId="0" borderId="19" xfId="0" applyFont="1" applyBorder="1" applyAlignment="1">
      <alignment horizontal="center" vertical="center" wrapText="1"/>
    </xf>
    <xf numFmtId="0" fontId="15" fillId="13" borderId="19" xfId="0" applyFont="1" applyFill="1" applyBorder="1" applyAlignment="1" applyProtection="1">
      <alignment horizontal="center" vertical="center" wrapText="1" readingOrder="1"/>
      <protection hidden="1"/>
    </xf>
    <xf numFmtId="0" fontId="15" fillId="14" borderId="115" xfId="0" applyFont="1" applyFill="1" applyBorder="1" applyAlignment="1" applyProtection="1">
      <alignment horizontal="center" vertical="center" wrapText="1" readingOrder="1"/>
      <protection hidden="1"/>
    </xf>
    <xf numFmtId="0" fontId="0" fillId="3" borderId="15" xfId="0" applyFill="1" applyBorder="1"/>
    <xf numFmtId="0" fontId="0" fillId="5" borderId="15" xfId="0" applyFill="1" applyBorder="1"/>
    <xf numFmtId="0" fontId="0" fillId="5" borderId="16" xfId="0" applyFill="1" applyBorder="1"/>
    <xf numFmtId="0" fontId="86" fillId="4" borderId="34" xfId="0" applyFont="1" applyFill="1" applyBorder="1" applyAlignment="1" applyProtection="1">
      <alignment horizontal="center" vertical="center" wrapText="1"/>
      <protection locked="0"/>
    </xf>
    <xf numFmtId="0" fontId="72" fillId="0" borderId="0" xfId="0" applyFont="1" applyAlignment="1" applyProtection="1">
      <alignment vertical="center"/>
      <protection locked="0"/>
    </xf>
    <xf numFmtId="0" fontId="86" fillId="16" borderId="34" xfId="0" applyFont="1" applyFill="1" applyBorder="1" applyAlignment="1" applyProtection="1">
      <alignment horizontal="center" vertical="center" textRotation="90"/>
      <protection locked="0"/>
    </xf>
    <xf numFmtId="0" fontId="87" fillId="4" borderId="34" xfId="0" applyFont="1" applyFill="1" applyBorder="1" applyAlignment="1">
      <alignment horizontal="center" vertical="center" wrapText="1"/>
    </xf>
    <xf numFmtId="0" fontId="88" fillId="0" borderId="0" xfId="0" applyFont="1" applyAlignment="1" applyProtection="1">
      <alignment horizontal="center" vertical="center"/>
      <protection locked="0"/>
    </xf>
    <xf numFmtId="0" fontId="89" fillId="17" borderId="0" xfId="0" applyFont="1" applyFill="1"/>
    <xf numFmtId="0" fontId="89" fillId="0" borderId="0" xfId="0" applyFont="1"/>
    <xf numFmtId="0" fontId="72" fillId="0" borderId="0" xfId="0" applyFont="1"/>
    <xf numFmtId="0" fontId="82" fillId="0" borderId="0" xfId="0" applyFont="1" applyProtection="1">
      <protection locked="0"/>
    </xf>
    <xf numFmtId="0" fontId="17" fillId="0" borderId="0" xfId="0" applyFont="1" applyProtection="1">
      <protection locked="0"/>
    </xf>
    <xf numFmtId="0" fontId="72" fillId="3" borderId="0" xfId="0" applyFont="1" applyFill="1"/>
    <xf numFmtId="0" fontId="72" fillId="0" borderId="0" xfId="0" applyFont="1" applyAlignment="1">
      <alignment wrapText="1"/>
    </xf>
    <xf numFmtId="0" fontId="72" fillId="0" borderId="0" xfId="0" applyFont="1" applyProtection="1">
      <protection locked="0"/>
    </xf>
    <xf numFmtId="0" fontId="6" fillId="3" borderId="32" xfId="0" applyFont="1" applyFill="1" applyBorder="1" applyAlignment="1">
      <alignment horizontal="left" vertical="center" wrapText="1"/>
    </xf>
    <xf numFmtId="0" fontId="89" fillId="17" borderId="0" xfId="0" applyFont="1" applyFill="1" applyAlignment="1">
      <alignment horizontal="left" vertical="center" wrapText="1"/>
    </xf>
    <xf numFmtId="0" fontId="72" fillId="0" borderId="0" xfId="0" applyFont="1" applyAlignment="1">
      <alignment horizontal="left" vertical="center" wrapText="1"/>
    </xf>
    <xf numFmtId="0" fontId="17" fillId="0" borderId="0" xfId="0" applyFont="1" applyAlignment="1">
      <alignment horizontal="left" vertical="center" wrapText="1"/>
    </xf>
    <xf numFmtId="164" fontId="45" fillId="15" borderId="0" xfId="0" applyNumberFormat="1" applyFont="1" applyFill="1" applyAlignment="1" applyProtection="1">
      <alignment horizontal="center" vertical="center" wrapText="1"/>
      <protection locked="0"/>
    </xf>
    <xf numFmtId="0" fontId="53" fillId="15" borderId="0" xfId="0" applyFont="1" applyFill="1" applyAlignment="1" applyProtection="1">
      <alignment horizontal="center" vertical="center" wrapText="1"/>
      <protection locked="0"/>
    </xf>
    <xf numFmtId="0" fontId="45" fillId="15" borderId="0" xfId="0" applyFont="1" applyFill="1" applyAlignment="1" applyProtection="1">
      <alignment horizontal="center" vertical="center" wrapText="1"/>
      <protection locked="0"/>
    </xf>
    <xf numFmtId="0" fontId="19" fillId="0" borderId="0" xfId="0" applyFont="1" applyAlignment="1">
      <alignment horizontal="center" wrapText="1"/>
    </xf>
    <xf numFmtId="0" fontId="67" fillId="0" borderId="0" xfId="0" applyFont="1" applyAlignment="1">
      <alignment horizontal="center"/>
    </xf>
    <xf numFmtId="0" fontId="68" fillId="15" borderId="0" xfId="0" applyFont="1" applyFill="1" applyAlignment="1" applyProtection="1">
      <alignment horizontal="center" vertical="center" wrapText="1"/>
      <protection locked="0"/>
    </xf>
    <xf numFmtId="0" fontId="68" fillId="15" borderId="0" xfId="0" applyFont="1" applyFill="1" applyAlignment="1" applyProtection="1">
      <alignment horizontal="center" vertical="center"/>
      <protection locked="0"/>
    </xf>
    <xf numFmtId="0" fontId="45" fillId="3" borderId="0" xfId="0" applyFont="1" applyFill="1" applyAlignment="1">
      <alignment horizontal="center"/>
    </xf>
    <xf numFmtId="0" fontId="44" fillId="3" borderId="64" xfId="0" applyFont="1" applyFill="1" applyBorder="1" applyAlignment="1">
      <alignment horizontal="left" vertical="top" wrapText="1"/>
    </xf>
    <xf numFmtId="0" fontId="44" fillId="3" borderId="66" xfId="0" applyFont="1" applyFill="1" applyBorder="1" applyAlignment="1">
      <alignment horizontal="left" vertical="top" wrapText="1"/>
    </xf>
    <xf numFmtId="0" fontId="44" fillId="3" borderId="67" xfId="0" applyFont="1" applyFill="1" applyBorder="1" applyAlignment="1">
      <alignment horizontal="left" vertical="top" wrapText="1"/>
    </xf>
    <xf numFmtId="0" fontId="44" fillId="3" borderId="7" xfId="0" applyFont="1" applyFill="1" applyBorder="1" applyAlignment="1">
      <alignment horizontal="left" vertical="top" wrapText="1"/>
    </xf>
    <xf numFmtId="0" fontId="44" fillId="3" borderId="0" xfId="0" applyFont="1" applyFill="1" applyAlignment="1">
      <alignment horizontal="left" vertical="top" wrapText="1"/>
    </xf>
    <xf numFmtId="0" fontId="44" fillId="3" borderId="8" xfId="0" applyFont="1" applyFill="1" applyBorder="1" applyAlignment="1">
      <alignment horizontal="left" vertical="top" wrapText="1"/>
    </xf>
    <xf numFmtId="0" fontId="44" fillId="3" borderId="14" xfId="0" applyFont="1" applyFill="1" applyBorder="1" applyAlignment="1">
      <alignment horizontal="left" vertical="top" wrapText="1"/>
    </xf>
    <xf numFmtId="0" fontId="44" fillId="3" borderId="15" xfId="0" applyFont="1" applyFill="1" applyBorder="1" applyAlignment="1">
      <alignment horizontal="left" vertical="top" wrapText="1"/>
    </xf>
    <xf numFmtId="0" fontId="44" fillId="3" borderId="16" xfId="0" applyFont="1" applyFill="1" applyBorder="1" applyAlignment="1">
      <alignment horizontal="left" vertical="top" wrapText="1"/>
    </xf>
    <xf numFmtId="0" fontId="44" fillId="3" borderId="96" xfId="0" applyFont="1" applyFill="1" applyBorder="1" applyAlignment="1">
      <alignment horizontal="left" vertical="top" wrapText="1"/>
    </xf>
    <xf numFmtId="0" fontId="44" fillId="3" borderId="97" xfId="0" applyFont="1" applyFill="1" applyBorder="1" applyAlignment="1">
      <alignment horizontal="left" vertical="top" wrapText="1"/>
    </xf>
    <xf numFmtId="0" fontId="44" fillId="3" borderId="98" xfId="0" applyFont="1" applyFill="1" applyBorder="1" applyAlignment="1">
      <alignment horizontal="left" vertical="top" wrapText="1"/>
    </xf>
    <xf numFmtId="0" fontId="44" fillId="3" borderId="99" xfId="0" applyFont="1" applyFill="1" applyBorder="1" applyAlignment="1">
      <alignment horizontal="left" vertical="top" wrapText="1"/>
    </xf>
    <xf numFmtId="0" fontId="44" fillId="3" borderId="100" xfId="0" applyFont="1" applyFill="1" applyBorder="1" applyAlignment="1">
      <alignment horizontal="left" vertical="top" wrapText="1"/>
    </xf>
    <xf numFmtId="0" fontId="44" fillId="3" borderId="101" xfId="0" applyFont="1" applyFill="1" applyBorder="1" applyAlignment="1">
      <alignment horizontal="left" vertical="top" wrapText="1"/>
    </xf>
    <xf numFmtId="0" fontId="44" fillId="3" borderId="102" xfId="0" applyFont="1" applyFill="1" applyBorder="1" applyAlignment="1">
      <alignment horizontal="left" vertical="top" wrapText="1"/>
    </xf>
    <xf numFmtId="0" fontId="44" fillId="3" borderId="103" xfId="0" applyFont="1" applyFill="1" applyBorder="1" applyAlignment="1">
      <alignment horizontal="left" vertical="top" wrapText="1"/>
    </xf>
    <xf numFmtId="0" fontId="58" fillId="0" borderId="93" xfId="0" applyFont="1" applyBorder="1" applyAlignment="1">
      <alignment horizontal="center" vertical="center" wrapText="1" readingOrder="1"/>
    </xf>
    <xf numFmtId="0" fontId="55" fillId="0" borderId="0" xfId="0" applyFont="1" applyAlignment="1" applyProtection="1">
      <alignment horizontal="center" vertical="center" wrapText="1"/>
      <protection locked="0"/>
    </xf>
    <xf numFmtId="0" fontId="59" fillId="19" borderId="93" xfId="0" applyFont="1" applyFill="1" applyBorder="1" applyAlignment="1">
      <alignment horizontal="center" vertical="center" wrapText="1" readingOrder="1"/>
    </xf>
    <xf numFmtId="0" fontId="57" fillId="5" borderId="91" xfId="0" applyFont="1" applyFill="1" applyBorder="1" applyAlignment="1" applyProtection="1">
      <alignment horizontal="center" vertical="center" wrapText="1"/>
      <protection locked="0"/>
    </xf>
    <xf numFmtId="0" fontId="57" fillId="5" borderId="92" xfId="0" applyFont="1" applyFill="1" applyBorder="1" applyAlignment="1" applyProtection="1">
      <alignment horizontal="center" vertical="center" wrapText="1"/>
      <protection locked="0"/>
    </xf>
    <xf numFmtId="0" fontId="57" fillId="5" borderId="90" xfId="0" applyFont="1" applyFill="1" applyBorder="1" applyAlignment="1" applyProtection="1">
      <alignment horizontal="center" vertical="center"/>
      <protection locked="0"/>
    </xf>
    <xf numFmtId="0" fontId="56" fillId="5" borderId="90" xfId="0" applyFont="1" applyFill="1" applyBorder="1" applyAlignment="1" applyProtection="1">
      <alignment horizontal="center" vertical="center"/>
      <protection locked="0"/>
    </xf>
    <xf numFmtId="0" fontId="58" fillId="0" borderId="90" xfId="0" applyFont="1" applyBorder="1" applyAlignment="1" applyProtection="1">
      <alignment horizontal="center" vertical="center"/>
      <protection locked="0"/>
    </xf>
    <xf numFmtId="0" fontId="58" fillId="20" borderId="90" xfId="0" applyFont="1" applyFill="1" applyBorder="1" applyAlignment="1" applyProtection="1">
      <alignment horizontal="center" vertical="center"/>
      <protection locked="0"/>
    </xf>
    <xf numFmtId="0" fontId="54" fillId="5" borderId="90" xfId="0" applyFont="1" applyFill="1" applyBorder="1" applyAlignment="1" applyProtection="1">
      <alignment horizontal="left" vertical="center" wrapText="1"/>
      <protection locked="0"/>
    </xf>
    <xf numFmtId="0" fontId="54" fillId="5" borderId="90" xfId="0" applyFont="1" applyFill="1" applyBorder="1" applyAlignment="1" applyProtection="1">
      <alignment horizontal="left" vertical="center"/>
      <protection locked="0"/>
    </xf>
    <xf numFmtId="0" fontId="57" fillId="5" borderId="90" xfId="0" applyFont="1" applyFill="1" applyBorder="1" applyAlignment="1" applyProtection="1">
      <alignment horizontal="left" vertical="center" wrapText="1"/>
      <protection locked="0"/>
    </xf>
    <xf numFmtId="0" fontId="58" fillId="3" borderId="93" xfId="0" applyFont="1" applyFill="1" applyBorder="1" applyAlignment="1">
      <alignment horizontal="center" vertical="center" wrapText="1" readingOrder="1"/>
    </xf>
    <xf numFmtId="0" fontId="58" fillId="0" borderId="93" xfId="0" applyFont="1" applyBorder="1" applyAlignment="1">
      <alignment horizontal="left" vertical="center" wrapText="1" readingOrder="1"/>
    </xf>
    <xf numFmtId="0" fontId="58" fillId="0" borderId="94" xfId="0" applyFont="1" applyBorder="1" applyAlignment="1">
      <alignment horizontal="center" vertical="center" wrapText="1" readingOrder="1"/>
    </xf>
    <xf numFmtId="0" fontId="58" fillId="0" borderId="95" xfId="0" applyFont="1" applyBorder="1" applyAlignment="1">
      <alignment horizontal="center" vertical="center" wrapText="1" readingOrder="1"/>
    </xf>
    <xf numFmtId="0" fontId="63" fillId="19" borderId="90" xfId="0" applyFont="1" applyFill="1" applyBorder="1" applyAlignment="1">
      <alignment horizontal="center"/>
    </xf>
    <xf numFmtId="0" fontId="64" fillId="20" borderId="90" xfId="0" applyFont="1" applyFill="1" applyBorder="1" applyAlignment="1">
      <alignment horizontal="center" vertical="center" wrapText="1"/>
    </xf>
    <xf numFmtId="0" fontId="64" fillId="20" borderId="90" xfId="0" applyFont="1" applyFill="1" applyBorder="1" applyAlignment="1">
      <alignment horizontal="center" vertical="center"/>
    </xf>
    <xf numFmtId="0" fontId="71" fillId="0" borderId="0" xfId="0" applyFont="1" applyAlignment="1">
      <alignment horizontal="center" vertical="center" wrapText="1"/>
    </xf>
    <xf numFmtId="0" fontId="39" fillId="3" borderId="0" xfId="1" applyFont="1" applyFill="1" applyAlignment="1">
      <alignment horizontal="justify" vertical="center" wrapText="1"/>
    </xf>
    <xf numFmtId="0" fontId="39" fillId="3" borderId="0" xfId="1" applyFont="1" applyFill="1" applyAlignment="1">
      <alignment horizontal="left" vertical="center" wrapText="1"/>
    </xf>
    <xf numFmtId="0" fontId="39" fillId="3" borderId="0" xfId="1" applyFont="1" applyFill="1" applyAlignment="1">
      <alignment horizontal="center" vertical="center" wrapText="1"/>
    </xf>
    <xf numFmtId="0" fontId="39" fillId="3" borderId="7" xfId="1" applyFont="1" applyFill="1" applyBorder="1" applyAlignment="1">
      <alignment horizontal="left" vertical="top" wrapText="1"/>
    </xf>
    <xf numFmtId="0" fontId="39" fillId="3" borderId="0" xfId="1" applyFont="1" applyFill="1" applyAlignment="1">
      <alignment horizontal="left" vertical="top" wrapText="1"/>
    </xf>
    <xf numFmtId="0" fontId="39" fillId="3" borderId="8" xfId="1" applyFont="1" applyFill="1" applyBorder="1" applyAlignment="1">
      <alignment horizontal="left" vertical="top" wrapText="1"/>
    </xf>
    <xf numFmtId="0" fontId="39" fillId="3" borderId="14" xfId="1" applyFont="1" applyFill="1" applyBorder="1" applyAlignment="1">
      <alignment horizontal="left" vertical="top" wrapText="1"/>
    </xf>
    <xf numFmtId="0" fontId="39" fillId="3" borderId="15" xfId="1" applyFont="1" applyFill="1" applyBorder="1" applyAlignment="1">
      <alignment horizontal="left" vertical="top" wrapText="1"/>
    </xf>
    <xf numFmtId="0" fontId="39" fillId="3" borderId="16" xfId="1" applyFont="1" applyFill="1" applyBorder="1" applyAlignment="1">
      <alignment horizontal="left" vertical="top" wrapText="1"/>
    </xf>
    <xf numFmtId="0" fontId="42" fillId="3" borderId="2" xfId="0" applyFont="1" applyFill="1" applyBorder="1" applyAlignment="1">
      <alignment horizontal="left" vertical="center" wrapText="1"/>
    </xf>
    <xf numFmtId="0" fontId="39" fillId="3" borderId="2" xfId="1" applyFont="1" applyFill="1" applyBorder="1" applyAlignment="1">
      <alignment horizontal="justify" vertical="center" wrapText="1"/>
    </xf>
    <xf numFmtId="0" fontId="39" fillId="3" borderId="62" xfId="1" applyFont="1" applyFill="1" applyBorder="1" applyAlignment="1">
      <alignment horizontal="justify" vertical="center" wrapText="1"/>
    </xf>
    <xf numFmtId="0" fontId="42" fillId="3" borderId="25" xfId="0" applyFont="1" applyFill="1" applyBorder="1" applyAlignment="1">
      <alignment horizontal="left" vertical="center" wrapText="1"/>
    </xf>
    <xf numFmtId="0" fontId="42" fillId="3" borderId="27" xfId="0" applyFont="1" applyFill="1" applyBorder="1" applyAlignment="1">
      <alignment horizontal="left" vertical="center" wrapText="1"/>
    </xf>
    <xf numFmtId="0" fontId="39" fillId="3" borderId="25" xfId="1" applyFont="1" applyFill="1" applyBorder="1" applyAlignment="1">
      <alignment horizontal="justify" vertical="center" wrapText="1"/>
    </xf>
    <xf numFmtId="0" fontId="39" fillId="3" borderId="85" xfId="1" applyFont="1" applyFill="1" applyBorder="1" applyAlignment="1">
      <alignment horizontal="justify" vertical="center" wrapText="1"/>
    </xf>
    <xf numFmtId="0" fontId="44" fillId="0" borderId="0" xfId="0" applyFont="1" applyAlignment="1">
      <alignment horizontal="left" vertical="center" wrapText="1"/>
    </xf>
    <xf numFmtId="0" fontId="44" fillId="0" borderId="8" xfId="0" applyFont="1" applyBorder="1" applyAlignment="1">
      <alignment horizontal="left" vertical="center" wrapText="1"/>
    </xf>
    <xf numFmtId="0" fontId="43" fillId="4" borderId="70" xfId="2" applyFont="1" applyFill="1" applyBorder="1" applyAlignment="1">
      <alignment horizontal="center" vertical="center" wrapText="1"/>
    </xf>
    <xf numFmtId="0" fontId="43" fillId="4" borderId="70" xfId="1" applyFont="1" applyFill="1" applyBorder="1" applyAlignment="1">
      <alignment horizontal="center" vertical="center"/>
    </xf>
    <xf numFmtId="0" fontId="43" fillId="4" borderId="84" xfId="1" applyFont="1" applyFill="1" applyBorder="1" applyAlignment="1">
      <alignment horizontal="center" vertical="center"/>
    </xf>
    <xf numFmtId="0" fontId="42" fillId="7" borderId="2" xfId="0" applyFont="1" applyFill="1" applyBorder="1" applyAlignment="1">
      <alignment horizontal="left" vertical="center" wrapText="1"/>
    </xf>
    <xf numFmtId="0" fontId="39" fillId="3" borderId="58" xfId="1" applyFont="1" applyFill="1" applyBorder="1" applyAlignment="1">
      <alignment horizontal="justify" vertical="center" wrapText="1"/>
    </xf>
    <xf numFmtId="0" fontId="39" fillId="3" borderId="82" xfId="1" applyFont="1" applyFill="1" applyBorder="1" applyAlignment="1">
      <alignment horizontal="justify" vertical="center" wrapText="1"/>
    </xf>
    <xf numFmtId="0" fontId="42" fillId="7" borderId="25" xfId="0" applyFont="1" applyFill="1" applyBorder="1" applyAlignment="1">
      <alignment horizontal="left" vertical="center" wrapText="1"/>
    </xf>
    <xf numFmtId="0" fontId="42" fillId="7" borderId="27" xfId="0" applyFont="1" applyFill="1" applyBorder="1" applyAlignment="1">
      <alignment horizontal="left" vertical="center" wrapText="1"/>
    </xf>
    <xf numFmtId="0" fontId="39" fillId="3" borderId="12" xfId="1" applyFont="1" applyFill="1" applyBorder="1" applyAlignment="1">
      <alignment horizontal="justify" vertical="center" wrapText="1"/>
    </xf>
    <xf numFmtId="0" fontId="42" fillId="3" borderId="59" xfId="0" applyFont="1" applyFill="1" applyBorder="1" applyAlignment="1">
      <alignment vertical="center" wrapText="1"/>
    </xf>
    <xf numFmtId="0" fontId="42" fillId="3" borderId="13" xfId="0" applyFont="1" applyFill="1" applyBorder="1" applyAlignment="1">
      <alignment vertical="center" wrapText="1"/>
    </xf>
    <xf numFmtId="0" fontId="42" fillId="3" borderId="68" xfId="0" applyFont="1" applyFill="1" applyBorder="1" applyAlignment="1">
      <alignment vertical="center" wrapText="1"/>
    </xf>
    <xf numFmtId="0" fontId="42" fillId="3" borderId="69" xfId="0" applyFont="1" applyFill="1" applyBorder="1" applyAlignment="1">
      <alignment vertical="center" wrapText="1"/>
    </xf>
    <xf numFmtId="0" fontId="42" fillId="3" borderId="11" xfId="0" applyFont="1" applyFill="1" applyBorder="1" applyAlignment="1">
      <alignment vertical="center" wrapText="1"/>
    </xf>
    <xf numFmtId="0" fontId="42" fillId="3" borderId="13" xfId="0" applyFont="1" applyFill="1" applyBorder="1" applyAlignment="1">
      <alignment horizontal="left" vertical="center" wrapText="1"/>
    </xf>
    <xf numFmtId="0" fontId="42" fillId="3" borderId="11" xfId="0" applyFont="1" applyFill="1" applyBorder="1" applyAlignment="1">
      <alignment horizontal="left" vertical="center" wrapText="1"/>
    </xf>
    <xf numFmtId="0" fontId="43" fillId="4" borderId="3" xfId="1" applyFont="1" applyFill="1" applyBorder="1" applyAlignment="1">
      <alignment horizontal="center" vertical="center" wrapText="1"/>
    </xf>
    <xf numFmtId="0" fontId="43" fillId="4" borderId="4" xfId="1" applyFont="1" applyFill="1" applyBorder="1" applyAlignment="1">
      <alignment horizontal="center" vertical="center" wrapText="1"/>
    </xf>
    <xf numFmtId="0" fontId="43" fillId="4" borderId="77" xfId="1" applyFont="1" applyFill="1" applyBorder="1" applyAlignment="1">
      <alignment horizontal="center" vertical="center" wrapText="1"/>
    </xf>
    <xf numFmtId="0" fontId="52" fillId="3" borderId="5" xfId="1" quotePrefix="1" applyFont="1" applyFill="1" applyBorder="1" applyAlignment="1">
      <alignment horizontal="left" vertical="top" wrapText="1"/>
    </xf>
    <xf numFmtId="0" fontId="52" fillId="3" borderId="6" xfId="1" quotePrefix="1" applyFont="1" applyFill="1" applyBorder="1" applyAlignment="1">
      <alignment horizontal="left" vertical="top" wrapText="1"/>
    </xf>
    <xf numFmtId="0" fontId="42" fillId="3" borderId="6" xfId="1" quotePrefix="1" applyFont="1" applyFill="1" applyBorder="1" applyAlignment="1">
      <alignment horizontal="left" vertical="top" wrapText="1"/>
    </xf>
    <xf numFmtId="0" fontId="42" fillId="3" borderId="78" xfId="1" quotePrefix="1" applyFont="1" applyFill="1" applyBorder="1" applyAlignment="1">
      <alignment horizontal="left" vertical="top" wrapText="1"/>
    </xf>
    <xf numFmtId="0" fontId="39" fillId="3" borderId="9" xfId="1" quotePrefix="1" applyFont="1" applyFill="1" applyBorder="1" applyAlignment="1">
      <alignment horizontal="justify" vertical="center" wrapText="1"/>
    </xf>
    <xf numFmtId="0" fontId="39" fillId="3" borderId="10" xfId="1" quotePrefix="1" applyFont="1" applyFill="1" applyBorder="1" applyAlignment="1">
      <alignment horizontal="justify" vertical="center" wrapText="1"/>
    </xf>
    <xf numFmtId="0" fontId="39" fillId="3" borderId="79" xfId="1" quotePrefix="1" applyFont="1" applyFill="1" applyBorder="1" applyAlignment="1">
      <alignment horizontal="justify" vertical="center" wrapText="1"/>
    </xf>
    <xf numFmtId="0" fontId="39" fillId="0" borderId="7" xfId="1" quotePrefix="1" applyFont="1" applyBorder="1" applyAlignment="1">
      <alignment horizontal="left" vertical="top" wrapText="1"/>
    </xf>
    <xf numFmtId="0" fontId="39" fillId="0" borderId="0" xfId="1" quotePrefix="1" applyFont="1" applyAlignment="1">
      <alignment horizontal="left" vertical="top" wrapText="1"/>
    </xf>
    <xf numFmtId="0" fontId="39" fillId="0" borderId="8" xfId="1" quotePrefix="1" applyFont="1" applyBorder="1" applyAlignment="1">
      <alignment horizontal="left" vertical="top" wrapText="1"/>
    </xf>
    <xf numFmtId="0" fontId="43" fillId="4" borderId="66" xfId="2" applyFont="1" applyFill="1" applyBorder="1" applyAlignment="1">
      <alignment horizontal="center" vertical="center" wrapText="1"/>
    </xf>
    <xf numFmtId="0" fontId="43" fillId="4" borderId="80" xfId="2" applyFont="1" applyFill="1" applyBorder="1" applyAlignment="1">
      <alignment horizontal="center" vertical="center" wrapText="1"/>
    </xf>
    <xf numFmtId="0" fontId="43" fillId="4" borderId="81" xfId="1" applyFont="1" applyFill="1" applyBorder="1" applyAlignment="1">
      <alignment horizontal="center" vertical="center"/>
    </xf>
    <xf numFmtId="0" fontId="43" fillId="4" borderId="77" xfId="1" applyFont="1" applyFill="1" applyBorder="1" applyAlignment="1">
      <alignment horizontal="center" vertical="center"/>
    </xf>
    <xf numFmtId="0" fontId="7" fillId="0" borderId="3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0" xfId="0" applyFont="1" applyBorder="1" applyAlignment="1">
      <alignment horizontal="center" vertical="center" wrapText="1"/>
    </xf>
    <xf numFmtId="0" fontId="82" fillId="0" borderId="31" xfId="0" applyFont="1" applyBorder="1" applyAlignment="1">
      <alignment horizontal="center" vertical="center" wrapText="1"/>
    </xf>
    <xf numFmtId="0" fontId="82" fillId="0" borderId="2" xfId="0" applyFont="1" applyBorder="1" applyAlignment="1">
      <alignment horizontal="center" vertical="center" wrapText="1"/>
    </xf>
    <xf numFmtId="0" fontId="82" fillId="0" borderId="20" xfId="0" applyFont="1" applyBorder="1" applyAlignment="1">
      <alignment horizontal="center" vertical="center" wrapText="1"/>
    </xf>
    <xf numFmtId="0" fontId="82" fillId="0" borderId="61" xfId="0" applyFont="1" applyBorder="1" applyAlignment="1">
      <alignment horizontal="center" vertical="center" wrapText="1"/>
    </xf>
    <xf numFmtId="0" fontId="82" fillId="0" borderId="62" xfId="0" applyFont="1" applyBorder="1" applyAlignment="1">
      <alignment horizontal="center" vertical="center" wrapText="1"/>
    </xf>
    <xf numFmtId="0" fontId="82" fillId="0" borderId="63" xfId="0" applyFont="1" applyBorder="1" applyAlignment="1">
      <alignment horizontal="center" vertical="center" wrapText="1"/>
    </xf>
    <xf numFmtId="0" fontId="85" fillId="10" borderId="0" xfId="0" applyFont="1" applyFill="1" applyAlignment="1">
      <alignment horizontal="center" vertical="center" wrapText="1"/>
    </xf>
    <xf numFmtId="9" fontId="82" fillId="0" borderId="31" xfId="4" applyFont="1" applyBorder="1" applyAlignment="1">
      <alignment horizontal="center" vertical="center" wrapText="1"/>
    </xf>
    <xf numFmtId="9" fontId="82" fillId="0" borderId="2" xfId="4" applyFont="1" applyBorder="1" applyAlignment="1">
      <alignment horizontal="center" vertical="center" wrapText="1"/>
    </xf>
    <xf numFmtId="9" fontId="82" fillId="0" borderId="20" xfId="4" applyFont="1" applyBorder="1" applyAlignment="1">
      <alignment horizontal="center" vertical="center" wrapText="1"/>
    </xf>
    <xf numFmtId="0" fontId="73" fillId="4" borderId="6" xfId="0" applyFont="1" applyFill="1" applyBorder="1" applyAlignment="1">
      <alignment horizontal="center" vertical="center"/>
    </xf>
    <xf numFmtId="0" fontId="73" fillId="4" borderId="33" xfId="0" applyFont="1" applyFill="1" applyBorder="1" applyAlignment="1">
      <alignment horizontal="center" vertical="center"/>
    </xf>
    <xf numFmtId="0" fontId="73" fillId="4" borderId="0" xfId="0" applyFont="1" applyFill="1" applyAlignment="1">
      <alignment horizontal="center" vertical="center"/>
    </xf>
    <xf numFmtId="0" fontId="73" fillId="4" borderId="32" xfId="0" applyFont="1" applyFill="1" applyBorder="1" applyAlignment="1">
      <alignment horizontal="center" vertical="center"/>
    </xf>
    <xf numFmtId="0" fontId="73" fillId="4" borderId="10" xfId="0" applyFont="1" applyFill="1" applyBorder="1" applyAlignment="1">
      <alignment horizontal="center" vertical="center"/>
    </xf>
    <xf numFmtId="0" fontId="73" fillId="4" borderId="71" xfId="0" applyFont="1" applyFill="1" applyBorder="1" applyAlignment="1">
      <alignment horizontal="center" vertical="center"/>
    </xf>
    <xf numFmtId="0" fontId="82" fillId="0" borderId="73" xfId="0" applyFont="1" applyBorder="1" applyAlignment="1">
      <alignment horizontal="center" vertical="center" wrapText="1"/>
    </xf>
    <xf numFmtId="0" fontId="82" fillId="0" borderId="41" xfId="0" applyFont="1" applyBorder="1" applyAlignment="1">
      <alignment horizontal="center" vertical="center" wrapText="1"/>
    </xf>
    <xf numFmtId="0" fontId="75" fillId="4" borderId="2" xfId="0" applyFont="1" applyFill="1" applyBorder="1" applyAlignment="1">
      <alignment horizontal="left" vertical="center"/>
    </xf>
    <xf numFmtId="0" fontId="78" fillId="4" borderId="126" xfId="0" applyFont="1" applyFill="1" applyBorder="1" applyAlignment="1">
      <alignment horizontal="center" vertical="center" textRotation="1"/>
    </xf>
    <xf numFmtId="0" fontId="78" fillId="4" borderId="128" xfId="0" applyFont="1" applyFill="1" applyBorder="1" applyAlignment="1">
      <alignment horizontal="center" vertical="center" textRotation="1"/>
    </xf>
    <xf numFmtId="0" fontId="78" fillId="4" borderId="49" xfId="0" applyFont="1" applyFill="1" applyBorder="1" applyAlignment="1">
      <alignment horizontal="center" vertical="center" wrapText="1"/>
    </xf>
    <xf numFmtId="0" fontId="78" fillId="4" borderId="129" xfId="0" applyFont="1" applyFill="1" applyBorder="1" applyAlignment="1">
      <alignment horizontal="center" vertical="center"/>
    </xf>
    <xf numFmtId="0" fontId="78" fillId="4" borderId="72" xfId="0" applyFont="1" applyFill="1" applyBorder="1" applyAlignment="1">
      <alignment horizontal="center" vertical="center" wrapText="1"/>
    </xf>
    <xf numFmtId="0" fontId="78" fillId="4" borderId="131" xfId="0" applyFont="1" applyFill="1" applyBorder="1" applyAlignment="1">
      <alignment horizontal="center" vertical="center" wrapText="1"/>
    </xf>
    <xf numFmtId="0" fontId="77" fillId="3" borderId="25" xfId="0" applyFont="1" applyFill="1" applyBorder="1" applyAlignment="1" applyProtection="1">
      <alignment horizontal="justify" vertical="center"/>
      <protection locked="0"/>
    </xf>
    <xf numFmtId="0" fontId="17" fillId="0" borderId="26" xfId="0" applyFont="1" applyBorder="1" applyAlignment="1">
      <alignment horizontal="justify" vertical="center"/>
    </xf>
    <xf numFmtId="0" fontId="17" fillId="0" borderId="27" xfId="0" applyFont="1" applyBorder="1" applyAlignment="1">
      <alignment horizontal="justify" vertical="center"/>
    </xf>
    <xf numFmtId="0" fontId="82" fillId="11" borderId="74" xfId="0" applyFont="1" applyFill="1" applyBorder="1" applyAlignment="1">
      <alignment horizontal="center" vertical="center" wrapText="1"/>
    </xf>
    <xf numFmtId="0" fontId="82" fillId="11" borderId="75" xfId="0" applyFont="1" applyFill="1" applyBorder="1" applyAlignment="1">
      <alignment horizontal="center" vertical="center" wrapText="1"/>
    </xf>
    <xf numFmtId="0" fontId="82" fillId="11" borderId="76" xfId="0" applyFont="1" applyFill="1" applyBorder="1" applyAlignment="1">
      <alignment horizontal="center" vertical="center" wrapText="1"/>
    </xf>
    <xf numFmtId="0" fontId="82" fillId="22" borderId="31" xfId="0" applyFont="1" applyFill="1" applyBorder="1" applyAlignment="1">
      <alignment horizontal="center" vertical="center" wrapText="1"/>
    </xf>
    <xf numFmtId="0" fontId="82" fillId="22" borderId="2" xfId="0" applyFont="1" applyFill="1" applyBorder="1" applyAlignment="1">
      <alignment horizontal="center" vertical="center" wrapText="1"/>
    </xf>
    <xf numFmtId="0" fontId="82" fillId="22" borderId="20" xfId="0" applyFont="1" applyFill="1" applyBorder="1" applyAlignment="1">
      <alignment horizontal="center" vertical="center" wrapText="1"/>
    </xf>
    <xf numFmtId="0" fontId="82" fillId="16" borderId="74" xfId="0" applyFont="1" applyFill="1" applyBorder="1" applyAlignment="1">
      <alignment horizontal="center" vertical="center" wrapText="1"/>
    </xf>
    <xf numFmtId="0" fontId="82" fillId="16" borderId="75" xfId="0" applyFont="1" applyFill="1" applyBorder="1" applyAlignment="1">
      <alignment horizontal="center" vertical="center" wrapText="1"/>
    </xf>
    <xf numFmtId="0" fontId="82" fillId="16" borderId="76" xfId="0" applyFont="1" applyFill="1" applyBorder="1" applyAlignment="1">
      <alignment horizontal="center" vertical="center" wrapText="1"/>
    </xf>
    <xf numFmtId="0" fontId="84" fillId="0" borderId="31" xfId="0" applyFont="1" applyBorder="1" applyAlignment="1">
      <alignment horizontal="center" vertical="center" wrapText="1"/>
    </xf>
    <xf numFmtId="0" fontId="84" fillId="0" borderId="2" xfId="0" applyFont="1" applyBorder="1" applyAlignment="1">
      <alignment horizontal="center" vertical="center" wrapText="1"/>
    </xf>
    <xf numFmtId="0" fontId="84" fillId="0" borderId="20" xfId="0" applyFont="1" applyBorder="1" applyAlignment="1">
      <alignment horizontal="center" vertical="center" wrapText="1"/>
    </xf>
    <xf numFmtId="0" fontId="82" fillId="16" borderId="114" xfId="0" applyFont="1" applyFill="1" applyBorder="1" applyAlignment="1">
      <alignment horizontal="center" vertical="center" wrapText="1"/>
    </xf>
    <xf numFmtId="0" fontId="82" fillId="22" borderId="19" xfId="0" applyFont="1" applyFill="1" applyBorder="1" applyAlignment="1">
      <alignment horizontal="center" vertical="center" wrapText="1"/>
    </xf>
    <xf numFmtId="0" fontId="82" fillId="22" borderId="31" xfId="0" applyFont="1" applyFill="1" applyBorder="1" applyAlignment="1">
      <alignment horizontal="left" vertical="center" wrapText="1"/>
    </xf>
    <xf numFmtId="0" fontId="82" fillId="22" borderId="2" xfId="0" applyFont="1" applyFill="1" applyBorder="1" applyAlignment="1">
      <alignment horizontal="left" vertical="center" wrapText="1"/>
    </xf>
    <xf numFmtId="0" fontId="82" fillId="22" borderId="20" xfId="0" applyFont="1" applyFill="1" applyBorder="1" applyAlignment="1">
      <alignment horizontal="left" vertical="center" wrapText="1"/>
    </xf>
    <xf numFmtId="0" fontId="77" fillId="3" borderId="29" xfId="0" applyFont="1" applyFill="1" applyBorder="1" applyAlignment="1" applyProtection="1">
      <alignment horizontal="justify" vertical="center"/>
      <protection locked="0"/>
    </xf>
    <xf numFmtId="0" fontId="17" fillId="0" borderId="6" xfId="0" applyFont="1" applyBorder="1" applyAlignment="1">
      <alignment horizontal="justify" vertical="center"/>
    </xf>
    <xf numFmtId="0" fontId="17" fillId="0" borderId="33" xfId="0" applyFont="1" applyBorder="1" applyAlignment="1">
      <alignment horizontal="justify" vertical="center"/>
    </xf>
    <xf numFmtId="0" fontId="78" fillId="4" borderId="35" xfId="0" applyFont="1" applyFill="1" applyBorder="1" applyAlignment="1">
      <alignment horizontal="center" vertical="center" wrapText="1"/>
    </xf>
    <xf numFmtId="0" fontId="75" fillId="4" borderId="28" xfId="0" applyFont="1" applyFill="1" applyBorder="1" applyAlignment="1">
      <alignment horizontal="left" vertical="center"/>
    </xf>
    <xf numFmtId="0" fontId="78" fillId="4" borderId="118" xfId="0" applyFont="1" applyFill="1" applyBorder="1" applyAlignment="1">
      <alignment horizontal="center" vertical="center"/>
    </xf>
    <xf numFmtId="0" fontId="78" fillId="4" borderId="119" xfId="0" applyFont="1" applyFill="1" applyBorder="1" applyAlignment="1">
      <alignment horizontal="center" vertical="center"/>
    </xf>
    <xf numFmtId="0" fontId="78" fillId="4" borderId="120" xfId="0" applyFont="1" applyFill="1" applyBorder="1" applyAlignment="1">
      <alignment horizontal="center" vertical="center"/>
    </xf>
    <xf numFmtId="0" fontId="78" fillId="4" borderId="117" xfId="0" applyFont="1" applyFill="1" applyBorder="1" applyAlignment="1">
      <alignment horizontal="center" vertical="center"/>
    </xf>
    <xf numFmtId="0" fontId="78" fillId="4" borderId="0" xfId="0" applyFont="1" applyFill="1" applyAlignment="1">
      <alignment horizontal="center" vertical="center"/>
    </xf>
    <xf numFmtId="0" fontId="78" fillId="16" borderId="127" xfId="0" applyFont="1" applyFill="1" applyBorder="1" applyAlignment="1" applyProtection="1">
      <alignment horizontal="center" vertical="center" wrapText="1"/>
      <protection locked="0"/>
    </xf>
    <xf numFmtId="0" fontId="78" fillId="16" borderId="132" xfId="0" applyFont="1" applyFill="1" applyBorder="1" applyAlignment="1" applyProtection="1">
      <alignment horizontal="center" vertical="center" wrapText="1"/>
      <protection locked="0"/>
    </xf>
    <xf numFmtId="0" fontId="78" fillId="16" borderId="35" xfId="0" applyFont="1" applyFill="1" applyBorder="1" applyAlignment="1" applyProtection="1">
      <alignment horizontal="center" vertical="center" wrapText="1"/>
      <protection locked="0"/>
    </xf>
    <xf numFmtId="0" fontId="78" fillId="16" borderId="131" xfId="0" applyFont="1" applyFill="1" applyBorder="1" applyAlignment="1" applyProtection="1">
      <alignment horizontal="center" vertical="center" wrapText="1"/>
      <protection locked="0"/>
    </xf>
    <xf numFmtId="0" fontId="78" fillId="16" borderId="124" xfId="0" applyFont="1" applyFill="1" applyBorder="1" applyAlignment="1" applyProtection="1">
      <alignment horizontal="center" vertical="center"/>
      <protection locked="0"/>
    </xf>
    <xf numFmtId="0" fontId="78" fillId="16" borderId="125" xfId="0" applyFont="1" applyFill="1" applyBorder="1" applyAlignment="1" applyProtection="1">
      <alignment horizontal="center" vertical="center"/>
      <protection locked="0"/>
    </xf>
    <xf numFmtId="0" fontId="78" fillId="4" borderId="121" xfId="0" applyFont="1" applyFill="1" applyBorder="1" applyAlignment="1">
      <alignment horizontal="center" vertical="center"/>
    </xf>
    <xf numFmtId="0" fontId="78" fillId="4" borderId="122" xfId="0" applyFont="1" applyFill="1" applyBorder="1" applyAlignment="1">
      <alignment horizontal="center" vertical="center"/>
    </xf>
    <xf numFmtId="0" fontId="78" fillId="4" borderId="123" xfId="0" applyFont="1" applyFill="1" applyBorder="1" applyAlignment="1">
      <alignment horizontal="center" vertical="center"/>
    </xf>
    <xf numFmtId="0" fontId="82" fillId="0" borderId="0" xfId="0" applyFont="1" applyAlignment="1">
      <alignment horizontal="center" vertical="center" wrapText="1"/>
    </xf>
    <xf numFmtId="0" fontId="82" fillId="0" borderId="115" xfId="0" applyFont="1" applyBorder="1" applyAlignment="1">
      <alignment horizontal="center" vertical="center" wrapText="1"/>
    </xf>
    <xf numFmtId="0" fontId="82" fillId="0" borderId="19" xfId="0" applyFont="1" applyBorder="1" applyAlignment="1">
      <alignment horizontal="center" vertical="center" wrapText="1"/>
    </xf>
    <xf numFmtId="0" fontId="84" fillId="0" borderId="19" xfId="0" applyFont="1" applyBorder="1" applyAlignment="1">
      <alignment horizontal="center" vertical="center" wrapText="1"/>
    </xf>
    <xf numFmtId="9" fontId="82" fillId="0" borderId="19" xfId="4" applyFont="1" applyBorder="1" applyAlignment="1">
      <alignment horizontal="center" vertical="center" wrapText="1"/>
    </xf>
    <xf numFmtId="0" fontId="7" fillId="0" borderId="19" xfId="0" applyFont="1" applyBorder="1" applyAlignment="1">
      <alignment horizontal="center" vertical="center" wrapText="1"/>
    </xf>
    <xf numFmtId="0" fontId="82" fillId="0" borderId="27" xfId="0" applyFont="1" applyBorder="1" applyAlignment="1">
      <alignment horizontal="center" vertical="center" wrapText="1"/>
    </xf>
    <xf numFmtId="0" fontId="82" fillId="0" borderId="33" xfId="0" applyFont="1" applyBorder="1" applyAlignment="1">
      <alignment horizontal="center" vertical="center" wrapText="1"/>
    </xf>
    <xf numFmtId="0" fontId="82" fillId="0" borderId="32" xfId="0" applyFont="1" applyBorder="1" applyAlignment="1">
      <alignment horizontal="center" vertical="center" wrapText="1"/>
    </xf>
    <xf numFmtId="0" fontId="82" fillId="0" borderId="27" xfId="0" applyFont="1" applyBorder="1" applyAlignment="1">
      <alignment horizontal="center" vertical="top" wrapText="1"/>
    </xf>
    <xf numFmtId="0" fontId="7" fillId="11" borderId="74" xfId="0" applyFont="1" applyFill="1" applyBorder="1" applyAlignment="1">
      <alignment horizontal="center" vertical="center" wrapText="1"/>
    </xf>
    <xf numFmtId="0" fontId="7" fillId="11" borderId="75" xfId="0" applyFont="1" applyFill="1" applyBorder="1" applyAlignment="1">
      <alignment horizontal="center" vertical="center" wrapText="1"/>
    </xf>
    <xf numFmtId="0" fontId="7" fillId="11" borderId="76" xfId="0" applyFont="1" applyFill="1" applyBorder="1" applyAlignment="1">
      <alignment horizontal="center" vertical="center" wrapText="1"/>
    </xf>
    <xf numFmtId="0" fontId="7" fillId="22" borderId="31" xfId="0" applyFont="1" applyFill="1" applyBorder="1" applyAlignment="1">
      <alignment horizontal="left" vertical="center" wrapText="1"/>
    </xf>
    <xf numFmtId="0" fontId="7" fillId="22" borderId="2" xfId="0" applyFont="1" applyFill="1" applyBorder="1" applyAlignment="1">
      <alignment horizontal="left" vertical="center" wrapText="1"/>
    </xf>
    <xf numFmtId="0" fontId="7" fillId="22" borderId="20" xfId="0" applyFont="1" applyFill="1" applyBorder="1" applyAlignment="1">
      <alignment horizontal="left" vertical="center" wrapText="1"/>
    </xf>
    <xf numFmtId="0" fontId="7" fillId="22" borderId="31" xfId="0" applyFont="1" applyFill="1" applyBorder="1" applyAlignment="1">
      <alignment horizontal="justify" vertical="center" wrapText="1"/>
    </xf>
    <xf numFmtId="0" fontId="7" fillId="22" borderId="2" xfId="0" applyFont="1" applyFill="1" applyBorder="1" applyAlignment="1">
      <alignment horizontal="justify" vertical="center" wrapText="1"/>
    </xf>
    <xf numFmtId="0" fontId="7" fillId="22" borderId="20" xfId="0" applyFont="1" applyFill="1" applyBorder="1" applyAlignment="1">
      <alignment horizontal="justify" vertical="center" wrapText="1"/>
    </xf>
    <xf numFmtId="9" fontId="7" fillId="0" borderId="31" xfId="4" applyFont="1" applyFill="1" applyBorder="1" applyAlignment="1">
      <alignment horizontal="center" vertical="center" wrapText="1"/>
    </xf>
    <xf numFmtId="9" fontId="7" fillId="0" borderId="2" xfId="4" applyFont="1" applyFill="1" applyBorder="1" applyAlignment="1">
      <alignment horizontal="center" vertical="center" wrapText="1"/>
    </xf>
    <xf numFmtId="9" fontId="7" fillId="0" borderId="20" xfId="4" applyFont="1" applyFill="1" applyBorder="1" applyAlignment="1">
      <alignment horizontal="center" vertical="center" wrapText="1"/>
    </xf>
    <xf numFmtId="0" fontId="17" fillId="0" borderId="61" xfId="0" applyFont="1" applyBorder="1" applyAlignment="1">
      <alignment horizontal="center" vertical="center" wrapText="1"/>
    </xf>
    <xf numFmtId="0" fontId="17" fillId="0" borderId="62" xfId="0" applyFont="1" applyBorder="1" applyAlignment="1">
      <alignment horizontal="center" vertical="center" wrapText="1"/>
    </xf>
    <xf numFmtId="0" fontId="17" fillId="0" borderId="63"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2" xfId="0" applyFont="1" applyBorder="1" applyAlignment="1">
      <alignment horizontal="center" vertical="center" wrapText="1"/>
    </xf>
    <xf numFmtId="0" fontId="72" fillId="0" borderId="20" xfId="0" applyFont="1" applyBorder="1" applyAlignment="1">
      <alignment horizontal="center" vertical="center" wrapText="1"/>
    </xf>
    <xf numFmtId="0" fontId="17" fillId="0" borderId="74"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76" xfId="0" applyFont="1" applyBorder="1" applyAlignment="1">
      <alignment horizontal="center" vertical="center" wrapText="1"/>
    </xf>
    <xf numFmtId="2" fontId="17" fillId="0" borderId="31" xfId="3" applyNumberFormat="1" applyFont="1" applyBorder="1" applyAlignment="1">
      <alignment horizontal="center" vertical="center" wrapText="1"/>
    </xf>
    <xf numFmtId="2" fontId="17" fillId="0" borderId="2" xfId="3" applyNumberFormat="1" applyFont="1" applyBorder="1" applyAlignment="1">
      <alignment horizontal="center" vertical="center" wrapText="1"/>
    </xf>
    <xf numFmtId="2" fontId="17" fillId="0" borderId="20" xfId="3" applyNumberFormat="1" applyFont="1" applyBorder="1" applyAlignment="1">
      <alignment horizontal="center" vertical="center" wrapText="1"/>
    </xf>
    <xf numFmtId="0" fontId="76" fillId="3" borderId="2" xfId="0" applyFont="1" applyFill="1" applyBorder="1" applyAlignment="1" applyProtection="1">
      <alignment horizontal="justify" vertical="center"/>
      <protection locked="0"/>
    </xf>
    <xf numFmtId="0" fontId="78" fillId="4" borderId="38" xfId="0" applyFont="1" applyFill="1" applyBorder="1" applyAlignment="1">
      <alignment horizontal="center" vertical="center"/>
    </xf>
    <xf numFmtId="0" fontId="78" fillId="4" borderId="45" xfId="0" applyFont="1" applyFill="1" applyBorder="1" applyAlignment="1">
      <alignment horizontal="center" vertical="center"/>
    </xf>
    <xf numFmtId="0" fontId="78" fillId="4" borderId="46" xfId="0" applyFont="1" applyFill="1" applyBorder="1" applyAlignment="1">
      <alignment horizontal="center" vertical="center"/>
    </xf>
    <xf numFmtId="0" fontId="78" fillId="4" borderId="47" xfId="0" applyFont="1" applyFill="1" applyBorder="1" applyAlignment="1">
      <alignment horizontal="center" vertical="center"/>
    </xf>
    <xf numFmtId="0" fontId="78" fillId="4" borderId="34" xfId="0" applyFont="1" applyFill="1" applyBorder="1" applyAlignment="1">
      <alignment horizontal="center" vertical="center" textRotation="1"/>
    </xf>
    <xf numFmtId="0" fontId="78" fillId="4" borderId="35" xfId="0" applyFont="1" applyFill="1" applyBorder="1" applyAlignment="1">
      <alignment horizontal="center" vertical="center" textRotation="1"/>
    </xf>
    <xf numFmtId="0" fontId="78" fillId="4" borderId="34" xfId="0" applyFont="1" applyFill="1" applyBorder="1" applyAlignment="1">
      <alignment horizontal="center" vertical="center"/>
    </xf>
    <xf numFmtId="0" fontId="78" fillId="4" borderId="35" xfId="0" applyFont="1" applyFill="1" applyBorder="1" applyAlignment="1">
      <alignment horizontal="center" vertical="center"/>
    </xf>
    <xf numFmtId="3" fontId="78" fillId="4" borderId="34" xfId="0" applyNumberFormat="1" applyFont="1" applyFill="1" applyBorder="1" applyAlignment="1">
      <alignment horizontal="center" vertical="center"/>
    </xf>
    <xf numFmtId="3" fontId="78" fillId="4" borderId="35" xfId="0" applyNumberFormat="1" applyFont="1" applyFill="1" applyBorder="1" applyAlignment="1">
      <alignment horizontal="center" vertical="center"/>
    </xf>
    <xf numFmtId="0" fontId="78" fillId="4" borderId="34" xfId="0" applyFont="1" applyFill="1" applyBorder="1" applyAlignment="1">
      <alignment horizontal="center" vertical="center" textRotation="90" wrapText="1"/>
    </xf>
    <xf numFmtId="0" fontId="78" fillId="4" borderId="35" xfId="0" applyFont="1" applyFill="1" applyBorder="1" applyAlignment="1">
      <alignment horizontal="center" vertical="center" textRotation="90" wrapText="1"/>
    </xf>
    <xf numFmtId="0" fontId="78" fillId="4" borderId="34" xfId="0" applyFont="1" applyFill="1" applyBorder="1" applyAlignment="1">
      <alignment horizontal="center" vertical="center" wrapText="1"/>
    </xf>
    <xf numFmtId="0" fontId="78" fillId="4" borderId="36" xfId="0" applyFont="1" applyFill="1" applyBorder="1" applyAlignment="1">
      <alignment horizontal="center" vertical="center" wrapText="1"/>
    </xf>
    <xf numFmtId="0" fontId="78" fillId="4" borderId="44" xfId="0" applyFont="1" applyFill="1" applyBorder="1" applyAlignment="1">
      <alignment horizontal="center" vertical="center" wrapText="1"/>
    </xf>
    <xf numFmtId="0" fontId="78" fillId="4" borderId="37" xfId="0" applyFont="1" applyFill="1" applyBorder="1" applyAlignment="1">
      <alignment horizontal="center" vertical="center" wrapText="1"/>
    </xf>
    <xf numFmtId="0" fontId="17" fillId="0" borderId="73" xfId="0" applyFont="1" applyBorder="1" applyAlignment="1">
      <alignment horizontal="center" vertical="center" wrapText="1"/>
    </xf>
    <xf numFmtId="0" fontId="17" fillId="0" borderId="28" xfId="0" applyFont="1" applyBorder="1" applyAlignment="1">
      <alignment horizontal="center" vertical="center" wrapText="1"/>
    </xf>
    <xf numFmtId="0" fontId="77" fillId="3" borderId="2" xfId="0" applyFont="1" applyFill="1" applyBorder="1" applyAlignment="1" applyProtection="1">
      <alignment horizontal="justify" vertical="center" wrapText="1"/>
      <protection locked="0"/>
    </xf>
    <xf numFmtId="0" fontId="77" fillId="3" borderId="2" xfId="0" applyFont="1" applyFill="1" applyBorder="1" applyAlignment="1" applyProtection="1">
      <alignment horizontal="justify" vertical="center"/>
      <protection locked="0"/>
    </xf>
    <xf numFmtId="2" fontId="17" fillId="0" borderId="28" xfId="3" applyNumberFormat="1" applyFont="1" applyBorder="1" applyAlignment="1">
      <alignment horizontal="center" vertical="center" wrapText="1"/>
    </xf>
    <xf numFmtId="0" fontId="72" fillId="0" borderId="28" xfId="0" applyFont="1" applyBorder="1" applyAlignment="1">
      <alignment horizontal="center" vertical="center" wrapText="1"/>
    </xf>
    <xf numFmtId="0" fontId="17" fillId="0" borderId="109" xfId="0" applyFont="1" applyBorder="1" applyAlignment="1">
      <alignment horizontal="center" vertical="center" wrapText="1"/>
    </xf>
    <xf numFmtId="3" fontId="17" fillId="0" borderId="40" xfId="0" applyNumberFormat="1" applyFont="1" applyBorder="1" applyAlignment="1">
      <alignment horizontal="center" vertical="center" wrapText="1"/>
    </xf>
    <xf numFmtId="3" fontId="17" fillId="0" borderId="24" xfId="0" applyNumberFormat="1" applyFont="1" applyBorder="1" applyAlignment="1">
      <alignment horizontal="center" vertical="center" wrapText="1"/>
    </xf>
    <xf numFmtId="3" fontId="17" fillId="0" borderId="110" xfId="0" applyNumberFormat="1" applyFont="1" applyBorder="1" applyAlignment="1">
      <alignment horizontal="center" vertical="center" wrapText="1"/>
    </xf>
    <xf numFmtId="0" fontId="5" fillId="21" borderId="6" xfId="0" applyFont="1" applyFill="1" applyBorder="1" applyAlignment="1">
      <alignment horizontal="center" vertical="center"/>
    </xf>
    <xf numFmtId="0" fontId="5" fillId="21" borderId="33" xfId="0" applyFont="1" applyFill="1" applyBorder="1" applyAlignment="1">
      <alignment horizontal="center" vertical="center"/>
    </xf>
    <xf numFmtId="0" fontId="5" fillId="21" borderId="0" xfId="0" applyFont="1" applyFill="1" applyAlignment="1">
      <alignment horizontal="center" vertical="center"/>
    </xf>
    <xf numFmtId="0" fontId="5" fillId="21" borderId="32" xfId="0" applyFont="1" applyFill="1" applyBorder="1" applyAlignment="1">
      <alignment horizontal="center" vertical="center"/>
    </xf>
    <xf numFmtId="0" fontId="5" fillId="21" borderId="10" xfId="0" applyFont="1" applyFill="1" applyBorder="1" applyAlignment="1">
      <alignment horizontal="center" vertical="center"/>
    </xf>
    <xf numFmtId="0" fontId="5" fillId="21" borderId="71" xfId="0" applyFont="1" applyFill="1" applyBorder="1" applyAlignment="1">
      <alignment horizontal="center" vertical="center"/>
    </xf>
    <xf numFmtId="2" fontId="0" fillId="0" borderId="40" xfId="0" applyNumberFormat="1" applyBorder="1" applyAlignment="1">
      <alignment horizontal="center" vertical="center" wrapText="1"/>
    </xf>
    <xf numFmtId="2" fontId="0" fillId="0" borderId="24" xfId="0" applyNumberFormat="1" applyBorder="1" applyAlignment="1">
      <alignment horizontal="center" vertical="center" wrapText="1"/>
    </xf>
    <xf numFmtId="2" fontId="0" fillId="0" borderId="110" xfId="0" applyNumberFormat="1" applyBorder="1" applyAlignment="1">
      <alignment horizontal="center" vertical="center" wrapText="1"/>
    </xf>
    <xf numFmtId="0" fontId="0" fillId="0" borderId="40" xfId="0" applyBorder="1" applyAlignment="1">
      <alignment horizontal="center" vertical="center" wrapText="1"/>
    </xf>
    <xf numFmtId="0" fontId="0" fillId="0" borderId="24" xfId="0" applyBorder="1" applyAlignment="1">
      <alignment horizontal="center" vertical="center" wrapText="1"/>
    </xf>
    <xf numFmtId="0" fontId="0" fillId="0" borderId="110" xfId="0" applyBorder="1" applyAlignment="1">
      <alignment horizontal="center" vertical="center" wrapText="1"/>
    </xf>
    <xf numFmtId="0" fontId="0" fillId="0" borderId="74" xfId="0" applyBorder="1" applyAlignment="1">
      <alignment horizontal="center" vertical="center" wrapText="1"/>
    </xf>
    <xf numFmtId="0" fontId="0" fillId="0" borderId="75" xfId="0" applyBorder="1" applyAlignment="1">
      <alignment horizontal="center" vertical="center" wrapText="1"/>
    </xf>
    <xf numFmtId="0" fontId="0" fillId="0" borderId="76" xfId="0" applyBorder="1" applyAlignment="1">
      <alignment horizontal="center" vertical="center" wrapText="1"/>
    </xf>
    <xf numFmtId="0" fontId="0" fillId="0" borderId="31" xfId="0" applyBorder="1" applyAlignment="1">
      <alignment horizontal="center" vertical="center" wrapText="1"/>
    </xf>
    <xf numFmtId="0" fontId="0" fillId="0" borderId="2" xfId="0" applyBorder="1" applyAlignment="1">
      <alignment horizontal="center" vertical="center" wrapText="1"/>
    </xf>
    <xf numFmtId="0" fontId="0" fillId="0" borderId="20" xfId="0" applyBorder="1" applyAlignment="1">
      <alignment horizontal="center" vertical="center" wrapText="1"/>
    </xf>
    <xf numFmtId="0" fontId="20" fillId="0" borderId="3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20" xfId="0" applyFont="1" applyBorder="1" applyAlignment="1">
      <alignment horizontal="center" vertical="center" wrapText="1"/>
    </xf>
    <xf numFmtId="0" fontId="0" fillId="0" borderId="2" xfId="0" applyBorder="1" applyAlignment="1">
      <alignment horizontal="center" vertical="center"/>
    </xf>
    <xf numFmtId="0" fontId="0" fillId="0" borderId="20" xfId="0" applyBorder="1" applyAlignment="1">
      <alignment horizontal="center" vertical="center"/>
    </xf>
    <xf numFmtId="0" fontId="0" fillId="0" borderId="104" xfId="0" applyBorder="1" applyAlignment="1">
      <alignment horizontal="center" vertical="center" wrapText="1"/>
    </xf>
    <xf numFmtId="0" fontId="0" fillId="0" borderId="25" xfId="0" applyBorder="1" applyAlignment="1">
      <alignment horizontal="center" vertical="center" wrapText="1"/>
    </xf>
    <xf numFmtId="0" fontId="0" fillId="0" borderId="111" xfId="0" applyBorder="1" applyAlignment="1">
      <alignment horizontal="center" vertical="center" wrapText="1"/>
    </xf>
    <xf numFmtId="9" fontId="0" fillId="0" borderId="112" xfId="0" applyNumberFormat="1" applyBorder="1" applyAlignment="1">
      <alignment horizontal="center" vertical="center" wrapText="1"/>
    </xf>
    <xf numFmtId="9" fontId="0" fillId="0" borderId="32" xfId="0" applyNumberFormat="1" applyBorder="1" applyAlignment="1">
      <alignment horizontal="center" vertical="center" wrapText="1"/>
    </xf>
    <xf numFmtId="9" fontId="0" fillId="0" borderId="113"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24" xfId="0" applyNumberFormat="1" applyBorder="1" applyAlignment="1">
      <alignment horizontal="center" vertical="center" wrapText="1"/>
    </xf>
    <xf numFmtId="9" fontId="0" fillId="0" borderId="110" xfId="0" applyNumberFormat="1" applyBorder="1" applyAlignment="1">
      <alignment horizontal="center" vertical="center" wrapText="1"/>
    </xf>
    <xf numFmtId="0" fontId="3" fillId="4" borderId="54"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3" borderId="86" xfId="0" applyFont="1" applyFill="1" applyBorder="1" applyAlignment="1">
      <alignment horizontal="center" vertical="center" wrapText="1"/>
    </xf>
    <xf numFmtId="0" fontId="3" fillId="3" borderId="53" xfId="0" applyFont="1" applyFill="1" applyBorder="1" applyAlignment="1">
      <alignment horizontal="center" vertical="center" wrapText="1"/>
    </xf>
    <xf numFmtId="0" fontId="4" fillId="4" borderId="2" xfId="0" applyFont="1" applyFill="1" applyBorder="1" applyAlignment="1">
      <alignment horizontal="left" vertical="center"/>
    </xf>
    <xf numFmtId="0" fontId="3" fillId="4" borderId="34" xfId="0" applyFont="1" applyFill="1" applyBorder="1" applyAlignment="1">
      <alignment horizontal="center" vertical="center" textRotation="1"/>
    </xf>
    <xf numFmtId="0" fontId="3" fillId="4" borderId="35" xfId="0" applyFont="1" applyFill="1" applyBorder="1" applyAlignment="1">
      <alignment horizontal="center" vertical="center" textRotation="1"/>
    </xf>
    <xf numFmtId="0" fontId="3" fillId="4" borderId="34" xfId="0" applyFont="1" applyFill="1" applyBorder="1" applyAlignment="1">
      <alignment horizontal="center" vertical="center"/>
    </xf>
    <xf numFmtId="0" fontId="3" fillId="4" borderId="35" xfId="0" applyFont="1" applyFill="1" applyBorder="1" applyAlignment="1">
      <alignment horizontal="center" vertical="center"/>
    </xf>
    <xf numFmtId="0" fontId="1" fillId="3" borderId="2" xfId="0" applyFont="1" applyFill="1" applyBorder="1" applyAlignment="1" applyProtection="1">
      <alignment horizontal="justify" vertical="center" wrapText="1"/>
      <protection locked="0"/>
    </xf>
    <xf numFmtId="0" fontId="1" fillId="3" borderId="2" xfId="0" applyFont="1" applyFill="1" applyBorder="1" applyAlignment="1" applyProtection="1">
      <alignment horizontal="justify" vertical="center"/>
      <protection locked="0"/>
    </xf>
    <xf numFmtId="0" fontId="3" fillId="4" borderId="50" xfId="0" applyFont="1" applyFill="1" applyBorder="1" applyAlignment="1">
      <alignment horizontal="center" vertical="center"/>
    </xf>
    <xf numFmtId="0" fontId="3" fillId="4" borderId="60" xfId="0" applyFont="1" applyFill="1" applyBorder="1" applyAlignment="1">
      <alignment horizontal="center" vertical="center"/>
    </xf>
    <xf numFmtId="0" fontId="3" fillId="4" borderId="38" xfId="0" applyFont="1" applyFill="1" applyBorder="1" applyAlignment="1">
      <alignment horizontal="center" vertical="center"/>
    </xf>
    <xf numFmtId="0" fontId="3" fillId="4" borderId="46" xfId="0" applyFont="1" applyFill="1" applyBorder="1" applyAlignment="1">
      <alignment horizontal="center" vertical="center"/>
    </xf>
    <xf numFmtId="0" fontId="3" fillId="4" borderId="47" xfId="0" applyFont="1" applyFill="1" applyBorder="1" applyAlignment="1">
      <alignment horizontal="center" vertical="center"/>
    </xf>
    <xf numFmtId="0" fontId="3" fillId="4" borderId="48" xfId="0" applyFont="1" applyFill="1" applyBorder="1" applyAlignment="1">
      <alignment horizontal="center" vertical="center"/>
    </xf>
    <xf numFmtId="0" fontId="3" fillId="4" borderId="52" xfId="0" applyFont="1" applyFill="1" applyBorder="1" applyAlignment="1">
      <alignment horizontal="center" vertical="center"/>
    </xf>
    <xf numFmtId="0" fontId="11" fillId="3" borderId="40"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110" xfId="0" applyFont="1" applyFill="1" applyBorder="1" applyAlignment="1">
      <alignment horizontal="center" vertical="center" wrapText="1"/>
    </xf>
    <xf numFmtId="14" fontId="11" fillId="3" borderId="105" xfId="0" applyNumberFormat="1" applyFont="1" applyFill="1" applyBorder="1" applyAlignment="1">
      <alignment horizontal="center" vertical="center" wrapText="1"/>
    </xf>
    <xf numFmtId="0" fontId="11" fillId="3" borderId="106" xfId="0" applyFont="1" applyFill="1" applyBorder="1" applyAlignment="1">
      <alignment horizontal="center" vertical="center" wrapText="1"/>
    </xf>
    <xf numFmtId="0" fontId="11" fillId="3" borderId="107" xfId="0" applyFont="1" applyFill="1" applyBorder="1" applyAlignment="1">
      <alignment horizontal="center" vertical="center" wrapText="1"/>
    </xf>
    <xf numFmtId="0" fontId="11" fillId="3" borderId="40" xfId="0" applyFont="1" applyFill="1" applyBorder="1" applyAlignment="1">
      <alignment horizontal="left" vertical="center" wrapText="1"/>
    </xf>
    <xf numFmtId="0" fontId="11" fillId="3" borderId="24" xfId="0" applyFont="1" applyFill="1" applyBorder="1" applyAlignment="1">
      <alignment horizontal="left" vertical="center" wrapText="1"/>
    </xf>
    <xf numFmtId="0" fontId="11" fillId="3" borderId="110" xfId="0" applyFont="1" applyFill="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36" fillId="0" borderId="27" xfId="0" applyFont="1" applyBorder="1" applyAlignment="1">
      <alignment horizontal="left" vertical="center" wrapText="1"/>
    </xf>
    <xf numFmtId="0" fontId="33" fillId="6" borderId="25" xfId="0" applyFont="1" applyFill="1" applyBorder="1" applyAlignment="1">
      <alignment horizontal="center" vertical="center" wrapText="1" readingOrder="1"/>
    </xf>
    <xf numFmtId="0" fontId="33" fillId="6" borderId="26" xfId="0" applyFont="1" applyFill="1" applyBorder="1" applyAlignment="1">
      <alignment horizontal="center" vertical="center" wrapText="1" readingOrder="1"/>
    </xf>
    <xf numFmtId="0" fontId="33" fillId="6" borderId="27" xfId="0" applyFont="1" applyFill="1" applyBorder="1" applyAlignment="1">
      <alignment horizontal="center" vertical="center" wrapText="1" readingOrder="1"/>
    </xf>
    <xf numFmtId="0" fontId="36" fillId="0" borderId="25" xfId="0" applyFont="1" applyBorder="1" applyAlignment="1">
      <alignment horizontal="left" vertical="top" wrapText="1"/>
    </xf>
    <xf numFmtId="0" fontId="36" fillId="0" borderId="26" xfId="0" applyFont="1" applyBorder="1" applyAlignment="1">
      <alignment horizontal="left" vertical="top" wrapText="1"/>
    </xf>
    <xf numFmtId="0" fontId="36" fillId="0" borderId="27" xfId="0" applyFont="1" applyBorder="1" applyAlignment="1">
      <alignment horizontal="left" vertical="top" wrapText="1"/>
    </xf>
    <xf numFmtId="0" fontId="31" fillId="0" borderId="25" xfId="0" applyFont="1" applyBorder="1" applyAlignment="1">
      <alignment horizontal="center" vertical="center"/>
    </xf>
    <xf numFmtId="0" fontId="31" fillId="0" borderId="26" xfId="0" applyFont="1" applyBorder="1" applyAlignment="1">
      <alignment horizontal="center" vertical="center"/>
    </xf>
    <xf numFmtId="0" fontId="17" fillId="3" borderId="25" xfId="0" applyFont="1" applyFill="1" applyBorder="1" applyAlignment="1">
      <alignment horizontal="center"/>
    </xf>
    <xf numFmtId="0" fontId="17" fillId="3" borderId="26" xfId="0" applyFont="1" applyFill="1" applyBorder="1" applyAlignment="1">
      <alignment horizontal="center"/>
    </xf>
    <xf numFmtId="0" fontId="17" fillId="3" borderId="27" xfId="0" applyFont="1" applyFill="1" applyBorder="1" applyAlignment="1">
      <alignment horizontal="center"/>
    </xf>
    <xf numFmtId="0" fontId="14" fillId="3" borderId="15" xfId="0" applyFont="1" applyFill="1" applyBorder="1" applyAlignment="1">
      <alignment horizontal="center"/>
    </xf>
    <xf numFmtId="0" fontId="14" fillId="3" borderId="16" xfId="0" applyFont="1" applyFill="1" applyBorder="1" applyAlignment="1">
      <alignment horizontal="center"/>
    </xf>
    <xf numFmtId="0" fontId="41" fillId="0" borderId="64" xfId="0" applyFont="1" applyBorder="1" applyAlignment="1">
      <alignment horizontal="center" vertical="center" wrapText="1"/>
    </xf>
    <xf numFmtId="0" fontId="41" fillId="0" borderId="66"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0" xfId="0" applyFont="1" applyAlignment="1">
      <alignment horizontal="center" vertical="center" wrapText="1"/>
    </xf>
    <xf numFmtId="0" fontId="24" fillId="12" borderId="66" xfId="0" applyFont="1" applyFill="1" applyBorder="1" applyAlignment="1">
      <alignment horizontal="center" vertical="center" wrapText="1" readingOrder="1"/>
    </xf>
    <xf numFmtId="0" fontId="24" fillId="12" borderId="67" xfId="0" applyFont="1" applyFill="1" applyBorder="1" applyAlignment="1">
      <alignment horizontal="center" vertical="center" wrapText="1" readingOrder="1"/>
    </xf>
    <xf numFmtId="0" fontId="24" fillId="12" borderId="0" xfId="0" applyFont="1" applyFill="1" applyAlignment="1">
      <alignment horizontal="center" vertical="center" wrapText="1" readingOrder="1"/>
    </xf>
    <xf numFmtId="0" fontId="24" fillId="12" borderId="8" xfId="0" applyFont="1" applyFill="1" applyBorder="1" applyAlignment="1">
      <alignment horizontal="center" vertical="center" wrapText="1" readingOrder="1"/>
    </xf>
    <xf numFmtId="0" fontId="14" fillId="5" borderId="0" xfId="0" applyFont="1" applyFill="1" applyAlignment="1">
      <alignment horizontal="center" vertical="center" wrapText="1"/>
    </xf>
    <xf numFmtId="0" fontId="24" fillId="12" borderId="7" xfId="0" applyFont="1" applyFill="1" applyBorder="1" applyAlignment="1">
      <alignment horizontal="center" vertical="center" textRotation="90" wrapText="1" readingOrder="1"/>
    </xf>
    <xf numFmtId="0" fontId="24" fillId="12" borderId="0" xfId="0" applyFont="1" applyFill="1" applyAlignment="1">
      <alignment horizontal="center" vertical="center" textRotation="90" wrapText="1" readingOrder="1"/>
    </xf>
    <xf numFmtId="0" fontId="25" fillId="14" borderId="21" xfId="0" applyFont="1" applyFill="1" applyBorder="1" applyAlignment="1">
      <alignment horizontal="center" vertical="center" wrapText="1" readingOrder="1"/>
    </xf>
    <xf numFmtId="0" fontId="25" fillId="14" borderId="22" xfId="0" applyFont="1" applyFill="1" applyBorder="1" applyAlignment="1">
      <alignment horizontal="center" vertical="center" wrapText="1" readingOrder="1"/>
    </xf>
    <xf numFmtId="0" fontId="25" fillId="14" borderId="23" xfId="0" applyFont="1" applyFill="1" applyBorder="1" applyAlignment="1">
      <alignment horizontal="center" vertical="center" wrapText="1" readingOrder="1"/>
    </xf>
    <xf numFmtId="0" fontId="13" fillId="3" borderId="2" xfId="0" applyFont="1" applyFill="1" applyBorder="1" applyAlignment="1">
      <alignment horizontal="center" vertical="center" wrapText="1"/>
    </xf>
    <xf numFmtId="0" fontId="25" fillId="13" borderId="21" xfId="0" applyFont="1" applyFill="1" applyBorder="1" applyAlignment="1">
      <alignment horizontal="center" vertical="center" wrapText="1" readingOrder="1"/>
    </xf>
    <xf numFmtId="0" fontId="25" fillId="13" borderId="22" xfId="0" applyFont="1" applyFill="1" applyBorder="1" applyAlignment="1">
      <alignment horizontal="center" vertical="center" wrapText="1" readingOrder="1"/>
    </xf>
    <xf numFmtId="0" fontId="13" fillId="3" borderId="29"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25" fillId="18" borderId="21" xfId="0" applyFont="1" applyFill="1" applyBorder="1" applyAlignment="1">
      <alignment horizontal="center" vertical="center" wrapText="1" readingOrder="1"/>
    </xf>
    <xf numFmtId="0" fontId="25" fillId="18" borderId="22" xfId="0" applyFont="1" applyFill="1" applyBorder="1" applyAlignment="1">
      <alignment horizontal="center" vertical="center" wrapText="1" readingOrder="1"/>
    </xf>
    <xf numFmtId="0" fontId="25" fillId="7" borderId="21" xfId="0" applyFont="1" applyFill="1" applyBorder="1" applyAlignment="1">
      <alignment horizontal="center" vertical="center" wrapText="1" readingOrder="1"/>
    </xf>
    <xf numFmtId="0" fontId="25" fillId="7" borderId="22" xfId="0" applyFont="1" applyFill="1" applyBorder="1" applyAlignment="1">
      <alignment horizontal="center" vertical="center" wrapText="1" readingOrder="1"/>
    </xf>
    <xf numFmtId="0" fontId="13" fillId="0" borderId="2" xfId="0" applyFont="1" applyBorder="1" applyAlignment="1">
      <alignment horizontal="center" vertical="center" wrapText="1"/>
    </xf>
    <xf numFmtId="0" fontId="72" fillId="0" borderId="133" xfId="0" applyFont="1" applyBorder="1" applyAlignment="1">
      <alignment horizontal="center" vertical="center" wrapText="1"/>
    </xf>
    <xf numFmtId="0" fontId="86" fillId="4" borderId="36" xfId="0" applyFont="1" applyFill="1" applyBorder="1" applyAlignment="1" applyProtection="1">
      <alignment horizontal="center" vertical="center" wrapText="1"/>
      <protection locked="0"/>
    </xf>
    <xf numFmtId="0" fontId="72" fillId="0" borderId="133" xfId="0" applyFont="1" applyBorder="1" applyAlignment="1">
      <alignment horizontal="center" vertical="center"/>
    </xf>
    <xf numFmtId="14" fontId="72" fillId="0" borderId="133" xfId="0" applyNumberFormat="1" applyFont="1" applyBorder="1" applyAlignment="1">
      <alignment horizontal="center" vertical="center"/>
    </xf>
    <xf numFmtId="0" fontId="72" fillId="0" borderId="133" xfId="0" applyFont="1" applyBorder="1" applyAlignment="1">
      <alignment horizontal="left" vertical="center" wrapText="1"/>
    </xf>
    <xf numFmtId="1" fontId="72" fillId="0" borderId="133" xfId="0" applyNumberFormat="1" applyFont="1" applyBorder="1" applyAlignment="1" applyProtection="1">
      <alignment horizontal="center" vertical="center" wrapText="1"/>
      <protection locked="0"/>
    </xf>
    <xf numFmtId="1" fontId="72" fillId="0" borderId="133" xfId="0" applyNumberFormat="1" applyFont="1" applyBorder="1" applyAlignment="1">
      <alignment horizontal="center" vertical="center"/>
    </xf>
    <xf numFmtId="0" fontId="72" fillId="0" borderId="133" xfId="0" applyFont="1" applyBorder="1" applyAlignment="1" applyProtection="1">
      <alignment horizontal="center" vertical="center"/>
      <protection locked="0"/>
    </xf>
    <xf numFmtId="0" fontId="91" fillId="0" borderId="133" xfId="0" applyFont="1" applyBorder="1" applyAlignment="1">
      <alignment horizontal="left" vertical="center" wrapText="1"/>
    </xf>
    <xf numFmtId="0" fontId="90" fillId="0" borderId="133" xfId="0" applyFont="1" applyBorder="1" applyAlignment="1">
      <alignment horizontal="left" vertical="center" wrapText="1"/>
    </xf>
    <xf numFmtId="0" fontId="89" fillId="17" borderId="134" xfId="0" applyFont="1" applyFill="1" applyBorder="1" applyAlignment="1">
      <alignment horizontal="center"/>
    </xf>
    <xf numFmtId="0" fontId="89" fillId="17" borderId="49" xfId="0" applyFont="1" applyFill="1" applyBorder="1" applyAlignment="1">
      <alignment horizontal="center"/>
    </xf>
    <xf numFmtId="0" fontId="80" fillId="21" borderId="0" xfId="0" applyFont="1" applyFill="1" applyAlignment="1">
      <alignment horizontal="center" vertical="center"/>
    </xf>
    <xf numFmtId="0" fontId="80" fillId="21" borderId="10" xfId="0" applyFont="1" applyFill="1" applyBorder="1" applyAlignment="1">
      <alignment horizontal="center" vertical="center"/>
    </xf>
    <xf numFmtId="0" fontId="87" fillId="4" borderId="35" xfId="0" applyFont="1" applyFill="1" applyBorder="1" applyAlignment="1">
      <alignment horizontal="center" vertical="center" wrapText="1"/>
    </xf>
    <xf numFmtId="0" fontId="87" fillId="4" borderId="38" xfId="0" applyFont="1" applyFill="1" applyBorder="1" applyAlignment="1">
      <alignment horizontal="center" vertical="center" wrapText="1"/>
    </xf>
    <xf numFmtId="0" fontId="87" fillId="4" borderId="36" xfId="0" applyFont="1" applyFill="1" applyBorder="1" applyAlignment="1">
      <alignment horizontal="center" vertical="center" wrapText="1"/>
    </xf>
    <xf numFmtId="0" fontId="87" fillId="4" borderId="37" xfId="0" applyFont="1" applyFill="1" applyBorder="1" applyAlignment="1">
      <alignment horizontal="center" vertical="center" wrapText="1"/>
    </xf>
    <xf numFmtId="0" fontId="86" fillId="4" borderId="36" xfId="0" applyFont="1" applyFill="1" applyBorder="1" applyAlignment="1">
      <alignment horizontal="center" vertical="center"/>
    </xf>
    <xf numFmtId="0" fontId="86" fillId="4" borderId="44" xfId="0" applyFont="1" applyFill="1" applyBorder="1" applyAlignment="1">
      <alignment horizontal="center" vertical="center"/>
    </xf>
    <xf numFmtId="0" fontId="86" fillId="4" borderId="37" xfId="0" applyFont="1" applyFill="1" applyBorder="1" applyAlignment="1">
      <alignment horizontal="center" vertical="center"/>
    </xf>
    <xf numFmtId="0" fontId="86" fillId="16" borderId="34" xfId="0" applyFont="1" applyFill="1" applyBorder="1" applyAlignment="1" applyProtection="1">
      <alignment horizontal="center" vertical="center" wrapText="1"/>
      <protection locked="0"/>
    </xf>
    <xf numFmtId="0" fontId="86" fillId="4" borderId="34" xfId="0" applyFont="1" applyFill="1" applyBorder="1" applyAlignment="1" applyProtection="1">
      <alignment horizontal="center" vertical="center" wrapText="1"/>
      <protection locked="0"/>
    </xf>
    <xf numFmtId="0" fontId="77" fillId="3" borderId="25" xfId="0" applyFont="1" applyFill="1" applyBorder="1" applyAlignment="1" applyProtection="1">
      <alignment horizontal="justify" vertical="center" wrapText="1"/>
      <protection locked="0"/>
    </xf>
    <xf numFmtId="0" fontId="77" fillId="3" borderId="26" xfId="0" applyFont="1" applyFill="1" applyBorder="1" applyAlignment="1" applyProtection="1">
      <alignment horizontal="justify" vertical="center" wrapText="1"/>
      <protection locked="0"/>
    </xf>
    <xf numFmtId="0" fontId="77" fillId="3" borderId="27" xfId="0" applyFont="1" applyFill="1" applyBorder="1" applyAlignment="1" applyProtection="1">
      <alignment horizontal="justify" vertical="center" wrapText="1"/>
      <protection locked="0"/>
    </xf>
    <xf numFmtId="0" fontId="12" fillId="0" borderId="31" xfId="0" applyFont="1" applyBorder="1" applyAlignment="1">
      <alignment horizontal="center" vertical="center"/>
    </xf>
    <xf numFmtId="0" fontId="12" fillId="0" borderId="2" xfId="0" applyFont="1" applyBorder="1" applyAlignment="1">
      <alignment horizontal="center" vertical="center"/>
    </xf>
    <xf numFmtId="0" fontId="12" fillId="0" borderId="61" xfId="0" applyFont="1" applyBorder="1" applyAlignment="1">
      <alignment horizontal="center" vertical="center"/>
    </xf>
    <xf numFmtId="0" fontId="12" fillId="0" borderId="62" xfId="0" applyFont="1" applyBorder="1" applyAlignment="1">
      <alignment horizontal="center" vertical="center"/>
    </xf>
    <xf numFmtId="1" fontId="27" fillId="0" borderId="74" xfId="0" applyNumberFormat="1" applyFont="1" applyBorder="1" applyAlignment="1" applyProtection="1">
      <alignment horizontal="center" vertical="center" wrapText="1"/>
      <protection locked="0"/>
    </xf>
    <xf numFmtId="1" fontId="27" fillId="0" borderId="75" xfId="0" applyNumberFormat="1" applyFont="1" applyBorder="1" applyAlignment="1" applyProtection="1">
      <alignment horizontal="center" vertical="center" wrapText="1"/>
      <protection locked="0"/>
    </xf>
    <xf numFmtId="1" fontId="27" fillId="0" borderId="31" xfId="0" applyNumberFormat="1" applyFont="1" applyBorder="1" applyAlignment="1" applyProtection="1">
      <alignment horizontal="center" vertical="center" wrapText="1"/>
      <protection locked="0"/>
    </xf>
    <xf numFmtId="1" fontId="27" fillId="0" borderId="2" xfId="0" applyNumberFormat="1" applyFont="1" applyBorder="1" applyAlignment="1" applyProtection="1">
      <alignment horizontal="center" vertical="center" wrapText="1"/>
      <protection locked="0"/>
    </xf>
    <xf numFmtId="1" fontId="18" fillId="0" borderId="31" xfId="0" applyNumberFormat="1" applyFont="1" applyBorder="1" applyAlignment="1">
      <alignment horizontal="center" vertical="center"/>
    </xf>
    <xf numFmtId="0" fontId="18" fillId="0" borderId="2" xfId="0" applyFont="1" applyBorder="1" applyAlignment="1">
      <alignment horizontal="center" vertical="center"/>
    </xf>
    <xf numFmtId="1" fontId="27" fillId="0" borderId="31" xfId="0" applyNumberFormat="1" applyFont="1" applyBorder="1" applyAlignment="1">
      <alignment horizontal="center" vertical="center"/>
    </xf>
    <xf numFmtId="0" fontId="27" fillId="0" borderId="2" xfId="0" applyFont="1" applyBorder="1" applyAlignment="1">
      <alignment horizontal="center" vertical="center"/>
    </xf>
    <xf numFmtId="0" fontId="12" fillId="0" borderId="31" xfId="0" applyFont="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22" fillId="17" borderId="42" xfId="0" applyFont="1" applyFill="1" applyBorder="1" applyAlignment="1">
      <alignment horizontal="center"/>
    </xf>
    <xf numFmtId="0" fontId="22" fillId="17" borderId="43" xfId="0" applyFont="1" applyFill="1" applyBorder="1" applyAlignment="1">
      <alignment horizontal="center"/>
    </xf>
    <xf numFmtId="0" fontId="29" fillId="4" borderId="36" xfId="0" applyFont="1" applyFill="1" applyBorder="1" applyAlignment="1">
      <alignment horizontal="center" vertical="center" wrapText="1"/>
    </xf>
    <xf numFmtId="0" fontId="29" fillId="4" borderId="37" xfId="0" applyFont="1" applyFill="1" applyBorder="1" applyAlignment="1">
      <alignment horizontal="center" vertical="center" wrapText="1"/>
    </xf>
    <xf numFmtId="0" fontId="28" fillId="4" borderId="36" xfId="0" applyFont="1" applyFill="1" applyBorder="1" applyAlignment="1" applyProtection="1">
      <alignment horizontal="center" vertical="center" wrapText="1"/>
      <protection locked="0"/>
    </xf>
    <xf numFmtId="0" fontId="6" fillId="21" borderId="0" xfId="0" applyFont="1" applyFill="1" applyAlignment="1">
      <alignment horizontal="center" vertical="center"/>
    </xf>
    <xf numFmtId="0" fontId="6" fillId="21" borderId="10" xfId="0" applyFont="1" applyFill="1" applyBorder="1" applyAlignment="1">
      <alignment horizontal="center" vertical="center"/>
    </xf>
    <xf numFmtId="0" fontId="1" fillId="3" borderId="25" xfId="0" applyFont="1" applyFill="1" applyBorder="1" applyAlignment="1" applyProtection="1">
      <alignment horizontal="justify" vertical="center" wrapText="1"/>
      <protection locked="0"/>
    </xf>
    <xf numFmtId="0" fontId="1" fillId="3" borderId="26" xfId="0" applyFont="1" applyFill="1" applyBorder="1" applyAlignment="1" applyProtection="1">
      <alignment horizontal="justify" vertical="center" wrapText="1"/>
      <protection locked="0"/>
    </xf>
    <xf numFmtId="0" fontId="1" fillId="3" borderId="27" xfId="0" applyFont="1" applyFill="1" applyBorder="1" applyAlignment="1" applyProtection="1">
      <alignment horizontal="justify" vertical="center" wrapText="1"/>
      <protection locked="0"/>
    </xf>
    <xf numFmtId="0" fontId="28" fillId="4" borderId="36" xfId="0" applyFont="1" applyFill="1" applyBorder="1" applyAlignment="1">
      <alignment horizontal="center" vertical="center"/>
    </xf>
    <xf numFmtId="0" fontId="28" fillId="4" borderId="44" xfId="0" applyFont="1" applyFill="1" applyBorder="1" applyAlignment="1">
      <alignment horizontal="center" vertical="center"/>
    </xf>
    <xf numFmtId="0" fontId="28" fillId="4" borderId="37" xfId="0" applyFont="1" applyFill="1" applyBorder="1" applyAlignment="1">
      <alignment horizontal="center" vertical="center"/>
    </xf>
    <xf numFmtId="0" fontId="28" fillId="16" borderId="34" xfId="0" applyFont="1" applyFill="1" applyBorder="1" applyAlignment="1" applyProtection="1">
      <alignment horizontal="center" vertical="center" wrapText="1"/>
      <protection locked="0"/>
    </xf>
    <xf numFmtId="0" fontId="28" fillId="4" borderId="34" xfId="0" applyFont="1" applyFill="1" applyBorder="1" applyAlignment="1" applyProtection="1">
      <alignment horizontal="center" vertical="center" wrapText="1"/>
      <protection locked="0"/>
    </xf>
    <xf numFmtId="0" fontId="29" fillId="4" borderId="35" xfId="0" applyFont="1" applyFill="1" applyBorder="1" applyAlignment="1">
      <alignment horizontal="center" vertical="center" wrapText="1"/>
    </xf>
    <xf numFmtId="0" fontId="29" fillId="4" borderId="38" xfId="0" applyFont="1" applyFill="1" applyBorder="1" applyAlignment="1">
      <alignment horizontal="center" vertical="center" wrapText="1"/>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676">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ill>
        <patternFill>
          <bgColor rgb="FF00B05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ill>
        <patternFill>
          <bgColor rgb="FF00B050"/>
        </patternFill>
      </fill>
    </dxf>
    <dxf>
      <fill>
        <patternFill>
          <bgColor rgb="FF92D050"/>
        </patternFill>
      </fill>
    </dxf>
    <dxf>
      <font>
        <color theme="1"/>
      </font>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9C15B9D3-2BB3-4CC2-9E2F-03CD0FF2039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122465</xdr:colOff>
      <xdr:row>0</xdr:row>
      <xdr:rowOff>139701</xdr:rowOff>
    </xdr:from>
    <xdr:ext cx="2275417" cy="739374"/>
    <xdr:pic>
      <xdr:nvPicPr>
        <xdr:cNvPr id="12" name="Imagen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a:stretch>
          <a:fillRect/>
        </a:stretch>
      </xdr:blipFill>
      <xdr:spPr>
        <a:xfrm>
          <a:off x="122465" y="139701"/>
          <a:ext cx="2275417" cy="739374"/>
        </a:xfrm>
        <a:prstGeom prst="rect">
          <a:avLst/>
        </a:prstGeom>
      </xdr:spPr>
    </xdr:pic>
    <xdr:clientData/>
  </xdr:oneCellAnchor>
  <xdr:twoCellAnchor editAs="oneCell">
    <xdr:from>
      <xdr:col>4</xdr:col>
      <xdr:colOff>0</xdr:colOff>
      <xdr:row>2</xdr:row>
      <xdr:rowOff>0</xdr:rowOff>
    </xdr:from>
    <xdr:to>
      <xdr:col>4</xdr:col>
      <xdr:colOff>304800</xdr:colOff>
      <xdr:row>3</xdr:row>
      <xdr:rowOff>114300</xdr:rowOff>
    </xdr:to>
    <xdr:sp macro="" textlink="">
      <xdr:nvSpPr>
        <xdr:cNvPr id="1025" name="AutoShape 1">
          <a:extLst>
            <a:ext uri="{FF2B5EF4-FFF2-40B4-BE49-F238E27FC236}">
              <a16:creationId xmlns:a16="http://schemas.microsoft.com/office/drawing/2014/main" id="{8B828465-7B17-43BD-B4F1-829AAC89C3A1}"/>
            </a:ext>
          </a:extLst>
        </xdr:cNvPr>
        <xdr:cNvSpPr>
          <a:spLocks noChangeAspect="1" noChangeArrowheads="1"/>
        </xdr:cNvSpPr>
      </xdr:nvSpPr>
      <xdr:spPr bwMode="auto">
        <a:xfrm>
          <a:off x="4848225" y="7239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1</xdr:row>
      <xdr:rowOff>0</xdr:rowOff>
    </xdr:from>
    <xdr:to>
      <xdr:col>2</xdr:col>
      <xdr:colOff>304800</xdr:colOff>
      <xdr:row>2</xdr:row>
      <xdr:rowOff>114300</xdr:rowOff>
    </xdr:to>
    <xdr:sp macro="" textlink="">
      <xdr:nvSpPr>
        <xdr:cNvPr id="1026" name="AutoShape 2">
          <a:extLst>
            <a:ext uri="{FF2B5EF4-FFF2-40B4-BE49-F238E27FC236}">
              <a16:creationId xmlns:a16="http://schemas.microsoft.com/office/drawing/2014/main" id="{312595D6-ED46-490A-84FF-14754573614C}"/>
            </a:ext>
          </a:extLst>
        </xdr:cNvPr>
        <xdr:cNvSpPr>
          <a:spLocks noChangeAspect="1" noChangeArrowheads="1"/>
        </xdr:cNvSpPr>
      </xdr:nvSpPr>
      <xdr:spPr bwMode="auto">
        <a:xfrm>
          <a:off x="3076575" y="533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0</xdr:colOff>
      <xdr:row>1</xdr:row>
      <xdr:rowOff>0</xdr:rowOff>
    </xdr:from>
    <xdr:to>
      <xdr:col>3</xdr:col>
      <xdr:colOff>304800</xdr:colOff>
      <xdr:row>2</xdr:row>
      <xdr:rowOff>114300</xdr:rowOff>
    </xdr:to>
    <xdr:sp macro="" textlink="">
      <xdr:nvSpPr>
        <xdr:cNvPr id="1028" name="AutoShape 4">
          <a:extLst>
            <a:ext uri="{FF2B5EF4-FFF2-40B4-BE49-F238E27FC236}">
              <a16:creationId xmlns:a16="http://schemas.microsoft.com/office/drawing/2014/main" id="{A73ECBC8-2563-47C2-BE58-6C9A14E88C27}"/>
            </a:ext>
          </a:extLst>
        </xdr:cNvPr>
        <xdr:cNvSpPr>
          <a:spLocks noChangeAspect="1" noChangeArrowheads="1"/>
        </xdr:cNvSpPr>
      </xdr:nvSpPr>
      <xdr:spPr bwMode="auto">
        <a:xfrm>
          <a:off x="4019550" y="533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54429</xdr:colOff>
      <xdr:row>0</xdr:row>
      <xdr:rowOff>299357</xdr:rowOff>
    </xdr:from>
    <xdr:to>
      <xdr:col>8</xdr:col>
      <xdr:colOff>338817</xdr:colOff>
      <xdr:row>1</xdr:row>
      <xdr:rowOff>177063</xdr:rowOff>
    </xdr:to>
    <xdr:pic>
      <xdr:nvPicPr>
        <xdr:cNvPr id="7" name="Picture 9">
          <a:extLst>
            <a:ext uri="{FF2B5EF4-FFF2-40B4-BE49-F238E27FC236}">
              <a16:creationId xmlns:a16="http://schemas.microsoft.com/office/drawing/2014/main" id="{3064DF26-547D-44A8-B6BD-DE1B8484806E}"/>
            </a:ext>
          </a:extLst>
        </xdr:cNvPr>
        <xdr:cNvPicPr>
          <a:picLocks noChangeAspect="1"/>
        </xdr:cNvPicPr>
      </xdr:nvPicPr>
      <xdr:blipFill>
        <a:blip xmlns:r="http://schemas.openxmlformats.org/officeDocument/2006/relationships" r:embed="rId2"/>
        <a:stretch>
          <a:fillRect/>
        </a:stretch>
      </xdr:blipFill>
      <xdr:spPr>
        <a:xfrm>
          <a:off x="10994572" y="299357"/>
          <a:ext cx="1114424" cy="40838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207818</xdr:colOff>
      <xdr:row>1</xdr:row>
      <xdr:rowOff>34638</xdr:rowOff>
    </xdr:from>
    <xdr:to>
      <xdr:col>1</xdr:col>
      <xdr:colOff>2095500</xdr:colOff>
      <xdr:row>1</xdr:row>
      <xdr:rowOff>881784</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818" y="242456"/>
          <a:ext cx="3117273" cy="8471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671878</xdr:colOff>
      <xdr:row>1</xdr:row>
      <xdr:rowOff>138546</xdr:rowOff>
    </xdr:from>
    <xdr:to>
      <xdr:col>12</xdr:col>
      <xdr:colOff>2447924</xdr:colOff>
      <xdr:row>1</xdr:row>
      <xdr:rowOff>789385</xdr:rowOff>
    </xdr:to>
    <xdr:pic>
      <xdr:nvPicPr>
        <xdr:cNvPr id="4" name="Picture 9">
          <a:extLst>
            <a:ext uri="{FF2B5EF4-FFF2-40B4-BE49-F238E27FC236}">
              <a16:creationId xmlns:a16="http://schemas.microsoft.com/office/drawing/2014/main" id="{B9999EBB-C764-4623-80A2-BCF75CBD53B0}"/>
            </a:ext>
          </a:extLst>
        </xdr:cNvPr>
        <xdr:cNvPicPr>
          <a:picLocks noChangeAspect="1"/>
        </xdr:cNvPicPr>
      </xdr:nvPicPr>
      <xdr:blipFill>
        <a:blip xmlns:r="http://schemas.openxmlformats.org/officeDocument/2006/relationships" r:embed="rId2"/>
        <a:stretch>
          <a:fillRect/>
        </a:stretch>
      </xdr:blipFill>
      <xdr:spPr>
        <a:xfrm>
          <a:off x="18371060" y="346364"/>
          <a:ext cx="1776046" cy="6508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2" name="CuadroTexto 1">
          <a:extLst>
            <a:ext uri="{FF2B5EF4-FFF2-40B4-BE49-F238E27FC236}">
              <a16:creationId xmlns:a16="http://schemas.microsoft.com/office/drawing/2014/main" id="{E9889029-0E84-45AC-9FEB-EF47C7FB9B2D}"/>
            </a:ext>
          </a:extLst>
        </xdr:cNvPr>
        <xdr:cNvSpPr txBox="1"/>
      </xdr:nvSpPr>
      <xdr:spPr>
        <a:xfrm>
          <a:off x="3918585" y="1520190"/>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oneCellAnchor>
    <xdr:from>
      <xdr:col>0</xdr:col>
      <xdr:colOff>92604</xdr:colOff>
      <xdr:row>0</xdr:row>
      <xdr:rowOff>79375</xdr:rowOff>
    </xdr:from>
    <xdr:ext cx="2924168" cy="822960"/>
    <xdr:pic>
      <xdr:nvPicPr>
        <xdr:cNvPr id="3" name="Picture 8">
          <a:extLst>
            <a:ext uri="{FF2B5EF4-FFF2-40B4-BE49-F238E27FC236}">
              <a16:creationId xmlns:a16="http://schemas.microsoft.com/office/drawing/2014/main" id="{3E24FA1B-4CC3-4A21-A1E0-DA5278A26453}"/>
            </a:ext>
          </a:extLst>
        </xdr:cNvPr>
        <xdr:cNvPicPr>
          <a:picLocks noChangeAspect="1"/>
        </xdr:cNvPicPr>
      </xdr:nvPicPr>
      <xdr:blipFill>
        <a:blip xmlns:r="http://schemas.openxmlformats.org/officeDocument/2006/relationships" r:embed="rId1"/>
        <a:stretch>
          <a:fillRect/>
        </a:stretch>
      </xdr:blipFill>
      <xdr:spPr>
        <a:xfrm>
          <a:off x="92604" y="79375"/>
          <a:ext cx="2924168" cy="822960"/>
        </a:xfrm>
        <a:prstGeom prst="rect">
          <a:avLst/>
        </a:prstGeom>
      </xdr:spPr>
    </xdr:pic>
    <xdr:clientData/>
  </xdr:oneCellAnchor>
  <xdr:oneCellAnchor>
    <xdr:from>
      <xdr:col>4</xdr:col>
      <xdr:colOff>2196043</xdr:colOff>
      <xdr:row>0</xdr:row>
      <xdr:rowOff>224895</xdr:rowOff>
    </xdr:from>
    <xdr:ext cx="1529513" cy="548640"/>
    <xdr:pic>
      <xdr:nvPicPr>
        <xdr:cNvPr id="4" name="Picture 9">
          <a:extLst>
            <a:ext uri="{FF2B5EF4-FFF2-40B4-BE49-F238E27FC236}">
              <a16:creationId xmlns:a16="http://schemas.microsoft.com/office/drawing/2014/main" id="{9E2CAF82-5586-4AA6-89DF-6854156FC578}"/>
            </a:ext>
          </a:extLst>
        </xdr:cNvPr>
        <xdr:cNvPicPr>
          <a:picLocks noChangeAspect="1"/>
        </xdr:cNvPicPr>
      </xdr:nvPicPr>
      <xdr:blipFill>
        <a:blip xmlns:r="http://schemas.openxmlformats.org/officeDocument/2006/relationships" r:embed="rId2"/>
        <a:stretch>
          <a:fillRect/>
        </a:stretch>
      </xdr:blipFill>
      <xdr:spPr>
        <a:xfrm>
          <a:off x="3472393" y="186795"/>
          <a:ext cx="1529513" cy="54864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6</xdr:col>
      <xdr:colOff>480059</xdr:colOff>
      <xdr:row>1</xdr:row>
      <xdr:rowOff>91440</xdr:rowOff>
    </xdr:from>
    <xdr:ext cx="2624385" cy="5844540"/>
    <xdr:sp macro="" textlink="">
      <xdr:nvSpPr>
        <xdr:cNvPr id="2" name="CuadroTexto 1">
          <a:extLst>
            <a:ext uri="{FF2B5EF4-FFF2-40B4-BE49-F238E27FC236}">
              <a16:creationId xmlns:a16="http://schemas.microsoft.com/office/drawing/2014/main" id="{100DAA7C-4E98-4BF1-B3C2-BD62F62A658F}"/>
            </a:ext>
          </a:extLst>
        </xdr:cNvPr>
        <xdr:cNvSpPr txBox="1"/>
      </xdr:nvSpPr>
      <xdr:spPr>
        <a:xfrm>
          <a:off x="4652009" y="281940"/>
          <a:ext cx="2624385" cy="584454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rgbClr val="595959"/>
              </a:solidFill>
              <a:latin typeface="Azo Sans" panose="020B0603030303020204" pitchFamily="34" charset="77"/>
            </a:rPr>
            <a:t>Tener en</a:t>
          </a:r>
          <a:r>
            <a:rPr lang="es-CO" sz="1100" b="1" baseline="0">
              <a:solidFill>
                <a:srgbClr val="595959"/>
              </a:solidFill>
              <a:latin typeface="Azo Sans" panose="020B0603030303020204" pitchFamily="34" charset="77"/>
            </a:rPr>
            <a:t> cuenta-</a:t>
          </a:r>
        </a:p>
        <a:p>
          <a:endParaRPr lang="es-CO" sz="1100" b="1"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1- La estrategia ( Columna A),  es la forma como se va a gestionar la debilidad o la fortaleza( contexto interno) o la amenaza y la oportunidad</a:t>
          </a:r>
        </a:p>
        <a:p>
          <a:r>
            <a:rPr lang="es-CO" sz="1100" baseline="0">
              <a:solidFill>
                <a:srgbClr val="595959"/>
              </a:solidFill>
              <a:latin typeface="Azo Sans" panose="020B0603030303020204" pitchFamily="34" charset="77"/>
            </a:rPr>
            <a:t> ( contexto externo).</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2. Columnas (B,C;D;E)</a:t>
          </a:r>
        </a:p>
        <a:p>
          <a:r>
            <a:rPr lang="es-CO" sz="1100" baseline="0">
              <a:solidFill>
                <a:srgbClr val="595959"/>
              </a:solidFill>
              <a:latin typeface="Azo Sans" panose="020B0603030303020204" pitchFamily="34" charset="77"/>
            </a:rPr>
            <a:t>Copiar el numero que corresponde, segun la debilidad , oportunidad, fortaleza o amenaza identificada.</a:t>
          </a:r>
        </a:p>
        <a:p>
          <a:r>
            <a:rPr lang="es-CO" sz="1100" baseline="0">
              <a:solidFill>
                <a:srgbClr val="595959"/>
              </a:solidFill>
              <a:latin typeface="Azo Sans" panose="020B0603030303020204" pitchFamily="34" charset="77"/>
            </a:rPr>
            <a:t> </a:t>
          </a:r>
        </a:p>
        <a:p>
          <a:r>
            <a:rPr lang="es-CO" sz="1100">
              <a:solidFill>
                <a:srgbClr val="595959"/>
              </a:solidFill>
              <a:latin typeface="Azo Sans" panose="020B0603030303020204" pitchFamily="34" charset="77"/>
            </a:rPr>
            <a:t>3.</a:t>
          </a:r>
          <a:r>
            <a:rPr lang="es-CO" sz="1100" baseline="0">
              <a:solidFill>
                <a:srgbClr val="595959"/>
              </a:solidFill>
              <a:latin typeface="Azo Sans" panose="020B0603030303020204" pitchFamily="34" charset="77"/>
            </a:rPr>
            <a:t> Las oportunidades y fortalezas se pueden gestionar  a traves de acciónes o proyectos  que se incluyen en el plan de accion ( mejoras), si se considera que aportan valor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Las debilidades y amenazas si  afectan los objetivos estrategicos y requieren recursos se documentan en este plan de acción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Si la debiidad o amenaza afecta la parte operativa ( errores, demoras, etc) se llevan como causa  de los riesgos, en el Plan de riesgos respectivo.</a:t>
          </a:r>
        </a:p>
      </xdr:txBody>
    </xdr:sp>
    <xdr:clientData/>
  </xdr:oneCellAnchor>
  <xdr:oneCellAnchor>
    <xdr:from>
      <xdr:col>0</xdr:col>
      <xdr:colOff>169336</xdr:colOff>
      <xdr:row>0</xdr:row>
      <xdr:rowOff>98777</xdr:rowOff>
    </xdr:from>
    <xdr:ext cx="2924168" cy="822960"/>
    <xdr:pic>
      <xdr:nvPicPr>
        <xdr:cNvPr id="3" name="Picture 9">
          <a:extLst>
            <a:ext uri="{FF2B5EF4-FFF2-40B4-BE49-F238E27FC236}">
              <a16:creationId xmlns:a16="http://schemas.microsoft.com/office/drawing/2014/main" id="{FB5B43AE-B3CD-4BD7-8E0B-18D4A3BF1FF4}"/>
            </a:ext>
          </a:extLst>
        </xdr:cNvPr>
        <xdr:cNvPicPr>
          <a:picLocks noChangeAspect="1"/>
        </xdr:cNvPicPr>
      </xdr:nvPicPr>
      <xdr:blipFill>
        <a:blip xmlns:r="http://schemas.openxmlformats.org/officeDocument/2006/relationships" r:embed="rId1"/>
        <a:stretch>
          <a:fillRect/>
        </a:stretch>
      </xdr:blipFill>
      <xdr:spPr>
        <a:xfrm>
          <a:off x="169336" y="98777"/>
          <a:ext cx="2924168" cy="822960"/>
        </a:xfrm>
        <a:prstGeom prst="rect">
          <a:avLst/>
        </a:prstGeom>
      </xdr:spPr>
    </xdr:pic>
    <xdr:clientData/>
  </xdr:oneCellAnchor>
  <xdr:oneCellAnchor>
    <xdr:from>
      <xdr:col>5</xdr:col>
      <xdr:colOff>811392</xdr:colOff>
      <xdr:row>0</xdr:row>
      <xdr:rowOff>258408</xdr:rowOff>
    </xdr:from>
    <xdr:ext cx="1739063" cy="548640"/>
    <xdr:pic>
      <xdr:nvPicPr>
        <xdr:cNvPr id="4" name="Picture 10">
          <a:extLst>
            <a:ext uri="{FF2B5EF4-FFF2-40B4-BE49-F238E27FC236}">
              <a16:creationId xmlns:a16="http://schemas.microsoft.com/office/drawing/2014/main" id="{F70FCF4B-2E35-41A9-AD75-621C5D2A8007}"/>
            </a:ext>
          </a:extLst>
        </xdr:cNvPr>
        <xdr:cNvPicPr>
          <a:picLocks noChangeAspect="1"/>
        </xdr:cNvPicPr>
      </xdr:nvPicPr>
      <xdr:blipFill>
        <a:blip xmlns:r="http://schemas.openxmlformats.org/officeDocument/2006/relationships" r:embed="rId2"/>
        <a:stretch>
          <a:fillRect/>
        </a:stretch>
      </xdr:blipFill>
      <xdr:spPr>
        <a:xfrm>
          <a:off x="4173717" y="191733"/>
          <a:ext cx="1739063" cy="54864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143869</xdr:colOff>
      <xdr:row>0</xdr:row>
      <xdr:rowOff>49893</xdr:rowOff>
    </xdr:from>
    <xdr:to>
      <xdr:col>2</xdr:col>
      <xdr:colOff>1431777</xdr:colOff>
      <xdr:row>2</xdr:row>
      <xdr:rowOff>242532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869" y="49893"/>
          <a:ext cx="3342587" cy="900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273754</xdr:colOff>
      <xdr:row>0</xdr:row>
      <xdr:rowOff>80405</xdr:rowOff>
    </xdr:from>
    <xdr:to>
      <xdr:col>2</xdr:col>
      <xdr:colOff>1473145</xdr:colOff>
      <xdr:row>2</xdr:row>
      <xdr:rowOff>363682</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3754" y="80405"/>
          <a:ext cx="3307398" cy="8894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130261</xdr:colOff>
      <xdr:row>0</xdr:row>
      <xdr:rowOff>68035</xdr:rowOff>
    </xdr:from>
    <xdr:to>
      <xdr:col>1</xdr:col>
      <xdr:colOff>2830286</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261" y="68035"/>
          <a:ext cx="3067418"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225135</xdr:colOff>
      <xdr:row>0</xdr:row>
      <xdr:rowOff>103910</xdr:rowOff>
    </xdr:from>
    <xdr:to>
      <xdr:col>2</xdr:col>
      <xdr:colOff>404378</xdr:colOff>
      <xdr:row>1</xdr:row>
      <xdr:rowOff>829830</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135" y="103910"/>
          <a:ext cx="3151909" cy="9337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831273</xdr:colOff>
      <xdr:row>1</xdr:row>
      <xdr:rowOff>86591</xdr:rowOff>
    </xdr:from>
    <xdr:to>
      <xdr:col>12</xdr:col>
      <xdr:colOff>2607319</xdr:colOff>
      <xdr:row>1</xdr:row>
      <xdr:rowOff>737430</xdr:rowOff>
    </xdr:to>
    <xdr:pic>
      <xdr:nvPicPr>
        <xdr:cNvPr id="5" name="Picture 9">
          <a:extLst>
            <a:ext uri="{FF2B5EF4-FFF2-40B4-BE49-F238E27FC236}">
              <a16:creationId xmlns:a16="http://schemas.microsoft.com/office/drawing/2014/main" id="{083E0D84-CBBF-4DE1-8CB7-68A6E1C314F3}"/>
            </a:ext>
          </a:extLst>
        </xdr:cNvPr>
        <xdr:cNvPicPr>
          <a:picLocks noChangeAspect="1"/>
        </xdr:cNvPicPr>
      </xdr:nvPicPr>
      <xdr:blipFill>
        <a:blip xmlns:r="http://schemas.openxmlformats.org/officeDocument/2006/relationships" r:embed="rId2"/>
        <a:stretch>
          <a:fillRect/>
        </a:stretch>
      </xdr:blipFill>
      <xdr:spPr>
        <a:xfrm>
          <a:off x="18530455" y="294409"/>
          <a:ext cx="1776046" cy="65083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363681</xdr:colOff>
      <xdr:row>0</xdr:row>
      <xdr:rowOff>86593</xdr:rowOff>
    </xdr:from>
    <xdr:to>
      <xdr:col>1</xdr:col>
      <xdr:colOff>1731817</xdr:colOff>
      <xdr:row>1</xdr:row>
      <xdr:rowOff>779319</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3681" y="86593"/>
          <a:ext cx="2597727" cy="9005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796637</xdr:colOff>
      <xdr:row>1</xdr:row>
      <xdr:rowOff>0</xdr:rowOff>
    </xdr:from>
    <xdr:to>
      <xdr:col>12</xdr:col>
      <xdr:colOff>2572683</xdr:colOff>
      <xdr:row>1</xdr:row>
      <xdr:rowOff>650839</xdr:rowOff>
    </xdr:to>
    <xdr:pic>
      <xdr:nvPicPr>
        <xdr:cNvPr id="6" name="Picture 9">
          <a:extLst>
            <a:ext uri="{FF2B5EF4-FFF2-40B4-BE49-F238E27FC236}">
              <a16:creationId xmlns:a16="http://schemas.microsoft.com/office/drawing/2014/main" id="{F766D286-E683-49B1-9186-F48662778CB5}"/>
            </a:ext>
          </a:extLst>
        </xdr:cNvPr>
        <xdr:cNvPicPr>
          <a:picLocks noChangeAspect="1"/>
        </xdr:cNvPicPr>
      </xdr:nvPicPr>
      <xdr:blipFill>
        <a:blip xmlns:r="http://schemas.openxmlformats.org/officeDocument/2006/relationships" r:embed="rId2"/>
        <a:stretch>
          <a:fillRect/>
        </a:stretch>
      </xdr:blipFill>
      <xdr:spPr>
        <a:xfrm>
          <a:off x="18495819" y="207818"/>
          <a:ext cx="1776046" cy="65083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155863</xdr:colOff>
      <xdr:row>1</xdr:row>
      <xdr:rowOff>51956</xdr:rowOff>
    </xdr:from>
    <xdr:to>
      <xdr:col>1</xdr:col>
      <xdr:colOff>2060864</xdr:colOff>
      <xdr:row>1</xdr:row>
      <xdr:rowOff>777875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63" y="259774"/>
          <a:ext cx="3134592" cy="725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883227</xdr:colOff>
      <xdr:row>1</xdr:row>
      <xdr:rowOff>121227</xdr:rowOff>
    </xdr:from>
    <xdr:to>
      <xdr:col>12</xdr:col>
      <xdr:colOff>2659273</xdr:colOff>
      <xdr:row>1</xdr:row>
      <xdr:rowOff>772066</xdr:rowOff>
    </xdr:to>
    <xdr:pic>
      <xdr:nvPicPr>
        <xdr:cNvPr id="4" name="Picture 9">
          <a:extLst>
            <a:ext uri="{FF2B5EF4-FFF2-40B4-BE49-F238E27FC236}">
              <a16:creationId xmlns:a16="http://schemas.microsoft.com/office/drawing/2014/main" id="{C8E09962-DDC1-4392-85E7-831B79A8DC10}"/>
            </a:ext>
          </a:extLst>
        </xdr:cNvPr>
        <xdr:cNvPicPr>
          <a:picLocks noChangeAspect="1"/>
        </xdr:cNvPicPr>
      </xdr:nvPicPr>
      <xdr:blipFill>
        <a:blip xmlns:r="http://schemas.openxmlformats.org/officeDocument/2006/relationships" r:embed="rId2"/>
        <a:stretch>
          <a:fillRect/>
        </a:stretch>
      </xdr:blipFill>
      <xdr:spPr>
        <a:xfrm>
          <a:off x="18582409" y="329045"/>
          <a:ext cx="1776046" cy="65083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eams/DespachoDirectorUnidadAdministrativa/Documentos%20compartidos/Plan%20de%20accion%20(SIGCMA)/2024/SIGCMA/Seguimiento%202024-I%20(Plan%20SIGCMA)/Seguimiento%202024-I%20Plan%20de%20accion%20-%20AGA.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ACCION CONSOLIDACION"/>
      <sheetName val="PLAN DE ACCION"/>
      <sheetName val="GESTION"/>
      <sheetName val="GESTION_SEG_1_TRIM"/>
      <sheetName val="INVERSION"/>
      <sheetName val="INVERSION_SEG_1_TRIM"/>
      <sheetName val="JURISDICCIONAL"/>
    </sheetNames>
    <sheetDataSet>
      <sheetData sheetId="0" refreshError="1"/>
      <sheetData sheetId="1" refreshError="1"/>
      <sheetData sheetId="2"/>
      <sheetData sheetId="3" refreshError="1"/>
      <sheetData sheetId="4"/>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J24"/>
  <sheetViews>
    <sheetView showGridLines="0" zoomScaleNormal="100" workbookViewId="0">
      <selection sqref="A1:F1"/>
    </sheetView>
  </sheetViews>
  <sheetFormatPr baseColWidth="10" defaultColWidth="0" defaultRowHeight="14.4" zeroHeight="1"/>
  <cols>
    <col min="1" max="1" width="28.109375" customWidth="1"/>
    <col min="2" max="2" width="29" customWidth="1"/>
    <col min="3" max="3" width="25.6640625" style="5" customWidth="1"/>
    <col min="4" max="4" width="30.5546875" customWidth="1"/>
    <col min="5" max="5" width="25.6640625" customWidth="1"/>
    <col min="6" max="8" width="12.44140625" customWidth="1"/>
    <col min="9" max="9" width="11.44140625" customWidth="1"/>
    <col min="10" max="10" width="4.6640625" customWidth="1"/>
    <col min="11" max="16384" width="11.44140625" hidden="1"/>
  </cols>
  <sheetData>
    <row r="1" spans="1:9" ht="42" customHeight="1">
      <c r="A1" s="302"/>
      <c r="B1" s="302"/>
      <c r="C1" s="302"/>
      <c r="D1" s="302"/>
      <c r="E1" s="302"/>
      <c r="F1" s="302"/>
    </row>
    <row r="2" spans="1:9">
      <c r="C2"/>
    </row>
    <row r="3" spans="1:9"/>
    <row r="4" spans="1:9" ht="33.6">
      <c r="A4" s="303" t="s">
        <v>0</v>
      </c>
      <c r="B4" s="303"/>
      <c r="C4" s="303"/>
      <c r="D4" s="303"/>
      <c r="E4" s="303"/>
      <c r="F4" s="303"/>
      <c r="G4" s="303"/>
      <c r="H4" s="303"/>
      <c r="I4" s="303"/>
    </row>
    <row r="5" spans="1:9">
      <c r="A5" s="73"/>
      <c r="B5" s="73"/>
      <c r="C5" s="77"/>
      <c r="D5" s="73"/>
      <c r="E5" s="73"/>
      <c r="F5" s="73"/>
      <c r="G5" s="73"/>
      <c r="H5" s="73"/>
      <c r="I5" s="73"/>
    </row>
    <row r="6" spans="1:9" s="6" customFormat="1" ht="81.75" customHeight="1">
      <c r="A6" s="78" t="s">
        <v>1</v>
      </c>
      <c r="B6" s="304" t="s">
        <v>2</v>
      </c>
      <c r="C6" s="305"/>
      <c r="D6" s="305"/>
      <c r="E6" s="305"/>
      <c r="F6" s="305"/>
      <c r="G6" s="305"/>
      <c r="H6" s="305"/>
      <c r="I6" s="305"/>
    </row>
    <row r="7" spans="1:9" s="6" customFormat="1" ht="16.95" customHeight="1">
      <c r="A7" s="74"/>
      <c r="B7" s="75"/>
      <c r="C7" s="75"/>
      <c r="D7" s="74"/>
      <c r="E7" s="76"/>
      <c r="F7" s="73"/>
      <c r="G7" s="73"/>
      <c r="H7" s="73"/>
      <c r="I7" s="73"/>
    </row>
    <row r="8" spans="1:9" s="6" customFormat="1" ht="84" customHeight="1">
      <c r="A8" s="78" t="s">
        <v>3</v>
      </c>
      <c r="B8" s="79" t="s">
        <v>4</v>
      </c>
      <c r="C8" s="301" t="s">
        <v>5</v>
      </c>
      <c r="D8" s="301"/>
      <c r="E8" s="301"/>
      <c r="F8" s="301"/>
      <c r="G8" s="301"/>
      <c r="H8" s="301"/>
      <c r="I8" s="301"/>
    </row>
    <row r="9" spans="1:9" ht="32.25" customHeight="1">
      <c r="A9" s="80"/>
      <c r="B9" s="73"/>
      <c r="C9" s="77"/>
      <c r="D9" s="73"/>
      <c r="E9" s="73"/>
      <c r="F9" s="73"/>
      <c r="G9" s="73"/>
      <c r="H9" s="73"/>
      <c r="I9" s="73"/>
    </row>
    <row r="10" spans="1:9" ht="39.75" customHeight="1">
      <c r="A10" s="81" t="s">
        <v>6</v>
      </c>
      <c r="B10" s="300" t="s">
        <v>7</v>
      </c>
      <c r="C10" s="300"/>
      <c r="D10" s="300"/>
      <c r="E10" s="300"/>
      <c r="F10" s="300"/>
      <c r="G10" s="300"/>
      <c r="H10" s="300"/>
      <c r="I10" s="300"/>
    </row>
    <row r="11" spans="1:9" s="6" customFormat="1" ht="39.75" customHeight="1">
      <c r="A11" s="81" t="s">
        <v>8</v>
      </c>
      <c r="B11" s="301"/>
      <c r="C11" s="301"/>
      <c r="D11" s="301"/>
      <c r="E11" s="301"/>
      <c r="F11" s="301"/>
      <c r="G11" s="301"/>
      <c r="H11" s="301"/>
      <c r="I11" s="301"/>
    </row>
    <row r="12" spans="1:9" s="6" customFormat="1" ht="39.75" customHeight="1">
      <c r="A12" s="81" t="s">
        <v>9</v>
      </c>
      <c r="B12" s="301"/>
      <c r="C12" s="301"/>
      <c r="D12" s="301"/>
      <c r="E12" s="301"/>
      <c r="F12" s="301"/>
      <c r="G12" s="301"/>
      <c r="H12" s="301"/>
      <c r="I12" s="301"/>
    </row>
    <row r="13" spans="1:9" s="6" customFormat="1" ht="39.75" customHeight="1">
      <c r="A13" s="78" t="s">
        <v>10</v>
      </c>
      <c r="B13" s="301"/>
      <c r="C13" s="301"/>
      <c r="D13" s="301"/>
      <c r="E13" s="301"/>
      <c r="F13" s="301"/>
      <c r="G13" s="301"/>
      <c r="H13" s="301"/>
      <c r="I13" s="301"/>
    </row>
    <row r="14" spans="1:9">
      <c r="A14" s="73"/>
      <c r="B14" s="73"/>
      <c r="C14" s="77"/>
      <c r="D14" s="73"/>
      <c r="E14" s="73"/>
      <c r="F14" s="73"/>
      <c r="G14" s="73"/>
      <c r="H14" s="73"/>
      <c r="I14" s="73"/>
    </row>
    <row r="15" spans="1:9" s="6" customFormat="1" ht="54.75" customHeight="1">
      <c r="A15" s="78" t="s">
        <v>11</v>
      </c>
      <c r="B15" s="299">
        <v>45391</v>
      </c>
      <c r="C15" s="299"/>
      <c r="D15" s="299"/>
      <c r="E15" s="299"/>
      <c r="F15" s="299"/>
      <c r="G15" s="299"/>
      <c r="H15" s="299"/>
      <c r="I15" s="299"/>
    </row>
    <row r="16" spans="1:9"/>
    <row r="17" spans="2:5"/>
    <row r="18" spans="2:5"/>
    <row r="19" spans="2:5"/>
    <row r="20" spans="2:5">
      <c r="B20" s="158" t="s">
        <v>12</v>
      </c>
      <c r="C20" s="159" t="s">
        <v>13</v>
      </c>
      <c r="D20" s="159" t="s">
        <v>14</v>
      </c>
      <c r="E20" s="159" t="s">
        <v>15</v>
      </c>
    </row>
    <row r="21" spans="2:5">
      <c r="B21" s="160" t="s">
        <v>16</v>
      </c>
      <c r="C21" s="161" t="s">
        <v>17</v>
      </c>
      <c r="D21" s="161" t="s">
        <v>18</v>
      </c>
      <c r="E21" s="161" t="s">
        <v>19</v>
      </c>
    </row>
    <row r="22" spans="2:5">
      <c r="B22" s="162" t="s">
        <v>20</v>
      </c>
      <c r="C22" s="163" t="s">
        <v>11</v>
      </c>
      <c r="D22" s="163" t="s">
        <v>11</v>
      </c>
      <c r="E22" s="163" t="s">
        <v>11</v>
      </c>
    </row>
    <row r="23" spans="2:5">
      <c r="B23" s="160">
        <v>1</v>
      </c>
      <c r="C23" s="161" t="s">
        <v>21</v>
      </c>
      <c r="D23" s="161" t="s">
        <v>22</v>
      </c>
      <c r="E23" s="161" t="s">
        <v>23</v>
      </c>
    </row>
    <row r="24" spans="2:5"/>
  </sheetData>
  <mergeCells count="9">
    <mergeCell ref="B15:I15"/>
    <mergeCell ref="B10:I10"/>
    <mergeCell ref="B12:I12"/>
    <mergeCell ref="B13:I13"/>
    <mergeCell ref="A1:F1"/>
    <mergeCell ref="A4:I4"/>
    <mergeCell ref="B6:I6"/>
    <mergeCell ref="C8:I8"/>
    <mergeCell ref="B11:I11"/>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8"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A1:U42"/>
  <sheetViews>
    <sheetView showGridLines="0" zoomScale="70" zoomScaleNormal="70" workbookViewId="0"/>
  </sheetViews>
  <sheetFormatPr baseColWidth="10" defaultColWidth="0" defaultRowHeight="14.4" zeroHeight="1"/>
  <cols>
    <col min="1" max="1" width="3.6640625" style="1" customWidth="1"/>
    <col min="2" max="2" width="6.6640625" style="1" customWidth="1"/>
    <col min="3" max="3" width="11.44140625" style="1" customWidth="1"/>
    <col min="4" max="4" width="29.6640625" style="1" customWidth="1"/>
    <col min="5" max="9" width="25.33203125" style="1" customWidth="1"/>
    <col min="10" max="11" width="11.44140625" style="1" customWidth="1"/>
    <col min="12" max="12" width="4.5546875" style="1" customWidth="1"/>
    <col min="13" max="13" width="2.44140625" style="1" hidden="1" customWidth="1"/>
    <col min="14" max="16" width="11.44140625" style="1" hidden="1" customWidth="1"/>
    <col min="17" max="17" width="11.44140625" style="1" customWidth="1"/>
    <col min="18" max="18" width="20.6640625" style="1" customWidth="1"/>
    <col min="19" max="19" width="4.6640625" style="1" customWidth="1"/>
    <col min="20" max="20" width="11.44140625" style="1" hidden="1" customWidth="1"/>
    <col min="21" max="21" width="17.5546875" style="1" hidden="1" customWidth="1"/>
    <col min="22" max="16384" width="11.44140625" style="1" hidden="1"/>
  </cols>
  <sheetData>
    <row r="1" spans="2:19"/>
    <row r="2" spans="2:19"/>
    <row r="3" spans="2:19" ht="15" thickBot="1"/>
    <row r="4" spans="2:19">
      <c r="B4" s="601" t="s">
        <v>481</v>
      </c>
      <c r="C4" s="602"/>
      <c r="D4" s="602"/>
      <c r="E4" s="605" t="s">
        <v>482</v>
      </c>
      <c r="F4" s="605"/>
      <c r="G4" s="605"/>
      <c r="H4" s="605"/>
      <c r="I4" s="606"/>
      <c r="Q4" s="609" t="s">
        <v>483</v>
      </c>
      <c r="R4" s="609"/>
    </row>
    <row r="5" spans="2:19">
      <c r="B5" s="603"/>
      <c r="C5" s="604"/>
      <c r="D5" s="604"/>
      <c r="E5" s="607"/>
      <c r="F5" s="607"/>
      <c r="G5" s="607"/>
      <c r="H5" s="607"/>
      <c r="I5" s="608"/>
      <c r="Q5" s="609"/>
      <c r="R5" s="609"/>
    </row>
    <row r="6" spans="2:19">
      <c r="B6" s="603"/>
      <c r="C6" s="604"/>
      <c r="D6" s="604"/>
      <c r="E6" s="607"/>
      <c r="F6" s="607"/>
      <c r="G6" s="607"/>
      <c r="H6" s="607"/>
      <c r="I6" s="608"/>
      <c r="Q6" s="609"/>
      <c r="R6" s="609"/>
    </row>
    <row r="7" spans="2:19" ht="15" thickBot="1">
      <c r="B7" s="59"/>
      <c r="C7" s="279"/>
      <c r="D7" s="279"/>
      <c r="E7" s="280"/>
      <c r="F7" s="280"/>
      <c r="G7" s="280"/>
      <c r="H7" s="280"/>
      <c r="I7" s="281"/>
    </row>
    <row r="8" spans="2:19" ht="62.25" customHeight="1" thickBot="1">
      <c r="B8" s="610" t="s">
        <v>436</v>
      </c>
      <c r="C8" s="611"/>
      <c r="D8" s="276" t="s">
        <v>484</v>
      </c>
      <c r="E8" s="277">
        <v>5</v>
      </c>
      <c r="F8" s="277">
        <v>10</v>
      </c>
      <c r="G8" s="277">
        <v>15</v>
      </c>
      <c r="H8" s="277">
        <v>20</v>
      </c>
      <c r="I8" s="278">
        <v>25</v>
      </c>
      <c r="K8" s="612" t="s">
        <v>485</v>
      </c>
      <c r="L8" s="613"/>
      <c r="M8" s="613"/>
      <c r="N8" s="613"/>
      <c r="O8" s="613"/>
      <c r="P8" s="614"/>
      <c r="Q8" s="615" t="s">
        <v>486</v>
      </c>
      <c r="R8" s="615"/>
      <c r="S8" s="8" t="s">
        <v>487</v>
      </c>
    </row>
    <row r="9" spans="2:19" ht="62.25" customHeight="1" thickBot="1">
      <c r="B9" s="610"/>
      <c r="C9" s="611"/>
      <c r="D9" s="28" t="s">
        <v>488</v>
      </c>
      <c r="E9" s="30">
        <v>4</v>
      </c>
      <c r="F9" s="30">
        <v>8</v>
      </c>
      <c r="G9" s="29">
        <v>12</v>
      </c>
      <c r="H9" s="29">
        <v>16</v>
      </c>
      <c r="I9" s="58">
        <v>20</v>
      </c>
      <c r="K9" s="616" t="s">
        <v>489</v>
      </c>
      <c r="L9" s="617"/>
      <c r="M9" s="617"/>
      <c r="N9" s="617"/>
      <c r="O9" s="617"/>
      <c r="P9" s="617"/>
      <c r="Q9" s="618" t="s">
        <v>490</v>
      </c>
      <c r="R9" s="619"/>
      <c r="S9" s="8" t="s">
        <v>425</v>
      </c>
    </row>
    <row r="10" spans="2:19" ht="62.25" customHeight="1" thickBot="1">
      <c r="B10" s="610"/>
      <c r="C10" s="611"/>
      <c r="D10" s="28" t="s">
        <v>491</v>
      </c>
      <c r="E10" s="30">
        <v>3</v>
      </c>
      <c r="F10" s="30">
        <v>6</v>
      </c>
      <c r="G10" s="30">
        <v>9</v>
      </c>
      <c r="H10" s="29">
        <v>12</v>
      </c>
      <c r="I10" s="58">
        <v>15</v>
      </c>
      <c r="K10" s="620" t="s">
        <v>458</v>
      </c>
      <c r="L10" s="621"/>
      <c r="M10" s="621"/>
      <c r="N10" s="621"/>
      <c r="O10" s="621"/>
      <c r="P10" s="621"/>
      <c r="Q10" s="615" t="s">
        <v>492</v>
      </c>
      <c r="R10" s="615"/>
      <c r="S10" s="8" t="s">
        <v>493</v>
      </c>
    </row>
    <row r="11" spans="2:19" ht="62.25" customHeight="1">
      <c r="B11" s="610"/>
      <c r="C11" s="611"/>
      <c r="D11" s="28" t="s">
        <v>494</v>
      </c>
      <c r="E11" s="31">
        <v>2</v>
      </c>
      <c r="F11" s="30">
        <v>4</v>
      </c>
      <c r="G11" s="30">
        <v>6</v>
      </c>
      <c r="H11" s="29">
        <v>8</v>
      </c>
      <c r="I11" s="58">
        <v>10</v>
      </c>
      <c r="K11" s="622" t="s">
        <v>495</v>
      </c>
      <c r="L11" s="623"/>
      <c r="M11" s="623"/>
      <c r="N11" s="623"/>
      <c r="O11" s="623"/>
      <c r="P11" s="623"/>
      <c r="Q11" s="615" t="s">
        <v>414</v>
      </c>
      <c r="R11" s="624"/>
      <c r="S11" s="8" t="s">
        <v>414</v>
      </c>
    </row>
    <row r="12" spans="2:19" ht="62.25" customHeight="1">
      <c r="B12" s="610"/>
      <c r="C12" s="611"/>
      <c r="D12" s="28" t="s">
        <v>496</v>
      </c>
      <c r="E12" s="31">
        <v>1</v>
      </c>
      <c r="F12" s="31">
        <v>2</v>
      </c>
      <c r="G12" s="30">
        <v>3</v>
      </c>
      <c r="H12" s="29">
        <v>4</v>
      </c>
      <c r="I12" s="58">
        <v>5</v>
      </c>
    </row>
    <row r="13" spans="2:19" ht="62.25" customHeight="1" thickBot="1">
      <c r="B13" s="59"/>
      <c r="C13" s="599" t="s">
        <v>497</v>
      </c>
      <c r="D13" s="600"/>
      <c r="E13" s="60" t="s">
        <v>498</v>
      </c>
      <c r="F13" s="60" t="s">
        <v>499</v>
      </c>
      <c r="G13" s="60" t="s">
        <v>500</v>
      </c>
      <c r="H13" s="60" t="s">
        <v>501</v>
      </c>
      <c r="I13" s="61" t="s">
        <v>502</v>
      </c>
    </row>
    <row r="14" spans="2:19"/>
    <row r="18" spans="4:6" ht="15.6" hidden="1">
      <c r="D18" s="12" t="s">
        <v>503</v>
      </c>
      <c r="E18" s="62" t="s">
        <v>495</v>
      </c>
      <c r="F18" s="62">
        <v>1</v>
      </c>
    </row>
    <row r="19" spans="4:6" hidden="1">
      <c r="D19" s="12" t="s">
        <v>504</v>
      </c>
      <c r="E19" s="12" t="s">
        <v>495</v>
      </c>
      <c r="F19" s="12">
        <v>2</v>
      </c>
    </row>
    <row r="20" spans="4:6" hidden="1">
      <c r="D20" s="12" t="s">
        <v>505</v>
      </c>
      <c r="E20" s="12" t="s">
        <v>458</v>
      </c>
      <c r="F20" s="12">
        <v>2</v>
      </c>
    </row>
    <row r="21" spans="4:6" hidden="1">
      <c r="D21" s="12" t="s">
        <v>506</v>
      </c>
      <c r="E21" s="12" t="s">
        <v>507</v>
      </c>
      <c r="F21" s="12">
        <v>3</v>
      </c>
    </row>
    <row r="22" spans="4:6" hidden="1">
      <c r="D22" s="12" t="s">
        <v>508</v>
      </c>
      <c r="E22" s="12" t="s">
        <v>485</v>
      </c>
      <c r="F22" s="12">
        <v>4</v>
      </c>
    </row>
    <row r="23" spans="4:6" hidden="1">
      <c r="D23" s="12" t="s">
        <v>509</v>
      </c>
      <c r="E23" s="12" t="s">
        <v>495</v>
      </c>
      <c r="F23" s="12">
        <v>1</v>
      </c>
    </row>
    <row r="24" spans="4:6" hidden="1">
      <c r="D24" s="12" t="s">
        <v>510</v>
      </c>
      <c r="E24" s="12" t="s">
        <v>458</v>
      </c>
      <c r="F24" s="12">
        <v>2</v>
      </c>
    </row>
    <row r="25" spans="4:6" hidden="1">
      <c r="D25" s="12" t="s">
        <v>511</v>
      </c>
      <c r="E25" s="12" t="s">
        <v>458</v>
      </c>
      <c r="F25" s="12">
        <v>2</v>
      </c>
    </row>
    <row r="26" spans="4:6" hidden="1">
      <c r="D26" s="12" t="s">
        <v>512</v>
      </c>
      <c r="E26" s="12" t="s">
        <v>489</v>
      </c>
      <c r="F26" s="12">
        <v>3</v>
      </c>
    </row>
    <row r="27" spans="4:6" hidden="1">
      <c r="D27" s="12" t="s">
        <v>513</v>
      </c>
      <c r="E27" s="12" t="s">
        <v>485</v>
      </c>
      <c r="F27" s="12">
        <v>4</v>
      </c>
    </row>
    <row r="28" spans="4:6" hidden="1">
      <c r="D28" s="12" t="s">
        <v>514</v>
      </c>
      <c r="E28" s="12" t="s">
        <v>458</v>
      </c>
      <c r="F28" s="12">
        <v>2</v>
      </c>
    </row>
    <row r="29" spans="4:6" hidden="1">
      <c r="D29" s="12" t="s">
        <v>515</v>
      </c>
      <c r="E29" s="12" t="s">
        <v>458</v>
      </c>
      <c r="F29" s="12">
        <v>2</v>
      </c>
    </row>
    <row r="30" spans="4:6" hidden="1">
      <c r="D30" s="12" t="s">
        <v>516</v>
      </c>
      <c r="E30" s="12" t="s">
        <v>458</v>
      </c>
      <c r="F30" s="12">
        <v>2</v>
      </c>
    </row>
    <row r="31" spans="4:6" hidden="1">
      <c r="D31" s="12" t="s">
        <v>517</v>
      </c>
      <c r="E31" s="12" t="s">
        <v>489</v>
      </c>
      <c r="F31" s="12">
        <v>3</v>
      </c>
    </row>
    <row r="32" spans="4:6" hidden="1">
      <c r="D32" s="12" t="s">
        <v>518</v>
      </c>
      <c r="E32" s="12" t="s">
        <v>485</v>
      </c>
      <c r="F32" s="12">
        <v>4</v>
      </c>
    </row>
    <row r="33" spans="4:6" hidden="1">
      <c r="D33" s="12" t="s">
        <v>519</v>
      </c>
      <c r="E33" s="12" t="s">
        <v>458</v>
      </c>
      <c r="F33" s="12">
        <v>2</v>
      </c>
    </row>
    <row r="34" spans="4:6" hidden="1">
      <c r="D34" s="12" t="s">
        <v>520</v>
      </c>
      <c r="E34" s="12" t="s">
        <v>458</v>
      </c>
      <c r="F34" s="12">
        <v>2</v>
      </c>
    </row>
    <row r="35" spans="4:6" hidden="1">
      <c r="D35" s="12" t="s">
        <v>521</v>
      </c>
      <c r="E35" s="12" t="s">
        <v>489</v>
      </c>
      <c r="F35" s="12">
        <v>3</v>
      </c>
    </row>
    <row r="36" spans="4:6" hidden="1">
      <c r="D36" s="12" t="s">
        <v>522</v>
      </c>
      <c r="E36" s="12" t="s">
        <v>489</v>
      </c>
      <c r="F36" s="12">
        <v>3</v>
      </c>
    </row>
    <row r="37" spans="4:6" hidden="1">
      <c r="D37" s="12" t="s">
        <v>523</v>
      </c>
      <c r="E37" s="12" t="s">
        <v>485</v>
      </c>
      <c r="F37" s="12">
        <v>4</v>
      </c>
    </row>
    <row r="38" spans="4:6" hidden="1">
      <c r="D38" s="12" t="s">
        <v>524</v>
      </c>
      <c r="E38" s="12" t="s">
        <v>489</v>
      </c>
      <c r="F38" s="12">
        <v>3</v>
      </c>
    </row>
    <row r="39" spans="4:6" hidden="1">
      <c r="D39" s="12" t="s">
        <v>525</v>
      </c>
      <c r="E39" s="12" t="s">
        <v>489</v>
      </c>
      <c r="F39" s="12">
        <v>3</v>
      </c>
    </row>
    <row r="40" spans="4:6" hidden="1">
      <c r="D40" s="12" t="s">
        <v>526</v>
      </c>
      <c r="E40" s="12" t="s">
        <v>489</v>
      </c>
      <c r="F40" s="12">
        <v>3</v>
      </c>
    </row>
    <row r="41" spans="4:6" hidden="1">
      <c r="D41" s="12" t="s">
        <v>527</v>
      </c>
      <c r="E41" s="12" t="s">
        <v>489</v>
      </c>
      <c r="F41" s="12">
        <v>3</v>
      </c>
    </row>
    <row r="42" spans="4:6" hidden="1">
      <c r="D42" s="12" t="s">
        <v>528</v>
      </c>
      <c r="E42" s="12" t="s">
        <v>485</v>
      </c>
      <c r="F42" s="12">
        <v>4</v>
      </c>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8"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FM158"/>
  <sheetViews>
    <sheetView showGridLines="0" tabSelected="1" topLeftCell="A6" zoomScale="80" zoomScaleNormal="80" workbookViewId="0">
      <pane xSplit="3" ySplit="3" topLeftCell="D9" activePane="bottomRight" state="frozen"/>
      <selection activeCell="A6" sqref="A6"/>
      <selection pane="topRight" activeCell="D6" sqref="D6"/>
      <selection pane="bottomLeft" activeCell="A9" sqref="A9"/>
      <selection pane="bottomRight" activeCell="D9" sqref="D9:D18"/>
    </sheetView>
  </sheetViews>
  <sheetFormatPr baseColWidth="10" defaultColWidth="0" defaultRowHeight="13.8" zeroHeight="1"/>
  <cols>
    <col min="1" max="1" width="8.6640625" style="236" customWidth="1"/>
    <col min="2" max="2" width="35.88671875" style="236" customWidth="1"/>
    <col min="3" max="3" width="40.33203125" style="6" customWidth="1"/>
    <col min="4" max="4" width="16.88671875" style="290" customWidth="1"/>
    <col min="5" max="5" width="18.5546875" style="291" customWidth="1"/>
    <col min="6" max="6" width="18.33203125" style="291" bestFit="1" customWidth="1"/>
    <col min="7" max="7" width="18.33203125" style="6" bestFit="1" customWidth="1"/>
    <col min="8" max="8" width="53.33203125" style="6" customWidth="1"/>
    <col min="9" max="9" width="16.5546875" style="6" customWidth="1"/>
    <col min="10" max="10" width="14.33203125" style="6" customWidth="1"/>
    <col min="11" max="11" width="17.6640625" style="6" customWidth="1"/>
    <col min="12" max="12" width="17.5546875" style="6" customWidth="1"/>
    <col min="13" max="13" width="74.44140625" style="298" customWidth="1"/>
    <col min="14" max="14" width="4.6640625" style="7" customWidth="1"/>
    <col min="15" max="168" width="0" style="7" hidden="1" customWidth="1"/>
    <col min="169" max="169" width="0" style="6" hidden="1"/>
    <col min="170" max="16384" width="11.44140625" style="6" hidden="1"/>
  </cols>
  <sheetData>
    <row r="1" spans="1:13" s="174" customFormat="1" ht="16.5" customHeight="1">
      <c r="A1" s="147"/>
      <c r="B1" s="147"/>
      <c r="C1" s="637"/>
      <c r="D1" s="637"/>
      <c r="E1" s="637"/>
      <c r="F1" s="637"/>
      <c r="G1" s="637"/>
      <c r="H1" s="637"/>
      <c r="I1" s="637"/>
      <c r="J1" s="637"/>
      <c r="K1" s="637"/>
      <c r="L1" s="637"/>
      <c r="M1" s="295"/>
    </row>
    <row r="2" spans="1:13" s="174" customFormat="1" ht="91.5" customHeight="1">
      <c r="A2" s="147"/>
      <c r="B2" s="147"/>
      <c r="C2" s="638"/>
      <c r="D2" s="638"/>
      <c r="E2" s="638"/>
      <c r="F2" s="638"/>
      <c r="G2" s="638"/>
      <c r="H2" s="638"/>
      <c r="I2" s="638"/>
      <c r="J2" s="638"/>
      <c r="K2" s="638"/>
      <c r="L2" s="638"/>
      <c r="M2" s="295"/>
    </row>
    <row r="3" spans="1:13" s="174" customFormat="1" ht="40.950000000000003" customHeight="1">
      <c r="A3" s="416" t="s">
        <v>204</v>
      </c>
      <c r="B3" s="416"/>
      <c r="C3" s="519" t="s">
        <v>5</v>
      </c>
      <c r="D3" s="519"/>
      <c r="E3" s="519"/>
      <c r="F3" s="519"/>
      <c r="G3" s="519"/>
      <c r="H3" s="519"/>
      <c r="I3" s="519"/>
      <c r="J3" s="519"/>
      <c r="K3" s="519"/>
      <c r="L3" s="519"/>
      <c r="M3" s="519"/>
    </row>
    <row r="4" spans="1:13" s="174" customFormat="1" ht="54" customHeight="1">
      <c r="A4" s="416" t="s">
        <v>205</v>
      </c>
      <c r="B4" s="416"/>
      <c r="C4" s="518" t="s">
        <v>36</v>
      </c>
      <c r="D4" s="518"/>
      <c r="E4" s="518"/>
      <c r="F4" s="518"/>
      <c r="G4" s="518"/>
      <c r="H4" s="518"/>
      <c r="I4" s="518"/>
      <c r="J4" s="518"/>
      <c r="K4" s="518"/>
      <c r="L4" s="518"/>
      <c r="M4" s="518"/>
    </row>
    <row r="5" spans="1:13" s="174" customFormat="1" ht="40.950000000000003" customHeight="1" thickBot="1">
      <c r="A5" s="416" t="s">
        <v>207</v>
      </c>
      <c r="B5" s="416"/>
      <c r="C5" s="648" t="s">
        <v>208</v>
      </c>
      <c r="D5" s="649"/>
      <c r="E5" s="649"/>
      <c r="F5" s="649"/>
      <c r="G5" s="649"/>
      <c r="H5" s="649"/>
      <c r="I5" s="649"/>
      <c r="J5" s="649"/>
      <c r="K5" s="649"/>
      <c r="L5" s="649"/>
      <c r="M5" s="650"/>
    </row>
    <row r="6" spans="1:13" s="283" customFormat="1" ht="40.5" customHeight="1" thickTop="1" thickBot="1">
      <c r="A6" s="643" t="s">
        <v>529</v>
      </c>
      <c r="B6" s="644"/>
      <c r="C6" s="645"/>
      <c r="D6" s="646" t="s">
        <v>530</v>
      </c>
      <c r="E6" s="646"/>
      <c r="F6" s="646"/>
      <c r="G6" s="647" t="s">
        <v>531</v>
      </c>
      <c r="H6" s="639" t="s">
        <v>532</v>
      </c>
      <c r="I6" s="641" t="s">
        <v>533</v>
      </c>
      <c r="J6" s="642"/>
      <c r="K6" s="641" t="s">
        <v>534</v>
      </c>
      <c r="L6" s="642"/>
      <c r="M6" s="626" t="s">
        <v>535</v>
      </c>
    </row>
    <row r="7" spans="1:13" s="286" customFormat="1" ht="108" customHeight="1" thickTop="1" thickBot="1">
      <c r="A7" s="282" t="s">
        <v>41</v>
      </c>
      <c r="B7" s="282" t="s">
        <v>146</v>
      </c>
      <c r="C7" s="282" t="s">
        <v>148</v>
      </c>
      <c r="D7" s="284" t="s">
        <v>158</v>
      </c>
      <c r="E7" s="284" t="s">
        <v>536</v>
      </c>
      <c r="F7" s="284" t="s">
        <v>537</v>
      </c>
      <c r="G7" s="647"/>
      <c r="H7" s="640"/>
      <c r="I7" s="285" t="s">
        <v>538</v>
      </c>
      <c r="J7" s="285" t="s">
        <v>539</v>
      </c>
      <c r="K7" s="285" t="s">
        <v>540</v>
      </c>
      <c r="L7" s="285" t="s">
        <v>541</v>
      </c>
      <c r="M7" s="626"/>
    </row>
    <row r="8" spans="1:13" s="288" customFormat="1" ht="21.75" customHeight="1" thickTop="1">
      <c r="A8" s="635"/>
      <c r="B8" s="636"/>
      <c r="C8" s="636"/>
      <c r="D8" s="636"/>
      <c r="E8" s="636"/>
      <c r="F8" s="636"/>
      <c r="G8" s="636"/>
      <c r="H8" s="287"/>
      <c r="I8" s="287"/>
      <c r="J8" s="287"/>
      <c r="K8" s="287"/>
      <c r="L8" s="287"/>
      <c r="M8" s="296"/>
    </row>
    <row r="9" spans="1:13" s="289" customFormat="1" ht="20.25" customHeight="1">
      <c r="A9" s="630">
        <f>'7- Mapa Final'!A10</f>
        <v>1</v>
      </c>
      <c r="B9" s="630" t="str">
        <f>'7- Mapa Final'!B10</f>
        <v>Inoportunidad en la liquidación de contratos y en el cierre de los expedientes contractuales</v>
      </c>
      <c r="C9" s="630" t="str">
        <f>'7- Mapa Final'!C10</f>
        <v>Caso probable en que no se realice a tiempo la liquidación de contratos a cargo y/o se haga se haga el cierre de expedientes contractuales de manera extemporánea</v>
      </c>
      <c r="D9" s="631" t="str">
        <f>'7- Mapa Final'!J10</f>
        <v>Muy Baja - 1</v>
      </c>
      <c r="E9" s="631" t="str">
        <f>'7- Mapa Final'!K10</f>
        <v>Leve - 1</v>
      </c>
      <c r="F9" s="632" t="str">
        <f>'7- Mapa Final'!M10</f>
        <v>Bajo - 1</v>
      </c>
      <c r="G9" s="627" t="str">
        <f>'7- Mapa Final'!N10</f>
        <v>Aceptar el riesgo</v>
      </c>
      <c r="H9" s="625" t="str">
        <f>'7- Mapa Final'!O10</f>
        <v>Efectuar el seguimiento y control a la liquidación y cierre contractual que satisface las necesidades a cargo de la Unidad Administrativa y sus dependencias adscritas.</v>
      </c>
      <c r="I9" s="627" t="s">
        <v>542</v>
      </c>
      <c r="J9" s="627"/>
      <c r="K9" s="628">
        <v>45292</v>
      </c>
      <c r="L9" s="628">
        <v>45382</v>
      </c>
      <c r="M9" s="629" t="s">
        <v>543</v>
      </c>
    </row>
    <row r="10" spans="1:13" s="289" customFormat="1" ht="20.25" customHeight="1">
      <c r="A10" s="630"/>
      <c r="B10" s="630"/>
      <c r="C10" s="630"/>
      <c r="D10" s="627"/>
      <c r="E10" s="627"/>
      <c r="F10" s="632"/>
      <c r="G10" s="627"/>
      <c r="H10" s="625"/>
      <c r="I10" s="627"/>
      <c r="J10" s="627"/>
      <c r="K10" s="627"/>
      <c r="L10" s="627"/>
      <c r="M10" s="629"/>
    </row>
    <row r="11" spans="1:13" s="289" customFormat="1" ht="20.25" customHeight="1">
      <c r="A11" s="630"/>
      <c r="B11" s="630"/>
      <c r="C11" s="630"/>
      <c r="D11" s="627"/>
      <c r="E11" s="627"/>
      <c r="F11" s="632"/>
      <c r="G11" s="627"/>
      <c r="H11" s="625"/>
      <c r="I11" s="627"/>
      <c r="J11" s="627"/>
      <c r="K11" s="627"/>
      <c r="L11" s="627"/>
      <c r="M11" s="629"/>
    </row>
    <row r="12" spans="1:13" s="289" customFormat="1" ht="20.25" customHeight="1">
      <c r="A12" s="630"/>
      <c r="B12" s="630"/>
      <c r="C12" s="630"/>
      <c r="D12" s="627"/>
      <c r="E12" s="627"/>
      <c r="F12" s="632"/>
      <c r="G12" s="627"/>
      <c r="H12" s="625"/>
      <c r="I12" s="627"/>
      <c r="J12" s="627"/>
      <c r="K12" s="627"/>
      <c r="L12" s="627"/>
      <c r="M12" s="629"/>
    </row>
    <row r="13" spans="1:13" s="289" customFormat="1" ht="20.25" customHeight="1">
      <c r="A13" s="630"/>
      <c r="B13" s="630"/>
      <c r="C13" s="630"/>
      <c r="D13" s="627"/>
      <c r="E13" s="627"/>
      <c r="F13" s="632"/>
      <c r="G13" s="627"/>
      <c r="H13" s="625"/>
      <c r="I13" s="627"/>
      <c r="J13" s="627"/>
      <c r="K13" s="627"/>
      <c r="L13" s="627"/>
      <c r="M13" s="629"/>
    </row>
    <row r="14" spans="1:13" s="289" customFormat="1" ht="20.25" customHeight="1">
      <c r="A14" s="630"/>
      <c r="B14" s="630"/>
      <c r="C14" s="630"/>
      <c r="D14" s="627"/>
      <c r="E14" s="627"/>
      <c r="F14" s="632"/>
      <c r="G14" s="627"/>
      <c r="H14" s="625"/>
      <c r="I14" s="627"/>
      <c r="J14" s="627"/>
      <c r="K14" s="627"/>
      <c r="L14" s="627"/>
      <c r="M14" s="629"/>
    </row>
    <row r="15" spans="1:13" s="289" customFormat="1" ht="20.25" customHeight="1">
      <c r="A15" s="630"/>
      <c r="B15" s="630"/>
      <c r="C15" s="630"/>
      <c r="D15" s="627"/>
      <c r="E15" s="627"/>
      <c r="F15" s="632"/>
      <c r="G15" s="627"/>
      <c r="H15" s="625"/>
      <c r="I15" s="627"/>
      <c r="J15" s="627"/>
      <c r="K15" s="627"/>
      <c r="L15" s="627"/>
      <c r="M15" s="629"/>
    </row>
    <row r="16" spans="1:13" s="289" customFormat="1" ht="20.25" customHeight="1">
      <c r="A16" s="630"/>
      <c r="B16" s="630"/>
      <c r="C16" s="630"/>
      <c r="D16" s="627"/>
      <c r="E16" s="627"/>
      <c r="F16" s="632"/>
      <c r="G16" s="627"/>
      <c r="H16" s="625"/>
      <c r="I16" s="627"/>
      <c r="J16" s="627"/>
      <c r="K16" s="627"/>
      <c r="L16" s="627"/>
      <c r="M16" s="629"/>
    </row>
    <row r="17" spans="1:168" s="289" customFormat="1" ht="20.25" customHeight="1">
      <c r="A17" s="630"/>
      <c r="B17" s="630"/>
      <c r="C17" s="630"/>
      <c r="D17" s="627"/>
      <c r="E17" s="627"/>
      <c r="F17" s="632"/>
      <c r="G17" s="627"/>
      <c r="H17" s="625"/>
      <c r="I17" s="627"/>
      <c r="J17" s="627"/>
      <c r="K17" s="627"/>
      <c r="L17" s="627"/>
      <c r="M17" s="629"/>
    </row>
    <row r="18" spans="1:168" s="289" customFormat="1" ht="20.25" customHeight="1">
      <c r="A18" s="630"/>
      <c r="B18" s="630"/>
      <c r="C18" s="630"/>
      <c r="D18" s="627"/>
      <c r="E18" s="627"/>
      <c r="F18" s="632"/>
      <c r="G18" s="627"/>
      <c r="H18" s="625"/>
      <c r="I18" s="627"/>
      <c r="J18" s="627"/>
      <c r="K18" s="627"/>
      <c r="L18" s="627"/>
      <c r="M18" s="629"/>
    </row>
    <row r="19" spans="1:168" s="289" customFormat="1" ht="20.25" customHeight="1">
      <c r="A19" s="630">
        <f>'7- Mapa Final'!A20</f>
        <v>2</v>
      </c>
      <c r="B19" s="630" t="str">
        <f>'7- Mapa Final'!B20</f>
        <v>No salvaguardar los bienes e intereses asegurables de la Entidad</v>
      </c>
      <c r="C19" s="630" t="str">
        <f>'7- Mapa Final'!C20</f>
        <v>No atender los requisitos legales y normativos establecidos para el adecuado aseguramiento de los bienes e intereses de la Entidad</v>
      </c>
      <c r="D19" s="631" t="str">
        <f>'7- Mapa Final'!J20</f>
        <v>Muy Baja - 1</v>
      </c>
      <c r="E19" s="631" t="str">
        <f>'7- Mapa Final'!K20</f>
        <v>Leve - 1</v>
      </c>
      <c r="F19" s="632" t="str">
        <f>'7- Mapa Final'!M20</f>
        <v>Bajo - 1</v>
      </c>
      <c r="G19" s="627" t="str">
        <f>'7- Mapa Final'!N20</f>
        <v>Aceptar el riesgo</v>
      </c>
      <c r="H19" s="625" t="str">
        <f>'7- Mapa Final'!O20</f>
        <v>Realizar el seguimiento y control a las actividades del plan de seguros de la entidad, a fin de garantizar su calidad y oportunidad</v>
      </c>
      <c r="I19" s="627" t="s">
        <v>542</v>
      </c>
      <c r="J19" s="627"/>
      <c r="K19" s="628">
        <v>45292</v>
      </c>
      <c r="L19" s="628">
        <v>45382</v>
      </c>
      <c r="M19" s="629" t="s">
        <v>544</v>
      </c>
    </row>
    <row r="20" spans="1:168" s="289" customFormat="1" ht="20.25" customHeight="1">
      <c r="A20" s="630"/>
      <c r="B20" s="630"/>
      <c r="C20" s="630"/>
      <c r="D20" s="627"/>
      <c r="E20" s="627"/>
      <c r="F20" s="632"/>
      <c r="G20" s="627"/>
      <c r="H20" s="625"/>
      <c r="I20" s="627"/>
      <c r="J20" s="627"/>
      <c r="K20" s="627"/>
      <c r="L20" s="627"/>
      <c r="M20" s="629"/>
    </row>
    <row r="21" spans="1:168" s="289" customFormat="1" ht="20.25" customHeight="1">
      <c r="A21" s="630"/>
      <c r="B21" s="630"/>
      <c r="C21" s="630"/>
      <c r="D21" s="627"/>
      <c r="E21" s="627"/>
      <c r="F21" s="632"/>
      <c r="G21" s="627"/>
      <c r="H21" s="625"/>
      <c r="I21" s="627"/>
      <c r="J21" s="627"/>
      <c r="K21" s="627"/>
      <c r="L21" s="627"/>
      <c r="M21" s="629"/>
    </row>
    <row r="22" spans="1:168" s="289" customFormat="1" ht="20.25" customHeight="1">
      <c r="A22" s="630"/>
      <c r="B22" s="630"/>
      <c r="C22" s="630"/>
      <c r="D22" s="627"/>
      <c r="E22" s="627"/>
      <c r="F22" s="632"/>
      <c r="G22" s="627"/>
      <c r="H22" s="625"/>
      <c r="I22" s="627"/>
      <c r="J22" s="627"/>
      <c r="K22" s="627"/>
      <c r="L22" s="627"/>
      <c r="M22" s="629"/>
    </row>
    <row r="23" spans="1:168" s="289" customFormat="1" ht="20.25" customHeight="1">
      <c r="A23" s="630"/>
      <c r="B23" s="630"/>
      <c r="C23" s="630"/>
      <c r="D23" s="627"/>
      <c r="E23" s="627"/>
      <c r="F23" s="632"/>
      <c r="G23" s="627"/>
      <c r="H23" s="625"/>
      <c r="I23" s="627"/>
      <c r="J23" s="627"/>
      <c r="K23" s="627"/>
      <c r="L23" s="627"/>
      <c r="M23" s="629"/>
    </row>
    <row r="24" spans="1:168" ht="20.25" customHeight="1">
      <c r="A24" s="630"/>
      <c r="B24" s="630"/>
      <c r="C24" s="630"/>
      <c r="D24" s="627"/>
      <c r="E24" s="627"/>
      <c r="F24" s="632"/>
      <c r="G24" s="627"/>
      <c r="H24" s="625"/>
      <c r="I24" s="627"/>
      <c r="J24" s="627"/>
      <c r="K24" s="627"/>
      <c r="L24" s="627"/>
      <c r="M24" s="629"/>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292"/>
      <c r="AM24" s="292"/>
      <c r="AN24" s="292"/>
      <c r="AO24" s="292"/>
      <c r="AP24" s="292"/>
      <c r="AQ24" s="292"/>
      <c r="AR24" s="292"/>
      <c r="AS24" s="292"/>
      <c r="AT24" s="292"/>
      <c r="AU24" s="292"/>
      <c r="AV24" s="292"/>
      <c r="AW24" s="292"/>
      <c r="AX24" s="292"/>
      <c r="AY24" s="292"/>
      <c r="AZ24" s="292"/>
      <c r="BA24" s="292"/>
      <c r="BB24" s="292"/>
      <c r="BC24" s="292"/>
      <c r="BD24" s="292"/>
      <c r="BE24" s="292"/>
      <c r="BF24" s="292"/>
      <c r="BG24" s="292"/>
      <c r="BH24" s="292"/>
      <c r="BI24" s="292"/>
      <c r="BJ24" s="292"/>
      <c r="BK24" s="292"/>
      <c r="BL24" s="292"/>
      <c r="BM24" s="292"/>
      <c r="BN24" s="292"/>
      <c r="BO24" s="292"/>
      <c r="BP24" s="292"/>
      <c r="BQ24" s="292"/>
      <c r="BR24" s="292"/>
      <c r="BS24" s="292"/>
      <c r="BT24" s="292"/>
      <c r="BU24" s="292"/>
      <c r="BV24" s="292"/>
      <c r="BW24" s="292"/>
      <c r="BX24" s="292"/>
      <c r="BY24" s="292"/>
      <c r="BZ24" s="292"/>
      <c r="CA24" s="292"/>
      <c r="CB24" s="292"/>
      <c r="CC24" s="292"/>
      <c r="CD24" s="292"/>
      <c r="CE24" s="292"/>
      <c r="CF24" s="292"/>
      <c r="CG24" s="292"/>
      <c r="CH24" s="292"/>
      <c r="CI24" s="292"/>
      <c r="CJ24" s="292"/>
      <c r="CK24" s="292"/>
      <c r="CL24" s="292"/>
      <c r="CM24" s="292"/>
      <c r="CN24" s="292"/>
      <c r="CO24" s="292"/>
      <c r="CP24" s="292"/>
      <c r="CQ24" s="292"/>
      <c r="CR24" s="292"/>
      <c r="CS24" s="292"/>
      <c r="CT24" s="292"/>
      <c r="CU24" s="292"/>
      <c r="CV24" s="292"/>
      <c r="CW24" s="292"/>
      <c r="CX24" s="292"/>
      <c r="CY24" s="292"/>
      <c r="CZ24" s="292"/>
      <c r="DA24" s="292"/>
      <c r="DB24" s="292"/>
      <c r="DC24" s="292"/>
      <c r="DD24" s="292"/>
      <c r="DE24" s="292"/>
      <c r="DF24" s="292"/>
      <c r="DG24" s="292"/>
      <c r="DH24" s="292"/>
      <c r="DI24" s="292"/>
      <c r="DJ24" s="292"/>
      <c r="DK24" s="292"/>
      <c r="DL24" s="292"/>
      <c r="DM24" s="292"/>
      <c r="DN24" s="292"/>
      <c r="DO24" s="292"/>
      <c r="DP24" s="292"/>
      <c r="DQ24" s="292"/>
      <c r="DR24" s="292"/>
      <c r="DS24" s="292"/>
      <c r="DT24" s="292"/>
      <c r="DU24" s="292"/>
      <c r="DV24" s="292"/>
      <c r="DW24" s="292"/>
      <c r="DX24" s="292"/>
      <c r="DY24" s="292"/>
      <c r="DZ24" s="292"/>
      <c r="EA24" s="292"/>
      <c r="EB24" s="292"/>
      <c r="EC24" s="292"/>
      <c r="ED24" s="292"/>
      <c r="EE24" s="292"/>
      <c r="EF24" s="292"/>
      <c r="EG24" s="292"/>
      <c r="EH24" s="292"/>
      <c r="EI24" s="292"/>
      <c r="EJ24" s="292"/>
      <c r="EK24" s="292"/>
      <c r="EL24" s="292"/>
      <c r="EM24" s="292"/>
      <c r="EN24" s="292"/>
      <c r="EO24" s="292"/>
      <c r="EP24" s="292"/>
      <c r="EQ24" s="292"/>
      <c r="ER24" s="292"/>
      <c r="ES24" s="292"/>
      <c r="ET24" s="292"/>
      <c r="EU24" s="292"/>
      <c r="EV24" s="292"/>
      <c r="EW24" s="292"/>
      <c r="EX24" s="292"/>
      <c r="EY24" s="292"/>
      <c r="EZ24" s="292"/>
      <c r="FA24" s="292"/>
      <c r="FB24" s="292"/>
      <c r="FC24" s="292"/>
      <c r="FD24" s="292"/>
      <c r="FE24" s="292"/>
      <c r="FF24" s="292"/>
      <c r="FG24" s="292"/>
      <c r="FH24" s="292"/>
      <c r="FI24" s="292"/>
      <c r="FJ24" s="292"/>
      <c r="FK24" s="292"/>
      <c r="FL24" s="292"/>
    </row>
    <row r="25" spans="1:168" ht="20.25" customHeight="1">
      <c r="A25" s="630"/>
      <c r="B25" s="630"/>
      <c r="C25" s="630"/>
      <c r="D25" s="627"/>
      <c r="E25" s="627"/>
      <c r="F25" s="632"/>
      <c r="G25" s="627"/>
      <c r="H25" s="625"/>
      <c r="I25" s="627"/>
      <c r="J25" s="627"/>
      <c r="K25" s="627"/>
      <c r="L25" s="627"/>
      <c r="M25" s="629"/>
      <c r="N25" s="292"/>
      <c r="O25" s="292"/>
      <c r="P25" s="292"/>
      <c r="Q25" s="292"/>
      <c r="R25" s="292"/>
      <c r="S25" s="292"/>
      <c r="T25" s="292"/>
      <c r="U25" s="292"/>
      <c r="V25" s="292"/>
      <c r="W25" s="292"/>
      <c r="X25" s="292"/>
      <c r="Y25" s="292"/>
      <c r="Z25" s="292"/>
      <c r="AA25" s="292"/>
      <c r="AB25" s="292"/>
      <c r="AC25" s="292"/>
      <c r="AD25" s="292"/>
      <c r="AE25" s="292"/>
      <c r="AF25" s="292"/>
      <c r="AG25" s="292"/>
      <c r="AH25" s="292"/>
      <c r="AI25" s="292"/>
      <c r="AJ25" s="292"/>
      <c r="AK25" s="292"/>
      <c r="AL25" s="292"/>
      <c r="AM25" s="292"/>
      <c r="AN25" s="292"/>
      <c r="AO25" s="292"/>
      <c r="AP25" s="292"/>
      <c r="AQ25" s="292"/>
      <c r="AR25" s="292"/>
      <c r="AS25" s="292"/>
      <c r="AT25" s="292"/>
      <c r="AU25" s="292"/>
      <c r="AV25" s="292"/>
      <c r="AW25" s="292"/>
      <c r="AX25" s="292"/>
      <c r="AY25" s="292"/>
      <c r="AZ25" s="292"/>
      <c r="BA25" s="292"/>
      <c r="BB25" s="292"/>
      <c r="BC25" s="292"/>
      <c r="BD25" s="292"/>
      <c r="BE25" s="292"/>
      <c r="BF25" s="292"/>
      <c r="BG25" s="292"/>
      <c r="BH25" s="292"/>
      <c r="BI25" s="292"/>
      <c r="BJ25" s="292"/>
      <c r="BK25" s="292"/>
      <c r="BL25" s="292"/>
      <c r="BM25" s="292"/>
      <c r="BN25" s="292"/>
      <c r="BO25" s="292"/>
      <c r="BP25" s="292"/>
      <c r="BQ25" s="292"/>
      <c r="BR25" s="292"/>
      <c r="BS25" s="292"/>
      <c r="BT25" s="292"/>
      <c r="BU25" s="292"/>
      <c r="BV25" s="292"/>
      <c r="BW25" s="292"/>
      <c r="BX25" s="292"/>
      <c r="BY25" s="292"/>
      <c r="BZ25" s="292"/>
      <c r="CA25" s="292"/>
      <c r="CB25" s="292"/>
      <c r="CC25" s="292"/>
      <c r="CD25" s="292"/>
      <c r="CE25" s="292"/>
      <c r="CF25" s="292"/>
      <c r="CG25" s="292"/>
      <c r="CH25" s="292"/>
      <c r="CI25" s="292"/>
      <c r="CJ25" s="292"/>
      <c r="CK25" s="292"/>
      <c r="CL25" s="292"/>
      <c r="CM25" s="292"/>
      <c r="CN25" s="292"/>
      <c r="CO25" s="292"/>
      <c r="CP25" s="292"/>
      <c r="CQ25" s="292"/>
      <c r="CR25" s="292"/>
      <c r="CS25" s="292"/>
      <c r="CT25" s="292"/>
      <c r="CU25" s="292"/>
      <c r="CV25" s="292"/>
      <c r="CW25" s="292"/>
      <c r="CX25" s="292"/>
      <c r="CY25" s="292"/>
      <c r="CZ25" s="292"/>
      <c r="DA25" s="292"/>
      <c r="DB25" s="292"/>
      <c r="DC25" s="292"/>
      <c r="DD25" s="292"/>
      <c r="DE25" s="292"/>
      <c r="DF25" s="292"/>
      <c r="DG25" s="292"/>
      <c r="DH25" s="292"/>
      <c r="DI25" s="292"/>
      <c r="DJ25" s="292"/>
      <c r="DK25" s="292"/>
      <c r="DL25" s="292"/>
      <c r="DM25" s="292"/>
      <c r="DN25" s="292"/>
      <c r="DO25" s="292"/>
      <c r="DP25" s="292"/>
      <c r="DQ25" s="292"/>
      <c r="DR25" s="292"/>
      <c r="DS25" s="292"/>
      <c r="DT25" s="292"/>
      <c r="DU25" s="292"/>
      <c r="DV25" s="292"/>
      <c r="DW25" s="292"/>
      <c r="DX25" s="292"/>
      <c r="DY25" s="292"/>
      <c r="DZ25" s="292"/>
      <c r="EA25" s="292"/>
      <c r="EB25" s="292"/>
      <c r="EC25" s="292"/>
      <c r="ED25" s="292"/>
      <c r="EE25" s="292"/>
      <c r="EF25" s="292"/>
      <c r="EG25" s="292"/>
      <c r="EH25" s="292"/>
      <c r="EI25" s="292"/>
      <c r="EJ25" s="292"/>
      <c r="EK25" s="292"/>
      <c r="EL25" s="292"/>
      <c r="EM25" s="292"/>
      <c r="EN25" s="292"/>
      <c r="EO25" s="292"/>
      <c r="EP25" s="292"/>
      <c r="EQ25" s="292"/>
      <c r="ER25" s="292"/>
      <c r="ES25" s="292"/>
      <c r="ET25" s="292"/>
      <c r="EU25" s="292"/>
      <c r="EV25" s="292"/>
      <c r="EW25" s="292"/>
      <c r="EX25" s="292"/>
      <c r="EY25" s="292"/>
      <c r="EZ25" s="292"/>
      <c r="FA25" s="292"/>
      <c r="FB25" s="292"/>
      <c r="FC25" s="292"/>
      <c r="FD25" s="292"/>
      <c r="FE25" s="292"/>
      <c r="FF25" s="292"/>
      <c r="FG25" s="292"/>
      <c r="FH25" s="292"/>
      <c r="FI25" s="292"/>
      <c r="FJ25" s="292"/>
      <c r="FK25" s="292"/>
      <c r="FL25" s="292"/>
    </row>
    <row r="26" spans="1:168" ht="20.25" customHeight="1">
      <c r="A26" s="630"/>
      <c r="B26" s="630"/>
      <c r="C26" s="630"/>
      <c r="D26" s="627"/>
      <c r="E26" s="627"/>
      <c r="F26" s="632"/>
      <c r="G26" s="627"/>
      <c r="H26" s="625"/>
      <c r="I26" s="627"/>
      <c r="J26" s="627"/>
      <c r="K26" s="627"/>
      <c r="L26" s="627"/>
      <c r="M26" s="629"/>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2"/>
      <c r="AM26" s="292"/>
      <c r="AN26" s="292"/>
      <c r="AO26" s="292"/>
      <c r="AP26" s="292"/>
      <c r="AQ26" s="292"/>
      <c r="AR26" s="292"/>
      <c r="AS26" s="292"/>
      <c r="AT26" s="292"/>
      <c r="AU26" s="292"/>
      <c r="AV26" s="292"/>
      <c r="AW26" s="292"/>
      <c r="AX26" s="292"/>
      <c r="AY26" s="292"/>
      <c r="AZ26" s="292"/>
      <c r="BA26" s="292"/>
      <c r="BB26" s="292"/>
      <c r="BC26" s="292"/>
      <c r="BD26" s="292"/>
      <c r="BE26" s="292"/>
      <c r="BF26" s="292"/>
      <c r="BG26" s="292"/>
      <c r="BH26" s="292"/>
      <c r="BI26" s="292"/>
      <c r="BJ26" s="292"/>
      <c r="BK26" s="292"/>
      <c r="BL26" s="292"/>
      <c r="BM26" s="292"/>
      <c r="BN26" s="292"/>
      <c r="BO26" s="292"/>
      <c r="BP26" s="292"/>
      <c r="BQ26" s="292"/>
      <c r="BR26" s="292"/>
      <c r="BS26" s="292"/>
      <c r="BT26" s="292"/>
      <c r="BU26" s="292"/>
      <c r="BV26" s="292"/>
      <c r="BW26" s="292"/>
      <c r="BX26" s="292"/>
      <c r="BY26" s="292"/>
      <c r="BZ26" s="292"/>
      <c r="CA26" s="292"/>
      <c r="CB26" s="292"/>
      <c r="CC26" s="292"/>
      <c r="CD26" s="292"/>
      <c r="CE26" s="292"/>
      <c r="CF26" s="292"/>
      <c r="CG26" s="292"/>
      <c r="CH26" s="292"/>
      <c r="CI26" s="292"/>
      <c r="CJ26" s="292"/>
      <c r="CK26" s="292"/>
      <c r="CL26" s="292"/>
      <c r="CM26" s="292"/>
      <c r="CN26" s="292"/>
      <c r="CO26" s="292"/>
      <c r="CP26" s="292"/>
      <c r="CQ26" s="292"/>
      <c r="CR26" s="292"/>
      <c r="CS26" s="292"/>
      <c r="CT26" s="292"/>
      <c r="CU26" s="292"/>
      <c r="CV26" s="292"/>
      <c r="CW26" s="292"/>
      <c r="CX26" s="292"/>
      <c r="CY26" s="292"/>
      <c r="CZ26" s="292"/>
      <c r="DA26" s="292"/>
      <c r="DB26" s="292"/>
      <c r="DC26" s="292"/>
      <c r="DD26" s="292"/>
      <c r="DE26" s="292"/>
      <c r="DF26" s="292"/>
      <c r="DG26" s="292"/>
      <c r="DH26" s="292"/>
      <c r="DI26" s="292"/>
      <c r="DJ26" s="292"/>
      <c r="DK26" s="292"/>
      <c r="DL26" s="292"/>
      <c r="DM26" s="292"/>
      <c r="DN26" s="292"/>
      <c r="DO26" s="292"/>
      <c r="DP26" s="292"/>
      <c r="DQ26" s="292"/>
      <c r="DR26" s="292"/>
      <c r="DS26" s="292"/>
      <c r="DT26" s="292"/>
      <c r="DU26" s="292"/>
      <c r="DV26" s="292"/>
      <c r="DW26" s="292"/>
      <c r="DX26" s="292"/>
      <c r="DY26" s="292"/>
      <c r="DZ26" s="292"/>
      <c r="EA26" s="292"/>
      <c r="EB26" s="292"/>
      <c r="EC26" s="292"/>
      <c r="ED26" s="292"/>
      <c r="EE26" s="292"/>
      <c r="EF26" s="292"/>
      <c r="EG26" s="292"/>
      <c r="EH26" s="292"/>
      <c r="EI26" s="292"/>
      <c r="EJ26" s="292"/>
      <c r="EK26" s="292"/>
      <c r="EL26" s="292"/>
      <c r="EM26" s="292"/>
      <c r="EN26" s="292"/>
      <c r="EO26" s="292"/>
      <c r="EP26" s="292"/>
      <c r="EQ26" s="292"/>
      <c r="ER26" s="292"/>
      <c r="ES26" s="292"/>
      <c r="ET26" s="292"/>
      <c r="EU26" s="292"/>
      <c r="EV26" s="292"/>
      <c r="EW26" s="292"/>
      <c r="EX26" s="292"/>
      <c r="EY26" s="292"/>
      <c r="EZ26" s="292"/>
      <c r="FA26" s="292"/>
      <c r="FB26" s="292"/>
      <c r="FC26" s="292"/>
      <c r="FD26" s="292"/>
      <c r="FE26" s="292"/>
      <c r="FF26" s="292"/>
      <c r="FG26" s="292"/>
      <c r="FH26" s="292"/>
      <c r="FI26" s="292"/>
      <c r="FJ26" s="292"/>
      <c r="FK26" s="292"/>
      <c r="FL26" s="292"/>
    </row>
    <row r="27" spans="1:168" ht="20.25" customHeight="1">
      <c r="A27" s="630"/>
      <c r="B27" s="630"/>
      <c r="C27" s="630"/>
      <c r="D27" s="627"/>
      <c r="E27" s="627"/>
      <c r="F27" s="632"/>
      <c r="G27" s="627"/>
      <c r="H27" s="625"/>
      <c r="I27" s="627"/>
      <c r="J27" s="627"/>
      <c r="K27" s="627"/>
      <c r="L27" s="627"/>
      <c r="M27" s="629"/>
      <c r="N27" s="292"/>
      <c r="O27" s="292"/>
      <c r="P27" s="292"/>
      <c r="Q27" s="292"/>
      <c r="R27" s="292"/>
      <c r="S27" s="292"/>
      <c r="T27" s="292"/>
      <c r="U27" s="292"/>
      <c r="V27" s="292"/>
      <c r="W27" s="292"/>
      <c r="X27" s="292"/>
      <c r="Y27" s="292"/>
      <c r="Z27" s="292"/>
      <c r="AA27" s="292"/>
      <c r="AB27" s="292"/>
      <c r="AC27" s="292"/>
      <c r="AD27" s="292"/>
      <c r="AE27" s="292"/>
      <c r="AF27" s="292"/>
      <c r="AG27" s="292"/>
      <c r="AH27" s="292"/>
      <c r="AI27" s="292"/>
      <c r="AJ27" s="292"/>
      <c r="AK27" s="292"/>
      <c r="AL27" s="292"/>
      <c r="AM27" s="292"/>
      <c r="AN27" s="292"/>
      <c r="AO27" s="292"/>
      <c r="AP27" s="292"/>
      <c r="AQ27" s="292"/>
      <c r="AR27" s="292"/>
      <c r="AS27" s="292"/>
      <c r="AT27" s="292"/>
      <c r="AU27" s="292"/>
      <c r="AV27" s="292"/>
      <c r="AW27" s="292"/>
      <c r="AX27" s="292"/>
      <c r="AY27" s="292"/>
      <c r="AZ27" s="292"/>
      <c r="BA27" s="292"/>
      <c r="BB27" s="292"/>
      <c r="BC27" s="292"/>
      <c r="BD27" s="292"/>
      <c r="BE27" s="292"/>
      <c r="BF27" s="292"/>
      <c r="BG27" s="292"/>
      <c r="BH27" s="292"/>
      <c r="BI27" s="292"/>
      <c r="BJ27" s="292"/>
      <c r="BK27" s="292"/>
      <c r="BL27" s="292"/>
      <c r="BM27" s="292"/>
      <c r="BN27" s="292"/>
      <c r="BO27" s="292"/>
      <c r="BP27" s="292"/>
      <c r="BQ27" s="292"/>
      <c r="BR27" s="292"/>
      <c r="BS27" s="292"/>
      <c r="BT27" s="292"/>
      <c r="BU27" s="292"/>
      <c r="BV27" s="292"/>
      <c r="BW27" s="292"/>
      <c r="BX27" s="292"/>
      <c r="BY27" s="292"/>
      <c r="BZ27" s="292"/>
      <c r="CA27" s="292"/>
      <c r="CB27" s="292"/>
      <c r="CC27" s="292"/>
      <c r="CD27" s="292"/>
      <c r="CE27" s="292"/>
      <c r="CF27" s="292"/>
      <c r="CG27" s="292"/>
      <c r="CH27" s="292"/>
      <c r="CI27" s="292"/>
      <c r="CJ27" s="292"/>
      <c r="CK27" s="292"/>
      <c r="CL27" s="292"/>
      <c r="CM27" s="292"/>
      <c r="CN27" s="292"/>
      <c r="CO27" s="292"/>
      <c r="CP27" s="292"/>
      <c r="CQ27" s="292"/>
      <c r="CR27" s="292"/>
      <c r="CS27" s="292"/>
      <c r="CT27" s="292"/>
      <c r="CU27" s="292"/>
      <c r="CV27" s="292"/>
      <c r="CW27" s="292"/>
      <c r="CX27" s="292"/>
      <c r="CY27" s="292"/>
      <c r="CZ27" s="292"/>
      <c r="DA27" s="292"/>
      <c r="DB27" s="292"/>
      <c r="DC27" s="292"/>
      <c r="DD27" s="292"/>
      <c r="DE27" s="292"/>
      <c r="DF27" s="292"/>
      <c r="DG27" s="292"/>
      <c r="DH27" s="292"/>
      <c r="DI27" s="292"/>
      <c r="DJ27" s="292"/>
      <c r="DK27" s="292"/>
      <c r="DL27" s="292"/>
      <c r="DM27" s="292"/>
      <c r="DN27" s="292"/>
      <c r="DO27" s="292"/>
      <c r="DP27" s="292"/>
      <c r="DQ27" s="292"/>
      <c r="DR27" s="292"/>
      <c r="DS27" s="292"/>
      <c r="DT27" s="292"/>
      <c r="DU27" s="292"/>
      <c r="DV27" s="292"/>
      <c r="DW27" s="292"/>
      <c r="DX27" s="292"/>
      <c r="DY27" s="292"/>
      <c r="DZ27" s="292"/>
      <c r="EA27" s="292"/>
      <c r="EB27" s="292"/>
      <c r="EC27" s="292"/>
      <c r="ED27" s="292"/>
      <c r="EE27" s="292"/>
      <c r="EF27" s="292"/>
      <c r="EG27" s="292"/>
      <c r="EH27" s="292"/>
      <c r="EI27" s="292"/>
      <c r="EJ27" s="292"/>
      <c r="EK27" s="292"/>
      <c r="EL27" s="292"/>
      <c r="EM27" s="292"/>
      <c r="EN27" s="292"/>
      <c r="EO27" s="292"/>
      <c r="EP27" s="292"/>
      <c r="EQ27" s="292"/>
      <c r="ER27" s="292"/>
      <c r="ES27" s="292"/>
      <c r="ET27" s="292"/>
      <c r="EU27" s="292"/>
      <c r="EV27" s="292"/>
      <c r="EW27" s="292"/>
      <c r="EX27" s="292"/>
      <c r="EY27" s="292"/>
      <c r="EZ27" s="292"/>
      <c r="FA27" s="292"/>
      <c r="FB27" s="292"/>
      <c r="FC27" s="292"/>
      <c r="FD27" s="292"/>
      <c r="FE27" s="292"/>
      <c r="FF27" s="292"/>
      <c r="FG27" s="292"/>
      <c r="FH27" s="292"/>
      <c r="FI27" s="292"/>
      <c r="FJ27" s="292"/>
      <c r="FK27" s="292"/>
      <c r="FL27" s="292"/>
    </row>
    <row r="28" spans="1:168" ht="20.25" customHeight="1">
      <c r="A28" s="630"/>
      <c r="B28" s="630"/>
      <c r="C28" s="630"/>
      <c r="D28" s="627"/>
      <c r="E28" s="627"/>
      <c r="F28" s="632"/>
      <c r="G28" s="627"/>
      <c r="H28" s="625"/>
      <c r="I28" s="627"/>
      <c r="J28" s="627"/>
      <c r="K28" s="627"/>
      <c r="L28" s="627"/>
      <c r="M28" s="629"/>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292"/>
      <c r="AT28" s="292"/>
      <c r="AU28" s="292"/>
      <c r="AV28" s="292"/>
      <c r="AW28" s="292"/>
      <c r="AX28" s="292"/>
      <c r="AY28" s="292"/>
      <c r="AZ28" s="292"/>
      <c r="BA28" s="292"/>
      <c r="BB28" s="292"/>
      <c r="BC28" s="292"/>
      <c r="BD28" s="292"/>
      <c r="BE28" s="292"/>
      <c r="BF28" s="292"/>
      <c r="BG28" s="292"/>
      <c r="BH28" s="292"/>
      <c r="BI28" s="292"/>
      <c r="BJ28" s="292"/>
      <c r="BK28" s="292"/>
      <c r="BL28" s="292"/>
      <c r="BM28" s="292"/>
      <c r="BN28" s="292"/>
      <c r="BO28" s="292"/>
      <c r="BP28" s="292"/>
      <c r="BQ28" s="292"/>
      <c r="BR28" s="292"/>
      <c r="BS28" s="292"/>
      <c r="BT28" s="292"/>
      <c r="BU28" s="292"/>
      <c r="BV28" s="292"/>
      <c r="BW28" s="292"/>
      <c r="BX28" s="292"/>
      <c r="BY28" s="292"/>
      <c r="BZ28" s="292"/>
      <c r="CA28" s="292"/>
      <c r="CB28" s="292"/>
      <c r="CC28" s="292"/>
      <c r="CD28" s="292"/>
      <c r="CE28" s="292"/>
      <c r="CF28" s="292"/>
      <c r="CG28" s="292"/>
      <c r="CH28" s="292"/>
      <c r="CI28" s="292"/>
      <c r="CJ28" s="292"/>
      <c r="CK28" s="292"/>
      <c r="CL28" s="292"/>
      <c r="CM28" s="292"/>
      <c r="CN28" s="292"/>
      <c r="CO28" s="292"/>
      <c r="CP28" s="292"/>
      <c r="CQ28" s="292"/>
      <c r="CR28" s="292"/>
      <c r="CS28" s="292"/>
      <c r="CT28" s="292"/>
      <c r="CU28" s="292"/>
      <c r="CV28" s="292"/>
      <c r="CW28" s="292"/>
      <c r="CX28" s="292"/>
      <c r="CY28" s="292"/>
      <c r="CZ28" s="292"/>
      <c r="DA28" s="292"/>
      <c r="DB28" s="292"/>
      <c r="DC28" s="292"/>
      <c r="DD28" s="292"/>
      <c r="DE28" s="292"/>
      <c r="DF28" s="292"/>
      <c r="DG28" s="292"/>
      <c r="DH28" s="292"/>
      <c r="DI28" s="292"/>
      <c r="DJ28" s="292"/>
      <c r="DK28" s="292"/>
      <c r="DL28" s="292"/>
      <c r="DM28" s="292"/>
      <c r="DN28" s="292"/>
      <c r="DO28" s="292"/>
      <c r="DP28" s="292"/>
      <c r="DQ28" s="292"/>
      <c r="DR28" s="292"/>
      <c r="DS28" s="292"/>
      <c r="DT28" s="292"/>
      <c r="DU28" s="292"/>
      <c r="DV28" s="292"/>
      <c r="DW28" s="292"/>
      <c r="DX28" s="292"/>
      <c r="DY28" s="292"/>
      <c r="DZ28" s="292"/>
      <c r="EA28" s="292"/>
      <c r="EB28" s="292"/>
      <c r="EC28" s="292"/>
      <c r="ED28" s="292"/>
      <c r="EE28" s="292"/>
      <c r="EF28" s="292"/>
      <c r="EG28" s="292"/>
      <c r="EH28" s="292"/>
      <c r="EI28" s="292"/>
      <c r="EJ28" s="292"/>
      <c r="EK28" s="292"/>
      <c r="EL28" s="292"/>
      <c r="EM28" s="292"/>
      <c r="EN28" s="292"/>
      <c r="EO28" s="292"/>
      <c r="EP28" s="292"/>
      <c r="EQ28" s="292"/>
      <c r="ER28" s="292"/>
      <c r="ES28" s="292"/>
      <c r="ET28" s="292"/>
      <c r="EU28" s="292"/>
      <c r="EV28" s="292"/>
      <c r="EW28" s="292"/>
      <c r="EX28" s="292"/>
      <c r="EY28" s="292"/>
      <c r="EZ28" s="292"/>
      <c r="FA28" s="292"/>
      <c r="FB28" s="292"/>
      <c r="FC28" s="292"/>
      <c r="FD28" s="292"/>
      <c r="FE28" s="292"/>
      <c r="FF28" s="292"/>
      <c r="FG28" s="292"/>
      <c r="FH28" s="292"/>
      <c r="FI28" s="292"/>
      <c r="FJ28" s="292"/>
      <c r="FK28" s="292"/>
      <c r="FL28" s="292"/>
    </row>
    <row r="29" spans="1:168" s="289" customFormat="1" ht="20.25" customHeight="1">
      <c r="A29" s="630">
        <f>'7- Mapa Final'!A30</f>
        <v>3</v>
      </c>
      <c r="B29" s="630" t="str">
        <f>'7- Mapa Final'!B30</f>
        <v>Perdida parcial o total de la información</v>
      </c>
      <c r="C29" s="630" t="str">
        <f>'7- Mapa Final'!C30</f>
        <v>Posibilidad de pérdida de la documentación en los procesos internos del área, debido al traslado de la documentación a otras dependencias. Igualmente el no registro en el aplicativo de correspondencia de las solicitudes remitdias a la entidad a través de correo electrónico o de manera física</v>
      </c>
      <c r="D29" s="631" t="str">
        <f>'7- Mapa Final'!J30</f>
        <v>Muy Baja - 1</v>
      </c>
      <c r="E29" s="631" t="str">
        <f>'7- Mapa Final'!K30</f>
        <v>Leve - 1</v>
      </c>
      <c r="F29" s="632" t="str">
        <f>'7- Mapa Final'!M30</f>
        <v>Bajo - 1</v>
      </c>
      <c r="G29" s="627" t="str">
        <f>'7- Mapa Final'!N30</f>
        <v>Aceptar el riesgo</v>
      </c>
      <c r="H29" s="625" t="str">
        <f>'7- Mapa Final'!O30</f>
        <v>- Intervención de archivos (clasificación, organización, foliado, FUID, etc.) de la Dirección Ejecutiva
- Revisión planillas de entrega de correspondencia para verificar si reporta inconsistencia en la entrega de la documentación</v>
      </c>
      <c r="I29" s="627" t="s">
        <v>542</v>
      </c>
      <c r="J29" s="627"/>
      <c r="K29" s="628">
        <v>45292</v>
      </c>
      <c r="L29" s="628">
        <v>45382</v>
      </c>
      <c r="M29" s="634" t="s">
        <v>545</v>
      </c>
    </row>
    <row r="30" spans="1:168" s="289" customFormat="1" ht="20.25" customHeight="1">
      <c r="A30" s="630"/>
      <c r="B30" s="630"/>
      <c r="C30" s="630"/>
      <c r="D30" s="627"/>
      <c r="E30" s="627"/>
      <c r="F30" s="632"/>
      <c r="G30" s="627"/>
      <c r="H30" s="625"/>
      <c r="I30" s="627"/>
      <c r="J30" s="627"/>
      <c r="K30" s="627"/>
      <c r="L30" s="627"/>
      <c r="M30" s="634"/>
    </row>
    <row r="31" spans="1:168" s="289" customFormat="1" ht="20.25" customHeight="1">
      <c r="A31" s="630"/>
      <c r="B31" s="630"/>
      <c r="C31" s="630"/>
      <c r="D31" s="627"/>
      <c r="E31" s="627"/>
      <c r="F31" s="632"/>
      <c r="G31" s="627"/>
      <c r="H31" s="625"/>
      <c r="I31" s="627"/>
      <c r="J31" s="627"/>
      <c r="K31" s="627"/>
      <c r="L31" s="627"/>
      <c r="M31" s="634"/>
    </row>
    <row r="32" spans="1:168" s="289" customFormat="1" ht="20.25" customHeight="1">
      <c r="A32" s="630"/>
      <c r="B32" s="630"/>
      <c r="C32" s="630"/>
      <c r="D32" s="627"/>
      <c r="E32" s="627"/>
      <c r="F32" s="632"/>
      <c r="G32" s="627"/>
      <c r="H32" s="625"/>
      <c r="I32" s="627"/>
      <c r="J32" s="627"/>
      <c r="K32" s="627"/>
      <c r="L32" s="627"/>
      <c r="M32" s="634"/>
    </row>
    <row r="33" spans="1:168" s="289" customFormat="1" ht="20.25" customHeight="1">
      <c r="A33" s="630"/>
      <c r="B33" s="630"/>
      <c r="C33" s="630"/>
      <c r="D33" s="627"/>
      <c r="E33" s="627"/>
      <c r="F33" s="632"/>
      <c r="G33" s="627"/>
      <c r="H33" s="625"/>
      <c r="I33" s="627"/>
      <c r="J33" s="627"/>
      <c r="K33" s="627"/>
      <c r="L33" s="627"/>
      <c r="M33" s="634"/>
    </row>
    <row r="34" spans="1:168" ht="20.25" customHeight="1">
      <c r="A34" s="630"/>
      <c r="B34" s="630"/>
      <c r="C34" s="630"/>
      <c r="D34" s="627"/>
      <c r="E34" s="627"/>
      <c r="F34" s="632"/>
      <c r="G34" s="627"/>
      <c r="H34" s="625"/>
      <c r="I34" s="627"/>
      <c r="J34" s="627"/>
      <c r="K34" s="627"/>
      <c r="L34" s="627"/>
      <c r="M34" s="634"/>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292"/>
      <c r="AL34" s="292"/>
      <c r="AM34" s="292"/>
      <c r="AN34" s="292"/>
      <c r="AO34" s="292"/>
      <c r="AP34" s="292"/>
      <c r="AQ34" s="292"/>
      <c r="AR34" s="292"/>
      <c r="AS34" s="292"/>
      <c r="AT34" s="292"/>
      <c r="AU34" s="292"/>
      <c r="AV34" s="292"/>
      <c r="AW34" s="292"/>
      <c r="AX34" s="292"/>
      <c r="AY34" s="292"/>
      <c r="AZ34" s="292"/>
      <c r="BA34" s="292"/>
      <c r="BB34" s="292"/>
      <c r="BC34" s="292"/>
      <c r="BD34" s="292"/>
      <c r="BE34" s="292"/>
      <c r="BF34" s="292"/>
      <c r="BG34" s="292"/>
      <c r="BH34" s="292"/>
      <c r="BI34" s="292"/>
      <c r="BJ34" s="292"/>
      <c r="BK34" s="292"/>
      <c r="BL34" s="292"/>
      <c r="BM34" s="292"/>
      <c r="BN34" s="292"/>
      <c r="BO34" s="292"/>
      <c r="BP34" s="292"/>
      <c r="BQ34" s="292"/>
      <c r="BR34" s="292"/>
      <c r="BS34" s="292"/>
      <c r="BT34" s="292"/>
      <c r="BU34" s="292"/>
      <c r="BV34" s="292"/>
      <c r="BW34" s="292"/>
      <c r="BX34" s="292"/>
      <c r="BY34" s="292"/>
      <c r="BZ34" s="292"/>
      <c r="CA34" s="292"/>
      <c r="CB34" s="292"/>
      <c r="CC34" s="292"/>
      <c r="CD34" s="292"/>
      <c r="CE34" s="292"/>
      <c r="CF34" s="292"/>
      <c r="CG34" s="292"/>
      <c r="CH34" s="292"/>
      <c r="CI34" s="292"/>
      <c r="CJ34" s="292"/>
      <c r="CK34" s="292"/>
      <c r="CL34" s="292"/>
      <c r="CM34" s="292"/>
      <c r="CN34" s="292"/>
      <c r="CO34" s="292"/>
      <c r="CP34" s="292"/>
      <c r="CQ34" s="292"/>
      <c r="CR34" s="292"/>
      <c r="CS34" s="292"/>
      <c r="CT34" s="292"/>
      <c r="CU34" s="292"/>
      <c r="CV34" s="292"/>
      <c r="CW34" s="292"/>
      <c r="CX34" s="292"/>
      <c r="CY34" s="292"/>
      <c r="CZ34" s="292"/>
      <c r="DA34" s="292"/>
      <c r="DB34" s="292"/>
      <c r="DC34" s="292"/>
      <c r="DD34" s="292"/>
      <c r="DE34" s="292"/>
      <c r="DF34" s="292"/>
      <c r="DG34" s="292"/>
      <c r="DH34" s="292"/>
      <c r="DI34" s="292"/>
      <c r="DJ34" s="292"/>
      <c r="DK34" s="292"/>
      <c r="DL34" s="292"/>
      <c r="DM34" s="292"/>
      <c r="DN34" s="292"/>
      <c r="DO34" s="292"/>
      <c r="DP34" s="292"/>
      <c r="DQ34" s="292"/>
      <c r="DR34" s="292"/>
      <c r="DS34" s="292"/>
      <c r="DT34" s="292"/>
      <c r="DU34" s="292"/>
      <c r="DV34" s="292"/>
      <c r="DW34" s="292"/>
      <c r="DX34" s="292"/>
      <c r="DY34" s="292"/>
      <c r="DZ34" s="292"/>
      <c r="EA34" s="292"/>
      <c r="EB34" s="292"/>
      <c r="EC34" s="292"/>
      <c r="ED34" s="292"/>
      <c r="EE34" s="292"/>
      <c r="EF34" s="292"/>
      <c r="EG34" s="292"/>
      <c r="EH34" s="292"/>
      <c r="EI34" s="292"/>
      <c r="EJ34" s="292"/>
      <c r="EK34" s="292"/>
      <c r="EL34" s="292"/>
      <c r="EM34" s="292"/>
      <c r="EN34" s="292"/>
      <c r="EO34" s="292"/>
      <c r="EP34" s="292"/>
      <c r="EQ34" s="292"/>
      <c r="ER34" s="292"/>
      <c r="ES34" s="292"/>
      <c r="ET34" s="292"/>
      <c r="EU34" s="292"/>
      <c r="EV34" s="292"/>
      <c r="EW34" s="292"/>
      <c r="EX34" s="292"/>
      <c r="EY34" s="292"/>
      <c r="EZ34" s="292"/>
      <c r="FA34" s="292"/>
      <c r="FB34" s="292"/>
      <c r="FC34" s="292"/>
      <c r="FD34" s="292"/>
      <c r="FE34" s="292"/>
      <c r="FF34" s="292"/>
      <c r="FG34" s="292"/>
      <c r="FH34" s="292"/>
      <c r="FI34" s="292"/>
      <c r="FJ34" s="292"/>
      <c r="FK34" s="292"/>
      <c r="FL34" s="292"/>
    </row>
    <row r="35" spans="1:168" ht="20.25" customHeight="1">
      <c r="A35" s="630"/>
      <c r="B35" s="630"/>
      <c r="C35" s="630"/>
      <c r="D35" s="627"/>
      <c r="E35" s="627"/>
      <c r="F35" s="632"/>
      <c r="G35" s="627"/>
      <c r="H35" s="625"/>
      <c r="I35" s="627"/>
      <c r="J35" s="627"/>
      <c r="K35" s="627"/>
      <c r="L35" s="627"/>
      <c r="M35" s="634"/>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c r="DV35" s="292"/>
      <c r="DW35" s="292"/>
      <c r="DX35" s="292"/>
      <c r="DY35" s="292"/>
      <c r="DZ35" s="292"/>
      <c r="EA35" s="292"/>
      <c r="EB35" s="292"/>
      <c r="EC35" s="292"/>
      <c r="ED35" s="292"/>
      <c r="EE35" s="292"/>
      <c r="EF35" s="292"/>
      <c r="EG35" s="292"/>
      <c r="EH35" s="292"/>
      <c r="EI35" s="292"/>
      <c r="EJ35" s="292"/>
      <c r="EK35" s="292"/>
      <c r="EL35" s="292"/>
      <c r="EM35" s="292"/>
      <c r="EN35" s="292"/>
      <c r="EO35" s="292"/>
      <c r="EP35" s="292"/>
      <c r="EQ35" s="292"/>
      <c r="ER35" s="292"/>
      <c r="ES35" s="292"/>
      <c r="ET35" s="292"/>
      <c r="EU35" s="292"/>
      <c r="EV35" s="292"/>
      <c r="EW35" s="292"/>
      <c r="EX35" s="292"/>
      <c r="EY35" s="292"/>
      <c r="EZ35" s="292"/>
      <c r="FA35" s="292"/>
      <c r="FB35" s="292"/>
      <c r="FC35" s="292"/>
      <c r="FD35" s="292"/>
      <c r="FE35" s="292"/>
      <c r="FF35" s="292"/>
      <c r="FG35" s="292"/>
      <c r="FH35" s="292"/>
      <c r="FI35" s="292"/>
      <c r="FJ35" s="292"/>
      <c r="FK35" s="292"/>
      <c r="FL35" s="292"/>
    </row>
    <row r="36" spans="1:168" ht="20.25" customHeight="1">
      <c r="A36" s="630"/>
      <c r="B36" s="630"/>
      <c r="C36" s="630"/>
      <c r="D36" s="627"/>
      <c r="E36" s="627"/>
      <c r="F36" s="632"/>
      <c r="G36" s="627"/>
      <c r="H36" s="625"/>
      <c r="I36" s="627"/>
      <c r="J36" s="627"/>
      <c r="K36" s="627"/>
      <c r="L36" s="627"/>
      <c r="M36" s="634"/>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E36" s="292"/>
      <c r="DF36" s="292"/>
      <c r="DG36" s="292"/>
      <c r="DH36" s="292"/>
      <c r="DI36" s="292"/>
      <c r="DJ36" s="292"/>
      <c r="DK36" s="292"/>
      <c r="DL36" s="292"/>
      <c r="DM36" s="292"/>
      <c r="DN36" s="292"/>
      <c r="DO36" s="292"/>
      <c r="DP36" s="292"/>
      <c r="DQ36" s="292"/>
      <c r="DR36" s="292"/>
      <c r="DS36" s="292"/>
      <c r="DT36" s="292"/>
      <c r="DU36" s="292"/>
      <c r="DV36" s="292"/>
      <c r="DW36" s="292"/>
      <c r="DX36" s="292"/>
      <c r="DY36" s="292"/>
      <c r="DZ36" s="292"/>
      <c r="EA36" s="292"/>
      <c r="EB36" s="292"/>
      <c r="EC36" s="292"/>
      <c r="ED36" s="292"/>
      <c r="EE36" s="292"/>
      <c r="EF36" s="292"/>
      <c r="EG36" s="292"/>
      <c r="EH36" s="292"/>
      <c r="EI36" s="292"/>
      <c r="EJ36" s="292"/>
      <c r="EK36" s="292"/>
      <c r="EL36" s="292"/>
      <c r="EM36" s="292"/>
      <c r="EN36" s="292"/>
      <c r="EO36" s="292"/>
      <c r="EP36" s="292"/>
      <c r="EQ36" s="292"/>
      <c r="ER36" s="292"/>
      <c r="ES36" s="292"/>
      <c r="ET36" s="292"/>
      <c r="EU36" s="292"/>
      <c r="EV36" s="292"/>
      <c r="EW36" s="292"/>
      <c r="EX36" s="292"/>
      <c r="EY36" s="292"/>
      <c r="EZ36" s="292"/>
      <c r="FA36" s="292"/>
      <c r="FB36" s="292"/>
      <c r="FC36" s="292"/>
      <c r="FD36" s="292"/>
      <c r="FE36" s="292"/>
      <c r="FF36" s="292"/>
      <c r="FG36" s="292"/>
      <c r="FH36" s="292"/>
      <c r="FI36" s="292"/>
      <c r="FJ36" s="292"/>
      <c r="FK36" s="292"/>
      <c r="FL36" s="292"/>
    </row>
    <row r="37" spans="1:168" ht="20.25" customHeight="1">
      <c r="A37" s="630"/>
      <c r="B37" s="630"/>
      <c r="C37" s="630"/>
      <c r="D37" s="627"/>
      <c r="E37" s="627"/>
      <c r="F37" s="632"/>
      <c r="G37" s="627"/>
      <c r="H37" s="625"/>
      <c r="I37" s="627"/>
      <c r="J37" s="627"/>
      <c r="K37" s="627"/>
      <c r="L37" s="627"/>
      <c r="M37" s="634"/>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292"/>
      <c r="AL37" s="292"/>
      <c r="AM37" s="292"/>
      <c r="AN37" s="292"/>
      <c r="AO37" s="292"/>
      <c r="AP37" s="292"/>
      <c r="AQ37" s="292"/>
      <c r="AR37" s="292"/>
      <c r="AS37" s="292"/>
      <c r="AT37" s="292"/>
      <c r="AU37" s="292"/>
      <c r="AV37" s="292"/>
      <c r="AW37" s="292"/>
      <c r="AX37" s="292"/>
      <c r="AY37" s="292"/>
      <c r="AZ37" s="292"/>
      <c r="BA37" s="292"/>
      <c r="BB37" s="292"/>
      <c r="BC37" s="292"/>
      <c r="BD37" s="292"/>
      <c r="BE37" s="292"/>
      <c r="BF37" s="292"/>
      <c r="BG37" s="292"/>
      <c r="BH37" s="292"/>
      <c r="BI37" s="292"/>
      <c r="BJ37" s="292"/>
      <c r="BK37" s="292"/>
      <c r="BL37" s="292"/>
      <c r="BM37" s="292"/>
      <c r="BN37" s="292"/>
      <c r="BO37" s="292"/>
      <c r="BP37" s="292"/>
      <c r="BQ37" s="292"/>
      <c r="BR37" s="292"/>
      <c r="BS37" s="292"/>
      <c r="BT37" s="292"/>
      <c r="BU37" s="292"/>
      <c r="BV37" s="292"/>
      <c r="BW37" s="292"/>
      <c r="BX37" s="292"/>
      <c r="BY37" s="292"/>
      <c r="BZ37" s="292"/>
      <c r="CA37" s="292"/>
      <c r="CB37" s="292"/>
      <c r="CC37" s="292"/>
      <c r="CD37" s="292"/>
      <c r="CE37" s="292"/>
      <c r="CF37" s="292"/>
      <c r="CG37" s="292"/>
      <c r="CH37" s="292"/>
      <c r="CI37" s="292"/>
      <c r="CJ37" s="292"/>
      <c r="CK37" s="292"/>
      <c r="CL37" s="292"/>
      <c r="CM37" s="292"/>
      <c r="CN37" s="292"/>
      <c r="CO37" s="292"/>
      <c r="CP37" s="292"/>
      <c r="CQ37" s="292"/>
      <c r="CR37" s="292"/>
      <c r="CS37" s="292"/>
      <c r="CT37" s="292"/>
      <c r="CU37" s="292"/>
      <c r="CV37" s="292"/>
      <c r="CW37" s="292"/>
      <c r="CX37" s="292"/>
      <c r="CY37" s="292"/>
      <c r="CZ37" s="292"/>
      <c r="DA37" s="292"/>
      <c r="DB37" s="292"/>
      <c r="DC37" s="292"/>
      <c r="DD37" s="292"/>
      <c r="DE37" s="292"/>
      <c r="DF37" s="292"/>
      <c r="DG37" s="292"/>
      <c r="DH37" s="292"/>
      <c r="DI37" s="292"/>
      <c r="DJ37" s="292"/>
      <c r="DK37" s="292"/>
      <c r="DL37" s="292"/>
      <c r="DM37" s="292"/>
      <c r="DN37" s="292"/>
      <c r="DO37" s="292"/>
      <c r="DP37" s="292"/>
      <c r="DQ37" s="292"/>
      <c r="DR37" s="292"/>
      <c r="DS37" s="292"/>
      <c r="DT37" s="292"/>
      <c r="DU37" s="292"/>
      <c r="DV37" s="292"/>
      <c r="DW37" s="292"/>
      <c r="DX37" s="292"/>
      <c r="DY37" s="292"/>
      <c r="DZ37" s="292"/>
      <c r="EA37" s="292"/>
      <c r="EB37" s="292"/>
      <c r="EC37" s="292"/>
      <c r="ED37" s="292"/>
      <c r="EE37" s="292"/>
      <c r="EF37" s="292"/>
      <c r="EG37" s="292"/>
      <c r="EH37" s="292"/>
      <c r="EI37" s="292"/>
      <c r="EJ37" s="292"/>
      <c r="EK37" s="292"/>
      <c r="EL37" s="292"/>
      <c r="EM37" s="292"/>
      <c r="EN37" s="292"/>
      <c r="EO37" s="292"/>
      <c r="EP37" s="292"/>
      <c r="EQ37" s="292"/>
      <c r="ER37" s="292"/>
      <c r="ES37" s="292"/>
      <c r="ET37" s="292"/>
      <c r="EU37" s="292"/>
      <c r="EV37" s="292"/>
      <c r="EW37" s="292"/>
      <c r="EX37" s="292"/>
      <c r="EY37" s="292"/>
      <c r="EZ37" s="292"/>
      <c r="FA37" s="292"/>
      <c r="FB37" s="292"/>
      <c r="FC37" s="292"/>
      <c r="FD37" s="292"/>
      <c r="FE37" s="292"/>
      <c r="FF37" s="292"/>
      <c r="FG37" s="292"/>
      <c r="FH37" s="292"/>
      <c r="FI37" s="292"/>
      <c r="FJ37" s="292"/>
      <c r="FK37" s="292"/>
      <c r="FL37" s="292"/>
    </row>
    <row r="38" spans="1:168" ht="20.25" customHeight="1">
      <c r="A38" s="630"/>
      <c r="B38" s="630"/>
      <c r="C38" s="630"/>
      <c r="D38" s="627"/>
      <c r="E38" s="627"/>
      <c r="F38" s="632"/>
      <c r="G38" s="627"/>
      <c r="H38" s="625"/>
      <c r="I38" s="627"/>
      <c r="J38" s="627"/>
      <c r="K38" s="627"/>
      <c r="L38" s="627"/>
      <c r="M38" s="634"/>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292"/>
      <c r="AL38" s="292"/>
      <c r="AM38" s="292"/>
      <c r="AN38" s="292"/>
      <c r="AO38" s="292"/>
      <c r="AP38" s="292"/>
      <c r="AQ38" s="292"/>
      <c r="AR38" s="292"/>
      <c r="AS38" s="292"/>
      <c r="AT38" s="292"/>
      <c r="AU38" s="292"/>
      <c r="AV38" s="292"/>
      <c r="AW38" s="292"/>
      <c r="AX38" s="292"/>
      <c r="AY38" s="292"/>
      <c r="AZ38" s="292"/>
      <c r="BA38" s="292"/>
      <c r="BB38" s="292"/>
      <c r="BC38" s="292"/>
      <c r="BD38" s="292"/>
      <c r="BE38" s="292"/>
      <c r="BF38" s="292"/>
      <c r="BG38" s="292"/>
      <c r="BH38" s="292"/>
      <c r="BI38" s="292"/>
      <c r="BJ38" s="292"/>
      <c r="BK38" s="292"/>
      <c r="BL38" s="292"/>
      <c r="BM38" s="292"/>
      <c r="BN38" s="292"/>
      <c r="BO38" s="292"/>
      <c r="BP38" s="292"/>
      <c r="BQ38" s="292"/>
      <c r="BR38" s="292"/>
      <c r="BS38" s="292"/>
      <c r="BT38" s="292"/>
      <c r="BU38" s="292"/>
      <c r="BV38" s="292"/>
      <c r="BW38" s="292"/>
      <c r="BX38" s="292"/>
      <c r="BY38" s="292"/>
      <c r="BZ38" s="292"/>
      <c r="CA38" s="292"/>
      <c r="CB38" s="292"/>
      <c r="CC38" s="292"/>
      <c r="CD38" s="292"/>
      <c r="CE38" s="292"/>
      <c r="CF38" s="292"/>
      <c r="CG38" s="292"/>
      <c r="CH38" s="292"/>
      <c r="CI38" s="292"/>
      <c r="CJ38" s="292"/>
      <c r="CK38" s="292"/>
      <c r="CL38" s="292"/>
      <c r="CM38" s="292"/>
      <c r="CN38" s="292"/>
      <c r="CO38" s="292"/>
      <c r="CP38" s="292"/>
      <c r="CQ38" s="292"/>
      <c r="CR38" s="292"/>
      <c r="CS38" s="292"/>
      <c r="CT38" s="292"/>
      <c r="CU38" s="292"/>
      <c r="CV38" s="292"/>
      <c r="CW38" s="292"/>
      <c r="CX38" s="292"/>
      <c r="CY38" s="292"/>
      <c r="CZ38" s="292"/>
      <c r="DA38" s="292"/>
      <c r="DB38" s="292"/>
      <c r="DC38" s="292"/>
      <c r="DD38" s="292"/>
      <c r="DE38" s="292"/>
      <c r="DF38" s="292"/>
      <c r="DG38" s="292"/>
      <c r="DH38" s="292"/>
      <c r="DI38" s="292"/>
      <c r="DJ38" s="292"/>
      <c r="DK38" s="292"/>
      <c r="DL38" s="292"/>
      <c r="DM38" s="292"/>
      <c r="DN38" s="292"/>
      <c r="DO38" s="292"/>
      <c r="DP38" s="292"/>
      <c r="DQ38" s="292"/>
      <c r="DR38" s="292"/>
      <c r="DS38" s="292"/>
      <c r="DT38" s="292"/>
      <c r="DU38" s="292"/>
      <c r="DV38" s="292"/>
      <c r="DW38" s="292"/>
      <c r="DX38" s="292"/>
      <c r="DY38" s="292"/>
      <c r="DZ38" s="292"/>
      <c r="EA38" s="292"/>
      <c r="EB38" s="292"/>
      <c r="EC38" s="292"/>
      <c r="ED38" s="292"/>
      <c r="EE38" s="292"/>
      <c r="EF38" s="292"/>
      <c r="EG38" s="292"/>
      <c r="EH38" s="292"/>
      <c r="EI38" s="292"/>
      <c r="EJ38" s="292"/>
      <c r="EK38" s="292"/>
      <c r="EL38" s="292"/>
      <c r="EM38" s="292"/>
      <c r="EN38" s="292"/>
      <c r="EO38" s="292"/>
      <c r="EP38" s="292"/>
      <c r="EQ38" s="292"/>
      <c r="ER38" s="292"/>
      <c r="ES38" s="292"/>
      <c r="ET38" s="292"/>
      <c r="EU38" s="292"/>
      <c r="EV38" s="292"/>
      <c r="EW38" s="292"/>
      <c r="EX38" s="292"/>
      <c r="EY38" s="292"/>
      <c r="EZ38" s="292"/>
      <c r="FA38" s="292"/>
      <c r="FB38" s="292"/>
      <c r="FC38" s="292"/>
      <c r="FD38" s="292"/>
      <c r="FE38" s="292"/>
      <c r="FF38" s="292"/>
      <c r="FG38" s="292"/>
      <c r="FH38" s="292"/>
      <c r="FI38" s="292"/>
      <c r="FJ38" s="292"/>
      <c r="FK38" s="292"/>
      <c r="FL38" s="292"/>
    </row>
    <row r="39" spans="1:168" s="289" customFormat="1" ht="20.25" customHeight="1">
      <c r="A39" s="630">
        <f>'7- Mapa Final'!A40</f>
        <v>4</v>
      </c>
      <c r="B39" s="630" t="str">
        <f>'7- Mapa Final'!B40</f>
        <v>Suspensión de los Servicios Públicos Domiciliarios y/o de Telefonía Móvil Celular (TMC)</v>
      </c>
      <c r="C39" s="630" t="str">
        <f>'7- Mapa Final'!C40</f>
        <v>Pérdida de los beneficios obtenidos mediante el uso de los Servicios Públicos domiciliarios y Servicios TMC.</v>
      </c>
      <c r="D39" s="631" t="str">
        <f>'7- Mapa Final'!J40</f>
        <v>Muy Baja - 1</v>
      </c>
      <c r="E39" s="631" t="str">
        <f>'7- Mapa Final'!K40</f>
        <v>Leve - 1</v>
      </c>
      <c r="F39" s="632" t="str">
        <f>'7- Mapa Final'!M40</f>
        <v>Bajo - 1</v>
      </c>
      <c r="G39" s="627" t="str">
        <f>'7- Mapa Final'!N40</f>
        <v>Aceptar el riesgo</v>
      </c>
      <c r="H39" s="625" t="str">
        <f>'7- Mapa Final'!O40</f>
        <v>Informe de los servicios administrativos y generales a cargo de la dependencia</v>
      </c>
      <c r="I39" s="627" t="s">
        <v>542</v>
      </c>
      <c r="J39" s="627"/>
      <c r="K39" s="628">
        <v>45292</v>
      </c>
      <c r="L39" s="628">
        <v>45382</v>
      </c>
      <c r="M39" s="629" t="s">
        <v>546</v>
      </c>
    </row>
    <row r="40" spans="1:168" s="289" customFormat="1" ht="20.25" customHeight="1">
      <c r="A40" s="630"/>
      <c r="B40" s="630"/>
      <c r="C40" s="630"/>
      <c r="D40" s="627"/>
      <c r="E40" s="627"/>
      <c r="F40" s="632"/>
      <c r="G40" s="627"/>
      <c r="H40" s="625"/>
      <c r="I40" s="627"/>
      <c r="J40" s="627"/>
      <c r="K40" s="627"/>
      <c r="L40" s="627"/>
      <c r="M40" s="629"/>
    </row>
    <row r="41" spans="1:168" s="289" customFormat="1" ht="20.25" customHeight="1">
      <c r="A41" s="630"/>
      <c r="B41" s="630"/>
      <c r="C41" s="630"/>
      <c r="D41" s="627"/>
      <c r="E41" s="627"/>
      <c r="F41" s="632"/>
      <c r="G41" s="627"/>
      <c r="H41" s="625"/>
      <c r="I41" s="627"/>
      <c r="J41" s="627"/>
      <c r="K41" s="627"/>
      <c r="L41" s="627"/>
      <c r="M41" s="629"/>
    </row>
    <row r="42" spans="1:168" s="289" customFormat="1" ht="20.25" customHeight="1">
      <c r="A42" s="630"/>
      <c r="B42" s="630"/>
      <c r="C42" s="630"/>
      <c r="D42" s="627"/>
      <c r="E42" s="627"/>
      <c r="F42" s="632"/>
      <c r="G42" s="627"/>
      <c r="H42" s="625"/>
      <c r="I42" s="627"/>
      <c r="J42" s="627"/>
      <c r="K42" s="627"/>
      <c r="L42" s="627"/>
      <c r="M42" s="629"/>
    </row>
    <row r="43" spans="1:168" s="289" customFormat="1" ht="20.25" customHeight="1">
      <c r="A43" s="630"/>
      <c r="B43" s="630"/>
      <c r="C43" s="630"/>
      <c r="D43" s="627"/>
      <c r="E43" s="627"/>
      <c r="F43" s="632"/>
      <c r="G43" s="627"/>
      <c r="H43" s="625"/>
      <c r="I43" s="627"/>
      <c r="J43" s="627"/>
      <c r="K43" s="627"/>
      <c r="L43" s="627"/>
      <c r="M43" s="629"/>
    </row>
    <row r="44" spans="1:168" ht="20.25" customHeight="1">
      <c r="A44" s="630"/>
      <c r="B44" s="630"/>
      <c r="C44" s="630"/>
      <c r="D44" s="627"/>
      <c r="E44" s="627"/>
      <c r="F44" s="632"/>
      <c r="G44" s="627"/>
      <c r="H44" s="625"/>
      <c r="I44" s="627"/>
      <c r="J44" s="627"/>
      <c r="K44" s="627"/>
      <c r="L44" s="627"/>
      <c r="M44" s="629"/>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292"/>
      <c r="AR44" s="292"/>
      <c r="AS44" s="292"/>
      <c r="AT44" s="292"/>
      <c r="AU44" s="292"/>
      <c r="AV44" s="292"/>
      <c r="AW44" s="292"/>
      <c r="AX44" s="292"/>
      <c r="AY44" s="292"/>
      <c r="AZ44" s="292"/>
      <c r="BA44" s="292"/>
      <c r="BB44" s="292"/>
      <c r="BC44" s="292"/>
      <c r="BD44" s="292"/>
      <c r="BE44" s="292"/>
      <c r="BF44" s="292"/>
      <c r="BG44" s="292"/>
      <c r="BH44" s="292"/>
      <c r="BI44" s="292"/>
      <c r="BJ44" s="292"/>
      <c r="BK44" s="292"/>
      <c r="BL44" s="292"/>
      <c r="BM44" s="292"/>
      <c r="BN44" s="292"/>
      <c r="BO44" s="292"/>
      <c r="BP44" s="292"/>
      <c r="BQ44" s="292"/>
      <c r="BR44" s="292"/>
      <c r="BS44" s="292"/>
      <c r="BT44" s="292"/>
      <c r="BU44" s="292"/>
      <c r="BV44" s="292"/>
      <c r="BW44" s="292"/>
      <c r="BX44" s="292"/>
      <c r="BY44" s="292"/>
      <c r="BZ44" s="292"/>
      <c r="CA44" s="292"/>
      <c r="CB44" s="292"/>
      <c r="CC44" s="292"/>
      <c r="CD44" s="292"/>
      <c r="CE44" s="292"/>
      <c r="CF44" s="292"/>
      <c r="CG44" s="292"/>
      <c r="CH44" s="292"/>
      <c r="CI44" s="292"/>
      <c r="CJ44" s="292"/>
      <c r="CK44" s="292"/>
      <c r="CL44" s="292"/>
      <c r="CM44" s="292"/>
      <c r="CN44" s="292"/>
      <c r="CO44" s="292"/>
      <c r="CP44" s="292"/>
      <c r="CQ44" s="292"/>
      <c r="CR44" s="292"/>
      <c r="CS44" s="292"/>
      <c r="CT44" s="292"/>
      <c r="CU44" s="292"/>
      <c r="CV44" s="292"/>
      <c r="CW44" s="292"/>
      <c r="CX44" s="292"/>
      <c r="CY44" s="292"/>
      <c r="CZ44" s="292"/>
      <c r="DA44" s="292"/>
      <c r="DB44" s="292"/>
      <c r="DC44" s="292"/>
      <c r="DD44" s="292"/>
      <c r="DE44" s="292"/>
      <c r="DF44" s="292"/>
      <c r="DG44" s="292"/>
      <c r="DH44" s="292"/>
      <c r="DI44" s="292"/>
      <c r="DJ44" s="292"/>
      <c r="DK44" s="292"/>
      <c r="DL44" s="292"/>
      <c r="DM44" s="292"/>
      <c r="DN44" s="292"/>
      <c r="DO44" s="292"/>
      <c r="DP44" s="292"/>
      <c r="DQ44" s="292"/>
      <c r="DR44" s="292"/>
      <c r="DS44" s="292"/>
      <c r="DT44" s="292"/>
      <c r="DU44" s="292"/>
      <c r="DV44" s="292"/>
      <c r="DW44" s="292"/>
      <c r="DX44" s="292"/>
      <c r="DY44" s="292"/>
      <c r="DZ44" s="292"/>
      <c r="EA44" s="292"/>
      <c r="EB44" s="292"/>
      <c r="EC44" s="292"/>
      <c r="ED44" s="292"/>
      <c r="EE44" s="292"/>
      <c r="EF44" s="292"/>
      <c r="EG44" s="292"/>
      <c r="EH44" s="292"/>
      <c r="EI44" s="292"/>
      <c r="EJ44" s="292"/>
      <c r="EK44" s="292"/>
      <c r="EL44" s="292"/>
      <c r="EM44" s="292"/>
      <c r="EN44" s="292"/>
      <c r="EO44" s="292"/>
      <c r="EP44" s="292"/>
      <c r="EQ44" s="292"/>
      <c r="ER44" s="292"/>
      <c r="ES44" s="292"/>
      <c r="ET44" s="292"/>
      <c r="EU44" s="292"/>
      <c r="EV44" s="292"/>
      <c r="EW44" s="292"/>
      <c r="EX44" s="292"/>
      <c r="EY44" s="292"/>
      <c r="EZ44" s="292"/>
      <c r="FA44" s="292"/>
      <c r="FB44" s="292"/>
      <c r="FC44" s="292"/>
      <c r="FD44" s="292"/>
      <c r="FE44" s="292"/>
      <c r="FF44" s="292"/>
      <c r="FG44" s="292"/>
      <c r="FH44" s="292"/>
      <c r="FI44" s="292"/>
      <c r="FJ44" s="292"/>
      <c r="FK44" s="292"/>
      <c r="FL44" s="292"/>
    </row>
    <row r="45" spans="1:168" ht="20.25" customHeight="1">
      <c r="A45" s="630"/>
      <c r="B45" s="630"/>
      <c r="C45" s="630"/>
      <c r="D45" s="627"/>
      <c r="E45" s="627"/>
      <c r="F45" s="632"/>
      <c r="G45" s="627"/>
      <c r="H45" s="625"/>
      <c r="I45" s="627"/>
      <c r="J45" s="627"/>
      <c r="K45" s="627"/>
      <c r="L45" s="627"/>
      <c r="M45" s="629"/>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292"/>
      <c r="AR45" s="292"/>
      <c r="AS45" s="292"/>
      <c r="AT45" s="292"/>
      <c r="AU45" s="292"/>
      <c r="AV45" s="292"/>
      <c r="AW45" s="292"/>
      <c r="AX45" s="292"/>
      <c r="AY45" s="292"/>
      <c r="AZ45" s="292"/>
      <c r="BA45" s="292"/>
      <c r="BB45" s="292"/>
      <c r="BC45" s="292"/>
      <c r="BD45" s="292"/>
      <c r="BE45" s="292"/>
      <c r="BF45" s="292"/>
      <c r="BG45" s="292"/>
      <c r="BH45" s="292"/>
      <c r="BI45" s="292"/>
      <c r="BJ45" s="292"/>
      <c r="BK45" s="292"/>
      <c r="BL45" s="292"/>
      <c r="BM45" s="292"/>
      <c r="BN45" s="292"/>
      <c r="BO45" s="292"/>
      <c r="BP45" s="292"/>
      <c r="BQ45" s="292"/>
      <c r="BR45" s="292"/>
      <c r="BS45" s="292"/>
      <c r="BT45" s="292"/>
      <c r="BU45" s="292"/>
      <c r="BV45" s="292"/>
      <c r="BW45" s="292"/>
      <c r="BX45" s="292"/>
      <c r="BY45" s="292"/>
      <c r="BZ45" s="292"/>
      <c r="CA45" s="292"/>
      <c r="CB45" s="292"/>
      <c r="CC45" s="292"/>
      <c r="CD45" s="292"/>
      <c r="CE45" s="292"/>
      <c r="CF45" s="292"/>
      <c r="CG45" s="292"/>
      <c r="CH45" s="292"/>
      <c r="CI45" s="292"/>
      <c r="CJ45" s="292"/>
      <c r="CK45" s="292"/>
      <c r="CL45" s="292"/>
      <c r="CM45" s="292"/>
      <c r="CN45" s="292"/>
      <c r="CO45" s="292"/>
      <c r="CP45" s="292"/>
      <c r="CQ45" s="292"/>
      <c r="CR45" s="292"/>
      <c r="CS45" s="292"/>
      <c r="CT45" s="292"/>
      <c r="CU45" s="292"/>
      <c r="CV45" s="292"/>
      <c r="CW45" s="292"/>
      <c r="CX45" s="292"/>
      <c r="CY45" s="292"/>
      <c r="CZ45" s="292"/>
      <c r="DA45" s="292"/>
      <c r="DB45" s="292"/>
      <c r="DC45" s="292"/>
      <c r="DD45" s="292"/>
      <c r="DE45" s="292"/>
      <c r="DF45" s="292"/>
      <c r="DG45" s="292"/>
      <c r="DH45" s="292"/>
      <c r="DI45" s="292"/>
      <c r="DJ45" s="292"/>
      <c r="DK45" s="292"/>
      <c r="DL45" s="292"/>
      <c r="DM45" s="292"/>
      <c r="DN45" s="292"/>
      <c r="DO45" s="292"/>
      <c r="DP45" s="292"/>
      <c r="DQ45" s="292"/>
      <c r="DR45" s="292"/>
      <c r="DS45" s="292"/>
      <c r="DT45" s="292"/>
      <c r="DU45" s="292"/>
      <c r="DV45" s="292"/>
      <c r="DW45" s="292"/>
      <c r="DX45" s="292"/>
      <c r="DY45" s="292"/>
      <c r="DZ45" s="292"/>
      <c r="EA45" s="292"/>
      <c r="EB45" s="292"/>
      <c r="EC45" s="292"/>
      <c r="ED45" s="292"/>
      <c r="EE45" s="292"/>
      <c r="EF45" s="292"/>
      <c r="EG45" s="292"/>
      <c r="EH45" s="292"/>
      <c r="EI45" s="292"/>
      <c r="EJ45" s="292"/>
      <c r="EK45" s="292"/>
      <c r="EL45" s="292"/>
      <c r="EM45" s="292"/>
      <c r="EN45" s="292"/>
      <c r="EO45" s="292"/>
      <c r="EP45" s="292"/>
      <c r="EQ45" s="292"/>
      <c r="ER45" s="292"/>
      <c r="ES45" s="292"/>
      <c r="ET45" s="292"/>
      <c r="EU45" s="292"/>
      <c r="EV45" s="292"/>
      <c r="EW45" s="292"/>
      <c r="EX45" s="292"/>
      <c r="EY45" s="292"/>
      <c r="EZ45" s="292"/>
      <c r="FA45" s="292"/>
      <c r="FB45" s="292"/>
      <c r="FC45" s="292"/>
      <c r="FD45" s="292"/>
      <c r="FE45" s="292"/>
      <c r="FF45" s="292"/>
      <c r="FG45" s="292"/>
      <c r="FH45" s="292"/>
      <c r="FI45" s="292"/>
      <c r="FJ45" s="292"/>
      <c r="FK45" s="292"/>
      <c r="FL45" s="292"/>
    </row>
    <row r="46" spans="1:168" ht="20.25" customHeight="1">
      <c r="A46" s="630"/>
      <c r="B46" s="630"/>
      <c r="C46" s="630"/>
      <c r="D46" s="627"/>
      <c r="E46" s="627"/>
      <c r="F46" s="632"/>
      <c r="G46" s="627"/>
      <c r="H46" s="625"/>
      <c r="I46" s="627"/>
      <c r="J46" s="627"/>
      <c r="K46" s="627"/>
      <c r="L46" s="627"/>
      <c r="M46" s="629"/>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2"/>
      <c r="AY46" s="292"/>
      <c r="AZ46" s="292"/>
      <c r="BA46" s="292"/>
      <c r="BB46" s="292"/>
      <c r="BC46" s="292"/>
      <c r="BD46" s="292"/>
      <c r="BE46" s="292"/>
      <c r="BF46" s="292"/>
      <c r="BG46" s="292"/>
      <c r="BH46" s="292"/>
      <c r="BI46" s="292"/>
      <c r="BJ46" s="292"/>
      <c r="BK46" s="292"/>
      <c r="BL46" s="292"/>
      <c r="BM46" s="292"/>
      <c r="BN46" s="292"/>
      <c r="BO46" s="292"/>
      <c r="BP46" s="292"/>
      <c r="BQ46" s="292"/>
      <c r="BR46" s="292"/>
      <c r="BS46" s="292"/>
      <c r="BT46" s="292"/>
      <c r="BU46" s="292"/>
      <c r="BV46" s="292"/>
      <c r="BW46" s="292"/>
      <c r="BX46" s="292"/>
      <c r="BY46" s="292"/>
      <c r="BZ46" s="292"/>
      <c r="CA46" s="292"/>
      <c r="CB46" s="292"/>
      <c r="CC46" s="292"/>
      <c r="CD46" s="292"/>
      <c r="CE46" s="292"/>
      <c r="CF46" s="292"/>
      <c r="CG46" s="292"/>
      <c r="CH46" s="292"/>
      <c r="CI46" s="292"/>
      <c r="CJ46" s="292"/>
      <c r="CK46" s="292"/>
      <c r="CL46" s="292"/>
      <c r="CM46" s="292"/>
      <c r="CN46" s="292"/>
      <c r="CO46" s="292"/>
      <c r="CP46" s="292"/>
      <c r="CQ46" s="292"/>
      <c r="CR46" s="292"/>
      <c r="CS46" s="292"/>
      <c r="CT46" s="292"/>
      <c r="CU46" s="292"/>
      <c r="CV46" s="292"/>
      <c r="CW46" s="292"/>
      <c r="CX46" s="292"/>
      <c r="CY46" s="292"/>
      <c r="CZ46" s="292"/>
      <c r="DA46" s="292"/>
      <c r="DB46" s="292"/>
      <c r="DC46" s="292"/>
      <c r="DD46" s="292"/>
      <c r="DE46" s="292"/>
      <c r="DF46" s="292"/>
      <c r="DG46" s="292"/>
      <c r="DH46" s="292"/>
      <c r="DI46" s="292"/>
      <c r="DJ46" s="292"/>
      <c r="DK46" s="292"/>
      <c r="DL46" s="292"/>
      <c r="DM46" s="292"/>
      <c r="DN46" s="292"/>
      <c r="DO46" s="292"/>
      <c r="DP46" s="292"/>
      <c r="DQ46" s="292"/>
      <c r="DR46" s="292"/>
      <c r="DS46" s="292"/>
      <c r="DT46" s="292"/>
      <c r="DU46" s="292"/>
      <c r="DV46" s="292"/>
      <c r="DW46" s="292"/>
      <c r="DX46" s="292"/>
      <c r="DY46" s="292"/>
      <c r="DZ46" s="292"/>
      <c r="EA46" s="292"/>
      <c r="EB46" s="292"/>
      <c r="EC46" s="292"/>
      <c r="ED46" s="292"/>
      <c r="EE46" s="292"/>
      <c r="EF46" s="292"/>
      <c r="EG46" s="292"/>
      <c r="EH46" s="292"/>
      <c r="EI46" s="292"/>
      <c r="EJ46" s="292"/>
      <c r="EK46" s="292"/>
      <c r="EL46" s="292"/>
      <c r="EM46" s="292"/>
      <c r="EN46" s="292"/>
      <c r="EO46" s="292"/>
      <c r="EP46" s="292"/>
      <c r="EQ46" s="292"/>
      <c r="ER46" s="292"/>
      <c r="ES46" s="292"/>
      <c r="ET46" s="292"/>
      <c r="EU46" s="292"/>
      <c r="EV46" s="292"/>
      <c r="EW46" s="292"/>
      <c r="EX46" s="292"/>
      <c r="EY46" s="292"/>
      <c r="EZ46" s="292"/>
      <c r="FA46" s="292"/>
      <c r="FB46" s="292"/>
      <c r="FC46" s="292"/>
      <c r="FD46" s="292"/>
      <c r="FE46" s="292"/>
      <c r="FF46" s="292"/>
      <c r="FG46" s="292"/>
      <c r="FH46" s="292"/>
      <c r="FI46" s="292"/>
      <c r="FJ46" s="292"/>
      <c r="FK46" s="292"/>
      <c r="FL46" s="292"/>
    </row>
    <row r="47" spans="1:168" ht="20.25" customHeight="1">
      <c r="A47" s="630"/>
      <c r="B47" s="630"/>
      <c r="C47" s="630"/>
      <c r="D47" s="627"/>
      <c r="E47" s="627"/>
      <c r="F47" s="632"/>
      <c r="G47" s="627"/>
      <c r="H47" s="625"/>
      <c r="I47" s="627"/>
      <c r="J47" s="627"/>
      <c r="K47" s="627"/>
      <c r="L47" s="627"/>
      <c r="M47" s="629"/>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c r="AS47" s="292"/>
      <c r="AT47" s="292"/>
      <c r="AU47" s="292"/>
      <c r="AV47" s="292"/>
      <c r="AW47" s="292"/>
      <c r="AX47" s="292"/>
      <c r="AY47" s="292"/>
      <c r="AZ47" s="292"/>
      <c r="BA47" s="292"/>
      <c r="BB47" s="292"/>
      <c r="BC47" s="292"/>
      <c r="BD47" s="292"/>
      <c r="BE47" s="292"/>
      <c r="BF47" s="292"/>
      <c r="BG47" s="292"/>
      <c r="BH47" s="292"/>
      <c r="BI47" s="292"/>
      <c r="BJ47" s="292"/>
      <c r="BK47" s="292"/>
      <c r="BL47" s="292"/>
      <c r="BM47" s="292"/>
      <c r="BN47" s="292"/>
      <c r="BO47" s="292"/>
      <c r="BP47" s="292"/>
      <c r="BQ47" s="292"/>
      <c r="BR47" s="292"/>
      <c r="BS47" s="292"/>
      <c r="BT47" s="292"/>
      <c r="BU47" s="292"/>
      <c r="BV47" s="292"/>
      <c r="BW47" s="292"/>
      <c r="BX47" s="292"/>
      <c r="BY47" s="292"/>
      <c r="BZ47" s="292"/>
      <c r="CA47" s="292"/>
      <c r="CB47" s="292"/>
      <c r="CC47" s="292"/>
      <c r="CD47" s="292"/>
      <c r="CE47" s="292"/>
      <c r="CF47" s="292"/>
      <c r="CG47" s="292"/>
      <c r="CH47" s="292"/>
      <c r="CI47" s="292"/>
      <c r="CJ47" s="292"/>
      <c r="CK47" s="292"/>
      <c r="CL47" s="292"/>
      <c r="CM47" s="292"/>
      <c r="CN47" s="292"/>
      <c r="CO47" s="292"/>
      <c r="CP47" s="292"/>
      <c r="CQ47" s="292"/>
      <c r="CR47" s="292"/>
      <c r="CS47" s="292"/>
      <c r="CT47" s="292"/>
      <c r="CU47" s="292"/>
      <c r="CV47" s="292"/>
      <c r="CW47" s="292"/>
      <c r="CX47" s="292"/>
      <c r="CY47" s="292"/>
      <c r="CZ47" s="292"/>
      <c r="DA47" s="292"/>
      <c r="DB47" s="292"/>
      <c r="DC47" s="292"/>
      <c r="DD47" s="292"/>
      <c r="DE47" s="292"/>
      <c r="DF47" s="292"/>
      <c r="DG47" s="292"/>
      <c r="DH47" s="292"/>
      <c r="DI47" s="292"/>
      <c r="DJ47" s="292"/>
      <c r="DK47" s="292"/>
      <c r="DL47" s="292"/>
      <c r="DM47" s="292"/>
      <c r="DN47" s="292"/>
      <c r="DO47" s="292"/>
      <c r="DP47" s="292"/>
      <c r="DQ47" s="292"/>
      <c r="DR47" s="292"/>
      <c r="DS47" s="292"/>
      <c r="DT47" s="292"/>
      <c r="DU47" s="292"/>
      <c r="DV47" s="292"/>
      <c r="DW47" s="292"/>
      <c r="DX47" s="292"/>
      <c r="DY47" s="292"/>
      <c r="DZ47" s="292"/>
      <c r="EA47" s="292"/>
      <c r="EB47" s="292"/>
      <c r="EC47" s="292"/>
      <c r="ED47" s="292"/>
      <c r="EE47" s="292"/>
      <c r="EF47" s="292"/>
      <c r="EG47" s="292"/>
      <c r="EH47" s="292"/>
      <c r="EI47" s="292"/>
      <c r="EJ47" s="292"/>
      <c r="EK47" s="292"/>
      <c r="EL47" s="292"/>
      <c r="EM47" s="292"/>
      <c r="EN47" s="292"/>
      <c r="EO47" s="292"/>
      <c r="EP47" s="292"/>
      <c r="EQ47" s="292"/>
      <c r="ER47" s="292"/>
      <c r="ES47" s="292"/>
      <c r="ET47" s="292"/>
      <c r="EU47" s="292"/>
      <c r="EV47" s="292"/>
      <c r="EW47" s="292"/>
      <c r="EX47" s="292"/>
      <c r="EY47" s="292"/>
      <c r="EZ47" s="292"/>
      <c r="FA47" s="292"/>
      <c r="FB47" s="292"/>
      <c r="FC47" s="292"/>
      <c r="FD47" s="292"/>
      <c r="FE47" s="292"/>
      <c r="FF47" s="292"/>
      <c r="FG47" s="292"/>
      <c r="FH47" s="292"/>
      <c r="FI47" s="292"/>
      <c r="FJ47" s="292"/>
      <c r="FK47" s="292"/>
      <c r="FL47" s="292"/>
    </row>
    <row r="48" spans="1:168" ht="20.25" customHeight="1">
      <c r="A48" s="630"/>
      <c r="B48" s="630"/>
      <c r="C48" s="630"/>
      <c r="D48" s="627"/>
      <c r="E48" s="627"/>
      <c r="F48" s="632"/>
      <c r="G48" s="627"/>
      <c r="H48" s="625"/>
      <c r="I48" s="627"/>
      <c r="J48" s="627"/>
      <c r="K48" s="627"/>
      <c r="L48" s="627"/>
      <c r="M48" s="629"/>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2"/>
      <c r="AY48" s="292"/>
      <c r="AZ48" s="292"/>
      <c r="BA48" s="292"/>
      <c r="BB48" s="292"/>
      <c r="BC48" s="292"/>
      <c r="BD48" s="292"/>
      <c r="BE48" s="292"/>
      <c r="BF48" s="292"/>
      <c r="BG48" s="292"/>
      <c r="BH48" s="292"/>
      <c r="BI48" s="292"/>
      <c r="BJ48" s="292"/>
      <c r="BK48" s="292"/>
      <c r="BL48" s="292"/>
      <c r="BM48" s="292"/>
      <c r="BN48" s="292"/>
      <c r="BO48" s="292"/>
      <c r="BP48" s="292"/>
      <c r="BQ48" s="292"/>
      <c r="BR48" s="292"/>
      <c r="BS48" s="292"/>
      <c r="BT48" s="292"/>
      <c r="BU48" s="292"/>
      <c r="BV48" s="292"/>
      <c r="BW48" s="292"/>
      <c r="BX48" s="292"/>
      <c r="BY48" s="292"/>
      <c r="BZ48" s="292"/>
      <c r="CA48" s="292"/>
      <c r="CB48" s="292"/>
      <c r="CC48" s="292"/>
      <c r="CD48" s="292"/>
      <c r="CE48" s="292"/>
      <c r="CF48" s="292"/>
      <c r="CG48" s="292"/>
      <c r="CH48" s="292"/>
      <c r="CI48" s="292"/>
      <c r="CJ48" s="292"/>
      <c r="CK48" s="292"/>
      <c r="CL48" s="292"/>
      <c r="CM48" s="292"/>
      <c r="CN48" s="292"/>
      <c r="CO48" s="292"/>
      <c r="CP48" s="292"/>
      <c r="CQ48" s="292"/>
      <c r="CR48" s="292"/>
      <c r="CS48" s="292"/>
      <c r="CT48" s="292"/>
      <c r="CU48" s="292"/>
      <c r="CV48" s="292"/>
      <c r="CW48" s="292"/>
      <c r="CX48" s="292"/>
      <c r="CY48" s="292"/>
      <c r="CZ48" s="292"/>
      <c r="DA48" s="292"/>
      <c r="DB48" s="292"/>
      <c r="DC48" s="292"/>
      <c r="DD48" s="292"/>
      <c r="DE48" s="292"/>
      <c r="DF48" s="292"/>
      <c r="DG48" s="292"/>
      <c r="DH48" s="292"/>
      <c r="DI48" s="292"/>
      <c r="DJ48" s="292"/>
      <c r="DK48" s="292"/>
      <c r="DL48" s="292"/>
      <c r="DM48" s="292"/>
      <c r="DN48" s="292"/>
      <c r="DO48" s="292"/>
      <c r="DP48" s="292"/>
      <c r="DQ48" s="292"/>
      <c r="DR48" s="292"/>
      <c r="DS48" s="292"/>
      <c r="DT48" s="292"/>
      <c r="DU48" s="292"/>
      <c r="DV48" s="292"/>
      <c r="DW48" s="292"/>
      <c r="DX48" s="292"/>
      <c r="DY48" s="292"/>
      <c r="DZ48" s="292"/>
      <c r="EA48" s="292"/>
      <c r="EB48" s="292"/>
      <c r="EC48" s="292"/>
      <c r="ED48" s="292"/>
      <c r="EE48" s="292"/>
      <c r="EF48" s="292"/>
      <c r="EG48" s="292"/>
      <c r="EH48" s="292"/>
      <c r="EI48" s="292"/>
      <c r="EJ48" s="292"/>
      <c r="EK48" s="292"/>
      <c r="EL48" s="292"/>
      <c r="EM48" s="292"/>
      <c r="EN48" s="292"/>
      <c r="EO48" s="292"/>
      <c r="EP48" s="292"/>
      <c r="EQ48" s="292"/>
      <c r="ER48" s="292"/>
      <c r="ES48" s="292"/>
      <c r="ET48" s="292"/>
      <c r="EU48" s="292"/>
      <c r="EV48" s="292"/>
      <c r="EW48" s="292"/>
      <c r="EX48" s="292"/>
      <c r="EY48" s="292"/>
      <c r="EZ48" s="292"/>
      <c r="FA48" s="292"/>
      <c r="FB48" s="292"/>
      <c r="FC48" s="292"/>
      <c r="FD48" s="292"/>
      <c r="FE48" s="292"/>
      <c r="FF48" s="292"/>
      <c r="FG48" s="292"/>
      <c r="FH48" s="292"/>
      <c r="FI48" s="292"/>
      <c r="FJ48" s="292"/>
      <c r="FK48" s="292"/>
      <c r="FL48" s="292"/>
    </row>
    <row r="49" spans="1:168" s="289" customFormat="1" ht="20.25" customHeight="1">
      <c r="A49" s="630">
        <f>'7- Mapa Final'!A50</f>
        <v>5</v>
      </c>
      <c r="B49" s="630" t="str">
        <f>'7- Mapa Final'!B50</f>
        <v>Tener registros desactualizados del parque automotor de la Rama Judicial (Hojas de vida de los vehículos, reporte de novedades) y/o pérdida de la información anéxa documentada.</v>
      </c>
      <c r="C49" s="630" t="str">
        <f>'7- Mapa Final'!C50</f>
        <v>Falta de información para realizar seguimiento en términos de cumplimiento, detección y análisis de las novedades de los vehículos.</v>
      </c>
      <c r="D49" s="631" t="str">
        <f>'7- Mapa Final'!J50</f>
        <v>Muy Baja - 1</v>
      </c>
      <c r="E49" s="631" t="str">
        <f>'7- Mapa Final'!K50</f>
        <v>Leve - 1</v>
      </c>
      <c r="F49" s="632" t="str">
        <f>'7- Mapa Final'!M50</f>
        <v>Bajo - 1</v>
      </c>
      <c r="G49" s="627" t="str">
        <f>'7- Mapa Final'!N50</f>
        <v>Aceptar el riesgo</v>
      </c>
      <c r="H49" s="625" t="str">
        <f>'7- Mapa Final'!O50</f>
        <v>Informe de administración, mantenimiento, control y suministro de insumos para el parque automotor</v>
      </c>
      <c r="I49" s="627" t="s">
        <v>542</v>
      </c>
      <c r="J49" s="627"/>
      <c r="K49" s="628">
        <v>45292</v>
      </c>
      <c r="L49" s="628">
        <v>45382</v>
      </c>
      <c r="M49" s="629" t="s">
        <v>547</v>
      </c>
    </row>
    <row r="50" spans="1:168" s="289" customFormat="1" ht="20.25" customHeight="1">
      <c r="A50" s="630"/>
      <c r="B50" s="630"/>
      <c r="C50" s="630"/>
      <c r="D50" s="627"/>
      <c r="E50" s="627"/>
      <c r="F50" s="632"/>
      <c r="G50" s="627"/>
      <c r="H50" s="625"/>
      <c r="I50" s="627"/>
      <c r="J50" s="627"/>
      <c r="K50" s="627"/>
      <c r="L50" s="627"/>
      <c r="M50" s="629"/>
    </row>
    <row r="51" spans="1:168" s="289" customFormat="1" ht="20.25" customHeight="1">
      <c r="A51" s="630"/>
      <c r="B51" s="630"/>
      <c r="C51" s="630"/>
      <c r="D51" s="627"/>
      <c r="E51" s="627"/>
      <c r="F51" s="632"/>
      <c r="G51" s="627"/>
      <c r="H51" s="625"/>
      <c r="I51" s="627"/>
      <c r="J51" s="627"/>
      <c r="K51" s="627"/>
      <c r="L51" s="627"/>
      <c r="M51" s="629"/>
    </row>
    <row r="52" spans="1:168" s="289" customFormat="1" ht="20.25" customHeight="1">
      <c r="A52" s="630"/>
      <c r="B52" s="630"/>
      <c r="C52" s="630"/>
      <c r="D52" s="627"/>
      <c r="E52" s="627"/>
      <c r="F52" s="632"/>
      <c r="G52" s="627"/>
      <c r="H52" s="625"/>
      <c r="I52" s="627"/>
      <c r="J52" s="627"/>
      <c r="K52" s="627"/>
      <c r="L52" s="627"/>
      <c r="M52" s="629"/>
    </row>
    <row r="53" spans="1:168" s="289" customFormat="1" ht="20.25" customHeight="1">
      <c r="A53" s="630"/>
      <c r="B53" s="630"/>
      <c r="C53" s="630"/>
      <c r="D53" s="627"/>
      <c r="E53" s="627"/>
      <c r="F53" s="632"/>
      <c r="G53" s="627"/>
      <c r="H53" s="625"/>
      <c r="I53" s="627"/>
      <c r="J53" s="627"/>
      <c r="K53" s="627"/>
      <c r="L53" s="627"/>
      <c r="M53" s="629"/>
    </row>
    <row r="54" spans="1:168" ht="20.25" customHeight="1">
      <c r="A54" s="630"/>
      <c r="B54" s="630"/>
      <c r="C54" s="630"/>
      <c r="D54" s="627"/>
      <c r="E54" s="627"/>
      <c r="F54" s="632"/>
      <c r="G54" s="627"/>
      <c r="H54" s="625"/>
      <c r="I54" s="627"/>
      <c r="J54" s="627"/>
      <c r="K54" s="627"/>
      <c r="L54" s="627"/>
      <c r="M54" s="629"/>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2"/>
      <c r="AY54" s="292"/>
      <c r="AZ54" s="292"/>
      <c r="BA54" s="292"/>
      <c r="BB54" s="292"/>
      <c r="BC54" s="292"/>
      <c r="BD54" s="292"/>
      <c r="BE54" s="292"/>
      <c r="BF54" s="292"/>
      <c r="BG54" s="292"/>
      <c r="BH54" s="292"/>
      <c r="BI54" s="292"/>
      <c r="BJ54" s="292"/>
      <c r="BK54" s="292"/>
      <c r="BL54" s="292"/>
      <c r="BM54" s="292"/>
      <c r="BN54" s="292"/>
      <c r="BO54" s="292"/>
      <c r="BP54" s="292"/>
      <c r="BQ54" s="292"/>
      <c r="BR54" s="292"/>
      <c r="BS54" s="292"/>
      <c r="BT54" s="292"/>
      <c r="BU54" s="292"/>
      <c r="BV54" s="292"/>
      <c r="BW54" s="292"/>
      <c r="BX54" s="292"/>
      <c r="BY54" s="292"/>
      <c r="BZ54" s="292"/>
      <c r="CA54" s="292"/>
      <c r="CB54" s="292"/>
      <c r="CC54" s="292"/>
      <c r="CD54" s="292"/>
      <c r="CE54" s="292"/>
      <c r="CF54" s="292"/>
      <c r="CG54" s="292"/>
      <c r="CH54" s="292"/>
      <c r="CI54" s="292"/>
      <c r="CJ54" s="292"/>
      <c r="CK54" s="292"/>
      <c r="CL54" s="292"/>
      <c r="CM54" s="292"/>
      <c r="CN54" s="292"/>
      <c r="CO54" s="292"/>
      <c r="CP54" s="292"/>
      <c r="CQ54" s="292"/>
      <c r="CR54" s="292"/>
      <c r="CS54" s="292"/>
      <c r="CT54" s="292"/>
      <c r="CU54" s="292"/>
      <c r="CV54" s="292"/>
      <c r="CW54" s="292"/>
      <c r="CX54" s="292"/>
      <c r="CY54" s="292"/>
      <c r="CZ54" s="292"/>
      <c r="DA54" s="292"/>
      <c r="DB54" s="292"/>
      <c r="DC54" s="292"/>
      <c r="DD54" s="292"/>
      <c r="DE54" s="292"/>
      <c r="DF54" s="292"/>
      <c r="DG54" s="292"/>
      <c r="DH54" s="292"/>
      <c r="DI54" s="292"/>
      <c r="DJ54" s="292"/>
      <c r="DK54" s="292"/>
      <c r="DL54" s="292"/>
      <c r="DM54" s="292"/>
      <c r="DN54" s="292"/>
      <c r="DO54" s="292"/>
      <c r="DP54" s="292"/>
      <c r="DQ54" s="292"/>
      <c r="DR54" s="292"/>
      <c r="DS54" s="292"/>
      <c r="DT54" s="292"/>
      <c r="DU54" s="292"/>
      <c r="DV54" s="292"/>
      <c r="DW54" s="292"/>
      <c r="DX54" s="292"/>
      <c r="DY54" s="292"/>
      <c r="DZ54" s="292"/>
      <c r="EA54" s="292"/>
      <c r="EB54" s="292"/>
      <c r="EC54" s="292"/>
      <c r="ED54" s="292"/>
      <c r="EE54" s="292"/>
      <c r="EF54" s="292"/>
      <c r="EG54" s="292"/>
      <c r="EH54" s="292"/>
      <c r="EI54" s="292"/>
      <c r="EJ54" s="292"/>
      <c r="EK54" s="292"/>
      <c r="EL54" s="292"/>
      <c r="EM54" s="292"/>
      <c r="EN54" s="292"/>
      <c r="EO54" s="292"/>
      <c r="EP54" s="292"/>
      <c r="EQ54" s="292"/>
      <c r="ER54" s="292"/>
      <c r="ES54" s="292"/>
      <c r="ET54" s="292"/>
      <c r="EU54" s="292"/>
      <c r="EV54" s="292"/>
      <c r="EW54" s="292"/>
      <c r="EX54" s="292"/>
      <c r="EY54" s="292"/>
      <c r="EZ54" s="292"/>
      <c r="FA54" s="292"/>
      <c r="FB54" s="292"/>
      <c r="FC54" s="292"/>
      <c r="FD54" s="292"/>
      <c r="FE54" s="292"/>
      <c r="FF54" s="292"/>
      <c r="FG54" s="292"/>
      <c r="FH54" s="292"/>
      <c r="FI54" s="292"/>
      <c r="FJ54" s="292"/>
      <c r="FK54" s="292"/>
      <c r="FL54" s="292"/>
    </row>
    <row r="55" spans="1:168" ht="20.25" customHeight="1">
      <c r="A55" s="630"/>
      <c r="B55" s="630"/>
      <c r="C55" s="630"/>
      <c r="D55" s="627"/>
      <c r="E55" s="627"/>
      <c r="F55" s="632"/>
      <c r="G55" s="627"/>
      <c r="H55" s="625"/>
      <c r="I55" s="627"/>
      <c r="J55" s="627"/>
      <c r="K55" s="627"/>
      <c r="L55" s="627"/>
      <c r="M55" s="629"/>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292"/>
      <c r="AL55" s="292"/>
      <c r="AM55" s="292"/>
      <c r="AN55" s="292"/>
      <c r="AO55" s="292"/>
      <c r="AP55" s="292"/>
      <c r="AQ55" s="292"/>
      <c r="AR55" s="292"/>
      <c r="AS55" s="292"/>
      <c r="AT55" s="292"/>
      <c r="AU55" s="292"/>
      <c r="AV55" s="292"/>
      <c r="AW55" s="292"/>
      <c r="AX55" s="292"/>
      <c r="AY55" s="292"/>
      <c r="AZ55" s="292"/>
      <c r="BA55" s="292"/>
      <c r="BB55" s="292"/>
      <c r="BC55" s="292"/>
      <c r="BD55" s="292"/>
      <c r="BE55" s="292"/>
      <c r="BF55" s="292"/>
      <c r="BG55" s="292"/>
      <c r="BH55" s="292"/>
      <c r="BI55" s="292"/>
      <c r="BJ55" s="292"/>
      <c r="BK55" s="292"/>
      <c r="BL55" s="292"/>
      <c r="BM55" s="292"/>
      <c r="BN55" s="292"/>
      <c r="BO55" s="292"/>
      <c r="BP55" s="292"/>
      <c r="BQ55" s="292"/>
      <c r="BR55" s="292"/>
      <c r="BS55" s="292"/>
      <c r="BT55" s="292"/>
      <c r="BU55" s="292"/>
      <c r="BV55" s="292"/>
      <c r="BW55" s="292"/>
      <c r="BX55" s="292"/>
      <c r="BY55" s="292"/>
      <c r="BZ55" s="292"/>
      <c r="CA55" s="292"/>
      <c r="CB55" s="292"/>
      <c r="CC55" s="292"/>
      <c r="CD55" s="292"/>
      <c r="CE55" s="292"/>
      <c r="CF55" s="292"/>
      <c r="CG55" s="292"/>
      <c r="CH55" s="292"/>
      <c r="CI55" s="292"/>
      <c r="CJ55" s="292"/>
      <c r="CK55" s="292"/>
      <c r="CL55" s="292"/>
      <c r="CM55" s="292"/>
      <c r="CN55" s="292"/>
      <c r="CO55" s="292"/>
      <c r="CP55" s="292"/>
      <c r="CQ55" s="292"/>
      <c r="CR55" s="292"/>
      <c r="CS55" s="292"/>
      <c r="CT55" s="292"/>
      <c r="CU55" s="292"/>
      <c r="CV55" s="292"/>
      <c r="CW55" s="292"/>
      <c r="CX55" s="292"/>
      <c r="CY55" s="292"/>
      <c r="CZ55" s="292"/>
      <c r="DA55" s="292"/>
      <c r="DB55" s="292"/>
      <c r="DC55" s="292"/>
      <c r="DD55" s="292"/>
      <c r="DE55" s="292"/>
      <c r="DF55" s="292"/>
      <c r="DG55" s="292"/>
      <c r="DH55" s="292"/>
      <c r="DI55" s="292"/>
      <c r="DJ55" s="292"/>
      <c r="DK55" s="292"/>
      <c r="DL55" s="292"/>
      <c r="DM55" s="292"/>
      <c r="DN55" s="292"/>
      <c r="DO55" s="292"/>
      <c r="DP55" s="292"/>
      <c r="DQ55" s="292"/>
      <c r="DR55" s="292"/>
      <c r="DS55" s="292"/>
      <c r="DT55" s="292"/>
      <c r="DU55" s="292"/>
      <c r="DV55" s="292"/>
      <c r="DW55" s="292"/>
      <c r="DX55" s="292"/>
      <c r="DY55" s="292"/>
      <c r="DZ55" s="292"/>
      <c r="EA55" s="292"/>
      <c r="EB55" s="292"/>
      <c r="EC55" s="292"/>
      <c r="ED55" s="292"/>
      <c r="EE55" s="292"/>
      <c r="EF55" s="292"/>
      <c r="EG55" s="292"/>
      <c r="EH55" s="292"/>
      <c r="EI55" s="292"/>
      <c r="EJ55" s="292"/>
      <c r="EK55" s="292"/>
      <c r="EL55" s="292"/>
      <c r="EM55" s="292"/>
      <c r="EN55" s="292"/>
      <c r="EO55" s="292"/>
      <c r="EP55" s="292"/>
      <c r="EQ55" s="292"/>
      <c r="ER55" s="292"/>
      <c r="ES55" s="292"/>
      <c r="ET55" s="292"/>
      <c r="EU55" s="292"/>
      <c r="EV55" s="292"/>
      <c r="EW55" s="292"/>
      <c r="EX55" s="292"/>
      <c r="EY55" s="292"/>
      <c r="EZ55" s="292"/>
      <c r="FA55" s="292"/>
      <c r="FB55" s="292"/>
      <c r="FC55" s="292"/>
      <c r="FD55" s="292"/>
      <c r="FE55" s="292"/>
      <c r="FF55" s="292"/>
      <c r="FG55" s="292"/>
      <c r="FH55" s="292"/>
      <c r="FI55" s="292"/>
      <c r="FJ55" s="292"/>
      <c r="FK55" s="292"/>
      <c r="FL55" s="292"/>
    </row>
    <row r="56" spans="1:168" ht="20.25" customHeight="1">
      <c r="A56" s="630"/>
      <c r="B56" s="630"/>
      <c r="C56" s="630"/>
      <c r="D56" s="627"/>
      <c r="E56" s="627"/>
      <c r="F56" s="632"/>
      <c r="G56" s="627"/>
      <c r="H56" s="625"/>
      <c r="I56" s="627"/>
      <c r="J56" s="627"/>
      <c r="K56" s="627"/>
      <c r="L56" s="627"/>
      <c r="M56" s="629"/>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2"/>
      <c r="AY56" s="292"/>
      <c r="AZ56" s="292"/>
      <c r="BA56" s="292"/>
      <c r="BB56" s="292"/>
      <c r="BC56" s="292"/>
      <c r="BD56" s="292"/>
      <c r="BE56" s="292"/>
      <c r="BF56" s="292"/>
      <c r="BG56" s="292"/>
      <c r="BH56" s="292"/>
      <c r="BI56" s="292"/>
      <c r="BJ56" s="292"/>
      <c r="BK56" s="292"/>
      <c r="BL56" s="292"/>
      <c r="BM56" s="292"/>
      <c r="BN56" s="292"/>
      <c r="BO56" s="292"/>
      <c r="BP56" s="292"/>
      <c r="BQ56" s="292"/>
      <c r="BR56" s="292"/>
      <c r="BS56" s="292"/>
      <c r="BT56" s="292"/>
      <c r="BU56" s="292"/>
      <c r="BV56" s="292"/>
      <c r="BW56" s="292"/>
      <c r="BX56" s="292"/>
      <c r="BY56" s="292"/>
      <c r="BZ56" s="292"/>
      <c r="CA56" s="292"/>
      <c r="CB56" s="292"/>
      <c r="CC56" s="292"/>
      <c r="CD56" s="292"/>
      <c r="CE56" s="292"/>
      <c r="CF56" s="292"/>
      <c r="CG56" s="292"/>
      <c r="CH56" s="292"/>
      <c r="CI56" s="292"/>
      <c r="CJ56" s="292"/>
      <c r="CK56" s="292"/>
      <c r="CL56" s="292"/>
      <c r="CM56" s="292"/>
      <c r="CN56" s="292"/>
      <c r="CO56" s="292"/>
      <c r="CP56" s="292"/>
      <c r="CQ56" s="292"/>
      <c r="CR56" s="292"/>
      <c r="CS56" s="292"/>
      <c r="CT56" s="292"/>
      <c r="CU56" s="292"/>
      <c r="CV56" s="292"/>
      <c r="CW56" s="292"/>
      <c r="CX56" s="292"/>
      <c r="CY56" s="292"/>
      <c r="CZ56" s="292"/>
      <c r="DA56" s="292"/>
      <c r="DB56" s="292"/>
      <c r="DC56" s="292"/>
      <c r="DD56" s="292"/>
      <c r="DE56" s="292"/>
      <c r="DF56" s="292"/>
      <c r="DG56" s="292"/>
      <c r="DH56" s="292"/>
      <c r="DI56" s="292"/>
      <c r="DJ56" s="292"/>
      <c r="DK56" s="292"/>
      <c r="DL56" s="292"/>
      <c r="DM56" s="292"/>
      <c r="DN56" s="292"/>
      <c r="DO56" s="292"/>
      <c r="DP56" s="292"/>
      <c r="DQ56" s="292"/>
      <c r="DR56" s="292"/>
      <c r="DS56" s="292"/>
      <c r="DT56" s="292"/>
      <c r="DU56" s="292"/>
      <c r="DV56" s="292"/>
      <c r="DW56" s="292"/>
      <c r="DX56" s="292"/>
      <c r="DY56" s="292"/>
      <c r="DZ56" s="292"/>
      <c r="EA56" s="292"/>
      <c r="EB56" s="292"/>
      <c r="EC56" s="292"/>
      <c r="ED56" s="292"/>
      <c r="EE56" s="292"/>
      <c r="EF56" s="292"/>
      <c r="EG56" s="292"/>
      <c r="EH56" s="292"/>
      <c r="EI56" s="292"/>
      <c r="EJ56" s="292"/>
      <c r="EK56" s="292"/>
      <c r="EL56" s="292"/>
      <c r="EM56" s="292"/>
      <c r="EN56" s="292"/>
      <c r="EO56" s="292"/>
      <c r="EP56" s="292"/>
      <c r="EQ56" s="292"/>
      <c r="ER56" s="292"/>
      <c r="ES56" s="292"/>
      <c r="ET56" s="292"/>
      <c r="EU56" s="292"/>
      <c r="EV56" s="292"/>
      <c r="EW56" s="292"/>
      <c r="EX56" s="292"/>
      <c r="EY56" s="292"/>
      <c r="EZ56" s="292"/>
      <c r="FA56" s="292"/>
      <c r="FB56" s="292"/>
      <c r="FC56" s="292"/>
      <c r="FD56" s="292"/>
      <c r="FE56" s="292"/>
      <c r="FF56" s="292"/>
      <c r="FG56" s="292"/>
      <c r="FH56" s="292"/>
      <c r="FI56" s="292"/>
      <c r="FJ56" s="292"/>
      <c r="FK56" s="292"/>
      <c r="FL56" s="292"/>
    </row>
    <row r="57" spans="1:168" ht="20.25" customHeight="1">
      <c r="A57" s="630"/>
      <c r="B57" s="630"/>
      <c r="C57" s="630"/>
      <c r="D57" s="627"/>
      <c r="E57" s="627"/>
      <c r="F57" s="632"/>
      <c r="G57" s="627"/>
      <c r="H57" s="625"/>
      <c r="I57" s="627"/>
      <c r="J57" s="627"/>
      <c r="K57" s="627"/>
      <c r="L57" s="627"/>
      <c r="M57" s="629"/>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292"/>
      <c r="BO57" s="292"/>
      <c r="BP57" s="292"/>
      <c r="BQ57" s="292"/>
      <c r="BR57" s="292"/>
      <c r="BS57" s="292"/>
      <c r="BT57" s="292"/>
      <c r="BU57" s="292"/>
      <c r="BV57" s="292"/>
      <c r="BW57" s="292"/>
      <c r="BX57" s="292"/>
      <c r="BY57" s="292"/>
      <c r="BZ57" s="292"/>
      <c r="CA57" s="292"/>
      <c r="CB57" s="292"/>
      <c r="CC57" s="292"/>
      <c r="CD57" s="292"/>
      <c r="CE57" s="292"/>
      <c r="CF57" s="292"/>
      <c r="CG57" s="292"/>
      <c r="CH57" s="292"/>
      <c r="CI57" s="292"/>
      <c r="CJ57" s="292"/>
      <c r="CK57" s="292"/>
      <c r="CL57" s="292"/>
      <c r="CM57" s="292"/>
      <c r="CN57" s="292"/>
      <c r="CO57" s="292"/>
      <c r="CP57" s="292"/>
      <c r="CQ57" s="292"/>
      <c r="CR57" s="292"/>
      <c r="CS57" s="292"/>
      <c r="CT57" s="292"/>
      <c r="CU57" s="292"/>
      <c r="CV57" s="292"/>
      <c r="CW57" s="292"/>
      <c r="CX57" s="292"/>
      <c r="CY57" s="292"/>
      <c r="CZ57" s="292"/>
      <c r="DA57" s="292"/>
      <c r="DB57" s="292"/>
      <c r="DC57" s="292"/>
      <c r="DD57" s="292"/>
      <c r="DE57" s="292"/>
      <c r="DF57" s="292"/>
      <c r="DG57" s="292"/>
      <c r="DH57" s="292"/>
      <c r="DI57" s="292"/>
      <c r="DJ57" s="292"/>
      <c r="DK57" s="292"/>
      <c r="DL57" s="292"/>
      <c r="DM57" s="292"/>
      <c r="DN57" s="292"/>
      <c r="DO57" s="292"/>
      <c r="DP57" s="292"/>
      <c r="DQ57" s="292"/>
      <c r="DR57" s="292"/>
      <c r="DS57" s="292"/>
      <c r="DT57" s="292"/>
      <c r="DU57" s="292"/>
      <c r="DV57" s="292"/>
      <c r="DW57" s="292"/>
      <c r="DX57" s="292"/>
      <c r="DY57" s="292"/>
      <c r="DZ57" s="292"/>
      <c r="EA57" s="292"/>
      <c r="EB57" s="292"/>
      <c r="EC57" s="292"/>
      <c r="ED57" s="292"/>
      <c r="EE57" s="292"/>
      <c r="EF57" s="292"/>
      <c r="EG57" s="292"/>
      <c r="EH57" s="292"/>
      <c r="EI57" s="292"/>
      <c r="EJ57" s="292"/>
      <c r="EK57" s="292"/>
      <c r="EL57" s="292"/>
      <c r="EM57" s="292"/>
      <c r="EN57" s="292"/>
      <c r="EO57" s="292"/>
      <c r="EP57" s="292"/>
      <c r="EQ57" s="292"/>
      <c r="ER57" s="292"/>
      <c r="ES57" s="292"/>
      <c r="ET57" s="292"/>
      <c r="EU57" s="292"/>
      <c r="EV57" s="292"/>
      <c r="EW57" s="292"/>
      <c r="EX57" s="292"/>
      <c r="EY57" s="292"/>
      <c r="EZ57" s="292"/>
      <c r="FA57" s="292"/>
      <c r="FB57" s="292"/>
      <c r="FC57" s="292"/>
      <c r="FD57" s="292"/>
      <c r="FE57" s="292"/>
      <c r="FF57" s="292"/>
      <c r="FG57" s="292"/>
      <c r="FH57" s="292"/>
      <c r="FI57" s="292"/>
      <c r="FJ57" s="292"/>
      <c r="FK57" s="292"/>
      <c r="FL57" s="292"/>
    </row>
    <row r="58" spans="1:168" ht="20.25" customHeight="1">
      <c r="A58" s="630"/>
      <c r="B58" s="630"/>
      <c r="C58" s="630"/>
      <c r="D58" s="627"/>
      <c r="E58" s="627"/>
      <c r="F58" s="632"/>
      <c r="G58" s="627"/>
      <c r="H58" s="625"/>
      <c r="I58" s="627"/>
      <c r="J58" s="627"/>
      <c r="K58" s="627"/>
      <c r="L58" s="627"/>
      <c r="M58" s="629"/>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292"/>
      <c r="AL58" s="292"/>
      <c r="AM58" s="292"/>
      <c r="AN58" s="292"/>
      <c r="AO58" s="292"/>
      <c r="AP58" s="292"/>
      <c r="AQ58" s="292"/>
      <c r="AR58" s="292"/>
      <c r="AS58" s="292"/>
      <c r="AT58" s="292"/>
      <c r="AU58" s="292"/>
      <c r="AV58" s="292"/>
      <c r="AW58" s="292"/>
      <c r="AX58" s="292"/>
      <c r="AY58" s="292"/>
      <c r="AZ58" s="292"/>
      <c r="BA58" s="292"/>
      <c r="BB58" s="292"/>
      <c r="BC58" s="292"/>
      <c r="BD58" s="292"/>
      <c r="BE58" s="292"/>
      <c r="BF58" s="292"/>
      <c r="BG58" s="292"/>
      <c r="BH58" s="292"/>
      <c r="BI58" s="292"/>
      <c r="BJ58" s="292"/>
      <c r="BK58" s="292"/>
      <c r="BL58" s="292"/>
      <c r="BM58" s="292"/>
      <c r="BN58" s="292"/>
      <c r="BO58" s="292"/>
      <c r="BP58" s="292"/>
      <c r="BQ58" s="292"/>
      <c r="BR58" s="292"/>
      <c r="BS58" s="292"/>
      <c r="BT58" s="292"/>
      <c r="BU58" s="292"/>
      <c r="BV58" s="292"/>
      <c r="BW58" s="292"/>
      <c r="BX58" s="292"/>
      <c r="BY58" s="292"/>
      <c r="BZ58" s="292"/>
      <c r="CA58" s="292"/>
      <c r="CB58" s="292"/>
      <c r="CC58" s="292"/>
      <c r="CD58" s="292"/>
      <c r="CE58" s="292"/>
      <c r="CF58" s="292"/>
      <c r="CG58" s="292"/>
      <c r="CH58" s="292"/>
      <c r="CI58" s="292"/>
      <c r="CJ58" s="292"/>
      <c r="CK58" s="292"/>
      <c r="CL58" s="292"/>
      <c r="CM58" s="292"/>
      <c r="CN58" s="292"/>
      <c r="CO58" s="292"/>
      <c r="CP58" s="292"/>
      <c r="CQ58" s="292"/>
      <c r="CR58" s="292"/>
      <c r="CS58" s="292"/>
      <c r="CT58" s="292"/>
      <c r="CU58" s="292"/>
      <c r="CV58" s="292"/>
      <c r="CW58" s="292"/>
      <c r="CX58" s="292"/>
      <c r="CY58" s="292"/>
      <c r="CZ58" s="292"/>
      <c r="DA58" s="292"/>
      <c r="DB58" s="292"/>
      <c r="DC58" s="292"/>
      <c r="DD58" s="292"/>
      <c r="DE58" s="292"/>
      <c r="DF58" s="292"/>
      <c r="DG58" s="292"/>
      <c r="DH58" s="292"/>
      <c r="DI58" s="292"/>
      <c r="DJ58" s="292"/>
      <c r="DK58" s="292"/>
      <c r="DL58" s="292"/>
      <c r="DM58" s="292"/>
      <c r="DN58" s="292"/>
      <c r="DO58" s="292"/>
      <c r="DP58" s="292"/>
      <c r="DQ58" s="292"/>
      <c r="DR58" s="292"/>
      <c r="DS58" s="292"/>
      <c r="DT58" s="292"/>
      <c r="DU58" s="292"/>
      <c r="DV58" s="292"/>
      <c r="DW58" s="292"/>
      <c r="DX58" s="292"/>
      <c r="DY58" s="292"/>
      <c r="DZ58" s="292"/>
      <c r="EA58" s="292"/>
      <c r="EB58" s="292"/>
      <c r="EC58" s="292"/>
      <c r="ED58" s="292"/>
      <c r="EE58" s="292"/>
      <c r="EF58" s="292"/>
      <c r="EG58" s="292"/>
      <c r="EH58" s="292"/>
      <c r="EI58" s="292"/>
      <c r="EJ58" s="292"/>
      <c r="EK58" s="292"/>
      <c r="EL58" s="292"/>
      <c r="EM58" s="292"/>
      <c r="EN58" s="292"/>
      <c r="EO58" s="292"/>
      <c r="EP58" s="292"/>
      <c r="EQ58" s="292"/>
      <c r="ER58" s="292"/>
      <c r="ES58" s="292"/>
      <c r="ET58" s="292"/>
      <c r="EU58" s="292"/>
      <c r="EV58" s="292"/>
      <c r="EW58" s="292"/>
      <c r="EX58" s="292"/>
      <c r="EY58" s="292"/>
      <c r="EZ58" s="292"/>
      <c r="FA58" s="292"/>
      <c r="FB58" s="292"/>
      <c r="FC58" s="292"/>
      <c r="FD58" s="292"/>
      <c r="FE58" s="292"/>
      <c r="FF58" s="292"/>
      <c r="FG58" s="292"/>
      <c r="FH58" s="292"/>
      <c r="FI58" s="292"/>
      <c r="FJ58" s="292"/>
      <c r="FK58" s="292"/>
      <c r="FL58" s="292"/>
    </row>
    <row r="59" spans="1:168" s="289" customFormat="1" ht="20.25" customHeight="1">
      <c r="A59" s="630">
        <f>'7- Mapa Final'!A60</f>
        <v>6</v>
      </c>
      <c r="B59" s="630" t="str">
        <f>'7- Mapa Final'!B60</f>
        <v>Afectación de los aspectos ambientales</v>
      </c>
      <c r="C59" s="630" t="str">
        <f>'7- Mapa Final'!C60</f>
        <v>Falta de información para que los desarrollos administrativos incluyan los enfoques ambientales.</v>
      </c>
      <c r="D59" s="631" t="str">
        <f>'7- Mapa Final'!J60</f>
        <v>Muy Baja - 1</v>
      </c>
      <c r="E59" s="631" t="str">
        <f>'7- Mapa Final'!K60</f>
        <v>Moderado - 3</v>
      </c>
      <c r="F59" s="632" t="str">
        <f>'7- Mapa Final'!M60</f>
        <v>Moderado - 3</v>
      </c>
      <c r="G59" s="627" t="str">
        <f>'7- Mapa Final'!N60</f>
        <v>Reducir (Mitigar)</v>
      </c>
      <c r="H59" s="625" t="str">
        <f>'7- Mapa Final'!O60</f>
        <v>Ejecución del plan de trabajo anual ambiental</v>
      </c>
      <c r="I59" s="627" t="s">
        <v>542</v>
      </c>
      <c r="J59" s="627"/>
      <c r="K59" s="628">
        <v>45292</v>
      </c>
      <c r="L59" s="628">
        <v>45382</v>
      </c>
      <c r="M59" s="629" t="s">
        <v>548</v>
      </c>
    </row>
    <row r="60" spans="1:168" s="289" customFormat="1" ht="20.25" customHeight="1">
      <c r="A60" s="630"/>
      <c r="B60" s="630"/>
      <c r="C60" s="630"/>
      <c r="D60" s="627"/>
      <c r="E60" s="627"/>
      <c r="F60" s="632"/>
      <c r="G60" s="627"/>
      <c r="H60" s="625"/>
      <c r="I60" s="627"/>
      <c r="J60" s="627"/>
      <c r="K60" s="627"/>
      <c r="L60" s="627"/>
      <c r="M60" s="629"/>
    </row>
    <row r="61" spans="1:168" s="289" customFormat="1" ht="20.25" customHeight="1">
      <c r="A61" s="630"/>
      <c r="B61" s="630"/>
      <c r="C61" s="630"/>
      <c r="D61" s="627"/>
      <c r="E61" s="627"/>
      <c r="F61" s="632"/>
      <c r="G61" s="627"/>
      <c r="H61" s="625"/>
      <c r="I61" s="627"/>
      <c r="J61" s="627"/>
      <c r="K61" s="627"/>
      <c r="L61" s="627"/>
      <c r="M61" s="629"/>
    </row>
    <row r="62" spans="1:168" s="289" customFormat="1" ht="20.25" customHeight="1">
      <c r="A62" s="630"/>
      <c r="B62" s="630"/>
      <c r="C62" s="630"/>
      <c r="D62" s="627"/>
      <c r="E62" s="627"/>
      <c r="F62" s="632"/>
      <c r="G62" s="627"/>
      <c r="H62" s="625"/>
      <c r="I62" s="627"/>
      <c r="J62" s="627"/>
      <c r="K62" s="627"/>
      <c r="L62" s="627"/>
      <c r="M62" s="629"/>
    </row>
    <row r="63" spans="1:168" s="289" customFormat="1" ht="20.25" customHeight="1">
      <c r="A63" s="630"/>
      <c r="B63" s="630"/>
      <c r="C63" s="630"/>
      <c r="D63" s="627"/>
      <c r="E63" s="627"/>
      <c r="F63" s="632"/>
      <c r="G63" s="627"/>
      <c r="H63" s="625"/>
      <c r="I63" s="627"/>
      <c r="J63" s="627"/>
      <c r="K63" s="627"/>
      <c r="L63" s="627"/>
      <c r="M63" s="629"/>
    </row>
    <row r="64" spans="1:168" ht="20.25" customHeight="1">
      <c r="A64" s="630"/>
      <c r="B64" s="630"/>
      <c r="C64" s="630"/>
      <c r="D64" s="627"/>
      <c r="E64" s="627"/>
      <c r="F64" s="632"/>
      <c r="G64" s="627"/>
      <c r="H64" s="625"/>
      <c r="I64" s="627"/>
      <c r="J64" s="627"/>
      <c r="K64" s="627"/>
      <c r="L64" s="627"/>
      <c r="M64" s="629"/>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c r="AS64" s="292"/>
      <c r="AT64" s="292"/>
      <c r="AU64" s="292"/>
      <c r="AV64" s="292"/>
      <c r="AW64" s="292"/>
      <c r="AX64" s="292"/>
      <c r="AY64" s="292"/>
      <c r="AZ64" s="292"/>
      <c r="BA64" s="292"/>
      <c r="BB64" s="292"/>
      <c r="BC64" s="292"/>
      <c r="BD64" s="292"/>
      <c r="BE64" s="292"/>
      <c r="BF64" s="292"/>
      <c r="BG64" s="292"/>
      <c r="BH64" s="292"/>
      <c r="BI64" s="292"/>
      <c r="BJ64" s="292"/>
      <c r="BK64" s="292"/>
      <c r="BL64" s="292"/>
      <c r="BM64" s="292"/>
      <c r="BN64" s="292"/>
      <c r="BO64" s="292"/>
      <c r="BP64" s="292"/>
      <c r="BQ64" s="292"/>
      <c r="BR64" s="292"/>
      <c r="BS64" s="292"/>
      <c r="BT64" s="292"/>
      <c r="BU64" s="292"/>
      <c r="BV64" s="292"/>
      <c r="BW64" s="292"/>
      <c r="BX64" s="292"/>
      <c r="BY64" s="292"/>
      <c r="BZ64" s="292"/>
      <c r="CA64" s="292"/>
      <c r="CB64" s="292"/>
      <c r="CC64" s="292"/>
      <c r="CD64" s="292"/>
      <c r="CE64" s="292"/>
      <c r="CF64" s="292"/>
      <c r="CG64" s="292"/>
      <c r="CH64" s="292"/>
      <c r="CI64" s="292"/>
      <c r="CJ64" s="292"/>
      <c r="CK64" s="292"/>
      <c r="CL64" s="292"/>
      <c r="CM64" s="292"/>
      <c r="CN64" s="292"/>
      <c r="CO64" s="292"/>
      <c r="CP64" s="292"/>
      <c r="CQ64" s="292"/>
      <c r="CR64" s="292"/>
      <c r="CS64" s="292"/>
      <c r="CT64" s="292"/>
      <c r="CU64" s="292"/>
      <c r="CV64" s="292"/>
      <c r="CW64" s="292"/>
      <c r="CX64" s="292"/>
      <c r="CY64" s="292"/>
      <c r="CZ64" s="292"/>
      <c r="DA64" s="292"/>
      <c r="DB64" s="292"/>
      <c r="DC64" s="292"/>
      <c r="DD64" s="292"/>
      <c r="DE64" s="292"/>
      <c r="DF64" s="292"/>
      <c r="DG64" s="292"/>
      <c r="DH64" s="292"/>
      <c r="DI64" s="292"/>
      <c r="DJ64" s="292"/>
      <c r="DK64" s="292"/>
      <c r="DL64" s="292"/>
      <c r="DM64" s="292"/>
      <c r="DN64" s="292"/>
      <c r="DO64" s="292"/>
      <c r="DP64" s="292"/>
      <c r="DQ64" s="292"/>
      <c r="DR64" s="292"/>
      <c r="DS64" s="292"/>
      <c r="DT64" s="292"/>
      <c r="DU64" s="292"/>
      <c r="DV64" s="292"/>
      <c r="DW64" s="292"/>
      <c r="DX64" s="292"/>
      <c r="DY64" s="292"/>
      <c r="DZ64" s="292"/>
      <c r="EA64" s="292"/>
      <c r="EB64" s="292"/>
      <c r="EC64" s="292"/>
      <c r="ED64" s="292"/>
      <c r="EE64" s="292"/>
      <c r="EF64" s="292"/>
      <c r="EG64" s="292"/>
      <c r="EH64" s="292"/>
      <c r="EI64" s="292"/>
      <c r="EJ64" s="292"/>
      <c r="EK64" s="292"/>
      <c r="EL64" s="292"/>
      <c r="EM64" s="292"/>
      <c r="EN64" s="292"/>
      <c r="EO64" s="292"/>
      <c r="EP64" s="292"/>
      <c r="EQ64" s="292"/>
      <c r="ER64" s="292"/>
      <c r="ES64" s="292"/>
      <c r="ET64" s="292"/>
      <c r="EU64" s="292"/>
      <c r="EV64" s="292"/>
      <c r="EW64" s="292"/>
      <c r="EX64" s="292"/>
      <c r="EY64" s="292"/>
      <c r="EZ64" s="292"/>
      <c r="FA64" s="292"/>
      <c r="FB64" s="292"/>
      <c r="FC64" s="292"/>
      <c r="FD64" s="292"/>
      <c r="FE64" s="292"/>
      <c r="FF64" s="292"/>
      <c r="FG64" s="292"/>
      <c r="FH64" s="292"/>
      <c r="FI64" s="292"/>
      <c r="FJ64" s="292"/>
      <c r="FK64" s="292"/>
      <c r="FL64" s="292"/>
    </row>
    <row r="65" spans="1:168" ht="20.25" customHeight="1">
      <c r="A65" s="630"/>
      <c r="B65" s="630"/>
      <c r="C65" s="630"/>
      <c r="D65" s="627"/>
      <c r="E65" s="627"/>
      <c r="F65" s="632"/>
      <c r="G65" s="627"/>
      <c r="H65" s="625"/>
      <c r="I65" s="627"/>
      <c r="J65" s="627"/>
      <c r="K65" s="627"/>
      <c r="L65" s="627"/>
      <c r="M65" s="629"/>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S65" s="292"/>
      <c r="CT65" s="292"/>
      <c r="CU65" s="292"/>
      <c r="CV65" s="292"/>
      <c r="CW65" s="292"/>
      <c r="CX65" s="292"/>
      <c r="CY65" s="292"/>
      <c r="CZ65" s="292"/>
      <c r="DA65" s="292"/>
      <c r="DB65" s="292"/>
      <c r="DC65" s="292"/>
      <c r="DD65" s="292"/>
      <c r="DE65" s="292"/>
      <c r="DF65" s="292"/>
      <c r="DG65" s="292"/>
      <c r="DH65" s="292"/>
      <c r="DI65" s="292"/>
      <c r="DJ65" s="292"/>
      <c r="DK65" s="292"/>
      <c r="DL65" s="292"/>
      <c r="DM65" s="292"/>
      <c r="DN65" s="292"/>
      <c r="DO65" s="292"/>
      <c r="DP65" s="292"/>
      <c r="DQ65" s="292"/>
      <c r="DR65" s="292"/>
      <c r="DS65" s="292"/>
      <c r="DT65" s="292"/>
      <c r="DU65" s="292"/>
      <c r="DV65" s="292"/>
      <c r="DW65" s="292"/>
      <c r="DX65" s="292"/>
      <c r="DY65" s="292"/>
      <c r="DZ65" s="292"/>
      <c r="EA65" s="292"/>
      <c r="EB65" s="292"/>
      <c r="EC65" s="292"/>
      <c r="ED65" s="292"/>
      <c r="EE65" s="292"/>
      <c r="EF65" s="292"/>
      <c r="EG65" s="292"/>
      <c r="EH65" s="292"/>
      <c r="EI65" s="292"/>
      <c r="EJ65" s="292"/>
      <c r="EK65" s="292"/>
      <c r="EL65" s="292"/>
      <c r="EM65" s="292"/>
      <c r="EN65" s="292"/>
      <c r="EO65" s="292"/>
      <c r="EP65" s="292"/>
      <c r="EQ65" s="292"/>
      <c r="ER65" s="292"/>
      <c r="ES65" s="292"/>
      <c r="ET65" s="292"/>
      <c r="EU65" s="292"/>
      <c r="EV65" s="292"/>
      <c r="EW65" s="292"/>
      <c r="EX65" s="292"/>
      <c r="EY65" s="292"/>
      <c r="EZ65" s="292"/>
      <c r="FA65" s="292"/>
      <c r="FB65" s="292"/>
      <c r="FC65" s="292"/>
      <c r="FD65" s="292"/>
      <c r="FE65" s="292"/>
      <c r="FF65" s="292"/>
      <c r="FG65" s="292"/>
      <c r="FH65" s="292"/>
      <c r="FI65" s="292"/>
      <c r="FJ65" s="292"/>
      <c r="FK65" s="292"/>
      <c r="FL65" s="292"/>
    </row>
    <row r="66" spans="1:168" ht="20.25" customHeight="1">
      <c r="A66" s="630"/>
      <c r="B66" s="630"/>
      <c r="C66" s="630"/>
      <c r="D66" s="627"/>
      <c r="E66" s="627"/>
      <c r="F66" s="632"/>
      <c r="G66" s="627"/>
      <c r="H66" s="625"/>
      <c r="I66" s="627"/>
      <c r="J66" s="627"/>
      <c r="K66" s="627"/>
      <c r="L66" s="627"/>
      <c r="M66" s="629"/>
      <c r="N66" s="292"/>
      <c r="O66" s="292"/>
      <c r="P66" s="292"/>
      <c r="Q66" s="292"/>
      <c r="R66" s="292"/>
      <c r="S66" s="292"/>
      <c r="T66" s="292"/>
      <c r="U66" s="292"/>
      <c r="V66" s="292"/>
      <c r="W66" s="292"/>
      <c r="X66" s="292"/>
      <c r="Y66" s="292"/>
      <c r="Z66" s="292"/>
      <c r="AA66" s="292"/>
      <c r="AB66" s="292"/>
      <c r="AC66" s="292"/>
      <c r="AD66" s="292"/>
      <c r="AE66" s="292"/>
      <c r="AF66" s="292"/>
      <c r="AG66" s="292"/>
      <c r="AH66" s="292"/>
      <c r="AI66" s="292"/>
      <c r="AJ66" s="292"/>
      <c r="AK66" s="292"/>
      <c r="AL66" s="292"/>
      <c r="AM66" s="292"/>
      <c r="AN66" s="292"/>
      <c r="AO66" s="292"/>
      <c r="AP66" s="292"/>
      <c r="AQ66" s="292"/>
      <c r="AR66" s="292"/>
      <c r="AS66" s="292"/>
      <c r="AT66" s="292"/>
      <c r="AU66" s="292"/>
      <c r="AV66" s="292"/>
      <c r="AW66" s="292"/>
      <c r="AX66" s="292"/>
      <c r="AY66" s="292"/>
      <c r="AZ66" s="292"/>
      <c r="BA66" s="292"/>
      <c r="BB66" s="292"/>
      <c r="BC66" s="292"/>
      <c r="BD66" s="292"/>
      <c r="BE66" s="292"/>
      <c r="BF66" s="292"/>
      <c r="BG66" s="292"/>
      <c r="BH66" s="292"/>
      <c r="BI66" s="292"/>
      <c r="BJ66" s="292"/>
      <c r="BK66" s="292"/>
      <c r="BL66" s="292"/>
      <c r="BM66" s="292"/>
      <c r="BN66" s="292"/>
      <c r="BO66" s="292"/>
      <c r="BP66" s="292"/>
      <c r="BQ66" s="292"/>
      <c r="BR66" s="292"/>
      <c r="BS66" s="292"/>
      <c r="BT66" s="292"/>
      <c r="BU66" s="292"/>
      <c r="BV66" s="292"/>
      <c r="BW66" s="292"/>
      <c r="BX66" s="292"/>
      <c r="BY66" s="292"/>
      <c r="BZ66" s="292"/>
      <c r="CA66" s="292"/>
      <c r="CB66" s="292"/>
      <c r="CC66" s="292"/>
      <c r="CD66" s="292"/>
      <c r="CE66" s="292"/>
      <c r="CF66" s="292"/>
      <c r="CG66" s="292"/>
      <c r="CH66" s="292"/>
      <c r="CI66" s="292"/>
      <c r="CJ66" s="292"/>
      <c r="CK66" s="292"/>
      <c r="CL66" s="292"/>
      <c r="CM66" s="292"/>
      <c r="CN66" s="292"/>
      <c r="CO66" s="292"/>
      <c r="CP66" s="292"/>
      <c r="CQ66" s="292"/>
      <c r="CR66" s="292"/>
      <c r="CS66" s="292"/>
      <c r="CT66" s="292"/>
      <c r="CU66" s="292"/>
      <c r="CV66" s="292"/>
      <c r="CW66" s="292"/>
      <c r="CX66" s="292"/>
      <c r="CY66" s="292"/>
      <c r="CZ66" s="292"/>
      <c r="DA66" s="292"/>
      <c r="DB66" s="292"/>
      <c r="DC66" s="292"/>
      <c r="DD66" s="292"/>
      <c r="DE66" s="292"/>
      <c r="DF66" s="292"/>
      <c r="DG66" s="292"/>
      <c r="DH66" s="292"/>
      <c r="DI66" s="292"/>
      <c r="DJ66" s="292"/>
      <c r="DK66" s="292"/>
      <c r="DL66" s="292"/>
      <c r="DM66" s="292"/>
      <c r="DN66" s="292"/>
      <c r="DO66" s="292"/>
      <c r="DP66" s="292"/>
      <c r="DQ66" s="292"/>
      <c r="DR66" s="292"/>
      <c r="DS66" s="292"/>
      <c r="DT66" s="292"/>
      <c r="DU66" s="292"/>
      <c r="DV66" s="292"/>
      <c r="DW66" s="292"/>
      <c r="DX66" s="292"/>
      <c r="DY66" s="292"/>
      <c r="DZ66" s="292"/>
      <c r="EA66" s="292"/>
      <c r="EB66" s="292"/>
      <c r="EC66" s="292"/>
      <c r="ED66" s="292"/>
      <c r="EE66" s="292"/>
      <c r="EF66" s="292"/>
      <c r="EG66" s="292"/>
      <c r="EH66" s="292"/>
      <c r="EI66" s="292"/>
      <c r="EJ66" s="292"/>
      <c r="EK66" s="292"/>
      <c r="EL66" s="292"/>
      <c r="EM66" s="292"/>
      <c r="EN66" s="292"/>
      <c r="EO66" s="292"/>
      <c r="EP66" s="292"/>
      <c r="EQ66" s="292"/>
      <c r="ER66" s="292"/>
      <c r="ES66" s="292"/>
      <c r="ET66" s="292"/>
      <c r="EU66" s="292"/>
      <c r="EV66" s="292"/>
      <c r="EW66" s="292"/>
      <c r="EX66" s="292"/>
      <c r="EY66" s="292"/>
      <c r="EZ66" s="292"/>
      <c r="FA66" s="292"/>
      <c r="FB66" s="292"/>
      <c r="FC66" s="292"/>
      <c r="FD66" s="292"/>
      <c r="FE66" s="292"/>
      <c r="FF66" s="292"/>
      <c r="FG66" s="292"/>
      <c r="FH66" s="292"/>
      <c r="FI66" s="292"/>
      <c r="FJ66" s="292"/>
      <c r="FK66" s="292"/>
      <c r="FL66" s="292"/>
    </row>
    <row r="67" spans="1:168" ht="20.25" customHeight="1">
      <c r="A67" s="630"/>
      <c r="B67" s="630"/>
      <c r="C67" s="630"/>
      <c r="D67" s="627"/>
      <c r="E67" s="627"/>
      <c r="F67" s="632"/>
      <c r="G67" s="627"/>
      <c r="H67" s="625"/>
      <c r="I67" s="627"/>
      <c r="J67" s="627"/>
      <c r="K67" s="627"/>
      <c r="L67" s="627"/>
      <c r="M67" s="629"/>
      <c r="N67" s="292"/>
      <c r="O67" s="292"/>
      <c r="P67" s="292"/>
      <c r="Q67" s="292"/>
      <c r="R67" s="292"/>
      <c r="S67" s="292"/>
      <c r="T67" s="292"/>
      <c r="U67" s="292"/>
      <c r="V67" s="292"/>
      <c r="W67" s="292"/>
      <c r="X67" s="292"/>
      <c r="Y67" s="292"/>
      <c r="Z67" s="292"/>
      <c r="AA67" s="292"/>
      <c r="AB67" s="292"/>
      <c r="AC67" s="292"/>
      <c r="AD67" s="292"/>
      <c r="AE67" s="292"/>
      <c r="AF67" s="292"/>
      <c r="AG67" s="292"/>
      <c r="AH67" s="292"/>
      <c r="AI67" s="292"/>
      <c r="AJ67" s="292"/>
      <c r="AK67" s="292"/>
      <c r="AL67" s="292"/>
      <c r="AM67" s="292"/>
      <c r="AN67" s="292"/>
      <c r="AO67" s="292"/>
      <c r="AP67" s="292"/>
      <c r="AQ67" s="292"/>
      <c r="AR67" s="292"/>
      <c r="AS67" s="292"/>
      <c r="AT67" s="292"/>
      <c r="AU67" s="292"/>
      <c r="AV67" s="292"/>
      <c r="AW67" s="292"/>
      <c r="AX67" s="292"/>
      <c r="AY67" s="292"/>
      <c r="AZ67" s="292"/>
      <c r="BA67" s="292"/>
      <c r="BB67" s="292"/>
      <c r="BC67" s="292"/>
      <c r="BD67" s="292"/>
      <c r="BE67" s="292"/>
      <c r="BF67" s="292"/>
      <c r="BG67" s="292"/>
      <c r="BH67" s="292"/>
      <c r="BI67" s="292"/>
      <c r="BJ67" s="292"/>
      <c r="BK67" s="292"/>
      <c r="BL67" s="292"/>
      <c r="BM67" s="292"/>
      <c r="BN67" s="292"/>
      <c r="BO67" s="292"/>
      <c r="BP67" s="292"/>
      <c r="BQ67" s="292"/>
      <c r="BR67" s="292"/>
      <c r="BS67" s="292"/>
      <c r="BT67" s="292"/>
      <c r="BU67" s="292"/>
      <c r="BV67" s="292"/>
      <c r="BW67" s="292"/>
      <c r="BX67" s="292"/>
      <c r="BY67" s="292"/>
      <c r="BZ67" s="292"/>
      <c r="CA67" s="292"/>
      <c r="CB67" s="292"/>
      <c r="CC67" s="292"/>
      <c r="CD67" s="292"/>
      <c r="CE67" s="292"/>
      <c r="CF67" s="292"/>
      <c r="CG67" s="292"/>
      <c r="CH67" s="292"/>
      <c r="CI67" s="292"/>
      <c r="CJ67" s="292"/>
      <c r="CK67" s="292"/>
      <c r="CL67" s="292"/>
      <c r="CM67" s="292"/>
      <c r="CN67" s="292"/>
      <c r="CO67" s="292"/>
      <c r="CP67" s="292"/>
      <c r="CQ67" s="292"/>
      <c r="CR67" s="292"/>
      <c r="CS67" s="292"/>
      <c r="CT67" s="292"/>
      <c r="CU67" s="292"/>
      <c r="CV67" s="292"/>
      <c r="CW67" s="292"/>
      <c r="CX67" s="292"/>
      <c r="CY67" s="292"/>
      <c r="CZ67" s="292"/>
      <c r="DA67" s="292"/>
      <c r="DB67" s="292"/>
      <c r="DC67" s="292"/>
      <c r="DD67" s="292"/>
      <c r="DE67" s="292"/>
      <c r="DF67" s="292"/>
      <c r="DG67" s="292"/>
      <c r="DH67" s="292"/>
      <c r="DI67" s="292"/>
      <c r="DJ67" s="292"/>
      <c r="DK67" s="292"/>
      <c r="DL67" s="292"/>
      <c r="DM67" s="292"/>
      <c r="DN67" s="292"/>
      <c r="DO67" s="292"/>
      <c r="DP67" s="292"/>
      <c r="DQ67" s="292"/>
      <c r="DR67" s="292"/>
      <c r="DS67" s="292"/>
      <c r="DT67" s="292"/>
      <c r="DU67" s="292"/>
      <c r="DV67" s="292"/>
      <c r="DW67" s="292"/>
      <c r="DX67" s="292"/>
      <c r="DY67" s="292"/>
      <c r="DZ67" s="292"/>
      <c r="EA67" s="292"/>
      <c r="EB67" s="292"/>
      <c r="EC67" s="292"/>
      <c r="ED67" s="292"/>
      <c r="EE67" s="292"/>
      <c r="EF67" s="292"/>
      <c r="EG67" s="292"/>
      <c r="EH67" s="292"/>
      <c r="EI67" s="292"/>
      <c r="EJ67" s="292"/>
      <c r="EK67" s="292"/>
      <c r="EL67" s="292"/>
      <c r="EM67" s="292"/>
      <c r="EN67" s="292"/>
      <c r="EO67" s="292"/>
      <c r="EP67" s="292"/>
      <c r="EQ67" s="292"/>
      <c r="ER67" s="292"/>
      <c r="ES67" s="292"/>
      <c r="ET67" s="292"/>
      <c r="EU67" s="292"/>
      <c r="EV67" s="292"/>
      <c r="EW67" s="292"/>
      <c r="EX67" s="292"/>
      <c r="EY67" s="292"/>
      <c r="EZ67" s="292"/>
      <c r="FA67" s="292"/>
      <c r="FB67" s="292"/>
      <c r="FC67" s="292"/>
      <c r="FD67" s="292"/>
      <c r="FE67" s="292"/>
      <c r="FF67" s="292"/>
      <c r="FG67" s="292"/>
      <c r="FH67" s="292"/>
      <c r="FI67" s="292"/>
      <c r="FJ67" s="292"/>
      <c r="FK67" s="292"/>
      <c r="FL67" s="292"/>
    </row>
    <row r="68" spans="1:168" ht="20.25" customHeight="1">
      <c r="A68" s="630"/>
      <c r="B68" s="630"/>
      <c r="C68" s="630"/>
      <c r="D68" s="627"/>
      <c r="E68" s="627"/>
      <c r="F68" s="632"/>
      <c r="G68" s="627"/>
      <c r="H68" s="625"/>
      <c r="I68" s="627"/>
      <c r="J68" s="627"/>
      <c r="K68" s="627"/>
      <c r="L68" s="627"/>
      <c r="M68" s="629"/>
      <c r="N68" s="292"/>
      <c r="O68" s="292"/>
      <c r="P68" s="292"/>
      <c r="Q68" s="292"/>
      <c r="R68" s="292"/>
      <c r="S68" s="292"/>
      <c r="T68" s="292"/>
      <c r="U68" s="292"/>
      <c r="V68" s="292"/>
      <c r="W68" s="292"/>
      <c r="X68" s="292"/>
      <c r="Y68" s="292"/>
      <c r="Z68" s="292"/>
      <c r="AA68" s="292"/>
      <c r="AB68" s="292"/>
      <c r="AC68" s="292"/>
      <c r="AD68" s="292"/>
      <c r="AE68" s="292"/>
      <c r="AF68" s="292"/>
      <c r="AG68" s="292"/>
      <c r="AH68" s="292"/>
      <c r="AI68" s="292"/>
      <c r="AJ68" s="292"/>
      <c r="AK68" s="292"/>
      <c r="AL68" s="292"/>
      <c r="AM68" s="292"/>
      <c r="AN68" s="292"/>
      <c r="AO68" s="292"/>
      <c r="AP68" s="292"/>
      <c r="AQ68" s="292"/>
      <c r="AR68" s="292"/>
      <c r="AS68" s="292"/>
      <c r="AT68" s="292"/>
      <c r="AU68" s="292"/>
      <c r="AV68" s="292"/>
      <c r="AW68" s="292"/>
      <c r="AX68" s="292"/>
      <c r="AY68" s="292"/>
      <c r="AZ68" s="292"/>
      <c r="BA68" s="292"/>
      <c r="BB68" s="292"/>
      <c r="BC68" s="292"/>
      <c r="BD68" s="292"/>
      <c r="BE68" s="292"/>
      <c r="BF68" s="292"/>
      <c r="BG68" s="292"/>
      <c r="BH68" s="292"/>
      <c r="BI68" s="292"/>
      <c r="BJ68" s="292"/>
      <c r="BK68" s="292"/>
      <c r="BL68" s="292"/>
      <c r="BM68" s="292"/>
      <c r="BN68" s="292"/>
      <c r="BO68" s="292"/>
      <c r="BP68" s="292"/>
      <c r="BQ68" s="292"/>
      <c r="BR68" s="292"/>
      <c r="BS68" s="292"/>
      <c r="BT68" s="292"/>
      <c r="BU68" s="292"/>
      <c r="BV68" s="292"/>
      <c r="BW68" s="292"/>
      <c r="BX68" s="292"/>
      <c r="BY68" s="292"/>
      <c r="BZ68" s="292"/>
      <c r="CA68" s="292"/>
      <c r="CB68" s="292"/>
      <c r="CC68" s="292"/>
      <c r="CD68" s="292"/>
      <c r="CE68" s="292"/>
      <c r="CF68" s="292"/>
      <c r="CG68" s="292"/>
      <c r="CH68" s="292"/>
      <c r="CI68" s="292"/>
      <c r="CJ68" s="292"/>
      <c r="CK68" s="292"/>
      <c r="CL68" s="292"/>
      <c r="CM68" s="292"/>
      <c r="CN68" s="292"/>
      <c r="CO68" s="292"/>
      <c r="CP68" s="292"/>
      <c r="CQ68" s="292"/>
      <c r="CR68" s="292"/>
      <c r="CS68" s="292"/>
      <c r="CT68" s="292"/>
      <c r="CU68" s="292"/>
      <c r="CV68" s="292"/>
      <c r="CW68" s="292"/>
      <c r="CX68" s="292"/>
      <c r="CY68" s="292"/>
      <c r="CZ68" s="292"/>
      <c r="DA68" s="292"/>
      <c r="DB68" s="292"/>
      <c r="DC68" s="292"/>
      <c r="DD68" s="292"/>
      <c r="DE68" s="292"/>
      <c r="DF68" s="292"/>
      <c r="DG68" s="292"/>
      <c r="DH68" s="292"/>
      <c r="DI68" s="292"/>
      <c r="DJ68" s="292"/>
      <c r="DK68" s="292"/>
      <c r="DL68" s="292"/>
      <c r="DM68" s="292"/>
      <c r="DN68" s="292"/>
      <c r="DO68" s="292"/>
      <c r="DP68" s="292"/>
      <c r="DQ68" s="292"/>
      <c r="DR68" s="292"/>
      <c r="DS68" s="292"/>
      <c r="DT68" s="292"/>
      <c r="DU68" s="292"/>
      <c r="DV68" s="292"/>
      <c r="DW68" s="292"/>
      <c r="DX68" s="292"/>
      <c r="DY68" s="292"/>
      <c r="DZ68" s="292"/>
      <c r="EA68" s="292"/>
      <c r="EB68" s="292"/>
      <c r="EC68" s="292"/>
      <c r="ED68" s="292"/>
      <c r="EE68" s="292"/>
      <c r="EF68" s="292"/>
      <c r="EG68" s="292"/>
      <c r="EH68" s="292"/>
      <c r="EI68" s="292"/>
      <c r="EJ68" s="292"/>
      <c r="EK68" s="292"/>
      <c r="EL68" s="292"/>
      <c r="EM68" s="292"/>
      <c r="EN68" s="292"/>
      <c r="EO68" s="292"/>
      <c r="EP68" s="292"/>
      <c r="EQ68" s="292"/>
      <c r="ER68" s="292"/>
      <c r="ES68" s="292"/>
      <c r="ET68" s="292"/>
      <c r="EU68" s="292"/>
      <c r="EV68" s="292"/>
      <c r="EW68" s="292"/>
      <c r="EX68" s="292"/>
      <c r="EY68" s="292"/>
      <c r="EZ68" s="292"/>
      <c r="FA68" s="292"/>
      <c r="FB68" s="292"/>
      <c r="FC68" s="292"/>
      <c r="FD68" s="292"/>
      <c r="FE68" s="292"/>
      <c r="FF68" s="292"/>
      <c r="FG68" s="292"/>
      <c r="FH68" s="292"/>
      <c r="FI68" s="292"/>
      <c r="FJ68" s="292"/>
      <c r="FK68" s="292"/>
      <c r="FL68" s="292"/>
    </row>
    <row r="69" spans="1:168" s="289" customFormat="1" ht="20.25" customHeight="1">
      <c r="A69" s="630">
        <f>'7- Mapa Final'!A70</f>
        <v>7</v>
      </c>
      <c r="B69" s="630" t="str">
        <f>'7- Mapa Final'!B70</f>
        <v>Suspensión de actividades en las sedes por emergencias, fenómenos naturales o de orden publico</v>
      </c>
      <c r="C69" s="630" t="str">
        <f>'7- Mapa Final'!C70</f>
        <v>Pérdidas humanas, materiales y económicas por eventos asociados a la ocurrencia de una emergencia, desastre o fenómenos naturales o de orden publico</v>
      </c>
      <c r="D69" s="631" t="str">
        <f>'7- Mapa Final'!J70</f>
        <v>Muy Baja - 1</v>
      </c>
      <c r="E69" s="631" t="str">
        <f>'7- Mapa Final'!K70</f>
        <v>Moderado - 3</v>
      </c>
      <c r="F69" s="632" t="str">
        <f>'7- Mapa Final'!M70</f>
        <v>Moderado - 3</v>
      </c>
      <c r="G69" s="627" t="str">
        <f>'7- Mapa Final'!N70</f>
        <v>Reducir (Mitigar)</v>
      </c>
      <c r="H69" s="625" t="str">
        <f>'7- Mapa Final'!O70</f>
        <v>Informe trimestral de los servicios administrativos y generales a cargo de la dependencia</v>
      </c>
      <c r="I69" s="627" t="s">
        <v>542</v>
      </c>
      <c r="J69" s="627"/>
      <c r="K69" s="628">
        <v>45292</v>
      </c>
      <c r="L69" s="628">
        <v>45382</v>
      </c>
      <c r="M69" s="633" t="s">
        <v>549</v>
      </c>
    </row>
    <row r="70" spans="1:168" s="289" customFormat="1" ht="20.25" customHeight="1">
      <c r="A70" s="630"/>
      <c r="B70" s="630"/>
      <c r="C70" s="630"/>
      <c r="D70" s="627"/>
      <c r="E70" s="627"/>
      <c r="F70" s="632"/>
      <c r="G70" s="627"/>
      <c r="H70" s="625"/>
      <c r="I70" s="627"/>
      <c r="J70" s="627"/>
      <c r="K70" s="627"/>
      <c r="L70" s="627"/>
      <c r="M70" s="633"/>
    </row>
    <row r="71" spans="1:168" s="289" customFormat="1" ht="20.25" customHeight="1">
      <c r="A71" s="630"/>
      <c r="B71" s="630"/>
      <c r="C71" s="630"/>
      <c r="D71" s="627"/>
      <c r="E71" s="627"/>
      <c r="F71" s="632"/>
      <c r="G71" s="627"/>
      <c r="H71" s="625"/>
      <c r="I71" s="627"/>
      <c r="J71" s="627"/>
      <c r="K71" s="627"/>
      <c r="L71" s="627"/>
      <c r="M71" s="633"/>
    </row>
    <row r="72" spans="1:168" s="289" customFormat="1" ht="20.25" customHeight="1">
      <c r="A72" s="630"/>
      <c r="B72" s="630"/>
      <c r="C72" s="630"/>
      <c r="D72" s="627"/>
      <c r="E72" s="627"/>
      <c r="F72" s="632"/>
      <c r="G72" s="627"/>
      <c r="H72" s="625"/>
      <c r="I72" s="627"/>
      <c r="J72" s="627"/>
      <c r="K72" s="627"/>
      <c r="L72" s="627"/>
      <c r="M72" s="633"/>
    </row>
    <row r="73" spans="1:168" s="289" customFormat="1" ht="20.25" customHeight="1">
      <c r="A73" s="630"/>
      <c r="B73" s="630"/>
      <c r="C73" s="630"/>
      <c r="D73" s="627"/>
      <c r="E73" s="627"/>
      <c r="F73" s="632"/>
      <c r="G73" s="627"/>
      <c r="H73" s="625"/>
      <c r="I73" s="627"/>
      <c r="J73" s="627"/>
      <c r="K73" s="627"/>
      <c r="L73" s="627"/>
      <c r="M73" s="633"/>
    </row>
    <row r="74" spans="1:168" ht="20.25" customHeight="1">
      <c r="A74" s="630"/>
      <c r="B74" s="630"/>
      <c r="C74" s="630"/>
      <c r="D74" s="627"/>
      <c r="E74" s="627"/>
      <c r="F74" s="632"/>
      <c r="G74" s="627"/>
      <c r="H74" s="625"/>
      <c r="I74" s="627"/>
      <c r="J74" s="627"/>
      <c r="K74" s="627"/>
      <c r="L74" s="627"/>
      <c r="M74" s="633"/>
      <c r="N74" s="292"/>
      <c r="O74" s="292"/>
      <c r="P74" s="292"/>
      <c r="Q74" s="292"/>
      <c r="R74" s="292"/>
      <c r="S74" s="292"/>
      <c r="T74" s="292"/>
      <c r="U74" s="292"/>
      <c r="V74" s="292"/>
      <c r="W74" s="292"/>
      <c r="X74" s="292"/>
      <c r="Y74" s="292"/>
      <c r="Z74" s="292"/>
      <c r="AA74" s="292"/>
      <c r="AB74" s="292"/>
      <c r="AC74" s="292"/>
      <c r="AD74" s="292"/>
      <c r="AE74" s="292"/>
      <c r="AF74" s="292"/>
      <c r="AG74" s="292"/>
      <c r="AH74" s="292"/>
      <c r="AI74" s="292"/>
      <c r="AJ74" s="292"/>
      <c r="AK74" s="292"/>
      <c r="AL74" s="292"/>
      <c r="AM74" s="292"/>
      <c r="AN74" s="292"/>
      <c r="AO74" s="292"/>
      <c r="AP74" s="292"/>
      <c r="AQ74" s="292"/>
      <c r="AR74" s="292"/>
      <c r="AS74" s="292"/>
      <c r="AT74" s="292"/>
      <c r="AU74" s="292"/>
      <c r="AV74" s="292"/>
      <c r="AW74" s="292"/>
      <c r="AX74" s="292"/>
      <c r="AY74" s="292"/>
      <c r="AZ74" s="292"/>
      <c r="BA74" s="292"/>
      <c r="BB74" s="292"/>
      <c r="BC74" s="292"/>
      <c r="BD74" s="292"/>
      <c r="BE74" s="292"/>
      <c r="BF74" s="292"/>
      <c r="BG74" s="292"/>
      <c r="BH74" s="292"/>
      <c r="BI74" s="292"/>
      <c r="BJ74" s="292"/>
      <c r="BK74" s="292"/>
      <c r="BL74" s="292"/>
      <c r="BM74" s="292"/>
      <c r="BN74" s="292"/>
      <c r="BO74" s="292"/>
      <c r="BP74" s="292"/>
      <c r="BQ74" s="292"/>
      <c r="BR74" s="292"/>
      <c r="BS74" s="292"/>
      <c r="BT74" s="292"/>
      <c r="BU74" s="292"/>
      <c r="BV74" s="292"/>
      <c r="BW74" s="292"/>
      <c r="BX74" s="292"/>
      <c r="BY74" s="292"/>
      <c r="BZ74" s="292"/>
      <c r="CA74" s="292"/>
      <c r="CB74" s="292"/>
      <c r="CC74" s="292"/>
      <c r="CD74" s="292"/>
      <c r="CE74" s="292"/>
      <c r="CF74" s="292"/>
      <c r="CG74" s="292"/>
      <c r="CH74" s="292"/>
      <c r="CI74" s="292"/>
      <c r="CJ74" s="292"/>
      <c r="CK74" s="292"/>
      <c r="CL74" s="292"/>
      <c r="CM74" s="292"/>
      <c r="CN74" s="292"/>
      <c r="CO74" s="292"/>
      <c r="CP74" s="292"/>
      <c r="CQ74" s="292"/>
      <c r="CR74" s="292"/>
      <c r="CS74" s="292"/>
      <c r="CT74" s="292"/>
      <c r="CU74" s="292"/>
      <c r="CV74" s="292"/>
      <c r="CW74" s="292"/>
      <c r="CX74" s="292"/>
      <c r="CY74" s="292"/>
      <c r="CZ74" s="292"/>
      <c r="DA74" s="292"/>
      <c r="DB74" s="292"/>
      <c r="DC74" s="292"/>
      <c r="DD74" s="292"/>
      <c r="DE74" s="292"/>
      <c r="DF74" s="292"/>
      <c r="DG74" s="292"/>
      <c r="DH74" s="292"/>
      <c r="DI74" s="292"/>
      <c r="DJ74" s="292"/>
      <c r="DK74" s="292"/>
      <c r="DL74" s="292"/>
      <c r="DM74" s="292"/>
      <c r="DN74" s="292"/>
      <c r="DO74" s="292"/>
      <c r="DP74" s="292"/>
      <c r="DQ74" s="292"/>
      <c r="DR74" s="292"/>
      <c r="DS74" s="292"/>
      <c r="DT74" s="292"/>
      <c r="DU74" s="292"/>
      <c r="DV74" s="292"/>
      <c r="DW74" s="292"/>
      <c r="DX74" s="292"/>
      <c r="DY74" s="292"/>
      <c r="DZ74" s="292"/>
      <c r="EA74" s="292"/>
      <c r="EB74" s="292"/>
      <c r="EC74" s="292"/>
      <c r="ED74" s="292"/>
      <c r="EE74" s="292"/>
      <c r="EF74" s="292"/>
      <c r="EG74" s="292"/>
      <c r="EH74" s="292"/>
      <c r="EI74" s="292"/>
      <c r="EJ74" s="292"/>
      <c r="EK74" s="292"/>
      <c r="EL74" s="292"/>
      <c r="EM74" s="292"/>
      <c r="EN74" s="292"/>
      <c r="EO74" s="292"/>
      <c r="EP74" s="292"/>
      <c r="EQ74" s="292"/>
      <c r="ER74" s="292"/>
      <c r="ES74" s="292"/>
      <c r="ET74" s="292"/>
      <c r="EU74" s="292"/>
      <c r="EV74" s="292"/>
      <c r="EW74" s="292"/>
      <c r="EX74" s="292"/>
      <c r="EY74" s="292"/>
      <c r="EZ74" s="292"/>
      <c r="FA74" s="292"/>
      <c r="FB74" s="292"/>
      <c r="FC74" s="292"/>
      <c r="FD74" s="292"/>
      <c r="FE74" s="292"/>
      <c r="FF74" s="292"/>
      <c r="FG74" s="292"/>
      <c r="FH74" s="292"/>
      <c r="FI74" s="292"/>
      <c r="FJ74" s="292"/>
      <c r="FK74" s="292"/>
      <c r="FL74" s="292"/>
    </row>
    <row r="75" spans="1:168" ht="20.25" customHeight="1">
      <c r="A75" s="630"/>
      <c r="B75" s="630"/>
      <c r="C75" s="630"/>
      <c r="D75" s="627"/>
      <c r="E75" s="627"/>
      <c r="F75" s="632"/>
      <c r="G75" s="627"/>
      <c r="H75" s="625"/>
      <c r="I75" s="627"/>
      <c r="J75" s="627"/>
      <c r="K75" s="627"/>
      <c r="L75" s="627"/>
      <c r="M75" s="633"/>
      <c r="N75" s="292"/>
      <c r="O75" s="292"/>
      <c r="P75" s="292"/>
      <c r="Q75" s="292"/>
      <c r="R75" s="292"/>
      <c r="S75" s="292"/>
      <c r="T75" s="292"/>
      <c r="U75" s="292"/>
      <c r="V75" s="292"/>
      <c r="W75" s="292"/>
      <c r="X75" s="292"/>
      <c r="Y75" s="292"/>
      <c r="Z75" s="292"/>
      <c r="AA75" s="292"/>
      <c r="AB75" s="292"/>
      <c r="AC75" s="292"/>
      <c r="AD75" s="292"/>
      <c r="AE75" s="292"/>
      <c r="AF75" s="292"/>
      <c r="AG75" s="292"/>
      <c r="AH75" s="292"/>
      <c r="AI75" s="292"/>
      <c r="AJ75" s="292"/>
      <c r="AK75" s="292"/>
      <c r="AL75" s="292"/>
      <c r="AM75" s="292"/>
      <c r="AN75" s="292"/>
      <c r="AO75" s="292"/>
      <c r="AP75" s="292"/>
      <c r="AQ75" s="292"/>
      <c r="AR75" s="292"/>
      <c r="AS75" s="292"/>
      <c r="AT75" s="292"/>
      <c r="AU75" s="292"/>
      <c r="AV75" s="292"/>
      <c r="AW75" s="292"/>
      <c r="AX75" s="292"/>
      <c r="AY75" s="292"/>
      <c r="AZ75" s="292"/>
      <c r="BA75" s="292"/>
      <c r="BB75" s="292"/>
      <c r="BC75" s="292"/>
      <c r="BD75" s="292"/>
      <c r="BE75" s="292"/>
      <c r="BF75" s="292"/>
      <c r="BG75" s="292"/>
      <c r="BH75" s="292"/>
      <c r="BI75" s="292"/>
      <c r="BJ75" s="292"/>
      <c r="BK75" s="292"/>
      <c r="BL75" s="292"/>
      <c r="BM75" s="292"/>
      <c r="BN75" s="292"/>
      <c r="BO75" s="292"/>
      <c r="BP75" s="292"/>
      <c r="BQ75" s="292"/>
      <c r="BR75" s="292"/>
      <c r="BS75" s="292"/>
      <c r="BT75" s="292"/>
      <c r="BU75" s="292"/>
      <c r="BV75" s="292"/>
      <c r="BW75" s="292"/>
      <c r="BX75" s="292"/>
      <c r="BY75" s="292"/>
      <c r="BZ75" s="292"/>
      <c r="CA75" s="292"/>
      <c r="CB75" s="292"/>
      <c r="CC75" s="292"/>
      <c r="CD75" s="292"/>
      <c r="CE75" s="292"/>
      <c r="CF75" s="292"/>
      <c r="CG75" s="292"/>
      <c r="CH75" s="292"/>
      <c r="CI75" s="292"/>
      <c r="CJ75" s="292"/>
      <c r="CK75" s="292"/>
      <c r="CL75" s="292"/>
      <c r="CM75" s="292"/>
      <c r="CN75" s="292"/>
      <c r="CO75" s="292"/>
      <c r="CP75" s="292"/>
      <c r="CQ75" s="292"/>
      <c r="CR75" s="292"/>
      <c r="CS75" s="292"/>
      <c r="CT75" s="292"/>
      <c r="CU75" s="292"/>
      <c r="CV75" s="292"/>
      <c r="CW75" s="292"/>
      <c r="CX75" s="292"/>
      <c r="CY75" s="292"/>
      <c r="CZ75" s="292"/>
      <c r="DA75" s="292"/>
      <c r="DB75" s="292"/>
      <c r="DC75" s="292"/>
      <c r="DD75" s="292"/>
      <c r="DE75" s="292"/>
      <c r="DF75" s="292"/>
      <c r="DG75" s="292"/>
      <c r="DH75" s="292"/>
      <c r="DI75" s="292"/>
      <c r="DJ75" s="292"/>
      <c r="DK75" s="292"/>
      <c r="DL75" s="292"/>
      <c r="DM75" s="292"/>
      <c r="DN75" s="292"/>
      <c r="DO75" s="292"/>
      <c r="DP75" s="292"/>
      <c r="DQ75" s="292"/>
      <c r="DR75" s="292"/>
      <c r="DS75" s="292"/>
      <c r="DT75" s="292"/>
      <c r="DU75" s="292"/>
      <c r="DV75" s="292"/>
      <c r="DW75" s="292"/>
      <c r="DX75" s="292"/>
      <c r="DY75" s="292"/>
      <c r="DZ75" s="292"/>
      <c r="EA75" s="292"/>
      <c r="EB75" s="292"/>
      <c r="EC75" s="292"/>
      <c r="ED75" s="292"/>
      <c r="EE75" s="292"/>
      <c r="EF75" s="292"/>
      <c r="EG75" s="292"/>
      <c r="EH75" s="292"/>
      <c r="EI75" s="292"/>
      <c r="EJ75" s="292"/>
      <c r="EK75" s="292"/>
      <c r="EL75" s="292"/>
      <c r="EM75" s="292"/>
      <c r="EN75" s="292"/>
      <c r="EO75" s="292"/>
      <c r="EP75" s="292"/>
      <c r="EQ75" s="292"/>
      <c r="ER75" s="292"/>
      <c r="ES75" s="292"/>
      <c r="ET75" s="292"/>
      <c r="EU75" s="292"/>
      <c r="EV75" s="292"/>
      <c r="EW75" s="292"/>
      <c r="EX75" s="292"/>
      <c r="EY75" s="292"/>
      <c r="EZ75" s="292"/>
      <c r="FA75" s="292"/>
      <c r="FB75" s="292"/>
      <c r="FC75" s="292"/>
      <c r="FD75" s="292"/>
      <c r="FE75" s="292"/>
      <c r="FF75" s="292"/>
      <c r="FG75" s="292"/>
      <c r="FH75" s="292"/>
      <c r="FI75" s="292"/>
      <c r="FJ75" s="292"/>
      <c r="FK75" s="292"/>
      <c r="FL75" s="292"/>
    </row>
    <row r="76" spans="1:168" ht="20.25" customHeight="1">
      <c r="A76" s="630"/>
      <c r="B76" s="630"/>
      <c r="C76" s="630"/>
      <c r="D76" s="627"/>
      <c r="E76" s="627"/>
      <c r="F76" s="632"/>
      <c r="G76" s="627"/>
      <c r="H76" s="625"/>
      <c r="I76" s="627"/>
      <c r="J76" s="627"/>
      <c r="K76" s="627"/>
      <c r="L76" s="627"/>
      <c r="M76" s="633"/>
      <c r="N76" s="292"/>
      <c r="O76" s="292"/>
      <c r="P76" s="292"/>
      <c r="Q76" s="292"/>
      <c r="R76" s="292"/>
      <c r="S76" s="292"/>
      <c r="T76" s="292"/>
      <c r="U76" s="292"/>
      <c r="V76" s="292"/>
      <c r="W76" s="292"/>
      <c r="X76" s="292"/>
      <c r="Y76" s="292"/>
      <c r="Z76" s="292"/>
      <c r="AA76" s="292"/>
      <c r="AB76" s="292"/>
      <c r="AC76" s="292"/>
      <c r="AD76" s="292"/>
      <c r="AE76" s="292"/>
      <c r="AF76" s="292"/>
      <c r="AG76" s="292"/>
      <c r="AH76" s="292"/>
      <c r="AI76" s="292"/>
      <c r="AJ76" s="292"/>
      <c r="AK76" s="292"/>
      <c r="AL76" s="292"/>
      <c r="AM76" s="292"/>
      <c r="AN76" s="292"/>
      <c r="AO76" s="292"/>
      <c r="AP76" s="292"/>
      <c r="AQ76" s="292"/>
      <c r="AR76" s="292"/>
      <c r="AS76" s="292"/>
      <c r="AT76" s="292"/>
      <c r="AU76" s="292"/>
      <c r="AV76" s="292"/>
      <c r="AW76" s="292"/>
      <c r="AX76" s="292"/>
      <c r="AY76" s="292"/>
      <c r="AZ76" s="292"/>
      <c r="BA76" s="292"/>
      <c r="BB76" s="292"/>
      <c r="BC76" s="292"/>
      <c r="BD76" s="292"/>
      <c r="BE76" s="292"/>
      <c r="BF76" s="292"/>
      <c r="BG76" s="292"/>
      <c r="BH76" s="292"/>
      <c r="BI76" s="292"/>
      <c r="BJ76" s="292"/>
      <c r="BK76" s="292"/>
      <c r="BL76" s="292"/>
      <c r="BM76" s="292"/>
      <c r="BN76" s="292"/>
      <c r="BO76" s="292"/>
      <c r="BP76" s="292"/>
      <c r="BQ76" s="292"/>
      <c r="BR76" s="292"/>
      <c r="BS76" s="292"/>
      <c r="BT76" s="292"/>
      <c r="BU76" s="292"/>
      <c r="BV76" s="292"/>
      <c r="BW76" s="292"/>
      <c r="BX76" s="292"/>
      <c r="BY76" s="292"/>
      <c r="BZ76" s="292"/>
      <c r="CA76" s="292"/>
      <c r="CB76" s="292"/>
      <c r="CC76" s="292"/>
      <c r="CD76" s="292"/>
      <c r="CE76" s="292"/>
      <c r="CF76" s="292"/>
      <c r="CG76" s="292"/>
      <c r="CH76" s="292"/>
      <c r="CI76" s="292"/>
      <c r="CJ76" s="292"/>
      <c r="CK76" s="292"/>
      <c r="CL76" s="292"/>
      <c r="CM76" s="292"/>
      <c r="CN76" s="292"/>
      <c r="CO76" s="292"/>
      <c r="CP76" s="292"/>
      <c r="CQ76" s="292"/>
      <c r="CR76" s="292"/>
      <c r="CS76" s="292"/>
      <c r="CT76" s="292"/>
      <c r="CU76" s="292"/>
      <c r="CV76" s="292"/>
      <c r="CW76" s="292"/>
      <c r="CX76" s="292"/>
      <c r="CY76" s="292"/>
      <c r="CZ76" s="292"/>
      <c r="DA76" s="292"/>
      <c r="DB76" s="292"/>
      <c r="DC76" s="292"/>
      <c r="DD76" s="292"/>
      <c r="DE76" s="292"/>
      <c r="DF76" s="292"/>
      <c r="DG76" s="292"/>
      <c r="DH76" s="292"/>
      <c r="DI76" s="292"/>
      <c r="DJ76" s="292"/>
      <c r="DK76" s="292"/>
      <c r="DL76" s="292"/>
      <c r="DM76" s="292"/>
      <c r="DN76" s="292"/>
      <c r="DO76" s="292"/>
      <c r="DP76" s="292"/>
      <c r="DQ76" s="292"/>
      <c r="DR76" s="292"/>
      <c r="DS76" s="292"/>
      <c r="DT76" s="292"/>
      <c r="DU76" s="292"/>
      <c r="DV76" s="292"/>
      <c r="DW76" s="292"/>
      <c r="DX76" s="292"/>
      <c r="DY76" s="292"/>
      <c r="DZ76" s="292"/>
      <c r="EA76" s="292"/>
      <c r="EB76" s="292"/>
      <c r="EC76" s="292"/>
      <c r="ED76" s="292"/>
      <c r="EE76" s="292"/>
      <c r="EF76" s="292"/>
      <c r="EG76" s="292"/>
      <c r="EH76" s="292"/>
      <c r="EI76" s="292"/>
      <c r="EJ76" s="292"/>
      <c r="EK76" s="292"/>
      <c r="EL76" s="292"/>
      <c r="EM76" s="292"/>
      <c r="EN76" s="292"/>
      <c r="EO76" s="292"/>
      <c r="EP76" s="292"/>
      <c r="EQ76" s="292"/>
      <c r="ER76" s="292"/>
      <c r="ES76" s="292"/>
      <c r="ET76" s="292"/>
      <c r="EU76" s="292"/>
      <c r="EV76" s="292"/>
      <c r="EW76" s="292"/>
      <c r="EX76" s="292"/>
      <c r="EY76" s="292"/>
      <c r="EZ76" s="292"/>
      <c r="FA76" s="292"/>
      <c r="FB76" s="292"/>
      <c r="FC76" s="292"/>
      <c r="FD76" s="292"/>
      <c r="FE76" s="292"/>
      <c r="FF76" s="292"/>
      <c r="FG76" s="292"/>
      <c r="FH76" s="292"/>
      <c r="FI76" s="292"/>
      <c r="FJ76" s="292"/>
      <c r="FK76" s="292"/>
      <c r="FL76" s="292"/>
    </row>
    <row r="77" spans="1:168" ht="20.25" customHeight="1">
      <c r="A77" s="630"/>
      <c r="B77" s="630"/>
      <c r="C77" s="630"/>
      <c r="D77" s="627"/>
      <c r="E77" s="627"/>
      <c r="F77" s="632"/>
      <c r="G77" s="627"/>
      <c r="H77" s="625"/>
      <c r="I77" s="627"/>
      <c r="J77" s="627"/>
      <c r="K77" s="627"/>
      <c r="L77" s="627"/>
      <c r="M77" s="633"/>
      <c r="N77" s="292"/>
      <c r="O77" s="292"/>
      <c r="P77" s="292"/>
      <c r="Q77" s="292"/>
      <c r="R77" s="292"/>
      <c r="S77" s="292"/>
      <c r="T77" s="292"/>
      <c r="U77" s="292"/>
      <c r="V77" s="292"/>
      <c r="W77" s="292"/>
      <c r="X77" s="292"/>
      <c r="Y77" s="292"/>
      <c r="Z77" s="292"/>
      <c r="AA77" s="292"/>
      <c r="AB77" s="292"/>
      <c r="AC77" s="292"/>
      <c r="AD77" s="292"/>
      <c r="AE77" s="292"/>
      <c r="AF77" s="292"/>
      <c r="AG77" s="292"/>
      <c r="AH77" s="292"/>
      <c r="AI77" s="292"/>
      <c r="AJ77" s="292"/>
      <c r="AK77" s="292"/>
      <c r="AL77" s="292"/>
      <c r="AM77" s="292"/>
      <c r="AN77" s="292"/>
      <c r="AO77" s="292"/>
      <c r="AP77" s="292"/>
      <c r="AQ77" s="292"/>
      <c r="AR77" s="292"/>
      <c r="AS77" s="292"/>
      <c r="AT77" s="292"/>
      <c r="AU77" s="292"/>
      <c r="AV77" s="292"/>
      <c r="AW77" s="292"/>
      <c r="AX77" s="292"/>
      <c r="AY77" s="292"/>
      <c r="AZ77" s="292"/>
      <c r="BA77" s="292"/>
      <c r="BB77" s="292"/>
      <c r="BC77" s="292"/>
      <c r="BD77" s="292"/>
      <c r="BE77" s="292"/>
      <c r="BF77" s="292"/>
      <c r="BG77" s="292"/>
      <c r="BH77" s="292"/>
      <c r="BI77" s="292"/>
      <c r="BJ77" s="292"/>
      <c r="BK77" s="292"/>
      <c r="BL77" s="292"/>
      <c r="BM77" s="292"/>
      <c r="BN77" s="292"/>
      <c r="BO77" s="292"/>
      <c r="BP77" s="292"/>
      <c r="BQ77" s="292"/>
      <c r="BR77" s="292"/>
      <c r="BS77" s="292"/>
      <c r="BT77" s="292"/>
      <c r="BU77" s="292"/>
      <c r="BV77" s="292"/>
      <c r="BW77" s="292"/>
      <c r="BX77" s="292"/>
      <c r="BY77" s="292"/>
      <c r="BZ77" s="292"/>
      <c r="CA77" s="292"/>
      <c r="CB77" s="292"/>
      <c r="CC77" s="292"/>
      <c r="CD77" s="292"/>
      <c r="CE77" s="292"/>
      <c r="CF77" s="292"/>
      <c r="CG77" s="292"/>
      <c r="CH77" s="292"/>
      <c r="CI77" s="292"/>
      <c r="CJ77" s="292"/>
      <c r="CK77" s="292"/>
      <c r="CL77" s="292"/>
      <c r="CM77" s="292"/>
      <c r="CN77" s="292"/>
      <c r="CO77" s="292"/>
      <c r="CP77" s="292"/>
      <c r="CQ77" s="292"/>
      <c r="CR77" s="292"/>
      <c r="CS77" s="292"/>
      <c r="CT77" s="292"/>
      <c r="CU77" s="292"/>
      <c r="CV77" s="292"/>
      <c r="CW77" s="292"/>
      <c r="CX77" s="292"/>
      <c r="CY77" s="292"/>
      <c r="CZ77" s="292"/>
      <c r="DA77" s="292"/>
      <c r="DB77" s="292"/>
      <c r="DC77" s="292"/>
      <c r="DD77" s="292"/>
      <c r="DE77" s="292"/>
      <c r="DF77" s="292"/>
      <c r="DG77" s="292"/>
      <c r="DH77" s="292"/>
      <c r="DI77" s="292"/>
      <c r="DJ77" s="292"/>
      <c r="DK77" s="292"/>
      <c r="DL77" s="292"/>
      <c r="DM77" s="292"/>
      <c r="DN77" s="292"/>
      <c r="DO77" s="292"/>
      <c r="DP77" s="292"/>
      <c r="DQ77" s="292"/>
      <c r="DR77" s="292"/>
      <c r="DS77" s="292"/>
      <c r="DT77" s="292"/>
      <c r="DU77" s="292"/>
      <c r="DV77" s="292"/>
      <c r="DW77" s="292"/>
      <c r="DX77" s="292"/>
      <c r="DY77" s="292"/>
      <c r="DZ77" s="292"/>
      <c r="EA77" s="292"/>
      <c r="EB77" s="292"/>
      <c r="EC77" s="292"/>
      <c r="ED77" s="292"/>
      <c r="EE77" s="292"/>
      <c r="EF77" s="292"/>
      <c r="EG77" s="292"/>
      <c r="EH77" s="292"/>
      <c r="EI77" s="292"/>
      <c r="EJ77" s="292"/>
      <c r="EK77" s="292"/>
      <c r="EL77" s="292"/>
      <c r="EM77" s="292"/>
      <c r="EN77" s="292"/>
      <c r="EO77" s="292"/>
      <c r="EP77" s="292"/>
      <c r="EQ77" s="292"/>
      <c r="ER77" s="292"/>
      <c r="ES77" s="292"/>
      <c r="ET77" s="292"/>
      <c r="EU77" s="292"/>
      <c r="EV77" s="292"/>
      <c r="EW77" s="292"/>
      <c r="EX77" s="292"/>
      <c r="EY77" s="292"/>
      <c r="EZ77" s="292"/>
      <c r="FA77" s="292"/>
      <c r="FB77" s="292"/>
      <c r="FC77" s="292"/>
      <c r="FD77" s="292"/>
      <c r="FE77" s="292"/>
      <c r="FF77" s="292"/>
      <c r="FG77" s="292"/>
      <c r="FH77" s="292"/>
      <c r="FI77" s="292"/>
      <c r="FJ77" s="292"/>
      <c r="FK77" s="292"/>
      <c r="FL77" s="292"/>
    </row>
    <row r="78" spans="1:168" ht="20.25" customHeight="1">
      <c r="A78" s="630"/>
      <c r="B78" s="630"/>
      <c r="C78" s="630"/>
      <c r="D78" s="627"/>
      <c r="E78" s="627"/>
      <c r="F78" s="632"/>
      <c r="G78" s="627"/>
      <c r="H78" s="625"/>
      <c r="I78" s="627"/>
      <c r="J78" s="627"/>
      <c r="K78" s="627"/>
      <c r="L78" s="627"/>
      <c r="M78" s="633"/>
      <c r="N78" s="292"/>
      <c r="O78" s="292"/>
      <c r="P78" s="292"/>
      <c r="Q78" s="292"/>
      <c r="R78" s="292"/>
      <c r="S78" s="292"/>
      <c r="T78" s="292"/>
      <c r="U78" s="292"/>
      <c r="V78" s="292"/>
      <c r="W78" s="292"/>
      <c r="X78" s="292"/>
      <c r="Y78" s="292"/>
      <c r="Z78" s="292"/>
      <c r="AA78" s="292"/>
      <c r="AB78" s="292"/>
      <c r="AC78" s="292"/>
      <c r="AD78" s="292"/>
      <c r="AE78" s="292"/>
      <c r="AF78" s="292"/>
      <c r="AG78" s="292"/>
      <c r="AH78" s="292"/>
      <c r="AI78" s="292"/>
      <c r="AJ78" s="292"/>
      <c r="AK78" s="292"/>
      <c r="AL78" s="292"/>
      <c r="AM78" s="292"/>
      <c r="AN78" s="292"/>
      <c r="AO78" s="292"/>
      <c r="AP78" s="292"/>
      <c r="AQ78" s="292"/>
      <c r="AR78" s="292"/>
      <c r="AS78" s="292"/>
      <c r="AT78" s="292"/>
      <c r="AU78" s="292"/>
      <c r="AV78" s="292"/>
      <c r="AW78" s="292"/>
      <c r="AX78" s="292"/>
      <c r="AY78" s="292"/>
      <c r="AZ78" s="292"/>
      <c r="BA78" s="292"/>
      <c r="BB78" s="292"/>
      <c r="BC78" s="292"/>
      <c r="BD78" s="292"/>
      <c r="BE78" s="292"/>
      <c r="BF78" s="292"/>
      <c r="BG78" s="292"/>
      <c r="BH78" s="292"/>
      <c r="BI78" s="292"/>
      <c r="BJ78" s="292"/>
      <c r="BK78" s="292"/>
      <c r="BL78" s="292"/>
      <c r="BM78" s="292"/>
      <c r="BN78" s="292"/>
      <c r="BO78" s="292"/>
      <c r="BP78" s="292"/>
      <c r="BQ78" s="292"/>
      <c r="BR78" s="292"/>
      <c r="BS78" s="292"/>
      <c r="BT78" s="292"/>
      <c r="BU78" s="292"/>
      <c r="BV78" s="292"/>
      <c r="BW78" s="292"/>
      <c r="BX78" s="292"/>
      <c r="BY78" s="292"/>
      <c r="BZ78" s="292"/>
      <c r="CA78" s="292"/>
      <c r="CB78" s="292"/>
      <c r="CC78" s="292"/>
      <c r="CD78" s="292"/>
      <c r="CE78" s="292"/>
      <c r="CF78" s="292"/>
      <c r="CG78" s="292"/>
      <c r="CH78" s="292"/>
      <c r="CI78" s="292"/>
      <c r="CJ78" s="292"/>
      <c r="CK78" s="292"/>
      <c r="CL78" s="292"/>
      <c r="CM78" s="292"/>
      <c r="CN78" s="292"/>
      <c r="CO78" s="292"/>
      <c r="CP78" s="292"/>
      <c r="CQ78" s="292"/>
      <c r="CR78" s="292"/>
      <c r="CS78" s="292"/>
      <c r="CT78" s="292"/>
      <c r="CU78" s="292"/>
      <c r="CV78" s="292"/>
      <c r="CW78" s="292"/>
      <c r="CX78" s="292"/>
      <c r="CY78" s="292"/>
      <c r="CZ78" s="292"/>
      <c r="DA78" s="292"/>
      <c r="DB78" s="292"/>
      <c r="DC78" s="292"/>
      <c r="DD78" s="292"/>
      <c r="DE78" s="292"/>
      <c r="DF78" s="292"/>
      <c r="DG78" s="292"/>
      <c r="DH78" s="292"/>
      <c r="DI78" s="292"/>
      <c r="DJ78" s="292"/>
      <c r="DK78" s="292"/>
      <c r="DL78" s="292"/>
      <c r="DM78" s="292"/>
      <c r="DN78" s="292"/>
      <c r="DO78" s="292"/>
      <c r="DP78" s="292"/>
      <c r="DQ78" s="292"/>
      <c r="DR78" s="292"/>
      <c r="DS78" s="292"/>
      <c r="DT78" s="292"/>
      <c r="DU78" s="292"/>
      <c r="DV78" s="292"/>
      <c r="DW78" s="292"/>
      <c r="DX78" s="292"/>
      <c r="DY78" s="292"/>
      <c r="DZ78" s="292"/>
      <c r="EA78" s="292"/>
      <c r="EB78" s="292"/>
      <c r="EC78" s="292"/>
      <c r="ED78" s="292"/>
      <c r="EE78" s="292"/>
      <c r="EF78" s="292"/>
      <c r="EG78" s="292"/>
      <c r="EH78" s="292"/>
      <c r="EI78" s="292"/>
      <c r="EJ78" s="292"/>
      <c r="EK78" s="292"/>
      <c r="EL78" s="292"/>
      <c r="EM78" s="292"/>
      <c r="EN78" s="292"/>
      <c r="EO78" s="292"/>
      <c r="EP78" s="292"/>
      <c r="EQ78" s="292"/>
      <c r="ER78" s="292"/>
      <c r="ES78" s="292"/>
      <c r="ET78" s="292"/>
      <c r="EU78" s="292"/>
      <c r="EV78" s="292"/>
      <c r="EW78" s="292"/>
      <c r="EX78" s="292"/>
      <c r="EY78" s="292"/>
      <c r="EZ78" s="292"/>
      <c r="FA78" s="292"/>
      <c r="FB78" s="292"/>
      <c r="FC78" s="292"/>
      <c r="FD78" s="292"/>
      <c r="FE78" s="292"/>
      <c r="FF78" s="292"/>
      <c r="FG78" s="292"/>
      <c r="FH78" s="292"/>
      <c r="FI78" s="292"/>
      <c r="FJ78" s="292"/>
      <c r="FK78" s="292"/>
      <c r="FL78" s="292"/>
    </row>
    <row r="79" spans="1:168" ht="20.25" customHeight="1">
      <c r="A79" s="630">
        <f>'7- Mapa Final'!A80</f>
        <v>8</v>
      </c>
      <c r="B79" s="630" t="str">
        <f>'7- Mapa Final'!B80</f>
        <v>Diferencias entre el inventario Fisico y el Kardex (SICOF)</v>
      </c>
      <c r="C79" s="630" t="str">
        <f>'7- Mapa Final'!C80</f>
        <v>El sistema de información para el control de almacén e inventarios del almacén no refleja la realidad física del inventario de bienes en uso y en bodega</v>
      </c>
      <c r="D79" s="631" t="str">
        <f>'7- Mapa Final'!J80</f>
        <v>Muy Baja - 1</v>
      </c>
      <c r="E79" s="631" t="str">
        <f>'7- Mapa Final'!K80</f>
        <v>Moderado - 3</v>
      </c>
      <c r="F79" s="632" t="str">
        <f>'7- Mapa Final'!M80</f>
        <v>Moderado - 3</v>
      </c>
      <c r="G79" s="627" t="str">
        <f>'7- Mapa Final'!N80</f>
        <v>Aceptar el riesgo</v>
      </c>
      <c r="H79" s="625" t="str">
        <f>'7- Mapa Final'!O80</f>
        <v>Informe sobre la administración y control de los bienes muebles</v>
      </c>
      <c r="I79" s="627" t="s">
        <v>542</v>
      </c>
      <c r="J79" s="627"/>
      <c r="K79" s="628">
        <v>45292</v>
      </c>
      <c r="L79" s="628">
        <v>45382</v>
      </c>
      <c r="M79" s="629"/>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2"/>
      <c r="AY79" s="292"/>
      <c r="AZ79" s="292"/>
      <c r="BA79" s="292"/>
      <c r="BB79" s="292"/>
      <c r="BC79" s="292"/>
      <c r="BD79" s="292"/>
      <c r="BE79" s="292"/>
      <c r="BF79" s="292"/>
      <c r="BG79" s="292"/>
      <c r="BH79" s="292"/>
      <c r="BI79" s="292"/>
      <c r="BJ79" s="292"/>
      <c r="BK79" s="292"/>
      <c r="BL79" s="292"/>
      <c r="BM79" s="292"/>
      <c r="BN79" s="292"/>
      <c r="BO79" s="292"/>
      <c r="BP79" s="292"/>
      <c r="BQ79" s="292"/>
      <c r="BR79" s="292"/>
      <c r="BS79" s="292"/>
      <c r="BT79" s="292"/>
      <c r="BU79" s="292"/>
      <c r="BV79" s="292"/>
      <c r="BW79" s="292"/>
      <c r="BX79" s="292"/>
      <c r="BY79" s="292"/>
      <c r="BZ79" s="292"/>
      <c r="CA79" s="292"/>
      <c r="CB79" s="292"/>
      <c r="CC79" s="292"/>
      <c r="CD79" s="292"/>
      <c r="CE79" s="292"/>
      <c r="CF79" s="292"/>
      <c r="CG79" s="292"/>
      <c r="CH79" s="292"/>
      <c r="CI79" s="292"/>
      <c r="CJ79" s="292"/>
      <c r="CK79" s="292"/>
      <c r="CL79" s="292"/>
      <c r="CM79" s="292"/>
      <c r="CN79" s="292"/>
      <c r="CO79" s="292"/>
      <c r="CP79" s="292"/>
      <c r="CQ79" s="292"/>
      <c r="CR79" s="292"/>
      <c r="CS79" s="292"/>
      <c r="CT79" s="292"/>
      <c r="CU79" s="292"/>
      <c r="CV79" s="292"/>
      <c r="CW79" s="292"/>
      <c r="CX79" s="292"/>
      <c r="CY79" s="292"/>
      <c r="CZ79" s="292"/>
      <c r="DA79" s="292"/>
      <c r="DB79" s="292"/>
      <c r="DC79" s="292"/>
      <c r="DD79" s="292"/>
      <c r="DE79" s="292"/>
      <c r="DF79" s="292"/>
      <c r="DG79" s="292"/>
      <c r="DH79" s="292"/>
      <c r="DI79" s="292"/>
      <c r="DJ79" s="292"/>
      <c r="DK79" s="292"/>
      <c r="DL79" s="292"/>
      <c r="DM79" s="292"/>
      <c r="DN79" s="292"/>
      <c r="DO79" s="292"/>
      <c r="DP79" s="292"/>
      <c r="DQ79" s="292"/>
      <c r="DR79" s="292"/>
      <c r="DS79" s="292"/>
      <c r="DT79" s="292"/>
      <c r="DU79" s="292"/>
      <c r="DV79" s="292"/>
      <c r="DW79" s="292"/>
      <c r="DX79" s="292"/>
      <c r="DY79" s="292"/>
      <c r="DZ79" s="292"/>
      <c r="EA79" s="292"/>
      <c r="EB79" s="292"/>
      <c r="EC79" s="292"/>
      <c r="ED79" s="292"/>
      <c r="EE79" s="292"/>
      <c r="EF79" s="292"/>
      <c r="EG79" s="292"/>
      <c r="EH79" s="292"/>
      <c r="EI79" s="292"/>
      <c r="EJ79" s="292"/>
      <c r="EK79" s="292"/>
      <c r="EL79" s="292"/>
      <c r="EM79" s="292"/>
      <c r="EN79" s="292"/>
      <c r="EO79" s="292"/>
      <c r="EP79" s="292"/>
      <c r="EQ79" s="292"/>
      <c r="ER79" s="292"/>
      <c r="ES79" s="292"/>
      <c r="ET79" s="292"/>
      <c r="EU79" s="292"/>
      <c r="EV79" s="292"/>
      <c r="EW79" s="292"/>
      <c r="EX79" s="292"/>
      <c r="EY79" s="292"/>
      <c r="EZ79" s="292"/>
      <c r="FA79" s="292"/>
      <c r="FB79" s="292"/>
      <c r="FC79" s="292"/>
      <c r="FD79" s="292"/>
      <c r="FE79" s="292"/>
      <c r="FF79" s="292"/>
      <c r="FG79" s="292"/>
      <c r="FH79" s="292"/>
      <c r="FI79" s="292"/>
      <c r="FJ79" s="292"/>
      <c r="FK79" s="292"/>
      <c r="FL79" s="292"/>
    </row>
    <row r="80" spans="1:168" ht="20.25" customHeight="1">
      <c r="A80" s="630"/>
      <c r="B80" s="630"/>
      <c r="C80" s="630"/>
      <c r="D80" s="627"/>
      <c r="E80" s="627"/>
      <c r="F80" s="632"/>
      <c r="G80" s="627"/>
      <c r="H80" s="625"/>
      <c r="I80" s="627"/>
      <c r="J80" s="627"/>
      <c r="K80" s="627"/>
      <c r="L80" s="627"/>
      <c r="M80" s="629"/>
      <c r="N80" s="292"/>
      <c r="O80" s="292"/>
      <c r="P80" s="292"/>
      <c r="Q80" s="292"/>
      <c r="R80" s="292"/>
      <c r="S80" s="292"/>
      <c r="T80" s="292"/>
      <c r="U80" s="292"/>
      <c r="V80" s="292"/>
      <c r="W80" s="292"/>
      <c r="X80" s="292"/>
      <c r="Y80" s="292"/>
      <c r="Z80" s="292"/>
      <c r="AA80" s="292"/>
      <c r="AB80" s="292"/>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292"/>
      <c r="AY80" s="292"/>
      <c r="AZ80" s="292"/>
      <c r="BA80" s="292"/>
      <c r="BB80" s="292"/>
      <c r="BC80" s="292"/>
      <c r="BD80" s="292"/>
      <c r="BE80" s="292"/>
      <c r="BF80" s="292"/>
      <c r="BG80" s="292"/>
      <c r="BH80" s="292"/>
      <c r="BI80" s="292"/>
      <c r="BJ80" s="292"/>
      <c r="BK80" s="292"/>
      <c r="BL80" s="292"/>
      <c r="BM80" s="292"/>
      <c r="BN80" s="292"/>
      <c r="BO80" s="292"/>
      <c r="BP80" s="292"/>
      <c r="BQ80" s="292"/>
      <c r="BR80" s="292"/>
      <c r="BS80" s="292"/>
      <c r="BT80" s="292"/>
      <c r="BU80" s="292"/>
      <c r="BV80" s="292"/>
      <c r="BW80" s="292"/>
      <c r="BX80" s="292"/>
      <c r="BY80" s="292"/>
      <c r="BZ80" s="292"/>
      <c r="CA80" s="292"/>
      <c r="CB80" s="292"/>
      <c r="CC80" s="292"/>
      <c r="CD80" s="292"/>
      <c r="CE80" s="292"/>
      <c r="CF80" s="292"/>
      <c r="CG80" s="292"/>
      <c r="CH80" s="292"/>
      <c r="CI80" s="292"/>
      <c r="CJ80" s="292"/>
      <c r="CK80" s="292"/>
      <c r="CL80" s="292"/>
      <c r="CM80" s="292"/>
      <c r="CN80" s="292"/>
      <c r="CO80" s="292"/>
      <c r="CP80" s="292"/>
      <c r="CQ80" s="292"/>
      <c r="CR80" s="292"/>
      <c r="CS80" s="292"/>
      <c r="CT80" s="292"/>
      <c r="CU80" s="292"/>
      <c r="CV80" s="292"/>
      <c r="CW80" s="292"/>
      <c r="CX80" s="292"/>
      <c r="CY80" s="292"/>
      <c r="CZ80" s="292"/>
      <c r="DA80" s="292"/>
      <c r="DB80" s="292"/>
      <c r="DC80" s="292"/>
      <c r="DD80" s="292"/>
      <c r="DE80" s="292"/>
      <c r="DF80" s="292"/>
      <c r="DG80" s="292"/>
      <c r="DH80" s="292"/>
      <c r="DI80" s="292"/>
      <c r="DJ80" s="292"/>
      <c r="DK80" s="292"/>
      <c r="DL80" s="292"/>
      <c r="DM80" s="292"/>
      <c r="DN80" s="292"/>
      <c r="DO80" s="292"/>
      <c r="DP80" s="292"/>
      <c r="DQ80" s="292"/>
      <c r="DR80" s="292"/>
      <c r="DS80" s="292"/>
      <c r="DT80" s="292"/>
      <c r="DU80" s="292"/>
      <c r="DV80" s="292"/>
      <c r="DW80" s="292"/>
      <c r="DX80" s="292"/>
      <c r="DY80" s="292"/>
      <c r="DZ80" s="292"/>
      <c r="EA80" s="292"/>
      <c r="EB80" s="292"/>
      <c r="EC80" s="292"/>
      <c r="ED80" s="292"/>
      <c r="EE80" s="292"/>
      <c r="EF80" s="292"/>
      <c r="EG80" s="292"/>
      <c r="EH80" s="292"/>
      <c r="EI80" s="292"/>
      <c r="EJ80" s="292"/>
      <c r="EK80" s="292"/>
      <c r="EL80" s="292"/>
      <c r="EM80" s="292"/>
      <c r="EN80" s="292"/>
      <c r="EO80" s="292"/>
      <c r="EP80" s="292"/>
      <c r="EQ80" s="292"/>
      <c r="ER80" s="292"/>
      <c r="ES80" s="292"/>
      <c r="ET80" s="292"/>
      <c r="EU80" s="292"/>
      <c r="EV80" s="292"/>
      <c r="EW80" s="292"/>
      <c r="EX80" s="292"/>
      <c r="EY80" s="292"/>
      <c r="EZ80" s="292"/>
      <c r="FA80" s="292"/>
      <c r="FB80" s="292"/>
      <c r="FC80" s="292"/>
      <c r="FD80" s="292"/>
      <c r="FE80" s="292"/>
      <c r="FF80" s="292"/>
      <c r="FG80" s="292"/>
      <c r="FH80" s="292"/>
      <c r="FI80" s="292"/>
      <c r="FJ80" s="292"/>
      <c r="FK80" s="292"/>
      <c r="FL80" s="292"/>
    </row>
    <row r="81" spans="1:168" ht="20.25" customHeight="1">
      <c r="A81" s="630"/>
      <c r="B81" s="630"/>
      <c r="C81" s="630"/>
      <c r="D81" s="627"/>
      <c r="E81" s="627"/>
      <c r="F81" s="632"/>
      <c r="G81" s="627"/>
      <c r="H81" s="625"/>
      <c r="I81" s="627"/>
      <c r="J81" s="627"/>
      <c r="K81" s="627"/>
      <c r="L81" s="627"/>
      <c r="M81" s="629"/>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2"/>
      <c r="AY81" s="292"/>
      <c r="AZ81" s="292"/>
      <c r="BA81" s="292"/>
      <c r="BB81" s="292"/>
      <c r="BC81" s="292"/>
      <c r="BD81" s="292"/>
      <c r="BE81" s="292"/>
      <c r="BF81" s="292"/>
      <c r="BG81" s="292"/>
      <c r="BH81" s="292"/>
      <c r="BI81" s="292"/>
      <c r="BJ81" s="292"/>
      <c r="BK81" s="292"/>
      <c r="BL81" s="292"/>
      <c r="BM81" s="292"/>
      <c r="BN81" s="292"/>
      <c r="BO81" s="292"/>
      <c r="BP81" s="292"/>
      <c r="BQ81" s="292"/>
      <c r="BR81" s="292"/>
      <c r="BS81" s="292"/>
      <c r="BT81" s="292"/>
      <c r="BU81" s="292"/>
      <c r="BV81" s="292"/>
      <c r="BW81" s="292"/>
      <c r="BX81" s="292"/>
      <c r="BY81" s="292"/>
      <c r="BZ81" s="292"/>
      <c r="CA81" s="292"/>
      <c r="CB81" s="292"/>
      <c r="CC81" s="292"/>
      <c r="CD81" s="292"/>
      <c r="CE81" s="292"/>
      <c r="CF81" s="292"/>
      <c r="CG81" s="292"/>
      <c r="CH81" s="292"/>
      <c r="CI81" s="292"/>
      <c r="CJ81" s="292"/>
      <c r="CK81" s="292"/>
      <c r="CL81" s="292"/>
      <c r="CM81" s="292"/>
      <c r="CN81" s="292"/>
      <c r="CO81" s="292"/>
      <c r="CP81" s="292"/>
      <c r="CQ81" s="292"/>
      <c r="CR81" s="292"/>
      <c r="CS81" s="292"/>
      <c r="CT81" s="292"/>
      <c r="CU81" s="292"/>
      <c r="CV81" s="292"/>
      <c r="CW81" s="292"/>
      <c r="CX81" s="292"/>
      <c r="CY81" s="292"/>
      <c r="CZ81" s="292"/>
      <c r="DA81" s="292"/>
      <c r="DB81" s="292"/>
      <c r="DC81" s="292"/>
      <c r="DD81" s="292"/>
      <c r="DE81" s="292"/>
      <c r="DF81" s="292"/>
      <c r="DG81" s="292"/>
      <c r="DH81" s="292"/>
      <c r="DI81" s="292"/>
      <c r="DJ81" s="292"/>
      <c r="DK81" s="292"/>
      <c r="DL81" s="292"/>
      <c r="DM81" s="292"/>
      <c r="DN81" s="292"/>
      <c r="DO81" s="292"/>
      <c r="DP81" s="292"/>
      <c r="DQ81" s="292"/>
      <c r="DR81" s="292"/>
      <c r="DS81" s="292"/>
      <c r="DT81" s="292"/>
      <c r="DU81" s="292"/>
      <c r="DV81" s="292"/>
      <c r="DW81" s="292"/>
      <c r="DX81" s="292"/>
      <c r="DY81" s="292"/>
      <c r="DZ81" s="292"/>
      <c r="EA81" s="292"/>
      <c r="EB81" s="292"/>
      <c r="EC81" s="292"/>
      <c r="ED81" s="292"/>
      <c r="EE81" s="292"/>
      <c r="EF81" s="292"/>
      <c r="EG81" s="292"/>
      <c r="EH81" s="292"/>
      <c r="EI81" s="292"/>
      <c r="EJ81" s="292"/>
      <c r="EK81" s="292"/>
      <c r="EL81" s="292"/>
      <c r="EM81" s="292"/>
      <c r="EN81" s="292"/>
      <c r="EO81" s="292"/>
      <c r="EP81" s="292"/>
      <c r="EQ81" s="292"/>
      <c r="ER81" s="292"/>
      <c r="ES81" s="292"/>
      <c r="ET81" s="292"/>
      <c r="EU81" s="292"/>
      <c r="EV81" s="292"/>
      <c r="EW81" s="292"/>
      <c r="EX81" s="292"/>
      <c r="EY81" s="292"/>
      <c r="EZ81" s="292"/>
      <c r="FA81" s="292"/>
      <c r="FB81" s="292"/>
      <c r="FC81" s="292"/>
      <c r="FD81" s="292"/>
      <c r="FE81" s="292"/>
      <c r="FF81" s="292"/>
      <c r="FG81" s="292"/>
      <c r="FH81" s="292"/>
      <c r="FI81" s="292"/>
      <c r="FJ81" s="292"/>
      <c r="FK81" s="292"/>
      <c r="FL81" s="292"/>
    </row>
    <row r="82" spans="1:168" ht="20.25" customHeight="1">
      <c r="A82" s="630"/>
      <c r="B82" s="630"/>
      <c r="C82" s="630"/>
      <c r="D82" s="627"/>
      <c r="E82" s="627"/>
      <c r="F82" s="632"/>
      <c r="G82" s="627"/>
      <c r="H82" s="625"/>
      <c r="I82" s="627"/>
      <c r="J82" s="627"/>
      <c r="K82" s="627"/>
      <c r="L82" s="627"/>
      <c r="M82" s="629"/>
      <c r="N82" s="292"/>
      <c r="O82" s="292"/>
      <c r="P82" s="292"/>
      <c r="Q82" s="292"/>
      <c r="R82" s="292"/>
      <c r="S82" s="292"/>
      <c r="T82" s="292"/>
      <c r="U82" s="292"/>
      <c r="V82" s="292"/>
      <c r="W82" s="292"/>
      <c r="X82" s="292"/>
      <c r="Y82" s="292"/>
      <c r="Z82" s="292"/>
      <c r="AA82" s="292"/>
      <c r="AB82" s="2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292"/>
      <c r="AY82" s="292"/>
      <c r="AZ82" s="292"/>
      <c r="BA82" s="292"/>
      <c r="BB82" s="292"/>
      <c r="BC82" s="292"/>
      <c r="BD82" s="292"/>
      <c r="BE82" s="292"/>
      <c r="BF82" s="292"/>
      <c r="BG82" s="292"/>
      <c r="BH82" s="292"/>
      <c r="BI82" s="292"/>
      <c r="BJ82" s="292"/>
      <c r="BK82" s="292"/>
      <c r="BL82" s="292"/>
      <c r="BM82" s="292"/>
      <c r="BN82" s="292"/>
      <c r="BO82" s="292"/>
      <c r="BP82" s="292"/>
      <c r="BQ82" s="292"/>
      <c r="BR82" s="292"/>
      <c r="BS82" s="292"/>
      <c r="BT82" s="292"/>
      <c r="BU82" s="292"/>
      <c r="BV82" s="292"/>
      <c r="BW82" s="292"/>
      <c r="BX82" s="292"/>
      <c r="BY82" s="292"/>
      <c r="BZ82" s="292"/>
      <c r="CA82" s="292"/>
      <c r="CB82" s="292"/>
      <c r="CC82" s="292"/>
      <c r="CD82" s="292"/>
      <c r="CE82" s="292"/>
      <c r="CF82" s="292"/>
      <c r="CG82" s="292"/>
      <c r="CH82" s="292"/>
      <c r="CI82" s="292"/>
      <c r="CJ82" s="292"/>
      <c r="CK82" s="292"/>
      <c r="CL82" s="292"/>
      <c r="CM82" s="292"/>
      <c r="CN82" s="292"/>
      <c r="CO82" s="292"/>
      <c r="CP82" s="292"/>
      <c r="CQ82" s="292"/>
      <c r="CR82" s="292"/>
      <c r="CS82" s="292"/>
      <c r="CT82" s="292"/>
      <c r="CU82" s="292"/>
      <c r="CV82" s="292"/>
      <c r="CW82" s="292"/>
      <c r="CX82" s="292"/>
      <c r="CY82" s="292"/>
      <c r="CZ82" s="292"/>
      <c r="DA82" s="292"/>
      <c r="DB82" s="292"/>
      <c r="DC82" s="292"/>
      <c r="DD82" s="292"/>
      <c r="DE82" s="292"/>
      <c r="DF82" s="292"/>
      <c r="DG82" s="292"/>
      <c r="DH82" s="292"/>
      <c r="DI82" s="292"/>
      <c r="DJ82" s="292"/>
      <c r="DK82" s="292"/>
      <c r="DL82" s="292"/>
      <c r="DM82" s="292"/>
      <c r="DN82" s="292"/>
      <c r="DO82" s="292"/>
      <c r="DP82" s="292"/>
      <c r="DQ82" s="292"/>
      <c r="DR82" s="292"/>
      <c r="DS82" s="292"/>
      <c r="DT82" s="292"/>
      <c r="DU82" s="292"/>
      <c r="DV82" s="292"/>
      <c r="DW82" s="292"/>
      <c r="DX82" s="292"/>
      <c r="DY82" s="292"/>
      <c r="DZ82" s="292"/>
      <c r="EA82" s="292"/>
      <c r="EB82" s="292"/>
      <c r="EC82" s="292"/>
      <c r="ED82" s="292"/>
      <c r="EE82" s="292"/>
      <c r="EF82" s="292"/>
      <c r="EG82" s="292"/>
      <c r="EH82" s="292"/>
      <c r="EI82" s="292"/>
      <c r="EJ82" s="292"/>
      <c r="EK82" s="292"/>
      <c r="EL82" s="292"/>
      <c r="EM82" s="292"/>
      <c r="EN82" s="292"/>
      <c r="EO82" s="292"/>
      <c r="EP82" s="292"/>
      <c r="EQ82" s="292"/>
      <c r="ER82" s="292"/>
      <c r="ES82" s="292"/>
      <c r="ET82" s="292"/>
      <c r="EU82" s="292"/>
      <c r="EV82" s="292"/>
      <c r="EW82" s="292"/>
      <c r="EX82" s="292"/>
      <c r="EY82" s="292"/>
      <c r="EZ82" s="292"/>
      <c r="FA82" s="292"/>
      <c r="FB82" s="292"/>
      <c r="FC82" s="292"/>
      <c r="FD82" s="292"/>
      <c r="FE82" s="292"/>
      <c r="FF82" s="292"/>
      <c r="FG82" s="292"/>
      <c r="FH82" s="292"/>
      <c r="FI82" s="292"/>
      <c r="FJ82" s="292"/>
      <c r="FK82" s="292"/>
      <c r="FL82" s="292"/>
    </row>
    <row r="83" spans="1:168" ht="20.25" customHeight="1">
      <c r="A83" s="630"/>
      <c r="B83" s="630"/>
      <c r="C83" s="630"/>
      <c r="D83" s="627"/>
      <c r="E83" s="627"/>
      <c r="F83" s="632"/>
      <c r="G83" s="627"/>
      <c r="H83" s="625"/>
      <c r="I83" s="627"/>
      <c r="J83" s="627"/>
      <c r="K83" s="627"/>
      <c r="L83" s="627"/>
      <c r="M83" s="629"/>
      <c r="N83" s="292"/>
      <c r="O83" s="292"/>
      <c r="P83" s="292"/>
      <c r="Q83" s="292"/>
      <c r="R83" s="292"/>
      <c r="S83" s="292"/>
      <c r="T83" s="292"/>
      <c r="U83" s="292"/>
      <c r="V83" s="292"/>
      <c r="W83" s="292"/>
      <c r="X83" s="292"/>
      <c r="Y83" s="292"/>
      <c r="Z83" s="292"/>
      <c r="AA83" s="292"/>
      <c r="AB83" s="292"/>
      <c r="AC83" s="292"/>
      <c r="AD83" s="292"/>
      <c r="AE83" s="292"/>
      <c r="AF83" s="292"/>
      <c r="AG83" s="292"/>
      <c r="AH83" s="292"/>
      <c r="AI83" s="292"/>
      <c r="AJ83" s="292"/>
      <c r="AK83" s="292"/>
      <c r="AL83" s="292"/>
      <c r="AM83" s="292"/>
      <c r="AN83" s="292"/>
      <c r="AO83" s="292"/>
      <c r="AP83" s="292"/>
      <c r="AQ83" s="292"/>
      <c r="AR83" s="292"/>
      <c r="AS83" s="292"/>
      <c r="AT83" s="292"/>
      <c r="AU83" s="292"/>
      <c r="AV83" s="292"/>
      <c r="AW83" s="292"/>
      <c r="AX83" s="292"/>
      <c r="AY83" s="292"/>
      <c r="AZ83" s="292"/>
      <c r="BA83" s="292"/>
      <c r="BB83" s="292"/>
      <c r="BC83" s="292"/>
      <c r="BD83" s="292"/>
      <c r="BE83" s="292"/>
      <c r="BF83" s="292"/>
      <c r="BG83" s="292"/>
      <c r="BH83" s="292"/>
      <c r="BI83" s="292"/>
      <c r="BJ83" s="292"/>
      <c r="BK83" s="292"/>
      <c r="BL83" s="292"/>
      <c r="BM83" s="292"/>
      <c r="BN83" s="292"/>
      <c r="BO83" s="292"/>
      <c r="BP83" s="292"/>
      <c r="BQ83" s="292"/>
      <c r="BR83" s="292"/>
      <c r="BS83" s="292"/>
      <c r="BT83" s="292"/>
      <c r="BU83" s="292"/>
      <c r="BV83" s="292"/>
      <c r="BW83" s="292"/>
      <c r="BX83" s="292"/>
      <c r="BY83" s="292"/>
      <c r="BZ83" s="292"/>
      <c r="CA83" s="292"/>
      <c r="CB83" s="292"/>
      <c r="CC83" s="292"/>
      <c r="CD83" s="292"/>
      <c r="CE83" s="292"/>
      <c r="CF83" s="292"/>
      <c r="CG83" s="292"/>
      <c r="CH83" s="292"/>
      <c r="CI83" s="292"/>
      <c r="CJ83" s="292"/>
      <c r="CK83" s="292"/>
      <c r="CL83" s="292"/>
      <c r="CM83" s="292"/>
      <c r="CN83" s="292"/>
      <c r="CO83" s="292"/>
      <c r="CP83" s="292"/>
      <c r="CQ83" s="292"/>
      <c r="CR83" s="292"/>
      <c r="CS83" s="292"/>
      <c r="CT83" s="292"/>
      <c r="CU83" s="292"/>
      <c r="CV83" s="292"/>
      <c r="CW83" s="292"/>
      <c r="CX83" s="292"/>
      <c r="CY83" s="292"/>
      <c r="CZ83" s="292"/>
      <c r="DA83" s="292"/>
      <c r="DB83" s="292"/>
      <c r="DC83" s="292"/>
      <c r="DD83" s="292"/>
      <c r="DE83" s="292"/>
      <c r="DF83" s="292"/>
      <c r="DG83" s="292"/>
      <c r="DH83" s="292"/>
      <c r="DI83" s="292"/>
      <c r="DJ83" s="292"/>
      <c r="DK83" s="292"/>
      <c r="DL83" s="292"/>
      <c r="DM83" s="292"/>
      <c r="DN83" s="292"/>
      <c r="DO83" s="292"/>
      <c r="DP83" s="292"/>
      <c r="DQ83" s="292"/>
      <c r="DR83" s="292"/>
      <c r="DS83" s="292"/>
      <c r="DT83" s="292"/>
      <c r="DU83" s="292"/>
      <c r="DV83" s="292"/>
      <c r="DW83" s="292"/>
      <c r="DX83" s="292"/>
      <c r="DY83" s="292"/>
      <c r="DZ83" s="292"/>
      <c r="EA83" s="292"/>
      <c r="EB83" s="292"/>
      <c r="EC83" s="292"/>
      <c r="ED83" s="292"/>
      <c r="EE83" s="292"/>
      <c r="EF83" s="292"/>
      <c r="EG83" s="292"/>
      <c r="EH83" s="292"/>
      <c r="EI83" s="292"/>
      <c r="EJ83" s="292"/>
      <c r="EK83" s="292"/>
      <c r="EL83" s="292"/>
      <c r="EM83" s="292"/>
      <c r="EN83" s="292"/>
      <c r="EO83" s="292"/>
      <c r="EP83" s="292"/>
      <c r="EQ83" s="292"/>
      <c r="ER83" s="292"/>
      <c r="ES83" s="292"/>
      <c r="ET83" s="292"/>
      <c r="EU83" s="292"/>
      <c r="EV83" s="292"/>
      <c r="EW83" s="292"/>
      <c r="EX83" s="292"/>
      <c r="EY83" s="292"/>
      <c r="EZ83" s="292"/>
      <c r="FA83" s="292"/>
      <c r="FB83" s="292"/>
      <c r="FC83" s="292"/>
      <c r="FD83" s="292"/>
      <c r="FE83" s="292"/>
      <c r="FF83" s="292"/>
      <c r="FG83" s="292"/>
      <c r="FH83" s="292"/>
      <c r="FI83" s="292"/>
      <c r="FJ83" s="292"/>
      <c r="FK83" s="292"/>
      <c r="FL83" s="292"/>
    </row>
    <row r="84" spans="1:168" ht="20.25" customHeight="1">
      <c r="A84" s="630"/>
      <c r="B84" s="630"/>
      <c r="C84" s="630"/>
      <c r="D84" s="627"/>
      <c r="E84" s="627"/>
      <c r="F84" s="632"/>
      <c r="G84" s="627"/>
      <c r="H84" s="625"/>
      <c r="I84" s="627"/>
      <c r="J84" s="627"/>
      <c r="K84" s="627"/>
      <c r="L84" s="627"/>
      <c r="M84" s="629"/>
      <c r="N84" s="292"/>
      <c r="O84" s="292"/>
      <c r="P84" s="292"/>
      <c r="Q84" s="292"/>
      <c r="R84" s="292"/>
      <c r="S84" s="292"/>
      <c r="T84" s="292"/>
      <c r="U84" s="292"/>
      <c r="V84" s="292"/>
      <c r="W84" s="292"/>
      <c r="X84" s="292"/>
      <c r="Y84" s="292"/>
      <c r="Z84" s="292"/>
      <c r="AA84" s="292"/>
      <c r="AB84" s="292"/>
      <c r="AC84" s="292"/>
      <c r="AD84" s="292"/>
      <c r="AE84" s="292"/>
      <c r="AF84" s="292"/>
      <c r="AG84" s="292"/>
      <c r="AH84" s="292"/>
      <c r="AI84" s="292"/>
      <c r="AJ84" s="292"/>
      <c r="AK84" s="292"/>
      <c r="AL84" s="292"/>
      <c r="AM84" s="292"/>
      <c r="AN84" s="292"/>
      <c r="AO84" s="292"/>
      <c r="AP84" s="292"/>
      <c r="AQ84" s="292"/>
      <c r="AR84" s="292"/>
      <c r="AS84" s="292"/>
      <c r="AT84" s="292"/>
      <c r="AU84" s="292"/>
      <c r="AV84" s="292"/>
      <c r="AW84" s="292"/>
      <c r="AX84" s="292"/>
      <c r="AY84" s="292"/>
      <c r="AZ84" s="292"/>
      <c r="BA84" s="292"/>
      <c r="BB84" s="292"/>
      <c r="BC84" s="292"/>
      <c r="BD84" s="292"/>
      <c r="BE84" s="292"/>
      <c r="BF84" s="292"/>
      <c r="BG84" s="292"/>
      <c r="BH84" s="292"/>
      <c r="BI84" s="292"/>
      <c r="BJ84" s="292"/>
      <c r="BK84" s="292"/>
      <c r="BL84" s="292"/>
      <c r="BM84" s="292"/>
      <c r="BN84" s="292"/>
      <c r="BO84" s="292"/>
      <c r="BP84" s="292"/>
      <c r="BQ84" s="292"/>
      <c r="BR84" s="292"/>
      <c r="BS84" s="292"/>
      <c r="BT84" s="292"/>
      <c r="BU84" s="292"/>
      <c r="BV84" s="292"/>
      <c r="BW84" s="292"/>
      <c r="BX84" s="292"/>
      <c r="BY84" s="292"/>
      <c r="BZ84" s="292"/>
      <c r="CA84" s="292"/>
      <c r="CB84" s="292"/>
      <c r="CC84" s="292"/>
      <c r="CD84" s="292"/>
      <c r="CE84" s="292"/>
      <c r="CF84" s="292"/>
      <c r="CG84" s="292"/>
      <c r="CH84" s="292"/>
      <c r="CI84" s="292"/>
      <c r="CJ84" s="292"/>
      <c r="CK84" s="292"/>
      <c r="CL84" s="292"/>
      <c r="CM84" s="292"/>
      <c r="CN84" s="292"/>
      <c r="CO84" s="292"/>
      <c r="CP84" s="292"/>
      <c r="CQ84" s="292"/>
      <c r="CR84" s="292"/>
      <c r="CS84" s="292"/>
      <c r="CT84" s="292"/>
      <c r="CU84" s="292"/>
      <c r="CV84" s="292"/>
      <c r="CW84" s="292"/>
      <c r="CX84" s="292"/>
      <c r="CY84" s="292"/>
      <c r="CZ84" s="292"/>
      <c r="DA84" s="292"/>
      <c r="DB84" s="292"/>
      <c r="DC84" s="292"/>
      <c r="DD84" s="292"/>
      <c r="DE84" s="292"/>
      <c r="DF84" s="292"/>
      <c r="DG84" s="292"/>
      <c r="DH84" s="292"/>
      <c r="DI84" s="292"/>
      <c r="DJ84" s="292"/>
      <c r="DK84" s="292"/>
      <c r="DL84" s="292"/>
      <c r="DM84" s="292"/>
      <c r="DN84" s="292"/>
      <c r="DO84" s="292"/>
      <c r="DP84" s="292"/>
      <c r="DQ84" s="292"/>
      <c r="DR84" s="292"/>
      <c r="DS84" s="292"/>
      <c r="DT84" s="292"/>
      <c r="DU84" s="292"/>
      <c r="DV84" s="292"/>
      <c r="DW84" s="292"/>
      <c r="DX84" s="292"/>
      <c r="DY84" s="292"/>
      <c r="DZ84" s="292"/>
      <c r="EA84" s="292"/>
      <c r="EB84" s="292"/>
      <c r="EC84" s="292"/>
      <c r="ED84" s="292"/>
      <c r="EE84" s="292"/>
      <c r="EF84" s="292"/>
      <c r="EG84" s="292"/>
      <c r="EH84" s="292"/>
      <c r="EI84" s="292"/>
      <c r="EJ84" s="292"/>
      <c r="EK84" s="292"/>
      <c r="EL84" s="292"/>
      <c r="EM84" s="292"/>
      <c r="EN84" s="292"/>
      <c r="EO84" s="292"/>
      <c r="EP84" s="292"/>
      <c r="EQ84" s="292"/>
      <c r="ER84" s="292"/>
      <c r="ES84" s="292"/>
      <c r="ET84" s="292"/>
      <c r="EU84" s="292"/>
      <c r="EV84" s="292"/>
      <c r="EW84" s="292"/>
      <c r="EX84" s="292"/>
      <c r="EY84" s="292"/>
      <c r="EZ84" s="292"/>
      <c r="FA84" s="292"/>
      <c r="FB84" s="292"/>
      <c r="FC84" s="292"/>
      <c r="FD84" s="292"/>
      <c r="FE84" s="292"/>
      <c r="FF84" s="292"/>
      <c r="FG84" s="292"/>
      <c r="FH84" s="292"/>
      <c r="FI84" s="292"/>
      <c r="FJ84" s="292"/>
      <c r="FK84" s="292"/>
      <c r="FL84" s="292"/>
    </row>
    <row r="85" spans="1:168" ht="20.25" customHeight="1">
      <c r="A85" s="630"/>
      <c r="B85" s="630"/>
      <c r="C85" s="630"/>
      <c r="D85" s="627"/>
      <c r="E85" s="627"/>
      <c r="F85" s="632"/>
      <c r="G85" s="627"/>
      <c r="H85" s="625"/>
      <c r="I85" s="627"/>
      <c r="J85" s="627"/>
      <c r="K85" s="627"/>
      <c r="L85" s="627"/>
      <c r="M85" s="629"/>
      <c r="N85" s="292"/>
      <c r="O85" s="292"/>
      <c r="P85" s="292"/>
      <c r="Q85" s="292"/>
      <c r="R85" s="292"/>
      <c r="S85" s="292"/>
      <c r="T85" s="292"/>
      <c r="U85" s="292"/>
      <c r="V85" s="292"/>
      <c r="W85" s="292"/>
      <c r="X85" s="292"/>
      <c r="Y85" s="292"/>
      <c r="Z85" s="292"/>
      <c r="AA85" s="292"/>
      <c r="AB85" s="292"/>
      <c r="AC85" s="292"/>
      <c r="AD85" s="292"/>
      <c r="AE85" s="292"/>
      <c r="AF85" s="292"/>
      <c r="AG85" s="292"/>
      <c r="AH85" s="292"/>
      <c r="AI85" s="292"/>
      <c r="AJ85" s="292"/>
      <c r="AK85" s="292"/>
      <c r="AL85" s="292"/>
      <c r="AM85" s="292"/>
      <c r="AN85" s="292"/>
      <c r="AO85" s="292"/>
      <c r="AP85" s="292"/>
      <c r="AQ85" s="292"/>
      <c r="AR85" s="292"/>
      <c r="AS85" s="292"/>
      <c r="AT85" s="292"/>
      <c r="AU85" s="292"/>
      <c r="AV85" s="292"/>
      <c r="AW85" s="292"/>
      <c r="AX85" s="292"/>
      <c r="AY85" s="292"/>
      <c r="AZ85" s="292"/>
      <c r="BA85" s="292"/>
      <c r="BB85" s="292"/>
      <c r="BC85" s="292"/>
      <c r="BD85" s="292"/>
      <c r="BE85" s="292"/>
      <c r="BF85" s="292"/>
      <c r="BG85" s="292"/>
      <c r="BH85" s="292"/>
      <c r="BI85" s="292"/>
      <c r="BJ85" s="292"/>
      <c r="BK85" s="292"/>
      <c r="BL85" s="292"/>
      <c r="BM85" s="292"/>
      <c r="BN85" s="292"/>
      <c r="BO85" s="292"/>
      <c r="BP85" s="292"/>
      <c r="BQ85" s="292"/>
      <c r="BR85" s="292"/>
      <c r="BS85" s="292"/>
      <c r="BT85" s="292"/>
      <c r="BU85" s="292"/>
      <c r="BV85" s="292"/>
      <c r="BW85" s="292"/>
      <c r="BX85" s="292"/>
      <c r="BY85" s="292"/>
      <c r="BZ85" s="292"/>
      <c r="CA85" s="292"/>
      <c r="CB85" s="292"/>
      <c r="CC85" s="292"/>
      <c r="CD85" s="292"/>
      <c r="CE85" s="292"/>
      <c r="CF85" s="292"/>
      <c r="CG85" s="292"/>
      <c r="CH85" s="292"/>
      <c r="CI85" s="292"/>
      <c r="CJ85" s="292"/>
      <c r="CK85" s="292"/>
      <c r="CL85" s="292"/>
      <c r="CM85" s="292"/>
      <c r="CN85" s="292"/>
      <c r="CO85" s="292"/>
      <c r="CP85" s="292"/>
      <c r="CQ85" s="292"/>
      <c r="CR85" s="292"/>
      <c r="CS85" s="292"/>
      <c r="CT85" s="292"/>
      <c r="CU85" s="292"/>
      <c r="CV85" s="292"/>
      <c r="CW85" s="292"/>
      <c r="CX85" s="292"/>
      <c r="CY85" s="292"/>
      <c r="CZ85" s="292"/>
      <c r="DA85" s="292"/>
      <c r="DB85" s="292"/>
      <c r="DC85" s="292"/>
      <c r="DD85" s="292"/>
      <c r="DE85" s="292"/>
      <c r="DF85" s="292"/>
      <c r="DG85" s="292"/>
      <c r="DH85" s="292"/>
      <c r="DI85" s="292"/>
      <c r="DJ85" s="292"/>
      <c r="DK85" s="292"/>
      <c r="DL85" s="292"/>
      <c r="DM85" s="292"/>
      <c r="DN85" s="292"/>
      <c r="DO85" s="292"/>
      <c r="DP85" s="292"/>
      <c r="DQ85" s="292"/>
      <c r="DR85" s="292"/>
      <c r="DS85" s="292"/>
      <c r="DT85" s="292"/>
      <c r="DU85" s="292"/>
      <c r="DV85" s="292"/>
      <c r="DW85" s="292"/>
      <c r="DX85" s="292"/>
      <c r="DY85" s="292"/>
      <c r="DZ85" s="292"/>
      <c r="EA85" s="292"/>
      <c r="EB85" s="292"/>
      <c r="EC85" s="292"/>
      <c r="ED85" s="292"/>
      <c r="EE85" s="292"/>
      <c r="EF85" s="292"/>
      <c r="EG85" s="292"/>
      <c r="EH85" s="292"/>
      <c r="EI85" s="292"/>
      <c r="EJ85" s="292"/>
      <c r="EK85" s="292"/>
      <c r="EL85" s="292"/>
      <c r="EM85" s="292"/>
      <c r="EN85" s="292"/>
      <c r="EO85" s="292"/>
      <c r="EP85" s="292"/>
      <c r="EQ85" s="292"/>
      <c r="ER85" s="292"/>
      <c r="ES85" s="292"/>
      <c r="ET85" s="292"/>
      <c r="EU85" s="292"/>
      <c r="EV85" s="292"/>
      <c r="EW85" s="292"/>
      <c r="EX85" s="292"/>
      <c r="EY85" s="292"/>
      <c r="EZ85" s="292"/>
      <c r="FA85" s="292"/>
      <c r="FB85" s="292"/>
      <c r="FC85" s="292"/>
      <c r="FD85" s="292"/>
      <c r="FE85" s="292"/>
      <c r="FF85" s="292"/>
      <c r="FG85" s="292"/>
      <c r="FH85" s="292"/>
      <c r="FI85" s="292"/>
      <c r="FJ85" s="292"/>
      <c r="FK85" s="292"/>
      <c r="FL85" s="292"/>
    </row>
    <row r="86" spans="1:168" ht="20.25" customHeight="1">
      <c r="A86" s="630"/>
      <c r="B86" s="630"/>
      <c r="C86" s="630"/>
      <c r="D86" s="627"/>
      <c r="E86" s="627"/>
      <c r="F86" s="632"/>
      <c r="G86" s="627"/>
      <c r="H86" s="625"/>
      <c r="I86" s="627"/>
      <c r="J86" s="627"/>
      <c r="K86" s="627"/>
      <c r="L86" s="627"/>
      <c r="M86" s="629"/>
      <c r="N86" s="292"/>
      <c r="O86" s="292"/>
      <c r="P86" s="292"/>
      <c r="Q86" s="292"/>
      <c r="R86" s="292"/>
      <c r="S86" s="292"/>
      <c r="T86" s="292"/>
      <c r="U86" s="292"/>
      <c r="V86" s="292"/>
      <c r="W86" s="292"/>
      <c r="X86" s="292"/>
      <c r="Y86" s="292"/>
      <c r="Z86" s="292"/>
      <c r="AA86" s="292"/>
      <c r="AB86" s="292"/>
      <c r="AC86" s="292"/>
      <c r="AD86" s="292"/>
      <c r="AE86" s="292"/>
      <c r="AF86" s="292"/>
      <c r="AG86" s="292"/>
      <c r="AH86" s="292"/>
      <c r="AI86" s="292"/>
      <c r="AJ86" s="292"/>
      <c r="AK86" s="292"/>
      <c r="AL86" s="292"/>
      <c r="AM86" s="292"/>
      <c r="AN86" s="292"/>
      <c r="AO86" s="292"/>
      <c r="AP86" s="292"/>
      <c r="AQ86" s="292"/>
      <c r="AR86" s="292"/>
      <c r="AS86" s="292"/>
      <c r="AT86" s="292"/>
      <c r="AU86" s="292"/>
      <c r="AV86" s="292"/>
      <c r="AW86" s="292"/>
      <c r="AX86" s="292"/>
      <c r="AY86" s="292"/>
      <c r="AZ86" s="292"/>
      <c r="BA86" s="292"/>
      <c r="BB86" s="292"/>
      <c r="BC86" s="292"/>
      <c r="BD86" s="292"/>
      <c r="BE86" s="292"/>
      <c r="BF86" s="292"/>
      <c r="BG86" s="292"/>
      <c r="BH86" s="292"/>
      <c r="BI86" s="292"/>
      <c r="BJ86" s="292"/>
      <c r="BK86" s="292"/>
      <c r="BL86" s="292"/>
      <c r="BM86" s="292"/>
      <c r="BN86" s="292"/>
      <c r="BO86" s="292"/>
      <c r="BP86" s="292"/>
      <c r="BQ86" s="292"/>
      <c r="BR86" s="292"/>
      <c r="BS86" s="292"/>
      <c r="BT86" s="292"/>
      <c r="BU86" s="292"/>
      <c r="BV86" s="292"/>
      <c r="BW86" s="292"/>
      <c r="BX86" s="292"/>
      <c r="BY86" s="292"/>
      <c r="BZ86" s="292"/>
      <c r="CA86" s="292"/>
      <c r="CB86" s="292"/>
      <c r="CC86" s="292"/>
      <c r="CD86" s="292"/>
      <c r="CE86" s="292"/>
      <c r="CF86" s="292"/>
      <c r="CG86" s="292"/>
      <c r="CH86" s="292"/>
      <c r="CI86" s="292"/>
      <c r="CJ86" s="292"/>
      <c r="CK86" s="292"/>
      <c r="CL86" s="292"/>
      <c r="CM86" s="292"/>
      <c r="CN86" s="292"/>
      <c r="CO86" s="292"/>
      <c r="CP86" s="292"/>
      <c r="CQ86" s="292"/>
      <c r="CR86" s="292"/>
      <c r="CS86" s="292"/>
      <c r="CT86" s="292"/>
      <c r="CU86" s="292"/>
      <c r="CV86" s="292"/>
      <c r="CW86" s="292"/>
      <c r="CX86" s="292"/>
      <c r="CY86" s="292"/>
      <c r="CZ86" s="292"/>
      <c r="DA86" s="292"/>
      <c r="DB86" s="292"/>
      <c r="DC86" s="292"/>
      <c r="DD86" s="292"/>
      <c r="DE86" s="292"/>
      <c r="DF86" s="292"/>
      <c r="DG86" s="292"/>
      <c r="DH86" s="292"/>
      <c r="DI86" s="292"/>
      <c r="DJ86" s="292"/>
      <c r="DK86" s="292"/>
      <c r="DL86" s="292"/>
      <c r="DM86" s="292"/>
      <c r="DN86" s="292"/>
      <c r="DO86" s="292"/>
      <c r="DP86" s="292"/>
      <c r="DQ86" s="292"/>
      <c r="DR86" s="292"/>
      <c r="DS86" s="292"/>
      <c r="DT86" s="292"/>
      <c r="DU86" s="292"/>
      <c r="DV86" s="292"/>
      <c r="DW86" s="292"/>
      <c r="DX86" s="292"/>
      <c r="DY86" s="292"/>
      <c r="DZ86" s="292"/>
      <c r="EA86" s="292"/>
      <c r="EB86" s="292"/>
      <c r="EC86" s="292"/>
      <c r="ED86" s="292"/>
      <c r="EE86" s="292"/>
      <c r="EF86" s="292"/>
      <c r="EG86" s="292"/>
      <c r="EH86" s="292"/>
      <c r="EI86" s="292"/>
      <c r="EJ86" s="292"/>
      <c r="EK86" s="292"/>
      <c r="EL86" s="292"/>
      <c r="EM86" s="292"/>
      <c r="EN86" s="292"/>
      <c r="EO86" s="292"/>
      <c r="EP86" s="292"/>
      <c r="EQ86" s="292"/>
      <c r="ER86" s="292"/>
      <c r="ES86" s="292"/>
      <c r="ET86" s="292"/>
      <c r="EU86" s="292"/>
      <c r="EV86" s="292"/>
      <c r="EW86" s="292"/>
      <c r="EX86" s="292"/>
      <c r="EY86" s="292"/>
      <c r="EZ86" s="292"/>
      <c r="FA86" s="292"/>
      <c r="FB86" s="292"/>
      <c r="FC86" s="292"/>
      <c r="FD86" s="292"/>
      <c r="FE86" s="292"/>
      <c r="FF86" s="292"/>
      <c r="FG86" s="292"/>
      <c r="FH86" s="292"/>
      <c r="FI86" s="292"/>
      <c r="FJ86" s="292"/>
      <c r="FK86" s="292"/>
      <c r="FL86" s="292"/>
    </row>
    <row r="87" spans="1:168" ht="20.25" customHeight="1">
      <c r="A87" s="630"/>
      <c r="B87" s="630"/>
      <c r="C87" s="630"/>
      <c r="D87" s="627"/>
      <c r="E87" s="627"/>
      <c r="F87" s="632"/>
      <c r="G87" s="627"/>
      <c r="H87" s="625"/>
      <c r="I87" s="627"/>
      <c r="J87" s="627"/>
      <c r="K87" s="627"/>
      <c r="L87" s="627"/>
      <c r="M87" s="629"/>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2"/>
      <c r="AY87" s="292"/>
      <c r="AZ87" s="292"/>
      <c r="BA87" s="292"/>
      <c r="BB87" s="292"/>
      <c r="BC87" s="292"/>
      <c r="BD87" s="292"/>
      <c r="BE87" s="292"/>
      <c r="BF87" s="292"/>
      <c r="BG87" s="292"/>
      <c r="BH87" s="292"/>
      <c r="BI87" s="292"/>
      <c r="BJ87" s="292"/>
      <c r="BK87" s="292"/>
      <c r="BL87" s="292"/>
      <c r="BM87" s="292"/>
      <c r="BN87" s="292"/>
      <c r="BO87" s="292"/>
      <c r="BP87" s="292"/>
      <c r="BQ87" s="292"/>
      <c r="BR87" s="292"/>
      <c r="BS87" s="292"/>
      <c r="BT87" s="292"/>
      <c r="BU87" s="292"/>
      <c r="BV87" s="292"/>
      <c r="BW87" s="292"/>
      <c r="BX87" s="292"/>
      <c r="BY87" s="292"/>
      <c r="BZ87" s="292"/>
      <c r="CA87" s="292"/>
      <c r="CB87" s="292"/>
      <c r="CC87" s="292"/>
      <c r="CD87" s="292"/>
      <c r="CE87" s="292"/>
      <c r="CF87" s="292"/>
      <c r="CG87" s="292"/>
      <c r="CH87" s="292"/>
      <c r="CI87" s="292"/>
      <c r="CJ87" s="292"/>
      <c r="CK87" s="292"/>
      <c r="CL87" s="292"/>
      <c r="CM87" s="292"/>
      <c r="CN87" s="292"/>
      <c r="CO87" s="292"/>
      <c r="CP87" s="292"/>
      <c r="CQ87" s="292"/>
      <c r="CR87" s="292"/>
      <c r="CS87" s="292"/>
      <c r="CT87" s="292"/>
      <c r="CU87" s="292"/>
      <c r="CV87" s="292"/>
      <c r="CW87" s="292"/>
      <c r="CX87" s="292"/>
      <c r="CY87" s="292"/>
      <c r="CZ87" s="292"/>
      <c r="DA87" s="292"/>
      <c r="DB87" s="292"/>
      <c r="DC87" s="292"/>
      <c r="DD87" s="292"/>
      <c r="DE87" s="292"/>
      <c r="DF87" s="292"/>
      <c r="DG87" s="292"/>
      <c r="DH87" s="292"/>
      <c r="DI87" s="292"/>
      <c r="DJ87" s="292"/>
      <c r="DK87" s="292"/>
      <c r="DL87" s="292"/>
      <c r="DM87" s="292"/>
      <c r="DN87" s="292"/>
      <c r="DO87" s="292"/>
      <c r="DP87" s="292"/>
      <c r="DQ87" s="292"/>
      <c r="DR87" s="292"/>
      <c r="DS87" s="292"/>
      <c r="DT87" s="292"/>
      <c r="DU87" s="292"/>
      <c r="DV87" s="292"/>
      <c r="DW87" s="292"/>
      <c r="DX87" s="292"/>
      <c r="DY87" s="292"/>
      <c r="DZ87" s="292"/>
      <c r="EA87" s="292"/>
      <c r="EB87" s="292"/>
      <c r="EC87" s="292"/>
      <c r="ED87" s="292"/>
      <c r="EE87" s="292"/>
      <c r="EF87" s="292"/>
      <c r="EG87" s="292"/>
      <c r="EH87" s="292"/>
      <c r="EI87" s="292"/>
      <c r="EJ87" s="292"/>
      <c r="EK87" s="292"/>
      <c r="EL87" s="292"/>
      <c r="EM87" s="292"/>
      <c r="EN87" s="292"/>
      <c r="EO87" s="292"/>
      <c r="EP87" s="292"/>
      <c r="EQ87" s="292"/>
      <c r="ER87" s="292"/>
      <c r="ES87" s="292"/>
      <c r="ET87" s="292"/>
      <c r="EU87" s="292"/>
      <c r="EV87" s="292"/>
      <c r="EW87" s="292"/>
      <c r="EX87" s="292"/>
      <c r="EY87" s="292"/>
      <c r="EZ87" s="292"/>
      <c r="FA87" s="292"/>
      <c r="FB87" s="292"/>
      <c r="FC87" s="292"/>
      <c r="FD87" s="292"/>
      <c r="FE87" s="292"/>
      <c r="FF87" s="292"/>
      <c r="FG87" s="292"/>
      <c r="FH87" s="292"/>
      <c r="FI87" s="292"/>
      <c r="FJ87" s="292"/>
      <c r="FK87" s="292"/>
      <c r="FL87" s="292"/>
    </row>
    <row r="88" spans="1:168" ht="20.25" customHeight="1">
      <c r="A88" s="630"/>
      <c r="B88" s="630"/>
      <c r="C88" s="630"/>
      <c r="D88" s="627"/>
      <c r="E88" s="627"/>
      <c r="F88" s="632"/>
      <c r="G88" s="627"/>
      <c r="H88" s="625"/>
      <c r="I88" s="627"/>
      <c r="J88" s="627"/>
      <c r="K88" s="627"/>
      <c r="L88" s="627"/>
      <c r="M88" s="629"/>
      <c r="N88" s="292"/>
      <c r="O88" s="292"/>
      <c r="P88" s="292"/>
      <c r="Q88" s="292"/>
      <c r="R88" s="292"/>
      <c r="S88" s="292"/>
      <c r="T88" s="292"/>
      <c r="U88" s="292"/>
      <c r="V88" s="292"/>
      <c r="W88" s="292"/>
      <c r="X88" s="292"/>
      <c r="Y88" s="292"/>
      <c r="Z88" s="292"/>
      <c r="AA88" s="292"/>
      <c r="AB88" s="292"/>
      <c r="AC88" s="292"/>
      <c r="AD88" s="292"/>
      <c r="AE88" s="292"/>
      <c r="AF88" s="292"/>
      <c r="AG88" s="292"/>
      <c r="AH88" s="292"/>
      <c r="AI88" s="292"/>
      <c r="AJ88" s="292"/>
      <c r="AK88" s="292"/>
      <c r="AL88" s="292"/>
      <c r="AM88" s="292"/>
      <c r="AN88" s="292"/>
      <c r="AO88" s="292"/>
      <c r="AP88" s="292"/>
      <c r="AQ88" s="292"/>
      <c r="AR88" s="292"/>
      <c r="AS88" s="292"/>
      <c r="AT88" s="292"/>
      <c r="AU88" s="292"/>
      <c r="AV88" s="292"/>
      <c r="AW88" s="292"/>
      <c r="AX88" s="292"/>
      <c r="AY88" s="292"/>
      <c r="AZ88" s="292"/>
      <c r="BA88" s="292"/>
      <c r="BB88" s="292"/>
      <c r="BC88" s="292"/>
      <c r="BD88" s="292"/>
      <c r="BE88" s="292"/>
      <c r="BF88" s="292"/>
      <c r="BG88" s="292"/>
      <c r="BH88" s="292"/>
      <c r="BI88" s="292"/>
      <c r="BJ88" s="292"/>
      <c r="BK88" s="292"/>
      <c r="BL88" s="292"/>
      <c r="BM88" s="292"/>
      <c r="BN88" s="292"/>
      <c r="BO88" s="292"/>
      <c r="BP88" s="292"/>
      <c r="BQ88" s="292"/>
      <c r="BR88" s="292"/>
      <c r="BS88" s="292"/>
      <c r="BT88" s="292"/>
      <c r="BU88" s="292"/>
      <c r="BV88" s="292"/>
      <c r="BW88" s="292"/>
      <c r="BX88" s="292"/>
      <c r="BY88" s="292"/>
      <c r="BZ88" s="292"/>
      <c r="CA88" s="292"/>
      <c r="CB88" s="292"/>
      <c r="CC88" s="292"/>
      <c r="CD88" s="292"/>
      <c r="CE88" s="292"/>
      <c r="CF88" s="292"/>
      <c r="CG88" s="292"/>
      <c r="CH88" s="292"/>
      <c r="CI88" s="292"/>
      <c r="CJ88" s="292"/>
      <c r="CK88" s="292"/>
      <c r="CL88" s="292"/>
      <c r="CM88" s="292"/>
      <c r="CN88" s="292"/>
      <c r="CO88" s="292"/>
      <c r="CP88" s="292"/>
      <c r="CQ88" s="292"/>
      <c r="CR88" s="292"/>
      <c r="CS88" s="292"/>
      <c r="CT88" s="292"/>
      <c r="CU88" s="292"/>
      <c r="CV88" s="292"/>
      <c r="CW88" s="292"/>
      <c r="CX88" s="292"/>
      <c r="CY88" s="292"/>
      <c r="CZ88" s="292"/>
      <c r="DA88" s="292"/>
      <c r="DB88" s="292"/>
      <c r="DC88" s="292"/>
      <c r="DD88" s="292"/>
      <c r="DE88" s="292"/>
      <c r="DF88" s="292"/>
      <c r="DG88" s="292"/>
      <c r="DH88" s="292"/>
      <c r="DI88" s="292"/>
      <c r="DJ88" s="292"/>
      <c r="DK88" s="292"/>
      <c r="DL88" s="292"/>
      <c r="DM88" s="292"/>
      <c r="DN88" s="292"/>
      <c r="DO88" s="292"/>
      <c r="DP88" s="292"/>
      <c r="DQ88" s="292"/>
      <c r="DR88" s="292"/>
      <c r="DS88" s="292"/>
      <c r="DT88" s="292"/>
      <c r="DU88" s="292"/>
      <c r="DV88" s="292"/>
      <c r="DW88" s="292"/>
      <c r="DX88" s="292"/>
      <c r="DY88" s="292"/>
      <c r="DZ88" s="292"/>
      <c r="EA88" s="292"/>
      <c r="EB88" s="292"/>
      <c r="EC88" s="292"/>
      <c r="ED88" s="292"/>
      <c r="EE88" s="292"/>
      <c r="EF88" s="292"/>
      <c r="EG88" s="292"/>
      <c r="EH88" s="292"/>
      <c r="EI88" s="292"/>
      <c r="EJ88" s="292"/>
      <c r="EK88" s="292"/>
      <c r="EL88" s="292"/>
      <c r="EM88" s="292"/>
      <c r="EN88" s="292"/>
      <c r="EO88" s="292"/>
      <c r="EP88" s="292"/>
      <c r="EQ88" s="292"/>
      <c r="ER88" s="292"/>
      <c r="ES88" s="292"/>
      <c r="ET88" s="292"/>
      <c r="EU88" s="292"/>
      <c r="EV88" s="292"/>
      <c r="EW88" s="292"/>
      <c r="EX88" s="292"/>
      <c r="EY88" s="292"/>
      <c r="EZ88" s="292"/>
      <c r="FA88" s="292"/>
      <c r="FB88" s="292"/>
      <c r="FC88" s="292"/>
      <c r="FD88" s="292"/>
      <c r="FE88" s="292"/>
      <c r="FF88" s="292"/>
      <c r="FG88" s="292"/>
      <c r="FH88" s="292"/>
      <c r="FI88" s="292"/>
      <c r="FJ88" s="292"/>
      <c r="FK88" s="292"/>
      <c r="FL88" s="292"/>
    </row>
    <row r="89" spans="1:168" ht="20.25" customHeight="1">
      <c r="A89" s="630">
        <f>'7- Mapa Final'!A90</f>
        <v>9</v>
      </c>
      <c r="B89" s="630" t="str">
        <f>'7- Mapa Final'!B90</f>
        <v>Daños en los equipos instalados en los inmuebles a cargo del Nivel Central, por falta de mantenimiento</v>
      </c>
      <c r="C89" s="630" t="str">
        <f>'7- Mapa Final'!C90</f>
        <v>Posibilidad de cortes en servicios de energía, agua, ascensores, que afecten el normal funcionamiento de las dependencias ubicadas en los inmuebles a cargo del nivel centra</v>
      </c>
      <c r="D89" s="631" t="str">
        <f>'7- Mapa Final'!J90</f>
        <v>Muy Baja - 1</v>
      </c>
      <c r="E89" s="631" t="str">
        <f>'7- Mapa Final'!K90</f>
        <v>Menor - 2</v>
      </c>
      <c r="F89" s="632" t="str">
        <f>'7- Mapa Final'!M90</f>
        <v>Muy Baja - 1</v>
      </c>
      <c r="G89" s="627" t="str">
        <f>'7- Mapa Final'!N90</f>
        <v>Aceptar el riesgo</v>
      </c>
      <c r="H89" s="625" t="str">
        <f>'7- Mapa Final'!O90</f>
        <v>Informe de seguimiento y control al mejoramiento y mantenimiento de la infraestructura física</v>
      </c>
      <c r="I89" s="627" t="s">
        <v>542</v>
      </c>
      <c r="J89" s="627"/>
      <c r="K89" s="628">
        <v>45292</v>
      </c>
      <c r="L89" s="628">
        <v>45382</v>
      </c>
      <c r="M89" s="629" t="s">
        <v>550</v>
      </c>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2"/>
      <c r="AY89" s="292"/>
      <c r="AZ89" s="292"/>
      <c r="BA89" s="292"/>
      <c r="BB89" s="292"/>
      <c r="BC89" s="292"/>
      <c r="BD89" s="292"/>
      <c r="BE89" s="292"/>
      <c r="BF89" s="292"/>
      <c r="BG89" s="292"/>
      <c r="BH89" s="292"/>
      <c r="BI89" s="292"/>
      <c r="BJ89" s="292"/>
      <c r="BK89" s="292"/>
      <c r="BL89" s="292"/>
      <c r="BM89" s="292"/>
      <c r="BN89" s="292"/>
      <c r="BO89" s="292"/>
      <c r="BP89" s="292"/>
      <c r="BQ89" s="292"/>
      <c r="BR89" s="292"/>
      <c r="BS89" s="292"/>
      <c r="BT89" s="292"/>
      <c r="BU89" s="292"/>
      <c r="BV89" s="292"/>
      <c r="BW89" s="292"/>
      <c r="BX89" s="292"/>
      <c r="BY89" s="292"/>
      <c r="BZ89" s="292"/>
      <c r="CA89" s="292"/>
      <c r="CB89" s="292"/>
      <c r="CC89" s="292"/>
      <c r="CD89" s="292"/>
      <c r="CE89" s="292"/>
      <c r="CF89" s="292"/>
      <c r="CG89" s="292"/>
      <c r="CH89" s="292"/>
      <c r="CI89" s="292"/>
      <c r="CJ89" s="292"/>
      <c r="CK89" s="292"/>
      <c r="CL89" s="292"/>
      <c r="CM89" s="292"/>
      <c r="CN89" s="292"/>
      <c r="CO89" s="292"/>
      <c r="CP89" s="292"/>
      <c r="CQ89" s="292"/>
      <c r="CR89" s="292"/>
      <c r="CS89" s="292"/>
      <c r="CT89" s="292"/>
      <c r="CU89" s="292"/>
      <c r="CV89" s="292"/>
      <c r="CW89" s="292"/>
      <c r="CX89" s="292"/>
      <c r="CY89" s="292"/>
      <c r="CZ89" s="292"/>
      <c r="DA89" s="292"/>
      <c r="DB89" s="292"/>
      <c r="DC89" s="292"/>
      <c r="DD89" s="292"/>
      <c r="DE89" s="292"/>
      <c r="DF89" s="292"/>
      <c r="DG89" s="292"/>
      <c r="DH89" s="292"/>
      <c r="DI89" s="292"/>
      <c r="DJ89" s="292"/>
      <c r="DK89" s="292"/>
      <c r="DL89" s="292"/>
      <c r="DM89" s="292"/>
      <c r="DN89" s="292"/>
      <c r="DO89" s="292"/>
      <c r="DP89" s="292"/>
      <c r="DQ89" s="292"/>
      <c r="DR89" s="292"/>
      <c r="DS89" s="292"/>
      <c r="DT89" s="292"/>
      <c r="DU89" s="292"/>
      <c r="DV89" s="292"/>
      <c r="DW89" s="292"/>
      <c r="DX89" s="292"/>
      <c r="DY89" s="292"/>
      <c r="DZ89" s="292"/>
      <c r="EA89" s="292"/>
      <c r="EB89" s="292"/>
      <c r="EC89" s="292"/>
      <c r="ED89" s="292"/>
      <c r="EE89" s="292"/>
      <c r="EF89" s="292"/>
      <c r="EG89" s="292"/>
      <c r="EH89" s="292"/>
      <c r="EI89" s="292"/>
      <c r="EJ89" s="292"/>
      <c r="EK89" s="292"/>
      <c r="EL89" s="292"/>
      <c r="EM89" s="292"/>
      <c r="EN89" s="292"/>
      <c r="EO89" s="292"/>
      <c r="EP89" s="292"/>
      <c r="EQ89" s="292"/>
      <c r="ER89" s="292"/>
      <c r="ES89" s="292"/>
      <c r="ET89" s="292"/>
      <c r="EU89" s="292"/>
      <c r="EV89" s="292"/>
      <c r="EW89" s="292"/>
      <c r="EX89" s="292"/>
      <c r="EY89" s="292"/>
      <c r="EZ89" s="292"/>
      <c r="FA89" s="292"/>
      <c r="FB89" s="292"/>
      <c r="FC89" s="292"/>
      <c r="FD89" s="292"/>
      <c r="FE89" s="292"/>
      <c r="FF89" s="292"/>
      <c r="FG89" s="292"/>
      <c r="FH89" s="292"/>
      <c r="FI89" s="292"/>
      <c r="FJ89" s="292"/>
      <c r="FK89" s="292"/>
      <c r="FL89" s="292"/>
    </row>
    <row r="90" spans="1:168" ht="20.25" customHeight="1">
      <c r="A90" s="630"/>
      <c r="B90" s="630"/>
      <c r="C90" s="630"/>
      <c r="D90" s="627"/>
      <c r="E90" s="627"/>
      <c r="F90" s="632"/>
      <c r="G90" s="627"/>
      <c r="H90" s="625"/>
      <c r="I90" s="627"/>
      <c r="J90" s="627"/>
      <c r="K90" s="627"/>
      <c r="L90" s="627"/>
      <c r="M90" s="629"/>
      <c r="N90" s="292"/>
      <c r="O90" s="292"/>
      <c r="P90" s="292"/>
      <c r="Q90" s="292"/>
      <c r="R90" s="292"/>
      <c r="S90" s="292"/>
      <c r="T90" s="292"/>
      <c r="U90" s="292"/>
      <c r="V90" s="292"/>
      <c r="W90" s="292"/>
      <c r="X90" s="292"/>
      <c r="Y90" s="292"/>
      <c r="Z90" s="292"/>
      <c r="AA90" s="292"/>
      <c r="AB90" s="292"/>
      <c r="AC90" s="292"/>
      <c r="AD90" s="292"/>
      <c r="AE90" s="292"/>
      <c r="AF90" s="292"/>
      <c r="AG90" s="292"/>
      <c r="AH90" s="292"/>
      <c r="AI90" s="292"/>
      <c r="AJ90" s="292"/>
      <c r="AK90" s="292"/>
      <c r="AL90" s="292"/>
      <c r="AM90" s="292"/>
      <c r="AN90" s="292"/>
      <c r="AO90" s="292"/>
      <c r="AP90" s="292"/>
      <c r="AQ90" s="292"/>
      <c r="AR90" s="292"/>
      <c r="AS90" s="292"/>
      <c r="AT90" s="292"/>
      <c r="AU90" s="292"/>
      <c r="AV90" s="292"/>
      <c r="AW90" s="292"/>
      <c r="AX90" s="292"/>
      <c r="AY90" s="292"/>
      <c r="AZ90" s="292"/>
      <c r="BA90" s="292"/>
      <c r="BB90" s="292"/>
      <c r="BC90" s="292"/>
      <c r="BD90" s="292"/>
      <c r="BE90" s="292"/>
      <c r="BF90" s="292"/>
      <c r="BG90" s="292"/>
      <c r="BH90" s="292"/>
      <c r="BI90" s="292"/>
      <c r="BJ90" s="292"/>
      <c r="BK90" s="292"/>
      <c r="BL90" s="292"/>
      <c r="BM90" s="292"/>
      <c r="BN90" s="292"/>
      <c r="BO90" s="292"/>
      <c r="BP90" s="292"/>
      <c r="BQ90" s="292"/>
      <c r="BR90" s="292"/>
      <c r="BS90" s="292"/>
      <c r="BT90" s="292"/>
      <c r="BU90" s="292"/>
      <c r="BV90" s="292"/>
      <c r="BW90" s="292"/>
      <c r="BX90" s="292"/>
      <c r="BY90" s="292"/>
      <c r="BZ90" s="292"/>
      <c r="CA90" s="292"/>
      <c r="CB90" s="292"/>
      <c r="CC90" s="292"/>
      <c r="CD90" s="292"/>
      <c r="CE90" s="292"/>
      <c r="CF90" s="292"/>
      <c r="CG90" s="292"/>
      <c r="CH90" s="292"/>
      <c r="CI90" s="292"/>
      <c r="CJ90" s="292"/>
      <c r="CK90" s="292"/>
      <c r="CL90" s="292"/>
      <c r="CM90" s="292"/>
      <c r="CN90" s="292"/>
      <c r="CO90" s="292"/>
      <c r="CP90" s="292"/>
      <c r="CQ90" s="292"/>
      <c r="CR90" s="292"/>
      <c r="CS90" s="292"/>
      <c r="CT90" s="292"/>
      <c r="CU90" s="292"/>
      <c r="CV90" s="292"/>
      <c r="CW90" s="292"/>
      <c r="CX90" s="292"/>
      <c r="CY90" s="292"/>
      <c r="CZ90" s="292"/>
      <c r="DA90" s="292"/>
      <c r="DB90" s="292"/>
      <c r="DC90" s="292"/>
      <c r="DD90" s="292"/>
      <c r="DE90" s="292"/>
      <c r="DF90" s="292"/>
      <c r="DG90" s="292"/>
      <c r="DH90" s="292"/>
      <c r="DI90" s="292"/>
      <c r="DJ90" s="292"/>
      <c r="DK90" s="292"/>
      <c r="DL90" s="292"/>
      <c r="DM90" s="292"/>
      <c r="DN90" s="292"/>
      <c r="DO90" s="292"/>
      <c r="DP90" s="292"/>
      <c r="DQ90" s="292"/>
      <c r="DR90" s="292"/>
      <c r="DS90" s="292"/>
      <c r="DT90" s="292"/>
      <c r="DU90" s="292"/>
      <c r="DV90" s="292"/>
      <c r="DW90" s="292"/>
      <c r="DX90" s="292"/>
      <c r="DY90" s="292"/>
      <c r="DZ90" s="292"/>
      <c r="EA90" s="292"/>
      <c r="EB90" s="292"/>
      <c r="EC90" s="292"/>
      <c r="ED90" s="292"/>
      <c r="EE90" s="292"/>
      <c r="EF90" s="292"/>
      <c r="EG90" s="292"/>
      <c r="EH90" s="292"/>
      <c r="EI90" s="292"/>
      <c r="EJ90" s="292"/>
      <c r="EK90" s="292"/>
      <c r="EL90" s="292"/>
      <c r="EM90" s="292"/>
      <c r="EN90" s="292"/>
      <c r="EO90" s="292"/>
      <c r="EP90" s="292"/>
      <c r="EQ90" s="292"/>
      <c r="ER90" s="292"/>
      <c r="ES90" s="292"/>
      <c r="ET90" s="292"/>
      <c r="EU90" s="292"/>
      <c r="EV90" s="292"/>
      <c r="EW90" s="292"/>
      <c r="EX90" s="292"/>
      <c r="EY90" s="292"/>
      <c r="EZ90" s="292"/>
      <c r="FA90" s="292"/>
      <c r="FB90" s="292"/>
      <c r="FC90" s="292"/>
      <c r="FD90" s="292"/>
      <c r="FE90" s="292"/>
      <c r="FF90" s="292"/>
      <c r="FG90" s="292"/>
      <c r="FH90" s="292"/>
      <c r="FI90" s="292"/>
      <c r="FJ90" s="292"/>
      <c r="FK90" s="292"/>
      <c r="FL90" s="292"/>
    </row>
    <row r="91" spans="1:168" ht="20.25" customHeight="1">
      <c r="A91" s="630"/>
      <c r="B91" s="630"/>
      <c r="C91" s="630"/>
      <c r="D91" s="627"/>
      <c r="E91" s="627"/>
      <c r="F91" s="632"/>
      <c r="G91" s="627"/>
      <c r="H91" s="625"/>
      <c r="I91" s="627"/>
      <c r="J91" s="627"/>
      <c r="K91" s="627"/>
      <c r="L91" s="627"/>
      <c r="M91" s="629"/>
      <c r="N91" s="292"/>
      <c r="O91" s="292"/>
      <c r="P91" s="292"/>
      <c r="Q91" s="292"/>
      <c r="R91" s="292"/>
      <c r="S91" s="292"/>
      <c r="T91" s="292"/>
      <c r="U91" s="292"/>
      <c r="V91" s="292"/>
      <c r="W91" s="292"/>
      <c r="X91" s="292"/>
      <c r="Y91" s="292"/>
      <c r="Z91" s="292"/>
      <c r="AA91" s="292"/>
      <c r="AB91" s="292"/>
      <c r="AC91" s="292"/>
      <c r="AD91" s="292"/>
      <c r="AE91" s="292"/>
      <c r="AF91" s="292"/>
      <c r="AG91" s="292"/>
      <c r="AH91" s="292"/>
      <c r="AI91" s="292"/>
      <c r="AJ91" s="292"/>
      <c r="AK91" s="292"/>
      <c r="AL91" s="292"/>
      <c r="AM91" s="292"/>
      <c r="AN91" s="292"/>
      <c r="AO91" s="292"/>
      <c r="AP91" s="292"/>
      <c r="AQ91" s="292"/>
      <c r="AR91" s="292"/>
      <c r="AS91" s="292"/>
      <c r="AT91" s="292"/>
      <c r="AU91" s="292"/>
      <c r="AV91" s="292"/>
      <c r="AW91" s="292"/>
      <c r="AX91" s="292"/>
      <c r="AY91" s="292"/>
      <c r="AZ91" s="292"/>
      <c r="BA91" s="292"/>
      <c r="BB91" s="292"/>
      <c r="BC91" s="292"/>
      <c r="BD91" s="292"/>
      <c r="BE91" s="292"/>
      <c r="BF91" s="292"/>
      <c r="BG91" s="292"/>
      <c r="BH91" s="292"/>
      <c r="BI91" s="292"/>
      <c r="BJ91" s="292"/>
      <c r="BK91" s="292"/>
      <c r="BL91" s="292"/>
      <c r="BM91" s="292"/>
      <c r="BN91" s="292"/>
      <c r="BO91" s="292"/>
      <c r="BP91" s="292"/>
      <c r="BQ91" s="292"/>
      <c r="BR91" s="292"/>
      <c r="BS91" s="292"/>
      <c r="BT91" s="292"/>
      <c r="BU91" s="292"/>
      <c r="BV91" s="292"/>
      <c r="BW91" s="292"/>
      <c r="BX91" s="292"/>
      <c r="BY91" s="292"/>
      <c r="BZ91" s="292"/>
      <c r="CA91" s="292"/>
      <c r="CB91" s="292"/>
      <c r="CC91" s="292"/>
      <c r="CD91" s="292"/>
      <c r="CE91" s="292"/>
      <c r="CF91" s="292"/>
      <c r="CG91" s="292"/>
      <c r="CH91" s="292"/>
      <c r="CI91" s="292"/>
      <c r="CJ91" s="292"/>
      <c r="CK91" s="292"/>
      <c r="CL91" s="292"/>
      <c r="CM91" s="292"/>
      <c r="CN91" s="292"/>
      <c r="CO91" s="292"/>
      <c r="CP91" s="292"/>
      <c r="CQ91" s="292"/>
      <c r="CR91" s="292"/>
      <c r="CS91" s="292"/>
      <c r="CT91" s="292"/>
      <c r="CU91" s="292"/>
      <c r="CV91" s="292"/>
      <c r="CW91" s="292"/>
      <c r="CX91" s="292"/>
      <c r="CY91" s="292"/>
      <c r="CZ91" s="292"/>
      <c r="DA91" s="292"/>
      <c r="DB91" s="292"/>
      <c r="DC91" s="292"/>
      <c r="DD91" s="292"/>
      <c r="DE91" s="292"/>
      <c r="DF91" s="292"/>
      <c r="DG91" s="292"/>
      <c r="DH91" s="292"/>
      <c r="DI91" s="292"/>
      <c r="DJ91" s="292"/>
      <c r="DK91" s="292"/>
      <c r="DL91" s="292"/>
      <c r="DM91" s="292"/>
      <c r="DN91" s="292"/>
      <c r="DO91" s="292"/>
      <c r="DP91" s="292"/>
      <c r="DQ91" s="292"/>
      <c r="DR91" s="292"/>
      <c r="DS91" s="292"/>
      <c r="DT91" s="292"/>
      <c r="DU91" s="292"/>
      <c r="DV91" s="292"/>
      <c r="DW91" s="292"/>
      <c r="DX91" s="292"/>
      <c r="DY91" s="292"/>
      <c r="DZ91" s="292"/>
      <c r="EA91" s="292"/>
      <c r="EB91" s="292"/>
      <c r="EC91" s="292"/>
      <c r="ED91" s="292"/>
      <c r="EE91" s="292"/>
      <c r="EF91" s="292"/>
      <c r="EG91" s="292"/>
      <c r="EH91" s="292"/>
      <c r="EI91" s="292"/>
      <c r="EJ91" s="292"/>
      <c r="EK91" s="292"/>
      <c r="EL91" s="292"/>
      <c r="EM91" s="292"/>
      <c r="EN91" s="292"/>
      <c r="EO91" s="292"/>
      <c r="EP91" s="292"/>
      <c r="EQ91" s="292"/>
      <c r="ER91" s="292"/>
      <c r="ES91" s="292"/>
      <c r="ET91" s="292"/>
      <c r="EU91" s="292"/>
      <c r="EV91" s="292"/>
      <c r="EW91" s="292"/>
      <c r="EX91" s="292"/>
      <c r="EY91" s="292"/>
      <c r="EZ91" s="292"/>
      <c r="FA91" s="292"/>
      <c r="FB91" s="292"/>
      <c r="FC91" s="292"/>
      <c r="FD91" s="292"/>
      <c r="FE91" s="292"/>
      <c r="FF91" s="292"/>
      <c r="FG91" s="292"/>
      <c r="FH91" s="292"/>
      <c r="FI91" s="292"/>
      <c r="FJ91" s="292"/>
      <c r="FK91" s="292"/>
      <c r="FL91" s="292"/>
    </row>
    <row r="92" spans="1:168" ht="20.25" customHeight="1">
      <c r="A92" s="630"/>
      <c r="B92" s="630"/>
      <c r="C92" s="630"/>
      <c r="D92" s="627"/>
      <c r="E92" s="627"/>
      <c r="F92" s="632"/>
      <c r="G92" s="627"/>
      <c r="H92" s="625"/>
      <c r="I92" s="627"/>
      <c r="J92" s="627"/>
      <c r="K92" s="627"/>
      <c r="L92" s="627"/>
      <c r="M92" s="629"/>
      <c r="N92" s="292"/>
      <c r="O92" s="292"/>
      <c r="P92" s="292"/>
      <c r="Q92" s="292"/>
      <c r="R92" s="292"/>
      <c r="S92" s="292"/>
      <c r="T92" s="292"/>
      <c r="U92" s="292"/>
      <c r="V92" s="292"/>
      <c r="W92" s="292"/>
      <c r="X92" s="292"/>
      <c r="Y92" s="292"/>
      <c r="Z92" s="292"/>
      <c r="AA92" s="292"/>
      <c r="AB92" s="292"/>
      <c r="AC92" s="292"/>
      <c r="AD92" s="292"/>
      <c r="AE92" s="292"/>
      <c r="AF92" s="292"/>
      <c r="AG92" s="292"/>
      <c r="AH92" s="292"/>
      <c r="AI92" s="292"/>
      <c r="AJ92" s="292"/>
      <c r="AK92" s="292"/>
      <c r="AL92" s="292"/>
      <c r="AM92" s="292"/>
      <c r="AN92" s="292"/>
      <c r="AO92" s="292"/>
      <c r="AP92" s="292"/>
      <c r="AQ92" s="292"/>
      <c r="AR92" s="292"/>
      <c r="AS92" s="292"/>
      <c r="AT92" s="292"/>
      <c r="AU92" s="292"/>
      <c r="AV92" s="292"/>
      <c r="AW92" s="292"/>
      <c r="AX92" s="292"/>
      <c r="AY92" s="292"/>
      <c r="AZ92" s="292"/>
      <c r="BA92" s="292"/>
      <c r="BB92" s="292"/>
      <c r="BC92" s="292"/>
      <c r="BD92" s="292"/>
      <c r="BE92" s="292"/>
      <c r="BF92" s="292"/>
      <c r="BG92" s="292"/>
      <c r="BH92" s="292"/>
      <c r="BI92" s="292"/>
      <c r="BJ92" s="292"/>
      <c r="BK92" s="292"/>
      <c r="BL92" s="292"/>
      <c r="BM92" s="292"/>
      <c r="BN92" s="292"/>
      <c r="BO92" s="292"/>
      <c r="BP92" s="292"/>
      <c r="BQ92" s="292"/>
      <c r="BR92" s="292"/>
      <c r="BS92" s="292"/>
      <c r="BT92" s="292"/>
      <c r="BU92" s="292"/>
      <c r="BV92" s="292"/>
      <c r="BW92" s="292"/>
      <c r="BX92" s="292"/>
      <c r="BY92" s="292"/>
      <c r="BZ92" s="292"/>
      <c r="CA92" s="292"/>
      <c r="CB92" s="292"/>
      <c r="CC92" s="292"/>
      <c r="CD92" s="292"/>
      <c r="CE92" s="292"/>
      <c r="CF92" s="292"/>
      <c r="CG92" s="292"/>
      <c r="CH92" s="292"/>
      <c r="CI92" s="292"/>
      <c r="CJ92" s="292"/>
      <c r="CK92" s="292"/>
      <c r="CL92" s="292"/>
      <c r="CM92" s="292"/>
      <c r="CN92" s="292"/>
      <c r="CO92" s="292"/>
      <c r="CP92" s="292"/>
      <c r="CQ92" s="292"/>
      <c r="CR92" s="292"/>
      <c r="CS92" s="292"/>
      <c r="CT92" s="292"/>
      <c r="CU92" s="292"/>
      <c r="CV92" s="292"/>
      <c r="CW92" s="292"/>
      <c r="CX92" s="292"/>
      <c r="CY92" s="292"/>
      <c r="CZ92" s="292"/>
      <c r="DA92" s="292"/>
      <c r="DB92" s="292"/>
      <c r="DC92" s="292"/>
      <c r="DD92" s="292"/>
      <c r="DE92" s="292"/>
      <c r="DF92" s="292"/>
      <c r="DG92" s="292"/>
      <c r="DH92" s="292"/>
      <c r="DI92" s="292"/>
      <c r="DJ92" s="292"/>
      <c r="DK92" s="292"/>
      <c r="DL92" s="292"/>
      <c r="DM92" s="292"/>
      <c r="DN92" s="292"/>
      <c r="DO92" s="292"/>
      <c r="DP92" s="292"/>
      <c r="DQ92" s="292"/>
      <c r="DR92" s="292"/>
      <c r="DS92" s="292"/>
      <c r="DT92" s="292"/>
      <c r="DU92" s="292"/>
      <c r="DV92" s="292"/>
      <c r="DW92" s="292"/>
      <c r="DX92" s="292"/>
      <c r="DY92" s="292"/>
      <c r="DZ92" s="292"/>
      <c r="EA92" s="292"/>
      <c r="EB92" s="292"/>
      <c r="EC92" s="292"/>
      <c r="ED92" s="292"/>
      <c r="EE92" s="292"/>
      <c r="EF92" s="292"/>
      <c r="EG92" s="292"/>
      <c r="EH92" s="292"/>
      <c r="EI92" s="292"/>
      <c r="EJ92" s="292"/>
      <c r="EK92" s="292"/>
      <c r="EL92" s="292"/>
      <c r="EM92" s="292"/>
      <c r="EN92" s="292"/>
      <c r="EO92" s="292"/>
      <c r="EP92" s="292"/>
      <c r="EQ92" s="292"/>
      <c r="ER92" s="292"/>
      <c r="ES92" s="292"/>
      <c r="ET92" s="292"/>
      <c r="EU92" s="292"/>
      <c r="EV92" s="292"/>
      <c r="EW92" s="292"/>
      <c r="EX92" s="292"/>
      <c r="EY92" s="292"/>
      <c r="EZ92" s="292"/>
      <c r="FA92" s="292"/>
      <c r="FB92" s="292"/>
      <c r="FC92" s="292"/>
      <c r="FD92" s="292"/>
      <c r="FE92" s="292"/>
      <c r="FF92" s="292"/>
      <c r="FG92" s="292"/>
      <c r="FH92" s="292"/>
      <c r="FI92" s="292"/>
      <c r="FJ92" s="292"/>
      <c r="FK92" s="292"/>
      <c r="FL92" s="292"/>
    </row>
    <row r="93" spans="1:168" ht="20.25" customHeight="1">
      <c r="A93" s="630"/>
      <c r="B93" s="630"/>
      <c r="C93" s="630"/>
      <c r="D93" s="627"/>
      <c r="E93" s="627"/>
      <c r="F93" s="632"/>
      <c r="G93" s="627"/>
      <c r="H93" s="625"/>
      <c r="I93" s="627"/>
      <c r="J93" s="627"/>
      <c r="K93" s="627"/>
      <c r="L93" s="627"/>
      <c r="M93" s="629"/>
      <c r="N93" s="292"/>
      <c r="O93" s="292"/>
      <c r="P93" s="292"/>
      <c r="Q93" s="292"/>
      <c r="R93" s="292"/>
      <c r="S93" s="292"/>
      <c r="T93" s="292"/>
      <c r="U93" s="292"/>
      <c r="V93" s="292"/>
      <c r="W93" s="292"/>
      <c r="X93" s="292"/>
      <c r="Y93" s="292"/>
      <c r="Z93" s="292"/>
      <c r="AA93" s="292"/>
      <c r="AB93" s="292"/>
      <c r="AC93" s="292"/>
      <c r="AD93" s="292"/>
      <c r="AE93" s="292"/>
      <c r="AF93" s="292"/>
      <c r="AG93" s="292"/>
      <c r="AH93" s="292"/>
      <c r="AI93" s="292"/>
      <c r="AJ93" s="292"/>
      <c r="AK93" s="292"/>
      <c r="AL93" s="292"/>
      <c r="AM93" s="292"/>
      <c r="AN93" s="292"/>
      <c r="AO93" s="292"/>
      <c r="AP93" s="292"/>
      <c r="AQ93" s="292"/>
      <c r="AR93" s="292"/>
      <c r="AS93" s="292"/>
      <c r="AT93" s="292"/>
      <c r="AU93" s="292"/>
      <c r="AV93" s="292"/>
      <c r="AW93" s="292"/>
      <c r="AX93" s="292"/>
      <c r="AY93" s="292"/>
      <c r="AZ93" s="292"/>
      <c r="BA93" s="292"/>
      <c r="BB93" s="292"/>
      <c r="BC93" s="292"/>
      <c r="BD93" s="292"/>
      <c r="BE93" s="292"/>
      <c r="BF93" s="292"/>
      <c r="BG93" s="292"/>
      <c r="BH93" s="292"/>
      <c r="BI93" s="292"/>
      <c r="BJ93" s="292"/>
      <c r="BK93" s="292"/>
      <c r="BL93" s="292"/>
      <c r="BM93" s="292"/>
      <c r="BN93" s="292"/>
      <c r="BO93" s="292"/>
      <c r="BP93" s="292"/>
      <c r="BQ93" s="292"/>
      <c r="BR93" s="292"/>
      <c r="BS93" s="292"/>
      <c r="BT93" s="292"/>
      <c r="BU93" s="292"/>
      <c r="BV93" s="292"/>
      <c r="BW93" s="292"/>
      <c r="BX93" s="292"/>
      <c r="BY93" s="292"/>
      <c r="BZ93" s="292"/>
      <c r="CA93" s="292"/>
      <c r="CB93" s="292"/>
      <c r="CC93" s="292"/>
      <c r="CD93" s="292"/>
      <c r="CE93" s="292"/>
      <c r="CF93" s="292"/>
      <c r="CG93" s="292"/>
      <c r="CH93" s="292"/>
      <c r="CI93" s="292"/>
      <c r="CJ93" s="292"/>
      <c r="CK93" s="292"/>
      <c r="CL93" s="292"/>
      <c r="CM93" s="292"/>
      <c r="CN93" s="292"/>
      <c r="CO93" s="292"/>
      <c r="CP93" s="292"/>
      <c r="CQ93" s="292"/>
      <c r="CR93" s="292"/>
      <c r="CS93" s="292"/>
      <c r="CT93" s="292"/>
      <c r="CU93" s="292"/>
      <c r="CV93" s="292"/>
      <c r="CW93" s="292"/>
      <c r="CX93" s="292"/>
      <c r="CY93" s="292"/>
      <c r="CZ93" s="292"/>
      <c r="DA93" s="292"/>
      <c r="DB93" s="292"/>
      <c r="DC93" s="292"/>
      <c r="DD93" s="292"/>
      <c r="DE93" s="292"/>
      <c r="DF93" s="292"/>
      <c r="DG93" s="292"/>
      <c r="DH93" s="292"/>
      <c r="DI93" s="292"/>
      <c r="DJ93" s="292"/>
      <c r="DK93" s="292"/>
      <c r="DL93" s="292"/>
      <c r="DM93" s="292"/>
      <c r="DN93" s="292"/>
      <c r="DO93" s="292"/>
      <c r="DP93" s="292"/>
      <c r="DQ93" s="292"/>
      <c r="DR93" s="292"/>
      <c r="DS93" s="292"/>
      <c r="DT93" s="292"/>
      <c r="DU93" s="292"/>
      <c r="DV93" s="292"/>
      <c r="DW93" s="292"/>
      <c r="DX93" s="292"/>
      <c r="DY93" s="292"/>
      <c r="DZ93" s="292"/>
      <c r="EA93" s="292"/>
      <c r="EB93" s="292"/>
      <c r="EC93" s="292"/>
      <c r="ED93" s="292"/>
      <c r="EE93" s="292"/>
      <c r="EF93" s="292"/>
      <c r="EG93" s="292"/>
      <c r="EH93" s="292"/>
      <c r="EI93" s="292"/>
      <c r="EJ93" s="292"/>
      <c r="EK93" s="292"/>
      <c r="EL93" s="292"/>
      <c r="EM93" s="292"/>
      <c r="EN93" s="292"/>
      <c r="EO93" s="292"/>
      <c r="EP93" s="292"/>
      <c r="EQ93" s="292"/>
      <c r="ER93" s="292"/>
      <c r="ES93" s="292"/>
      <c r="ET93" s="292"/>
      <c r="EU93" s="292"/>
      <c r="EV93" s="292"/>
      <c r="EW93" s="292"/>
      <c r="EX93" s="292"/>
      <c r="EY93" s="292"/>
      <c r="EZ93" s="292"/>
      <c r="FA93" s="292"/>
      <c r="FB93" s="292"/>
      <c r="FC93" s="292"/>
      <c r="FD93" s="292"/>
      <c r="FE93" s="292"/>
      <c r="FF93" s="292"/>
      <c r="FG93" s="292"/>
      <c r="FH93" s="292"/>
      <c r="FI93" s="292"/>
      <c r="FJ93" s="292"/>
      <c r="FK93" s="292"/>
      <c r="FL93" s="292"/>
    </row>
    <row r="94" spans="1:168" ht="20.25" customHeight="1">
      <c r="A94" s="630"/>
      <c r="B94" s="630"/>
      <c r="C94" s="630"/>
      <c r="D94" s="627"/>
      <c r="E94" s="627"/>
      <c r="F94" s="632"/>
      <c r="G94" s="627"/>
      <c r="H94" s="625"/>
      <c r="I94" s="627"/>
      <c r="J94" s="627"/>
      <c r="K94" s="627"/>
      <c r="L94" s="627"/>
      <c r="M94" s="629"/>
      <c r="N94" s="292"/>
      <c r="O94" s="292"/>
      <c r="P94" s="292"/>
      <c r="Q94" s="292"/>
      <c r="R94" s="292"/>
      <c r="S94" s="292"/>
      <c r="T94" s="292"/>
      <c r="U94" s="292"/>
      <c r="V94" s="292"/>
      <c r="W94" s="292"/>
      <c r="X94" s="292"/>
      <c r="Y94" s="292"/>
      <c r="Z94" s="292"/>
      <c r="AA94" s="292"/>
      <c r="AB94" s="292"/>
      <c r="AC94" s="292"/>
      <c r="AD94" s="292"/>
      <c r="AE94" s="292"/>
      <c r="AF94" s="292"/>
      <c r="AG94" s="292"/>
      <c r="AH94" s="292"/>
      <c r="AI94" s="292"/>
      <c r="AJ94" s="292"/>
      <c r="AK94" s="292"/>
      <c r="AL94" s="292"/>
      <c r="AM94" s="292"/>
      <c r="AN94" s="292"/>
      <c r="AO94" s="292"/>
      <c r="AP94" s="292"/>
      <c r="AQ94" s="292"/>
      <c r="AR94" s="292"/>
      <c r="AS94" s="292"/>
      <c r="AT94" s="292"/>
      <c r="AU94" s="292"/>
      <c r="AV94" s="292"/>
      <c r="AW94" s="292"/>
      <c r="AX94" s="292"/>
      <c r="AY94" s="292"/>
      <c r="AZ94" s="292"/>
      <c r="BA94" s="292"/>
      <c r="BB94" s="292"/>
      <c r="BC94" s="292"/>
      <c r="BD94" s="292"/>
      <c r="BE94" s="292"/>
      <c r="BF94" s="292"/>
      <c r="BG94" s="292"/>
      <c r="BH94" s="292"/>
      <c r="BI94" s="292"/>
      <c r="BJ94" s="292"/>
      <c r="BK94" s="292"/>
      <c r="BL94" s="292"/>
      <c r="BM94" s="292"/>
      <c r="BN94" s="292"/>
      <c r="BO94" s="292"/>
      <c r="BP94" s="292"/>
      <c r="BQ94" s="292"/>
      <c r="BR94" s="292"/>
      <c r="BS94" s="292"/>
      <c r="BT94" s="292"/>
      <c r="BU94" s="292"/>
      <c r="BV94" s="292"/>
      <c r="BW94" s="292"/>
      <c r="BX94" s="292"/>
      <c r="BY94" s="292"/>
      <c r="BZ94" s="292"/>
      <c r="CA94" s="292"/>
      <c r="CB94" s="292"/>
      <c r="CC94" s="292"/>
      <c r="CD94" s="292"/>
      <c r="CE94" s="292"/>
      <c r="CF94" s="292"/>
      <c r="CG94" s="292"/>
      <c r="CH94" s="292"/>
      <c r="CI94" s="292"/>
      <c r="CJ94" s="292"/>
      <c r="CK94" s="292"/>
      <c r="CL94" s="292"/>
      <c r="CM94" s="292"/>
      <c r="CN94" s="292"/>
      <c r="CO94" s="292"/>
      <c r="CP94" s="292"/>
      <c r="CQ94" s="292"/>
      <c r="CR94" s="292"/>
      <c r="CS94" s="292"/>
      <c r="CT94" s="292"/>
      <c r="CU94" s="292"/>
      <c r="CV94" s="292"/>
      <c r="CW94" s="292"/>
      <c r="CX94" s="292"/>
      <c r="CY94" s="292"/>
      <c r="CZ94" s="292"/>
      <c r="DA94" s="292"/>
      <c r="DB94" s="292"/>
      <c r="DC94" s="292"/>
      <c r="DD94" s="292"/>
      <c r="DE94" s="292"/>
      <c r="DF94" s="292"/>
      <c r="DG94" s="292"/>
      <c r="DH94" s="292"/>
      <c r="DI94" s="292"/>
      <c r="DJ94" s="292"/>
      <c r="DK94" s="292"/>
      <c r="DL94" s="292"/>
      <c r="DM94" s="292"/>
      <c r="DN94" s="292"/>
      <c r="DO94" s="292"/>
      <c r="DP94" s="292"/>
      <c r="DQ94" s="292"/>
      <c r="DR94" s="292"/>
      <c r="DS94" s="292"/>
      <c r="DT94" s="292"/>
      <c r="DU94" s="292"/>
      <c r="DV94" s="292"/>
      <c r="DW94" s="292"/>
      <c r="DX94" s="292"/>
      <c r="DY94" s="292"/>
      <c r="DZ94" s="292"/>
      <c r="EA94" s="292"/>
      <c r="EB94" s="292"/>
      <c r="EC94" s="292"/>
      <c r="ED94" s="292"/>
      <c r="EE94" s="292"/>
      <c r="EF94" s="292"/>
      <c r="EG94" s="292"/>
      <c r="EH94" s="292"/>
      <c r="EI94" s="292"/>
      <c r="EJ94" s="292"/>
      <c r="EK94" s="292"/>
      <c r="EL94" s="292"/>
      <c r="EM94" s="292"/>
      <c r="EN94" s="292"/>
      <c r="EO94" s="292"/>
      <c r="EP94" s="292"/>
      <c r="EQ94" s="292"/>
      <c r="ER94" s="292"/>
      <c r="ES94" s="292"/>
      <c r="ET94" s="292"/>
      <c r="EU94" s="292"/>
      <c r="EV94" s="292"/>
      <c r="EW94" s="292"/>
      <c r="EX94" s="292"/>
      <c r="EY94" s="292"/>
      <c r="EZ94" s="292"/>
      <c r="FA94" s="292"/>
      <c r="FB94" s="292"/>
      <c r="FC94" s="292"/>
      <c r="FD94" s="292"/>
      <c r="FE94" s="292"/>
      <c r="FF94" s="292"/>
      <c r="FG94" s="292"/>
      <c r="FH94" s="292"/>
      <c r="FI94" s="292"/>
      <c r="FJ94" s="292"/>
      <c r="FK94" s="292"/>
      <c r="FL94" s="292"/>
    </row>
    <row r="95" spans="1:168" ht="20.25" customHeight="1">
      <c r="A95" s="630"/>
      <c r="B95" s="630"/>
      <c r="C95" s="630"/>
      <c r="D95" s="627"/>
      <c r="E95" s="627"/>
      <c r="F95" s="632"/>
      <c r="G95" s="627"/>
      <c r="H95" s="625"/>
      <c r="I95" s="627"/>
      <c r="J95" s="627"/>
      <c r="K95" s="627"/>
      <c r="L95" s="627"/>
      <c r="M95" s="629"/>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2"/>
      <c r="AY95" s="292"/>
      <c r="AZ95" s="292"/>
      <c r="BA95" s="292"/>
      <c r="BB95" s="292"/>
      <c r="BC95" s="292"/>
      <c r="BD95" s="292"/>
      <c r="BE95" s="292"/>
      <c r="BF95" s="292"/>
      <c r="BG95" s="292"/>
      <c r="BH95" s="292"/>
      <c r="BI95" s="292"/>
      <c r="BJ95" s="292"/>
      <c r="BK95" s="292"/>
      <c r="BL95" s="292"/>
      <c r="BM95" s="292"/>
      <c r="BN95" s="292"/>
      <c r="BO95" s="292"/>
      <c r="BP95" s="292"/>
      <c r="BQ95" s="292"/>
      <c r="BR95" s="292"/>
      <c r="BS95" s="292"/>
      <c r="BT95" s="292"/>
      <c r="BU95" s="292"/>
      <c r="BV95" s="292"/>
      <c r="BW95" s="292"/>
      <c r="BX95" s="292"/>
      <c r="BY95" s="292"/>
      <c r="BZ95" s="292"/>
      <c r="CA95" s="292"/>
      <c r="CB95" s="292"/>
      <c r="CC95" s="292"/>
      <c r="CD95" s="292"/>
      <c r="CE95" s="292"/>
      <c r="CF95" s="292"/>
      <c r="CG95" s="292"/>
      <c r="CH95" s="292"/>
      <c r="CI95" s="292"/>
      <c r="CJ95" s="292"/>
      <c r="CK95" s="292"/>
      <c r="CL95" s="292"/>
      <c r="CM95" s="292"/>
      <c r="CN95" s="292"/>
      <c r="CO95" s="292"/>
      <c r="CP95" s="292"/>
      <c r="CQ95" s="292"/>
      <c r="CR95" s="292"/>
      <c r="CS95" s="292"/>
      <c r="CT95" s="292"/>
      <c r="CU95" s="292"/>
      <c r="CV95" s="292"/>
      <c r="CW95" s="292"/>
      <c r="CX95" s="292"/>
      <c r="CY95" s="292"/>
      <c r="CZ95" s="292"/>
      <c r="DA95" s="292"/>
      <c r="DB95" s="292"/>
      <c r="DC95" s="292"/>
      <c r="DD95" s="292"/>
      <c r="DE95" s="292"/>
      <c r="DF95" s="292"/>
      <c r="DG95" s="292"/>
      <c r="DH95" s="292"/>
      <c r="DI95" s="292"/>
      <c r="DJ95" s="292"/>
      <c r="DK95" s="292"/>
      <c r="DL95" s="292"/>
      <c r="DM95" s="292"/>
      <c r="DN95" s="292"/>
      <c r="DO95" s="292"/>
      <c r="DP95" s="292"/>
      <c r="DQ95" s="292"/>
      <c r="DR95" s="292"/>
      <c r="DS95" s="292"/>
      <c r="DT95" s="292"/>
      <c r="DU95" s="292"/>
      <c r="DV95" s="292"/>
      <c r="DW95" s="292"/>
      <c r="DX95" s="292"/>
      <c r="DY95" s="292"/>
      <c r="DZ95" s="292"/>
      <c r="EA95" s="292"/>
      <c r="EB95" s="292"/>
      <c r="EC95" s="292"/>
      <c r="ED95" s="292"/>
      <c r="EE95" s="292"/>
      <c r="EF95" s="292"/>
      <c r="EG95" s="292"/>
      <c r="EH95" s="292"/>
      <c r="EI95" s="292"/>
      <c r="EJ95" s="292"/>
      <c r="EK95" s="292"/>
      <c r="EL95" s="292"/>
      <c r="EM95" s="292"/>
      <c r="EN95" s="292"/>
      <c r="EO95" s="292"/>
      <c r="EP95" s="292"/>
      <c r="EQ95" s="292"/>
      <c r="ER95" s="292"/>
      <c r="ES95" s="292"/>
      <c r="ET95" s="292"/>
      <c r="EU95" s="292"/>
      <c r="EV95" s="292"/>
      <c r="EW95" s="292"/>
      <c r="EX95" s="292"/>
      <c r="EY95" s="292"/>
      <c r="EZ95" s="292"/>
      <c r="FA95" s="292"/>
      <c r="FB95" s="292"/>
      <c r="FC95" s="292"/>
      <c r="FD95" s="292"/>
      <c r="FE95" s="292"/>
      <c r="FF95" s="292"/>
      <c r="FG95" s="292"/>
      <c r="FH95" s="292"/>
      <c r="FI95" s="292"/>
      <c r="FJ95" s="292"/>
      <c r="FK95" s="292"/>
      <c r="FL95" s="292"/>
    </row>
    <row r="96" spans="1:168" ht="20.25" customHeight="1">
      <c r="A96" s="630"/>
      <c r="B96" s="630"/>
      <c r="C96" s="630"/>
      <c r="D96" s="627"/>
      <c r="E96" s="627"/>
      <c r="F96" s="632"/>
      <c r="G96" s="627"/>
      <c r="H96" s="625"/>
      <c r="I96" s="627"/>
      <c r="J96" s="627"/>
      <c r="K96" s="627"/>
      <c r="L96" s="627"/>
      <c r="M96" s="629"/>
      <c r="N96" s="292"/>
      <c r="O96" s="292"/>
      <c r="P96" s="292"/>
      <c r="Q96" s="292"/>
      <c r="R96" s="292"/>
      <c r="S96" s="292"/>
      <c r="T96" s="292"/>
      <c r="U96" s="292"/>
      <c r="V96" s="292"/>
      <c r="W96" s="292"/>
      <c r="X96" s="292"/>
      <c r="Y96" s="292"/>
      <c r="Z96" s="292"/>
      <c r="AA96" s="292"/>
      <c r="AB96" s="292"/>
      <c r="AC96" s="292"/>
      <c r="AD96" s="292"/>
      <c r="AE96" s="292"/>
      <c r="AF96" s="292"/>
      <c r="AG96" s="292"/>
      <c r="AH96" s="292"/>
      <c r="AI96" s="292"/>
      <c r="AJ96" s="292"/>
      <c r="AK96" s="292"/>
      <c r="AL96" s="292"/>
      <c r="AM96" s="292"/>
      <c r="AN96" s="292"/>
      <c r="AO96" s="292"/>
      <c r="AP96" s="292"/>
      <c r="AQ96" s="292"/>
      <c r="AR96" s="292"/>
      <c r="AS96" s="292"/>
      <c r="AT96" s="292"/>
      <c r="AU96" s="292"/>
      <c r="AV96" s="292"/>
      <c r="AW96" s="292"/>
      <c r="AX96" s="292"/>
      <c r="AY96" s="292"/>
      <c r="AZ96" s="292"/>
      <c r="BA96" s="292"/>
      <c r="BB96" s="292"/>
      <c r="BC96" s="292"/>
      <c r="BD96" s="292"/>
      <c r="BE96" s="292"/>
      <c r="BF96" s="292"/>
      <c r="BG96" s="292"/>
      <c r="BH96" s="292"/>
      <c r="BI96" s="292"/>
      <c r="BJ96" s="292"/>
      <c r="BK96" s="292"/>
      <c r="BL96" s="292"/>
      <c r="BM96" s="292"/>
      <c r="BN96" s="292"/>
      <c r="BO96" s="292"/>
      <c r="BP96" s="292"/>
      <c r="BQ96" s="292"/>
      <c r="BR96" s="292"/>
      <c r="BS96" s="292"/>
      <c r="BT96" s="292"/>
      <c r="BU96" s="292"/>
      <c r="BV96" s="292"/>
      <c r="BW96" s="292"/>
      <c r="BX96" s="292"/>
      <c r="BY96" s="292"/>
      <c r="BZ96" s="292"/>
      <c r="CA96" s="292"/>
      <c r="CB96" s="292"/>
      <c r="CC96" s="292"/>
      <c r="CD96" s="292"/>
      <c r="CE96" s="292"/>
      <c r="CF96" s="292"/>
      <c r="CG96" s="292"/>
      <c r="CH96" s="292"/>
      <c r="CI96" s="292"/>
      <c r="CJ96" s="292"/>
      <c r="CK96" s="292"/>
      <c r="CL96" s="292"/>
      <c r="CM96" s="292"/>
      <c r="CN96" s="292"/>
      <c r="CO96" s="292"/>
      <c r="CP96" s="292"/>
      <c r="CQ96" s="292"/>
      <c r="CR96" s="292"/>
      <c r="CS96" s="292"/>
      <c r="CT96" s="292"/>
      <c r="CU96" s="292"/>
      <c r="CV96" s="292"/>
      <c r="CW96" s="292"/>
      <c r="CX96" s="292"/>
      <c r="CY96" s="292"/>
      <c r="CZ96" s="292"/>
      <c r="DA96" s="292"/>
      <c r="DB96" s="292"/>
      <c r="DC96" s="292"/>
      <c r="DD96" s="292"/>
      <c r="DE96" s="292"/>
      <c r="DF96" s="292"/>
      <c r="DG96" s="292"/>
      <c r="DH96" s="292"/>
      <c r="DI96" s="292"/>
      <c r="DJ96" s="292"/>
      <c r="DK96" s="292"/>
      <c r="DL96" s="292"/>
      <c r="DM96" s="292"/>
      <c r="DN96" s="292"/>
      <c r="DO96" s="292"/>
      <c r="DP96" s="292"/>
      <c r="DQ96" s="292"/>
      <c r="DR96" s="292"/>
      <c r="DS96" s="292"/>
      <c r="DT96" s="292"/>
      <c r="DU96" s="292"/>
      <c r="DV96" s="292"/>
      <c r="DW96" s="292"/>
      <c r="DX96" s="292"/>
      <c r="DY96" s="292"/>
      <c r="DZ96" s="292"/>
      <c r="EA96" s="292"/>
      <c r="EB96" s="292"/>
      <c r="EC96" s="292"/>
      <c r="ED96" s="292"/>
      <c r="EE96" s="292"/>
      <c r="EF96" s="292"/>
      <c r="EG96" s="292"/>
      <c r="EH96" s="292"/>
      <c r="EI96" s="292"/>
      <c r="EJ96" s="292"/>
      <c r="EK96" s="292"/>
      <c r="EL96" s="292"/>
      <c r="EM96" s="292"/>
      <c r="EN96" s="292"/>
      <c r="EO96" s="292"/>
      <c r="EP96" s="292"/>
      <c r="EQ96" s="292"/>
      <c r="ER96" s="292"/>
      <c r="ES96" s="292"/>
      <c r="ET96" s="292"/>
      <c r="EU96" s="292"/>
      <c r="EV96" s="292"/>
      <c r="EW96" s="292"/>
      <c r="EX96" s="292"/>
      <c r="EY96" s="292"/>
      <c r="EZ96" s="292"/>
      <c r="FA96" s="292"/>
      <c r="FB96" s="292"/>
      <c r="FC96" s="292"/>
      <c r="FD96" s="292"/>
      <c r="FE96" s="292"/>
      <c r="FF96" s="292"/>
      <c r="FG96" s="292"/>
      <c r="FH96" s="292"/>
      <c r="FI96" s="292"/>
      <c r="FJ96" s="292"/>
      <c r="FK96" s="292"/>
      <c r="FL96" s="292"/>
    </row>
    <row r="97" spans="1:168" ht="20.25" customHeight="1">
      <c r="A97" s="630"/>
      <c r="B97" s="630"/>
      <c r="C97" s="630"/>
      <c r="D97" s="627"/>
      <c r="E97" s="627"/>
      <c r="F97" s="632"/>
      <c r="G97" s="627"/>
      <c r="H97" s="625"/>
      <c r="I97" s="627"/>
      <c r="J97" s="627"/>
      <c r="K97" s="627"/>
      <c r="L97" s="627"/>
      <c r="M97" s="629"/>
      <c r="N97" s="292"/>
      <c r="O97" s="292"/>
      <c r="P97" s="292"/>
      <c r="Q97" s="292"/>
      <c r="R97" s="292"/>
      <c r="S97" s="292"/>
      <c r="T97" s="292"/>
      <c r="U97" s="292"/>
      <c r="V97" s="292"/>
      <c r="W97" s="292"/>
      <c r="X97" s="292"/>
      <c r="Y97" s="292"/>
      <c r="Z97" s="292"/>
      <c r="AA97" s="292"/>
      <c r="AB97" s="292"/>
      <c r="AC97" s="292"/>
      <c r="AD97" s="292"/>
      <c r="AE97" s="292"/>
      <c r="AF97" s="292"/>
      <c r="AG97" s="292"/>
      <c r="AH97" s="292"/>
      <c r="AI97" s="292"/>
      <c r="AJ97" s="292"/>
      <c r="AK97" s="292"/>
      <c r="AL97" s="292"/>
      <c r="AM97" s="292"/>
      <c r="AN97" s="292"/>
      <c r="AO97" s="292"/>
      <c r="AP97" s="292"/>
      <c r="AQ97" s="292"/>
      <c r="AR97" s="292"/>
      <c r="AS97" s="292"/>
      <c r="AT97" s="292"/>
      <c r="AU97" s="292"/>
      <c r="AV97" s="292"/>
      <c r="AW97" s="292"/>
      <c r="AX97" s="292"/>
      <c r="AY97" s="292"/>
      <c r="AZ97" s="292"/>
      <c r="BA97" s="292"/>
      <c r="BB97" s="292"/>
      <c r="BC97" s="292"/>
      <c r="BD97" s="292"/>
      <c r="BE97" s="292"/>
      <c r="BF97" s="292"/>
      <c r="BG97" s="292"/>
      <c r="BH97" s="292"/>
      <c r="BI97" s="292"/>
      <c r="BJ97" s="292"/>
      <c r="BK97" s="292"/>
      <c r="BL97" s="292"/>
      <c r="BM97" s="292"/>
      <c r="BN97" s="292"/>
      <c r="BO97" s="292"/>
      <c r="BP97" s="292"/>
      <c r="BQ97" s="292"/>
      <c r="BR97" s="292"/>
      <c r="BS97" s="292"/>
      <c r="BT97" s="292"/>
      <c r="BU97" s="292"/>
      <c r="BV97" s="292"/>
      <c r="BW97" s="292"/>
      <c r="BX97" s="292"/>
      <c r="BY97" s="292"/>
      <c r="BZ97" s="292"/>
      <c r="CA97" s="292"/>
      <c r="CB97" s="292"/>
      <c r="CC97" s="292"/>
      <c r="CD97" s="292"/>
      <c r="CE97" s="292"/>
      <c r="CF97" s="292"/>
      <c r="CG97" s="292"/>
      <c r="CH97" s="292"/>
      <c r="CI97" s="292"/>
      <c r="CJ97" s="292"/>
      <c r="CK97" s="292"/>
      <c r="CL97" s="292"/>
      <c r="CM97" s="292"/>
      <c r="CN97" s="292"/>
      <c r="CO97" s="292"/>
      <c r="CP97" s="292"/>
      <c r="CQ97" s="292"/>
      <c r="CR97" s="292"/>
      <c r="CS97" s="292"/>
      <c r="CT97" s="292"/>
      <c r="CU97" s="292"/>
      <c r="CV97" s="292"/>
      <c r="CW97" s="292"/>
      <c r="CX97" s="292"/>
      <c r="CY97" s="292"/>
      <c r="CZ97" s="292"/>
      <c r="DA97" s="292"/>
      <c r="DB97" s="292"/>
      <c r="DC97" s="292"/>
      <c r="DD97" s="292"/>
      <c r="DE97" s="292"/>
      <c r="DF97" s="292"/>
      <c r="DG97" s="292"/>
      <c r="DH97" s="292"/>
      <c r="DI97" s="292"/>
      <c r="DJ97" s="292"/>
      <c r="DK97" s="292"/>
      <c r="DL97" s="292"/>
      <c r="DM97" s="292"/>
      <c r="DN97" s="292"/>
      <c r="DO97" s="292"/>
      <c r="DP97" s="292"/>
      <c r="DQ97" s="292"/>
      <c r="DR97" s="292"/>
      <c r="DS97" s="292"/>
      <c r="DT97" s="292"/>
      <c r="DU97" s="292"/>
      <c r="DV97" s="292"/>
      <c r="DW97" s="292"/>
      <c r="DX97" s="292"/>
      <c r="DY97" s="292"/>
      <c r="DZ97" s="292"/>
      <c r="EA97" s="292"/>
      <c r="EB97" s="292"/>
      <c r="EC97" s="292"/>
      <c r="ED97" s="292"/>
      <c r="EE97" s="292"/>
      <c r="EF97" s="292"/>
      <c r="EG97" s="292"/>
      <c r="EH97" s="292"/>
      <c r="EI97" s="292"/>
      <c r="EJ97" s="292"/>
      <c r="EK97" s="292"/>
      <c r="EL97" s="292"/>
      <c r="EM97" s="292"/>
      <c r="EN97" s="292"/>
      <c r="EO97" s="292"/>
      <c r="EP97" s="292"/>
      <c r="EQ97" s="292"/>
      <c r="ER97" s="292"/>
      <c r="ES97" s="292"/>
      <c r="ET97" s="292"/>
      <c r="EU97" s="292"/>
      <c r="EV97" s="292"/>
      <c r="EW97" s="292"/>
      <c r="EX97" s="292"/>
      <c r="EY97" s="292"/>
      <c r="EZ97" s="292"/>
      <c r="FA97" s="292"/>
      <c r="FB97" s="292"/>
      <c r="FC97" s="292"/>
      <c r="FD97" s="292"/>
      <c r="FE97" s="292"/>
      <c r="FF97" s="292"/>
      <c r="FG97" s="292"/>
      <c r="FH97" s="292"/>
      <c r="FI97" s="292"/>
      <c r="FJ97" s="292"/>
      <c r="FK97" s="292"/>
      <c r="FL97" s="292"/>
    </row>
    <row r="98" spans="1:168" ht="20.25" customHeight="1">
      <c r="A98" s="630"/>
      <c r="B98" s="630"/>
      <c r="C98" s="630"/>
      <c r="D98" s="627"/>
      <c r="E98" s="627"/>
      <c r="F98" s="632"/>
      <c r="G98" s="627"/>
      <c r="H98" s="625"/>
      <c r="I98" s="627"/>
      <c r="J98" s="627"/>
      <c r="K98" s="627"/>
      <c r="L98" s="627"/>
      <c r="M98" s="629"/>
      <c r="N98" s="292"/>
      <c r="O98" s="292"/>
      <c r="P98" s="292"/>
      <c r="Q98" s="292"/>
      <c r="R98" s="292"/>
      <c r="S98" s="292"/>
      <c r="T98" s="292"/>
      <c r="U98" s="292"/>
      <c r="V98" s="292"/>
      <c r="W98" s="292"/>
      <c r="X98" s="292"/>
      <c r="Y98" s="292"/>
      <c r="Z98" s="292"/>
      <c r="AA98" s="292"/>
      <c r="AB98" s="292"/>
      <c r="AC98" s="292"/>
      <c r="AD98" s="292"/>
      <c r="AE98" s="292"/>
      <c r="AF98" s="292"/>
      <c r="AG98" s="292"/>
      <c r="AH98" s="292"/>
      <c r="AI98" s="292"/>
      <c r="AJ98" s="292"/>
      <c r="AK98" s="292"/>
      <c r="AL98" s="292"/>
      <c r="AM98" s="292"/>
      <c r="AN98" s="292"/>
      <c r="AO98" s="292"/>
      <c r="AP98" s="292"/>
      <c r="AQ98" s="292"/>
      <c r="AR98" s="292"/>
      <c r="AS98" s="292"/>
      <c r="AT98" s="292"/>
      <c r="AU98" s="292"/>
      <c r="AV98" s="292"/>
      <c r="AW98" s="292"/>
      <c r="AX98" s="292"/>
      <c r="AY98" s="292"/>
      <c r="AZ98" s="292"/>
      <c r="BA98" s="292"/>
      <c r="BB98" s="292"/>
      <c r="BC98" s="292"/>
      <c r="BD98" s="292"/>
      <c r="BE98" s="292"/>
      <c r="BF98" s="292"/>
      <c r="BG98" s="292"/>
      <c r="BH98" s="292"/>
      <c r="BI98" s="292"/>
      <c r="BJ98" s="292"/>
      <c r="BK98" s="292"/>
      <c r="BL98" s="292"/>
      <c r="BM98" s="292"/>
      <c r="BN98" s="292"/>
      <c r="BO98" s="292"/>
      <c r="BP98" s="292"/>
      <c r="BQ98" s="292"/>
      <c r="BR98" s="292"/>
      <c r="BS98" s="292"/>
      <c r="BT98" s="292"/>
      <c r="BU98" s="292"/>
      <c r="BV98" s="292"/>
      <c r="BW98" s="292"/>
      <c r="BX98" s="292"/>
      <c r="BY98" s="292"/>
      <c r="BZ98" s="292"/>
      <c r="CA98" s="292"/>
      <c r="CB98" s="292"/>
      <c r="CC98" s="292"/>
      <c r="CD98" s="292"/>
      <c r="CE98" s="292"/>
      <c r="CF98" s="292"/>
      <c r="CG98" s="292"/>
      <c r="CH98" s="292"/>
      <c r="CI98" s="292"/>
      <c r="CJ98" s="292"/>
      <c r="CK98" s="292"/>
      <c r="CL98" s="292"/>
      <c r="CM98" s="292"/>
      <c r="CN98" s="292"/>
      <c r="CO98" s="292"/>
      <c r="CP98" s="292"/>
      <c r="CQ98" s="292"/>
      <c r="CR98" s="292"/>
      <c r="CS98" s="292"/>
      <c r="CT98" s="292"/>
      <c r="CU98" s="292"/>
      <c r="CV98" s="292"/>
      <c r="CW98" s="292"/>
      <c r="CX98" s="292"/>
      <c r="CY98" s="292"/>
      <c r="CZ98" s="292"/>
      <c r="DA98" s="292"/>
      <c r="DB98" s="292"/>
      <c r="DC98" s="292"/>
      <c r="DD98" s="292"/>
      <c r="DE98" s="292"/>
      <c r="DF98" s="292"/>
      <c r="DG98" s="292"/>
      <c r="DH98" s="292"/>
      <c r="DI98" s="292"/>
      <c r="DJ98" s="292"/>
      <c r="DK98" s="292"/>
      <c r="DL98" s="292"/>
      <c r="DM98" s="292"/>
      <c r="DN98" s="292"/>
      <c r="DO98" s="292"/>
      <c r="DP98" s="292"/>
      <c r="DQ98" s="292"/>
      <c r="DR98" s="292"/>
      <c r="DS98" s="292"/>
      <c r="DT98" s="292"/>
      <c r="DU98" s="292"/>
      <c r="DV98" s="292"/>
      <c r="DW98" s="292"/>
      <c r="DX98" s="292"/>
      <c r="DY98" s="292"/>
      <c r="DZ98" s="292"/>
      <c r="EA98" s="292"/>
      <c r="EB98" s="292"/>
      <c r="EC98" s="292"/>
      <c r="ED98" s="292"/>
      <c r="EE98" s="292"/>
      <c r="EF98" s="292"/>
      <c r="EG98" s="292"/>
      <c r="EH98" s="292"/>
      <c r="EI98" s="292"/>
      <c r="EJ98" s="292"/>
      <c r="EK98" s="292"/>
      <c r="EL98" s="292"/>
      <c r="EM98" s="292"/>
      <c r="EN98" s="292"/>
      <c r="EO98" s="292"/>
      <c r="EP98" s="292"/>
      <c r="EQ98" s="292"/>
      <c r="ER98" s="292"/>
      <c r="ES98" s="292"/>
      <c r="ET98" s="292"/>
      <c r="EU98" s="292"/>
      <c r="EV98" s="292"/>
      <c r="EW98" s="292"/>
      <c r="EX98" s="292"/>
      <c r="EY98" s="292"/>
      <c r="EZ98" s="292"/>
      <c r="FA98" s="292"/>
      <c r="FB98" s="292"/>
      <c r="FC98" s="292"/>
      <c r="FD98" s="292"/>
      <c r="FE98" s="292"/>
      <c r="FF98" s="292"/>
      <c r="FG98" s="292"/>
      <c r="FH98" s="292"/>
      <c r="FI98" s="292"/>
      <c r="FJ98" s="292"/>
      <c r="FK98" s="292"/>
      <c r="FL98" s="292"/>
    </row>
    <row r="99" spans="1:168" ht="20.25" customHeight="1">
      <c r="A99" s="630">
        <f>'7- Mapa Final'!A100</f>
        <v>10</v>
      </c>
      <c r="B99" s="630" t="str">
        <f>'7- Mapa Final'!B100</f>
        <v xml:space="preserve">Recibir dádivas o beneficios a nombre propio o de terceros para afectar la seguridad o confidencialidad de la información </v>
      </c>
      <c r="C99" s="630" t="str">
        <f>'7- Mapa Final'!C100</f>
        <v>Recibir dádivas o beneficios a nombre propio o de terceros por revelar información confidencial, alterar, retener o no publicar información.</v>
      </c>
      <c r="D99" s="631" t="str">
        <f>'7- Mapa Final'!J100</f>
        <v>Muy Baja - 1</v>
      </c>
      <c r="E99" s="631" t="str">
        <f>'7- Mapa Final'!K100</f>
        <v>Moderado - 3</v>
      </c>
      <c r="F99" s="632" t="str">
        <f>'7- Mapa Final'!M100</f>
        <v>Moderado - 3</v>
      </c>
      <c r="G99" s="627" t="str">
        <f>'7- Mapa Final'!N100</f>
        <v>Reducir (Mitigar)</v>
      </c>
      <c r="H99" s="625" t="str">
        <f>'7- Mapa Final'!O100</f>
        <v>Informe trimestral de seguimiento al cumplimiento de las actividades del Sistema de Gestión Antisoborno</v>
      </c>
      <c r="I99" s="627" t="s">
        <v>542</v>
      </c>
      <c r="J99" s="627"/>
      <c r="K99" s="628">
        <v>45292</v>
      </c>
      <c r="L99" s="628">
        <v>45382</v>
      </c>
      <c r="M99" s="629" t="s">
        <v>551</v>
      </c>
      <c r="N99" s="292"/>
      <c r="O99" s="292"/>
      <c r="P99" s="292"/>
      <c r="Q99" s="292"/>
      <c r="R99" s="292"/>
      <c r="S99" s="292"/>
      <c r="T99" s="292"/>
      <c r="U99" s="292"/>
      <c r="V99" s="292"/>
      <c r="W99" s="292"/>
      <c r="X99" s="292"/>
      <c r="Y99" s="292"/>
      <c r="Z99" s="292"/>
      <c r="AA99" s="292"/>
      <c r="AB99" s="292"/>
      <c r="AC99" s="292"/>
      <c r="AD99" s="292"/>
      <c r="AE99" s="292"/>
      <c r="AF99" s="292"/>
      <c r="AG99" s="292"/>
      <c r="AH99" s="292"/>
      <c r="AI99" s="292"/>
      <c r="AJ99" s="292"/>
      <c r="AK99" s="292"/>
      <c r="AL99" s="292"/>
      <c r="AM99" s="292"/>
      <c r="AN99" s="292"/>
      <c r="AO99" s="292"/>
      <c r="AP99" s="292"/>
      <c r="AQ99" s="292"/>
      <c r="AR99" s="292"/>
      <c r="AS99" s="292"/>
      <c r="AT99" s="292"/>
      <c r="AU99" s="292"/>
      <c r="AV99" s="292"/>
      <c r="AW99" s="292"/>
      <c r="AX99" s="292"/>
      <c r="AY99" s="292"/>
      <c r="AZ99" s="292"/>
      <c r="BA99" s="292"/>
      <c r="BB99" s="292"/>
      <c r="BC99" s="292"/>
      <c r="BD99" s="292"/>
      <c r="BE99" s="292"/>
      <c r="BF99" s="292"/>
      <c r="BG99" s="292"/>
      <c r="BH99" s="292"/>
      <c r="BI99" s="292"/>
      <c r="BJ99" s="292"/>
      <c r="BK99" s="292"/>
      <c r="BL99" s="292"/>
      <c r="BM99" s="292"/>
      <c r="BN99" s="292"/>
      <c r="BO99" s="292"/>
      <c r="BP99" s="292"/>
      <c r="BQ99" s="292"/>
      <c r="BR99" s="292"/>
      <c r="BS99" s="292"/>
      <c r="BT99" s="292"/>
      <c r="BU99" s="292"/>
      <c r="BV99" s="292"/>
      <c r="BW99" s="292"/>
      <c r="BX99" s="292"/>
      <c r="BY99" s="292"/>
      <c r="BZ99" s="292"/>
      <c r="CA99" s="292"/>
      <c r="CB99" s="292"/>
      <c r="CC99" s="292"/>
      <c r="CD99" s="292"/>
      <c r="CE99" s="292"/>
      <c r="CF99" s="292"/>
      <c r="CG99" s="292"/>
      <c r="CH99" s="292"/>
      <c r="CI99" s="292"/>
      <c r="CJ99" s="292"/>
      <c r="CK99" s="292"/>
      <c r="CL99" s="292"/>
      <c r="CM99" s="292"/>
      <c r="CN99" s="292"/>
      <c r="CO99" s="292"/>
      <c r="CP99" s="292"/>
      <c r="CQ99" s="292"/>
      <c r="CR99" s="292"/>
      <c r="CS99" s="292"/>
      <c r="CT99" s="292"/>
      <c r="CU99" s="292"/>
      <c r="CV99" s="292"/>
      <c r="CW99" s="292"/>
      <c r="CX99" s="292"/>
      <c r="CY99" s="292"/>
      <c r="CZ99" s="292"/>
      <c r="DA99" s="292"/>
      <c r="DB99" s="292"/>
      <c r="DC99" s="292"/>
      <c r="DD99" s="292"/>
      <c r="DE99" s="292"/>
      <c r="DF99" s="292"/>
      <c r="DG99" s="292"/>
      <c r="DH99" s="292"/>
      <c r="DI99" s="292"/>
      <c r="DJ99" s="292"/>
      <c r="DK99" s="292"/>
      <c r="DL99" s="292"/>
      <c r="DM99" s="292"/>
      <c r="DN99" s="292"/>
      <c r="DO99" s="292"/>
      <c r="DP99" s="292"/>
      <c r="DQ99" s="292"/>
      <c r="DR99" s="292"/>
      <c r="DS99" s="292"/>
      <c r="DT99" s="292"/>
      <c r="DU99" s="292"/>
      <c r="DV99" s="292"/>
      <c r="DW99" s="292"/>
      <c r="DX99" s="292"/>
      <c r="DY99" s="292"/>
      <c r="DZ99" s="292"/>
      <c r="EA99" s="292"/>
      <c r="EB99" s="292"/>
      <c r="EC99" s="292"/>
      <c r="ED99" s="292"/>
      <c r="EE99" s="292"/>
      <c r="EF99" s="292"/>
      <c r="EG99" s="292"/>
      <c r="EH99" s="292"/>
      <c r="EI99" s="292"/>
      <c r="EJ99" s="292"/>
      <c r="EK99" s="292"/>
      <c r="EL99" s="292"/>
      <c r="EM99" s="292"/>
      <c r="EN99" s="292"/>
      <c r="EO99" s="292"/>
      <c r="EP99" s="292"/>
      <c r="EQ99" s="292"/>
      <c r="ER99" s="292"/>
      <c r="ES99" s="292"/>
      <c r="ET99" s="292"/>
      <c r="EU99" s="292"/>
      <c r="EV99" s="292"/>
      <c r="EW99" s="292"/>
      <c r="EX99" s="292"/>
      <c r="EY99" s="292"/>
      <c r="EZ99" s="292"/>
      <c r="FA99" s="292"/>
      <c r="FB99" s="292"/>
      <c r="FC99" s="292"/>
      <c r="FD99" s="292"/>
      <c r="FE99" s="292"/>
      <c r="FF99" s="292"/>
      <c r="FG99" s="292"/>
      <c r="FH99" s="292"/>
      <c r="FI99" s="292"/>
      <c r="FJ99" s="292"/>
      <c r="FK99" s="292"/>
      <c r="FL99" s="292"/>
    </row>
    <row r="100" spans="1:168" ht="20.25" customHeight="1">
      <c r="A100" s="630"/>
      <c r="B100" s="630"/>
      <c r="C100" s="630"/>
      <c r="D100" s="627"/>
      <c r="E100" s="627"/>
      <c r="F100" s="632"/>
      <c r="G100" s="627"/>
      <c r="H100" s="625"/>
      <c r="I100" s="627"/>
      <c r="J100" s="627"/>
      <c r="K100" s="627"/>
      <c r="L100" s="627"/>
      <c r="M100" s="629"/>
      <c r="N100" s="292"/>
      <c r="O100" s="292"/>
      <c r="P100" s="292"/>
      <c r="Q100" s="292"/>
      <c r="R100" s="292"/>
      <c r="S100" s="292"/>
      <c r="T100" s="292"/>
      <c r="U100" s="292"/>
      <c r="V100" s="292"/>
      <c r="W100" s="292"/>
      <c r="X100" s="292"/>
      <c r="Y100" s="292"/>
      <c r="Z100" s="292"/>
      <c r="AA100" s="292"/>
      <c r="AB100" s="292"/>
      <c r="AC100" s="292"/>
      <c r="AD100" s="292"/>
      <c r="AE100" s="292"/>
      <c r="AF100" s="292"/>
      <c r="AG100" s="292"/>
      <c r="AH100" s="292"/>
      <c r="AI100" s="292"/>
      <c r="AJ100" s="292"/>
      <c r="AK100" s="292"/>
      <c r="AL100" s="292"/>
      <c r="AM100" s="292"/>
      <c r="AN100" s="292"/>
      <c r="AO100" s="292"/>
      <c r="AP100" s="292"/>
      <c r="AQ100" s="292"/>
      <c r="AR100" s="292"/>
      <c r="AS100" s="292"/>
      <c r="AT100" s="292"/>
      <c r="AU100" s="292"/>
      <c r="AV100" s="292"/>
      <c r="AW100" s="292"/>
      <c r="AX100" s="292"/>
      <c r="AY100" s="292"/>
      <c r="AZ100" s="292"/>
      <c r="BA100" s="292"/>
      <c r="BB100" s="292"/>
      <c r="BC100" s="292"/>
      <c r="BD100" s="292"/>
      <c r="BE100" s="292"/>
      <c r="BF100" s="292"/>
      <c r="BG100" s="292"/>
      <c r="BH100" s="292"/>
      <c r="BI100" s="292"/>
      <c r="BJ100" s="292"/>
      <c r="BK100" s="292"/>
      <c r="BL100" s="292"/>
      <c r="BM100" s="292"/>
      <c r="BN100" s="292"/>
      <c r="BO100" s="292"/>
      <c r="BP100" s="292"/>
      <c r="BQ100" s="292"/>
      <c r="BR100" s="292"/>
      <c r="BS100" s="292"/>
      <c r="BT100" s="292"/>
      <c r="BU100" s="292"/>
      <c r="BV100" s="292"/>
      <c r="BW100" s="292"/>
      <c r="BX100" s="292"/>
      <c r="BY100" s="292"/>
      <c r="BZ100" s="292"/>
      <c r="CA100" s="292"/>
      <c r="CB100" s="292"/>
      <c r="CC100" s="292"/>
      <c r="CD100" s="292"/>
      <c r="CE100" s="292"/>
      <c r="CF100" s="292"/>
      <c r="CG100" s="292"/>
      <c r="CH100" s="292"/>
      <c r="CI100" s="292"/>
      <c r="CJ100" s="292"/>
      <c r="CK100" s="292"/>
      <c r="CL100" s="292"/>
      <c r="CM100" s="292"/>
      <c r="CN100" s="292"/>
      <c r="CO100" s="292"/>
      <c r="CP100" s="292"/>
      <c r="CQ100" s="292"/>
      <c r="CR100" s="292"/>
      <c r="CS100" s="292"/>
      <c r="CT100" s="292"/>
      <c r="CU100" s="292"/>
      <c r="CV100" s="292"/>
      <c r="CW100" s="292"/>
      <c r="CX100" s="292"/>
      <c r="CY100" s="292"/>
      <c r="CZ100" s="292"/>
      <c r="DA100" s="292"/>
      <c r="DB100" s="292"/>
      <c r="DC100" s="292"/>
      <c r="DD100" s="292"/>
      <c r="DE100" s="292"/>
      <c r="DF100" s="292"/>
      <c r="DG100" s="292"/>
      <c r="DH100" s="292"/>
      <c r="DI100" s="292"/>
      <c r="DJ100" s="292"/>
      <c r="DK100" s="292"/>
      <c r="DL100" s="292"/>
      <c r="DM100" s="292"/>
      <c r="DN100" s="292"/>
      <c r="DO100" s="292"/>
      <c r="DP100" s="292"/>
      <c r="DQ100" s="292"/>
      <c r="DR100" s="292"/>
      <c r="DS100" s="292"/>
      <c r="DT100" s="292"/>
      <c r="DU100" s="292"/>
      <c r="DV100" s="292"/>
      <c r="DW100" s="292"/>
      <c r="DX100" s="292"/>
      <c r="DY100" s="292"/>
      <c r="DZ100" s="292"/>
      <c r="EA100" s="292"/>
      <c r="EB100" s="292"/>
      <c r="EC100" s="292"/>
      <c r="ED100" s="292"/>
      <c r="EE100" s="292"/>
      <c r="EF100" s="292"/>
      <c r="EG100" s="292"/>
      <c r="EH100" s="292"/>
      <c r="EI100" s="292"/>
      <c r="EJ100" s="292"/>
      <c r="EK100" s="292"/>
      <c r="EL100" s="292"/>
      <c r="EM100" s="292"/>
      <c r="EN100" s="292"/>
      <c r="EO100" s="292"/>
      <c r="EP100" s="292"/>
      <c r="EQ100" s="292"/>
      <c r="ER100" s="292"/>
      <c r="ES100" s="292"/>
      <c r="ET100" s="292"/>
      <c r="EU100" s="292"/>
      <c r="EV100" s="292"/>
      <c r="EW100" s="292"/>
      <c r="EX100" s="292"/>
      <c r="EY100" s="292"/>
      <c r="EZ100" s="292"/>
      <c r="FA100" s="292"/>
      <c r="FB100" s="292"/>
      <c r="FC100" s="292"/>
      <c r="FD100" s="292"/>
      <c r="FE100" s="292"/>
      <c r="FF100" s="292"/>
      <c r="FG100" s="292"/>
      <c r="FH100" s="292"/>
      <c r="FI100" s="292"/>
      <c r="FJ100" s="292"/>
      <c r="FK100" s="292"/>
      <c r="FL100" s="292"/>
    </row>
    <row r="101" spans="1:168" ht="20.25" customHeight="1">
      <c r="A101" s="630"/>
      <c r="B101" s="630"/>
      <c r="C101" s="630"/>
      <c r="D101" s="627"/>
      <c r="E101" s="627"/>
      <c r="F101" s="632"/>
      <c r="G101" s="627"/>
      <c r="H101" s="625"/>
      <c r="I101" s="627"/>
      <c r="J101" s="627"/>
      <c r="K101" s="627"/>
      <c r="L101" s="627"/>
      <c r="M101" s="629"/>
      <c r="N101" s="292"/>
      <c r="O101" s="292"/>
      <c r="P101" s="292"/>
      <c r="Q101" s="292"/>
      <c r="R101" s="292"/>
      <c r="S101" s="292"/>
      <c r="T101" s="292"/>
      <c r="U101" s="292"/>
      <c r="V101" s="292"/>
      <c r="W101" s="29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S101" s="292"/>
      <c r="CT101" s="292"/>
      <c r="CU101" s="292"/>
      <c r="CV101" s="292"/>
      <c r="CW101" s="292"/>
      <c r="CX101" s="292"/>
      <c r="CY101" s="292"/>
      <c r="CZ101" s="292"/>
      <c r="DA101" s="292"/>
      <c r="DB101" s="292"/>
      <c r="DC101" s="292"/>
      <c r="DD101" s="292"/>
      <c r="DE101" s="292"/>
      <c r="DF101" s="292"/>
      <c r="DG101" s="292"/>
      <c r="DH101" s="292"/>
      <c r="DI101" s="292"/>
      <c r="DJ101" s="292"/>
      <c r="DK101" s="292"/>
      <c r="DL101" s="292"/>
      <c r="DM101" s="292"/>
      <c r="DN101" s="292"/>
      <c r="DO101" s="292"/>
      <c r="DP101" s="292"/>
      <c r="DQ101" s="292"/>
      <c r="DR101" s="292"/>
      <c r="DS101" s="292"/>
      <c r="DT101" s="292"/>
      <c r="DU101" s="292"/>
      <c r="DV101" s="292"/>
      <c r="DW101" s="292"/>
      <c r="DX101" s="292"/>
      <c r="DY101" s="292"/>
      <c r="DZ101" s="292"/>
      <c r="EA101" s="292"/>
      <c r="EB101" s="292"/>
      <c r="EC101" s="292"/>
      <c r="ED101" s="292"/>
      <c r="EE101" s="292"/>
      <c r="EF101" s="292"/>
      <c r="EG101" s="292"/>
      <c r="EH101" s="292"/>
      <c r="EI101" s="292"/>
      <c r="EJ101" s="292"/>
      <c r="EK101" s="292"/>
      <c r="EL101" s="292"/>
      <c r="EM101" s="292"/>
      <c r="EN101" s="292"/>
      <c r="EO101" s="292"/>
      <c r="EP101" s="292"/>
      <c r="EQ101" s="292"/>
      <c r="ER101" s="292"/>
      <c r="ES101" s="292"/>
      <c r="ET101" s="292"/>
      <c r="EU101" s="292"/>
      <c r="EV101" s="292"/>
      <c r="EW101" s="292"/>
      <c r="EX101" s="292"/>
      <c r="EY101" s="292"/>
      <c r="EZ101" s="292"/>
      <c r="FA101" s="292"/>
      <c r="FB101" s="292"/>
      <c r="FC101" s="292"/>
      <c r="FD101" s="292"/>
      <c r="FE101" s="292"/>
      <c r="FF101" s="292"/>
      <c r="FG101" s="292"/>
      <c r="FH101" s="292"/>
      <c r="FI101" s="292"/>
      <c r="FJ101" s="292"/>
      <c r="FK101" s="292"/>
      <c r="FL101" s="292"/>
    </row>
    <row r="102" spans="1:168" ht="20.25" customHeight="1">
      <c r="A102" s="630"/>
      <c r="B102" s="630"/>
      <c r="C102" s="630"/>
      <c r="D102" s="627"/>
      <c r="E102" s="627"/>
      <c r="F102" s="632"/>
      <c r="G102" s="627"/>
      <c r="H102" s="625"/>
      <c r="I102" s="627"/>
      <c r="J102" s="627"/>
      <c r="K102" s="627"/>
      <c r="L102" s="627"/>
      <c r="M102" s="629"/>
      <c r="N102" s="292"/>
      <c r="O102" s="292"/>
      <c r="P102" s="292"/>
      <c r="Q102" s="292"/>
      <c r="R102" s="292"/>
      <c r="S102" s="292"/>
      <c r="T102" s="292"/>
      <c r="U102" s="292"/>
      <c r="V102" s="292"/>
      <c r="W102" s="292"/>
      <c r="X102" s="292"/>
      <c r="Y102" s="292"/>
      <c r="Z102" s="292"/>
      <c r="AA102" s="292"/>
      <c r="AB102" s="292"/>
      <c r="AC102" s="292"/>
      <c r="AD102" s="292"/>
      <c r="AE102" s="292"/>
      <c r="AF102" s="292"/>
      <c r="AG102" s="292"/>
      <c r="AH102" s="292"/>
      <c r="AI102" s="292"/>
      <c r="AJ102" s="292"/>
      <c r="AK102" s="292"/>
      <c r="AL102" s="292"/>
      <c r="AM102" s="292"/>
      <c r="AN102" s="292"/>
      <c r="AO102" s="292"/>
      <c r="AP102" s="292"/>
      <c r="AQ102" s="292"/>
      <c r="AR102" s="292"/>
      <c r="AS102" s="292"/>
      <c r="AT102" s="292"/>
      <c r="AU102" s="292"/>
      <c r="AV102" s="292"/>
      <c r="AW102" s="292"/>
      <c r="AX102" s="292"/>
      <c r="AY102" s="292"/>
      <c r="AZ102" s="292"/>
      <c r="BA102" s="292"/>
      <c r="BB102" s="292"/>
      <c r="BC102" s="292"/>
      <c r="BD102" s="292"/>
      <c r="BE102" s="292"/>
      <c r="BF102" s="292"/>
      <c r="BG102" s="292"/>
      <c r="BH102" s="292"/>
      <c r="BI102" s="292"/>
      <c r="BJ102" s="292"/>
      <c r="BK102" s="292"/>
      <c r="BL102" s="292"/>
      <c r="BM102" s="292"/>
      <c r="BN102" s="292"/>
      <c r="BO102" s="292"/>
      <c r="BP102" s="292"/>
      <c r="BQ102" s="292"/>
      <c r="BR102" s="292"/>
      <c r="BS102" s="292"/>
      <c r="BT102" s="292"/>
      <c r="BU102" s="292"/>
      <c r="BV102" s="292"/>
      <c r="BW102" s="292"/>
      <c r="BX102" s="292"/>
      <c r="BY102" s="292"/>
      <c r="BZ102" s="292"/>
      <c r="CA102" s="292"/>
      <c r="CB102" s="292"/>
      <c r="CC102" s="292"/>
      <c r="CD102" s="292"/>
      <c r="CE102" s="292"/>
      <c r="CF102" s="292"/>
      <c r="CG102" s="292"/>
      <c r="CH102" s="292"/>
      <c r="CI102" s="292"/>
      <c r="CJ102" s="292"/>
      <c r="CK102" s="292"/>
      <c r="CL102" s="292"/>
      <c r="CM102" s="292"/>
      <c r="CN102" s="292"/>
      <c r="CO102" s="292"/>
      <c r="CP102" s="292"/>
      <c r="CQ102" s="292"/>
      <c r="CR102" s="292"/>
      <c r="CS102" s="292"/>
      <c r="CT102" s="292"/>
      <c r="CU102" s="292"/>
      <c r="CV102" s="292"/>
      <c r="CW102" s="292"/>
      <c r="CX102" s="292"/>
      <c r="CY102" s="292"/>
      <c r="CZ102" s="292"/>
      <c r="DA102" s="292"/>
      <c r="DB102" s="292"/>
      <c r="DC102" s="292"/>
      <c r="DD102" s="292"/>
      <c r="DE102" s="292"/>
      <c r="DF102" s="292"/>
      <c r="DG102" s="292"/>
      <c r="DH102" s="292"/>
      <c r="DI102" s="292"/>
      <c r="DJ102" s="292"/>
      <c r="DK102" s="292"/>
      <c r="DL102" s="292"/>
      <c r="DM102" s="292"/>
      <c r="DN102" s="292"/>
      <c r="DO102" s="292"/>
      <c r="DP102" s="292"/>
      <c r="DQ102" s="292"/>
      <c r="DR102" s="292"/>
      <c r="DS102" s="292"/>
      <c r="DT102" s="292"/>
      <c r="DU102" s="292"/>
      <c r="DV102" s="292"/>
      <c r="DW102" s="292"/>
      <c r="DX102" s="292"/>
      <c r="DY102" s="292"/>
      <c r="DZ102" s="292"/>
      <c r="EA102" s="292"/>
      <c r="EB102" s="292"/>
      <c r="EC102" s="292"/>
      <c r="ED102" s="292"/>
      <c r="EE102" s="292"/>
      <c r="EF102" s="292"/>
      <c r="EG102" s="292"/>
      <c r="EH102" s="292"/>
      <c r="EI102" s="292"/>
      <c r="EJ102" s="292"/>
      <c r="EK102" s="292"/>
      <c r="EL102" s="292"/>
      <c r="EM102" s="292"/>
      <c r="EN102" s="292"/>
      <c r="EO102" s="292"/>
      <c r="EP102" s="292"/>
      <c r="EQ102" s="292"/>
      <c r="ER102" s="292"/>
      <c r="ES102" s="292"/>
      <c r="ET102" s="292"/>
      <c r="EU102" s="292"/>
      <c r="EV102" s="292"/>
      <c r="EW102" s="292"/>
      <c r="EX102" s="292"/>
      <c r="EY102" s="292"/>
      <c r="EZ102" s="292"/>
      <c r="FA102" s="292"/>
      <c r="FB102" s="292"/>
      <c r="FC102" s="292"/>
      <c r="FD102" s="292"/>
      <c r="FE102" s="292"/>
      <c r="FF102" s="292"/>
      <c r="FG102" s="292"/>
      <c r="FH102" s="292"/>
      <c r="FI102" s="292"/>
      <c r="FJ102" s="292"/>
      <c r="FK102" s="292"/>
      <c r="FL102" s="292"/>
    </row>
    <row r="103" spans="1:168" ht="20.25" customHeight="1">
      <c r="A103" s="630"/>
      <c r="B103" s="630"/>
      <c r="C103" s="630"/>
      <c r="D103" s="627"/>
      <c r="E103" s="627"/>
      <c r="F103" s="632"/>
      <c r="G103" s="627"/>
      <c r="H103" s="625"/>
      <c r="I103" s="627"/>
      <c r="J103" s="627"/>
      <c r="K103" s="627"/>
      <c r="L103" s="627"/>
      <c r="M103" s="629"/>
      <c r="N103" s="292"/>
      <c r="O103" s="292"/>
      <c r="P103" s="292"/>
      <c r="Q103" s="292"/>
      <c r="R103" s="292"/>
      <c r="S103" s="292"/>
      <c r="T103" s="292"/>
      <c r="U103" s="292"/>
      <c r="V103" s="292"/>
      <c r="W103" s="292"/>
      <c r="X103" s="292"/>
      <c r="Y103" s="292"/>
      <c r="Z103" s="292"/>
      <c r="AA103" s="292"/>
      <c r="AB103" s="292"/>
      <c r="AC103" s="292"/>
      <c r="AD103" s="292"/>
      <c r="AE103" s="292"/>
      <c r="AF103" s="292"/>
      <c r="AG103" s="292"/>
      <c r="AH103" s="292"/>
      <c r="AI103" s="292"/>
      <c r="AJ103" s="292"/>
      <c r="AK103" s="292"/>
      <c r="AL103" s="292"/>
      <c r="AM103" s="292"/>
      <c r="AN103" s="292"/>
      <c r="AO103" s="292"/>
      <c r="AP103" s="292"/>
      <c r="AQ103" s="292"/>
      <c r="AR103" s="292"/>
      <c r="AS103" s="292"/>
      <c r="AT103" s="292"/>
      <c r="AU103" s="292"/>
      <c r="AV103" s="292"/>
      <c r="AW103" s="292"/>
      <c r="AX103" s="292"/>
      <c r="AY103" s="292"/>
      <c r="AZ103" s="292"/>
      <c r="BA103" s="292"/>
      <c r="BB103" s="292"/>
      <c r="BC103" s="292"/>
      <c r="BD103" s="292"/>
      <c r="BE103" s="292"/>
      <c r="BF103" s="292"/>
      <c r="BG103" s="292"/>
      <c r="BH103" s="292"/>
      <c r="BI103" s="292"/>
      <c r="BJ103" s="292"/>
      <c r="BK103" s="292"/>
      <c r="BL103" s="292"/>
      <c r="BM103" s="292"/>
      <c r="BN103" s="292"/>
      <c r="BO103" s="292"/>
      <c r="BP103" s="292"/>
      <c r="BQ103" s="292"/>
      <c r="BR103" s="292"/>
      <c r="BS103" s="292"/>
      <c r="BT103" s="292"/>
      <c r="BU103" s="292"/>
      <c r="BV103" s="292"/>
      <c r="BW103" s="292"/>
      <c r="BX103" s="292"/>
      <c r="BY103" s="292"/>
      <c r="BZ103" s="292"/>
      <c r="CA103" s="292"/>
      <c r="CB103" s="292"/>
      <c r="CC103" s="292"/>
      <c r="CD103" s="292"/>
      <c r="CE103" s="292"/>
      <c r="CF103" s="292"/>
      <c r="CG103" s="292"/>
      <c r="CH103" s="292"/>
      <c r="CI103" s="292"/>
      <c r="CJ103" s="292"/>
      <c r="CK103" s="292"/>
      <c r="CL103" s="292"/>
      <c r="CM103" s="292"/>
      <c r="CN103" s="292"/>
      <c r="CO103" s="292"/>
      <c r="CP103" s="292"/>
      <c r="CQ103" s="292"/>
      <c r="CR103" s="292"/>
      <c r="CS103" s="292"/>
      <c r="CT103" s="292"/>
      <c r="CU103" s="292"/>
      <c r="CV103" s="292"/>
      <c r="CW103" s="292"/>
      <c r="CX103" s="292"/>
      <c r="CY103" s="292"/>
      <c r="CZ103" s="292"/>
      <c r="DA103" s="292"/>
      <c r="DB103" s="292"/>
      <c r="DC103" s="292"/>
      <c r="DD103" s="292"/>
      <c r="DE103" s="292"/>
      <c r="DF103" s="292"/>
      <c r="DG103" s="292"/>
      <c r="DH103" s="292"/>
      <c r="DI103" s="292"/>
      <c r="DJ103" s="292"/>
      <c r="DK103" s="292"/>
      <c r="DL103" s="292"/>
      <c r="DM103" s="292"/>
      <c r="DN103" s="292"/>
      <c r="DO103" s="292"/>
      <c r="DP103" s="292"/>
      <c r="DQ103" s="292"/>
      <c r="DR103" s="292"/>
      <c r="DS103" s="292"/>
      <c r="DT103" s="292"/>
      <c r="DU103" s="292"/>
      <c r="DV103" s="292"/>
      <c r="DW103" s="292"/>
      <c r="DX103" s="292"/>
      <c r="DY103" s="292"/>
      <c r="DZ103" s="292"/>
      <c r="EA103" s="292"/>
      <c r="EB103" s="292"/>
      <c r="EC103" s="292"/>
      <c r="ED103" s="292"/>
      <c r="EE103" s="292"/>
      <c r="EF103" s="292"/>
      <c r="EG103" s="292"/>
      <c r="EH103" s="292"/>
      <c r="EI103" s="292"/>
      <c r="EJ103" s="292"/>
      <c r="EK103" s="292"/>
      <c r="EL103" s="292"/>
      <c r="EM103" s="292"/>
      <c r="EN103" s="292"/>
      <c r="EO103" s="292"/>
      <c r="EP103" s="292"/>
      <c r="EQ103" s="292"/>
      <c r="ER103" s="292"/>
      <c r="ES103" s="292"/>
      <c r="ET103" s="292"/>
      <c r="EU103" s="292"/>
      <c r="EV103" s="292"/>
      <c r="EW103" s="292"/>
      <c r="EX103" s="292"/>
      <c r="EY103" s="292"/>
      <c r="EZ103" s="292"/>
      <c r="FA103" s="292"/>
      <c r="FB103" s="292"/>
      <c r="FC103" s="292"/>
      <c r="FD103" s="292"/>
      <c r="FE103" s="292"/>
      <c r="FF103" s="292"/>
      <c r="FG103" s="292"/>
      <c r="FH103" s="292"/>
      <c r="FI103" s="292"/>
      <c r="FJ103" s="292"/>
      <c r="FK103" s="292"/>
      <c r="FL103" s="292"/>
    </row>
    <row r="104" spans="1:168" ht="20.25" customHeight="1">
      <c r="A104" s="630"/>
      <c r="B104" s="630"/>
      <c r="C104" s="630"/>
      <c r="D104" s="627"/>
      <c r="E104" s="627"/>
      <c r="F104" s="632"/>
      <c r="G104" s="627"/>
      <c r="H104" s="625"/>
      <c r="I104" s="627"/>
      <c r="J104" s="627"/>
      <c r="K104" s="627"/>
      <c r="L104" s="627"/>
      <c r="M104" s="629"/>
      <c r="N104" s="292"/>
      <c r="O104" s="292"/>
      <c r="P104" s="292"/>
      <c r="Q104" s="292"/>
      <c r="R104" s="292"/>
      <c r="S104" s="292"/>
      <c r="T104" s="292"/>
      <c r="U104" s="292"/>
      <c r="V104" s="292"/>
      <c r="W104" s="292"/>
      <c r="X104" s="292"/>
      <c r="Y104" s="292"/>
      <c r="Z104" s="292"/>
      <c r="AA104" s="292"/>
      <c r="AB104" s="292"/>
      <c r="AC104" s="292"/>
      <c r="AD104" s="292"/>
      <c r="AE104" s="292"/>
      <c r="AF104" s="292"/>
      <c r="AG104" s="292"/>
      <c r="AH104" s="292"/>
      <c r="AI104" s="292"/>
      <c r="AJ104" s="292"/>
      <c r="AK104" s="292"/>
      <c r="AL104" s="292"/>
      <c r="AM104" s="292"/>
      <c r="AN104" s="292"/>
      <c r="AO104" s="292"/>
      <c r="AP104" s="292"/>
      <c r="AQ104" s="292"/>
      <c r="AR104" s="292"/>
      <c r="AS104" s="292"/>
      <c r="AT104" s="292"/>
      <c r="AU104" s="292"/>
      <c r="AV104" s="292"/>
      <c r="AW104" s="292"/>
      <c r="AX104" s="292"/>
      <c r="AY104" s="292"/>
      <c r="AZ104" s="292"/>
      <c r="BA104" s="292"/>
      <c r="BB104" s="292"/>
      <c r="BC104" s="292"/>
      <c r="BD104" s="292"/>
      <c r="BE104" s="292"/>
      <c r="BF104" s="292"/>
      <c r="BG104" s="292"/>
      <c r="BH104" s="292"/>
      <c r="BI104" s="292"/>
      <c r="BJ104" s="292"/>
      <c r="BK104" s="292"/>
      <c r="BL104" s="292"/>
      <c r="BM104" s="292"/>
      <c r="BN104" s="292"/>
      <c r="BO104" s="292"/>
      <c r="BP104" s="292"/>
      <c r="BQ104" s="292"/>
      <c r="BR104" s="292"/>
      <c r="BS104" s="292"/>
      <c r="BT104" s="292"/>
      <c r="BU104" s="292"/>
      <c r="BV104" s="292"/>
      <c r="BW104" s="292"/>
      <c r="BX104" s="292"/>
      <c r="BY104" s="292"/>
      <c r="BZ104" s="292"/>
      <c r="CA104" s="292"/>
      <c r="CB104" s="292"/>
      <c r="CC104" s="292"/>
      <c r="CD104" s="292"/>
      <c r="CE104" s="292"/>
      <c r="CF104" s="292"/>
      <c r="CG104" s="292"/>
      <c r="CH104" s="292"/>
      <c r="CI104" s="292"/>
      <c r="CJ104" s="292"/>
      <c r="CK104" s="292"/>
      <c r="CL104" s="292"/>
      <c r="CM104" s="292"/>
      <c r="CN104" s="292"/>
      <c r="CO104" s="292"/>
      <c r="CP104" s="292"/>
      <c r="CQ104" s="292"/>
      <c r="CR104" s="292"/>
      <c r="CS104" s="292"/>
      <c r="CT104" s="292"/>
      <c r="CU104" s="292"/>
      <c r="CV104" s="292"/>
      <c r="CW104" s="292"/>
      <c r="CX104" s="292"/>
      <c r="CY104" s="292"/>
      <c r="CZ104" s="292"/>
      <c r="DA104" s="292"/>
      <c r="DB104" s="292"/>
      <c r="DC104" s="292"/>
      <c r="DD104" s="292"/>
      <c r="DE104" s="292"/>
      <c r="DF104" s="292"/>
      <c r="DG104" s="292"/>
      <c r="DH104" s="292"/>
      <c r="DI104" s="292"/>
      <c r="DJ104" s="292"/>
      <c r="DK104" s="292"/>
      <c r="DL104" s="292"/>
      <c r="DM104" s="292"/>
      <c r="DN104" s="292"/>
      <c r="DO104" s="292"/>
      <c r="DP104" s="292"/>
      <c r="DQ104" s="292"/>
      <c r="DR104" s="292"/>
      <c r="DS104" s="292"/>
      <c r="DT104" s="292"/>
      <c r="DU104" s="292"/>
      <c r="DV104" s="292"/>
      <c r="DW104" s="292"/>
      <c r="DX104" s="292"/>
      <c r="DY104" s="292"/>
      <c r="DZ104" s="292"/>
      <c r="EA104" s="292"/>
      <c r="EB104" s="292"/>
      <c r="EC104" s="292"/>
      <c r="ED104" s="292"/>
      <c r="EE104" s="292"/>
      <c r="EF104" s="292"/>
      <c r="EG104" s="292"/>
      <c r="EH104" s="292"/>
      <c r="EI104" s="292"/>
      <c r="EJ104" s="292"/>
      <c r="EK104" s="292"/>
      <c r="EL104" s="292"/>
      <c r="EM104" s="292"/>
      <c r="EN104" s="292"/>
      <c r="EO104" s="292"/>
      <c r="EP104" s="292"/>
      <c r="EQ104" s="292"/>
      <c r="ER104" s="292"/>
      <c r="ES104" s="292"/>
      <c r="ET104" s="292"/>
      <c r="EU104" s="292"/>
      <c r="EV104" s="292"/>
      <c r="EW104" s="292"/>
      <c r="EX104" s="292"/>
      <c r="EY104" s="292"/>
      <c r="EZ104" s="292"/>
      <c r="FA104" s="292"/>
      <c r="FB104" s="292"/>
      <c r="FC104" s="292"/>
      <c r="FD104" s="292"/>
      <c r="FE104" s="292"/>
      <c r="FF104" s="292"/>
      <c r="FG104" s="292"/>
      <c r="FH104" s="292"/>
      <c r="FI104" s="292"/>
      <c r="FJ104" s="292"/>
      <c r="FK104" s="292"/>
      <c r="FL104" s="292"/>
    </row>
    <row r="105" spans="1:168" ht="20.25" customHeight="1">
      <c r="A105" s="630"/>
      <c r="B105" s="630"/>
      <c r="C105" s="630"/>
      <c r="D105" s="627"/>
      <c r="E105" s="627"/>
      <c r="F105" s="632"/>
      <c r="G105" s="627"/>
      <c r="H105" s="625"/>
      <c r="I105" s="627"/>
      <c r="J105" s="627"/>
      <c r="K105" s="627"/>
      <c r="L105" s="627"/>
      <c r="M105" s="629"/>
      <c r="N105" s="292"/>
      <c r="O105" s="292"/>
      <c r="P105" s="292"/>
      <c r="Q105" s="292"/>
      <c r="R105" s="292"/>
      <c r="S105" s="292"/>
      <c r="T105" s="292"/>
      <c r="U105" s="292"/>
      <c r="V105" s="292"/>
      <c r="W105" s="292"/>
      <c r="X105" s="292"/>
      <c r="Y105" s="292"/>
      <c r="Z105" s="292"/>
      <c r="AA105" s="292"/>
      <c r="AB105" s="292"/>
      <c r="AC105" s="292"/>
      <c r="AD105" s="292"/>
      <c r="AE105" s="292"/>
      <c r="AF105" s="292"/>
      <c r="AG105" s="292"/>
      <c r="AH105" s="292"/>
      <c r="AI105" s="292"/>
      <c r="AJ105" s="292"/>
      <c r="AK105" s="292"/>
      <c r="AL105" s="292"/>
      <c r="AM105" s="292"/>
      <c r="AN105" s="292"/>
      <c r="AO105" s="292"/>
      <c r="AP105" s="292"/>
      <c r="AQ105" s="292"/>
      <c r="AR105" s="292"/>
      <c r="AS105" s="292"/>
      <c r="AT105" s="292"/>
      <c r="AU105" s="292"/>
      <c r="AV105" s="292"/>
      <c r="AW105" s="292"/>
      <c r="AX105" s="292"/>
      <c r="AY105" s="292"/>
      <c r="AZ105" s="292"/>
      <c r="BA105" s="292"/>
      <c r="BB105" s="292"/>
      <c r="BC105" s="292"/>
      <c r="BD105" s="292"/>
      <c r="BE105" s="292"/>
      <c r="BF105" s="292"/>
      <c r="BG105" s="292"/>
      <c r="BH105" s="292"/>
      <c r="BI105" s="292"/>
      <c r="BJ105" s="292"/>
      <c r="BK105" s="292"/>
      <c r="BL105" s="292"/>
      <c r="BM105" s="292"/>
      <c r="BN105" s="292"/>
      <c r="BO105" s="292"/>
      <c r="BP105" s="292"/>
      <c r="BQ105" s="292"/>
      <c r="BR105" s="292"/>
      <c r="BS105" s="292"/>
      <c r="BT105" s="292"/>
      <c r="BU105" s="292"/>
      <c r="BV105" s="292"/>
      <c r="BW105" s="292"/>
      <c r="BX105" s="292"/>
      <c r="BY105" s="292"/>
      <c r="BZ105" s="292"/>
      <c r="CA105" s="292"/>
      <c r="CB105" s="292"/>
      <c r="CC105" s="292"/>
      <c r="CD105" s="292"/>
      <c r="CE105" s="292"/>
      <c r="CF105" s="292"/>
      <c r="CG105" s="292"/>
      <c r="CH105" s="292"/>
      <c r="CI105" s="292"/>
      <c r="CJ105" s="292"/>
      <c r="CK105" s="292"/>
      <c r="CL105" s="292"/>
      <c r="CM105" s="292"/>
      <c r="CN105" s="292"/>
      <c r="CO105" s="292"/>
      <c r="CP105" s="292"/>
      <c r="CQ105" s="292"/>
      <c r="CR105" s="292"/>
      <c r="CS105" s="292"/>
      <c r="CT105" s="292"/>
      <c r="CU105" s="292"/>
      <c r="CV105" s="292"/>
      <c r="CW105" s="292"/>
      <c r="CX105" s="292"/>
      <c r="CY105" s="292"/>
      <c r="CZ105" s="292"/>
      <c r="DA105" s="292"/>
      <c r="DB105" s="292"/>
      <c r="DC105" s="292"/>
      <c r="DD105" s="292"/>
      <c r="DE105" s="292"/>
      <c r="DF105" s="292"/>
      <c r="DG105" s="292"/>
      <c r="DH105" s="292"/>
      <c r="DI105" s="292"/>
      <c r="DJ105" s="292"/>
      <c r="DK105" s="292"/>
      <c r="DL105" s="292"/>
      <c r="DM105" s="292"/>
      <c r="DN105" s="292"/>
      <c r="DO105" s="292"/>
      <c r="DP105" s="292"/>
      <c r="DQ105" s="292"/>
      <c r="DR105" s="292"/>
      <c r="DS105" s="292"/>
      <c r="DT105" s="292"/>
      <c r="DU105" s="292"/>
      <c r="DV105" s="292"/>
      <c r="DW105" s="292"/>
      <c r="DX105" s="292"/>
      <c r="DY105" s="292"/>
      <c r="DZ105" s="292"/>
      <c r="EA105" s="292"/>
      <c r="EB105" s="292"/>
      <c r="EC105" s="292"/>
      <c r="ED105" s="292"/>
      <c r="EE105" s="292"/>
      <c r="EF105" s="292"/>
      <c r="EG105" s="292"/>
      <c r="EH105" s="292"/>
      <c r="EI105" s="292"/>
      <c r="EJ105" s="292"/>
      <c r="EK105" s="292"/>
      <c r="EL105" s="292"/>
      <c r="EM105" s="292"/>
      <c r="EN105" s="292"/>
      <c r="EO105" s="292"/>
      <c r="EP105" s="292"/>
      <c r="EQ105" s="292"/>
      <c r="ER105" s="292"/>
      <c r="ES105" s="292"/>
      <c r="ET105" s="292"/>
      <c r="EU105" s="292"/>
      <c r="EV105" s="292"/>
      <c r="EW105" s="292"/>
      <c r="EX105" s="292"/>
      <c r="EY105" s="292"/>
      <c r="EZ105" s="292"/>
      <c r="FA105" s="292"/>
      <c r="FB105" s="292"/>
      <c r="FC105" s="292"/>
      <c r="FD105" s="292"/>
      <c r="FE105" s="292"/>
      <c r="FF105" s="292"/>
      <c r="FG105" s="292"/>
      <c r="FH105" s="292"/>
      <c r="FI105" s="292"/>
      <c r="FJ105" s="292"/>
      <c r="FK105" s="292"/>
      <c r="FL105" s="292"/>
    </row>
    <row r="106" spans="1:168" ht="20.25" customHeight="1">
      <c r="A106" s="630"/>
      <c r="B106" s="630"/>
      <c r="C106" s="630"/>
      <c r="D106" s="627"/>
      <c r="E106" s="627"/>
      <c r="F106" s="632"/>
      <c r="G106" s="627"/>
      <c r="H106" s="625"/>
      <c r="I106" s="627"/>
      <c r="J106" s="627"/>
      <c r="K106" s="627"/>
      <c r="L106" s="627"/>
      <c r="M106" s="629"/>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c r="AP106" s="292"/>
      <c r="AQ106" s="292"/>
      <c r="AR106" s="292"/>
      <c r="AS106" s="292"/>
      <c r="AT106" s="292"/>
      <c r="AU106" s="292"/>
      <c r="AV106" s="292"/>
      <c r="AW106" s="292"/>
      <c r="AX106" s="292"/>
      <c r="AY106" s="292"/>
      <c r="AZ106" s="292"/>
      <c r="BA106" s="292"/>
      <c r="BB106" s="292"/>
      <c r="BC106" s="292"/>
      <c r="BD106" s="292"/>
      <c r="BE106" s="292"/>
      <c r="BF106" s="292"/>
      <c r="BG106" s="292"/>
      <c r="BH106" s="292"/>
      <c r="BI106" s="292"/>
      <c r="BJ106" s="292"/>
      <c r="BK106" s="292"/>
      <c r="BL106" s="292"/>
      <c r="BM106" s="292"/>
      <c r="BN106" s="292"/>
      <c r="BO106" s="292"/>
      <c r="BP106" s="292"/>
      <c r="BQ106" s="292"/>
      <c r="BR106" s="292"/>
      <c r="BS106" s="292"/>
      <c r="BT106" s="292"/>
      <c r="BU106" s="292"/>
      <c r="BV106" s="292"/>
      <c r="BW106" s="292"/>
      <c r="BX106" s="292"/>
      <c r="BY106" s="292"/>
      <c r="BZ106" s="292"/>
      <c r="CA106" s="292"/>
      <c r="CB106" s="292"/>
      <c r="CC106" s="292"/>
      <c r="CD106" s="292"/>
      <c r="CE106" s="292"/>
      <c r="CF106" s="292"/>
      <c r="CG106" s="292"/>
      <c r="CH106" s="292"/>
      <c r="CI106" s="292"/>
      <c r="CJ106" s="292"/>
      <c r="CK106" s="292"/>
      <c r="CL106" s="292"/>
      <c r="CM106" s="292"/>
      <c r="CN106" s="292"/>
      <c r="CO106" s="292"/>
      <c r="CP106" s="292"/>
      <c r="CQ106" s="292"/>
      <c r="CR106" s="292"/>
      <c r="CS106" s="292"/>
      <c r="CT106" s="292"/>
      <c r="CU106" s="292"/>
      <c r="CV106" s="292"/>
      <c r="CW106" s="292"/>
      <c r="CX106" s="292"/>
      <c r="CY106" s="292"/>
      <c r="CZ106" s="292"/>
      <c r="DA106" s="292"/>
      <c r="DB106" s="292"/>
      <c r="DC106" s="292"/>
      <c r="DD106" s="292"/>
      <c r="DE106" s="292"/>
      <c r="DF106" s="292"/>
      <c r="DG106" s="292"/>
      <c r="DH106" s="292"/>
      <c r="DI106" s="292"/>
      <c r="DJ106" s="292"/>
      <c r="DK106" s="292"/>
      <c r="DL106" s="292"/>
      <c r="DM106" s="292"/>
      <c r="DN106" s="292"/>
      <c r="DO106" s="292"/>
      <c r="DP106" s="292"/>
      <c r="DQ106" s="292"/>
      <c r="DR106" s="292"/>
      <c r="DS106" s="292"/>
      <c r="DT106" s="292"/>
      <c r="DU106" s="292"/>
      <c r="DV106" s="292"/>
      <c r="DW106" s="292"/>
      <c r="DX106" s="292"/>
      <c r="DY106" s="292"/>
      <c r="DZ106" s="292"/>
      <c r="EA106" s="292"/>
      <c r="EB106" s="292"/>
      <c r="EC106" s="292"/>
      <c r="ED106" s="292"/>
      <c r="EE106" s="292"/>
      <c r="EF106" s="292"/>
      <c r="EG106" s="292"/>
      <c r="EH106" s="292"/>
      <c r="EI106" s="292"/>
      <c r="EJ106" s="292"/>
      <c r="EK106" s="292"/>
      <c r="EL106" s="292"/>
      <c r="EM106" s="292"/>
      <c r="EN106" s="292"/>
      <c r="EO106" s="292"/>
      <c r="EP106" s="292"/>
      <c r="EQ106" s="292"/>
      <c r="ER106" s="292"/>
      <c r="ES106" s="292"/>
      <c r="ET106" s="292"/>
      <c r="EU106" s="292"/>
      <c r="EV106" s="292"/>
      <c r="EW106" s="292"/>
      <c r="EX106" s="292"/>
      <c r="EY106" s="292"/>
      <c r="EZ106" s="292"/>
      <c r="FA106" s="292"/>
      <c r="FB106" s="292"/>
      <c r="FC106" s="292"/>
      <c r="FD106" s="292"/>
      <c r="FE106" s="292"/>
      <c r="FF106" s="292"/>
      <c r="FG106" s="292"/>
      <c r="FH106" s="292"/>
      <c r="FI106" s="292"/>
      <c r="FJ106" s="292"/>
      <c r="FK106" s="292"/>
      <c r="FL106" s="292"/>
    </row>
    <row r="107" spans="1:168" ht="20.25" customHeight="1">
      <c r="A107" s="630"/>
      <c r="B107" s="630"/>
      <c r="C107" s="630"/>
      <c r="D107" s="627"/>
      <c r="E107" s="627"/>
      <c r="F107" s="632"/>
      <c r="G107" s="627"/>
      <c r="H107" s="625"/>
      <c r="I107" s="627"/>
      <c r="J107" s="627"/>
      <c r="K107" s="627"/>
      <c r="L107" s="627"/>
      <c r="M107" s="629"/>
      <c r="N107" s="292"/>
      <c r="O107" s="292"/>
      <c r="P107" s="292"/>
      <c r="Q107" s="292"/>
      <c r="R107" s="292"/>
      <c r="S107" s="292"/>
      <c r="T107" s="292"/>
      <c r="U107" s="292"/>
      <c r="V107" s="292"/>
      <c r="W107" s="292"/>
      <c r="X107" s="292"/>
      <c r="Y107" s="292"/>
      <c r="Z107" s="292"/>
      <c r="AA107" s="292"/>
      <c r="AB107" s="292"/>
      <c r="AC107" s="292"/>
      <c r="AD107" s="292"/>
      <c r="AE107" s="292"/>
      <c r="AF107" s="292"/>
      <c r="AG107" s="292"/>
      <c r="AH107" s="292"/>
      <c r="AI107" s="292"/>
      <c r="AJ107" s="292"/>
      <c r="AK107" s="292"/>
      <c r="AL107" s="292"/>
      <c r="AM107" s="292"/>
      <c r="AN107" s="292"/>
      <c r="AO107" s="292"/>
      <c r="AP107" s="292"/>
      <c r="AQ107" s="292"/>
      <c r="AR107" s="292"/>
      <c r="AS107" s="292"/>
      <c r="AT107" s="292"/>
      <c r="AU107" s="292"/>
      <c r="AV107" s="292"/>
      <c r="AW107" s="292"/>
      <c r="AX107" s="292"/>
      <c r="AY107" s="292"/>
      <c r="AZ107" s="292"/>
      <c r="BA107" s="292"/>
      <c r="BB107" s="292"/>
      <c r="BC107" s="292"/>
      <c r="BD107" s="292"/>
      <c r="BE107" s="292"/>
      <c r="BF107" s="292"/>
      <c r="BG107" s="292"/>
      <c r="BH107" s="292"/>
      <c r="BI107" s="292"/>
      <c r="BJ107" s="292"/>
      <c r="BK107" s="292"/>
      <c r="BL107" s="292"/>
      <c r="BM107" s="292"/>
      <c r="BN107" s="292"/>
      <c r="BO107" s="292"/>
      <c r="BP107" s="292"/>
      <c r="BQ107" s="292"/>
      <c r="BR107" s="292"/>
      <c r="BS107" s="292"/>
      <c r="BT107" s="292"/>
      <c r="BU107" s="292"/>
      <c r="BV107" s="292"/>
      <c r="BW107" s="292"/>
      <c r="BX107" s="292"/>
      <c r="BY107" s="292"/>
      <c r="BZ107" s="292"/>
      <c r="CA107" s="292"/>
      <c r="CB107" s="292"/>
      <c r="CC107" s="292"/>
      <c r="CD107" s="292"/>
      <c r="CE107" s="292"/>
      <c r="CF107" s="292"/>
      <c r="CG107" s="292"/>
      <c r="CH107" s="292"/>
      <c r="CI107" s="292"/>
      <c r="CJ107" s="292"/>
      <c r="CK107" s="292"/>
      <c r="CL107" s="292"/>
      <c r="CM107" s="292"/>
      <c r="CN107" s="292"/>
      <c r="CO107" s="292"/>
      <c r="CP107" s="292"/>
      <c r="CQ107" s="292"/>
      <c r="CR107" s="292"/>
      <c r="CS107" s="292"/>
      <c r="CT107" s="292"/>
      <c r="CU107" s="292"/>
      <c r="CV107" s="292"/>
      <c r="CW107" s="292"/>
      <c r="CX107" s="292"/>
      <c r="CY107" s="292"/>
      <c r="CZ107" s="292"/>
      <c r="DA107" s="292"/>
      <c r="DB107" s="292"/>
      <c r="DC107" s="292"/>
      <c r="DD107" s="292"/>
      <c r="DE107" s="292"/>
      <c r="DF107" s="292"/>
      <c r="DG107" s="292"/>
      <c r="DH107" s="292"/>
      <c r="DI107" s="292"/>
      <c r="DJ107" s="292"/>
      <c r="DK107" s="292"/>
      <c r="DL107" s="292"/>
      <c r="DM107" s="292"/>
      <c r="DN107" s="292"/>
      <c r="DO107" s="292"/>
      <c r="DP107" s="292"/>
      <c r="DQ107" s="292"/>
      <c r="DR107" s="292"/>
      <c r="DS107" s="292"/>
      <c r="DT107" s="292"/>
      <c r="DU107" s="292"/>
      <c r="DV107" s="292"/>
      <c r="DW107" s="292"/>
      <c r="DX107" s="292"/>
      <c r="DY107" s="292"/>
      <c r="DZ107" s="292"/>
      <c r="EA107" s="292"/>
      <c r="EB107" s="292"/>
      <c r="EC107" s="292"/>
      <c r="ED107" s="292"/>
      <c r="EE107" s="292"/>
      <c r="EF107" s="292"/>
      <c r="EG107" s="292"/>
      <c r="EH107" s="292"/>
      <c r="EI107" s="292"/>
      <c r="EJ107" s="292"/>
      <c r="EK107" s="292"/>
      <c r="EL107" s="292"/>
      <c r="EM107" s="292"/>
      <c r="EN107" s="292"/>
      <c r="EO107" s="292"/>
      <c r="EP107" s="292"/>
      <c r="EQ107" s="292"/>
      <c r="ER107" s="292"/>
      <c r="ES107" s="292"/>
      <c r="ET107" s="292"/>
      <c r="EU107" s="292"/>
      <c r="EV107" s="292"/>
      <c r="EW107" s="292"/>
      <c r="EX107" s="292"/>
      <c r="EY107" s="292"/>
      <c r="EZ107" s="292"/>
      <c r="FA107" s="292"/>
      <c r="FB107" s="292"/>
      <c r="FC107" s="292"/>
      <c r="FD107" s="292"/>
      <c r="FE107" s="292"/>
      <c r="FF107" s="292"/>
      <c r="FG107" s="292"/>
      <c r="FH107" s="292"/>
      <c r="FI107" s="292"/>
      <c r="FJ107" s="292"/>
      <c r="FK107" s="292"/>
      <c r="FL107" s="292"/>
    </row>
    <row r="108" spans="1:168" ht="20.25" customHeight="1">
      <c r="A108" s="630"/>
      <c r="B108" s="630"/>
      <c r="C108" s="630"/>
      <c r="D108" s="627"/>
      <c r="E108" s="627"/>
      <c r="F108" s="632"/>
      <c r="G108" s="627"/>
      <c r="H108" s="625"/>
      <c r="I108" s="627"/>
      <c r="J108" s="627"/>
      <c r="K108" s="627"/>
      <c r="L108" s="627"/>
      <c r="M108" s="629"/>
      <c r="N108" s="292"/>
      <c r="O108" s="292"/>
      <c r="P108" s="292"/>
      <c r="Q108" s="292"/>
      <c r="R108" s="292"/>
      <c r="S108" s="292"/>
      <c r="T108" s="292"/>
      <c r="U108" s="292"/>
      <c r="V108" s="292"/>
      <c r="W108" s="292"/>
      <c r="X108" s="292"/>
      <c r="Y108" s="292"/>
      <c r="Z108" s="292"/>
      <c r="AA108" s="292"/>
      <c r="AB108" s="292"/>
      <c r="AC108" s="292"/>
      <c r="AD108" s="292"/>
      <c r="AE108" s="292"/>
      <c r="AF108" s="292"/>
      <c r="AG108" s="292"/>
      <c r="AH108" s="292"/>
      <c r="AI108" s="292"/>
      <c r="AJ108" s="292"/>
      <c r="AK108" s="292"/>
      <c r="AL108" s="292"/>
      <c r="AM108" s="292"/>
      <c r="AN108" s="292"/>
      <c r="AO108" s="292"/>
      <c r="AP108" s="292"/>
      <c r="AQ108" s="292"/>
      <c r="AR108" s="292"/>
      <c r="AS108" s="292"/>
      <c r="AT108" s="292"/>
      <c r="AU108" s="292"/>
      <c r="AV108" s="292"/>
      <c r="AW108" s="292"/>
      <c r="AX108" s="292"/>
      <c r="AY108" s="292"/>
      <c r="AZ108" s="292"/>
      <c r="BA108" s="292"/>
      <c r="BB108" s="292"/>
      <c r="BC108" s="292"/>
      <c r="BD108" s="292"/>
      <c r="BE108" s="292"/>
      <c r="BF108" s="292"/>
      <c r="BG108" s="292"/>
      <c r="BH108" s="292"/>
      <c r="BI108" s="292"/>
      <c r="BJ108" s="292"/>
      <c r="BK108" s="292"/>
      <c r="BL108" s="292"/>
      <c r="BM108" s="292"/>
      <c r="BN108" s="292"/>
      <c r="BO108" s="292"/>
      <c r="BP108" s="292"/>
      <c r="BQ108" s="292"/>
      <c r="BR108" s="292"/>
      <c r="BS108" s="292"/>
      <c r="BT108" s="292"/>
      <c r="BU108" s="292"/>
      <c r="BV108" s="292"/>
      <c r="BW108" s="292"/>
      <c r="BX108" s="292"/>
      <c r="BY108" s="292"/>
      <c r="BZ108" s="292"/>
      <c r="CA108" s="292"/>
      <c r="CB108" s="292"/>
      <c r="CC108" s="292"/>
      <c r="CD108" s="292"/>
      <c r="CE108" s="292"/>
      <c r="CF108" s="292"/>
      <c r="CG108" s="292"/>
      <c r="CH108" s="292"/>
      <c r="CI108" s="292"/>
      <c r="CJ108" s="292"/>
      <c r="CK108" s="292"/>
      <c r="CL108" s="292"/>
      <c r="CM108" s="292"/>
      <c r="CN108" s="292"/>
      <c r="CO108" s="292"/>
      <c r="CP108" s="292"/>
      <c r="CQ108" s="292"/>
      <c r="CR108" s="292"/>
      <c r="CS108" s="292"/>
      <c r="CT108" s="292"/>
      <c r="CU108" s="292"/>
      <c r="CV108" s="292"/>
      <c r="CW108" s="292"/>
      <c r="CX108" s="292"/>
      <c r="CY108" s="292"/>
      <c r="CZ108" s="292"/>
      <c r="DA108" s="292"/>
      <c r="DB108" s="292"/>
      <c r="DC108" s="292"/>
      <c r="DD108" s="292"/>
      <c r="DE108" s="292"/>
      <c r="DF108" s="292"/>
      <c r="DG108" s="292"/>
      <c r="DH108" s="292"/>
      <c r="DI108" s="292"/>
      <c r="DJ108" s="292"/>
      <c r="DK108" s="292"/>
      <c r="DL108" s="292"/>
      <c r="DM108" s="292"/>
      <c r="DN108" s="292"/>
      <c r="DO108" s="292"/>
      <c r="DP108" s="292"/>
      <c r="DQ108" s="292"/>
      <c r="DR108" s="292"/>
      <c r="DS108" s="292"/>
      <c r="DT108" s="292"/>
      <c r="DU108" s="292"/>
      <c r="DV108" s="292"/>
      <c r="DW108" s="292"/>
      <c r="DX108" s="292"/>
      <c r="DY108" s="292"/>
      <c r="DZ108" s="292"/>
      <c r="EA108" s="292"/>
      <c r="EB108" s="292"/>
      <c r="EC108" s="292"/>
      <c r="ED108" s="292"/>
      <c r="EE108" s="292"/>
      <c r="EF108" s="292"/>
      <c r="EG108" s="292"/>
      <c r="EH108" s="292"/>
      <c r="EI108" s="292"/>
      <c r="EJ108" s="292"/>
      <c r="EK108" s="292"/>
      <c r="EL108" s="292"/>
      <c r="EM108" s="292"/>
      <c r="EN108" s="292"/>
      <c r="EO108" s="292"/>
      <c r="EP108" s="292"/>
      <c r="EQ108" s="292"/>
      <c r="ER108" s="292"/>
      <c r="ES108" s="292"/>
      <c r="ET108" s="292"/>
      <c r="EU108" s="292"/>
      <c r="EV108" s="292"/>
      <c r="EW108" s="292"/>
      <c r="EX108" s="292"/>
      <c r="EY108" s="292"/>
      <c r="EZ108" s="292"/>
      <c r="FA108" s="292"/>
      <c r="FB108" s="292"/>
      <c r="FC108" s="292"/>
      <c r="FD108" s="292"/>
      <c r="FE108" s="292"/>
      <c r="FF108" s="292"/>
      <c r="FG108" s="292"/>
      <c r="FH108" s="292"/>
      <c r="FI108" s="292"/>
      <c r="FJ108" s="292"/>
      <c r="FK108" s="292"/>
      <c r="FL108" s="292"/>
    </row>
    <row r="109" spans="1:168" ht="20.25" customHeight="1">
      <c r="A109" s="630">
        <f>'7- Mapa Final'!A110</f>
        <v>11</v>
      </c>
      <c r="B109" s="630" t="str">
        <f>'7- Mapa Final'!B110</f>
        <v>Ofrecer, prometer, entregar, aceptar o solicitar una ventaja indebida para la adquisición de bienes y servicios</v>
      </c>
      <c r="C109" s="630" t="str">
        <f>'7- Mapa Final'!C110</f>
        <v>Incorporar condiciones o requisitos que favorezcan a un proveedor en particular y/o una caracteristica o cualidad de un bien o servicio en especial</v>
      </c>
      <c r="D109" s="631" t="str">
        <f>'7- Mapa Final'!J110</f>
        <v>Muy Baja - 1</v>
      </c>
      <c r="E109" s="631" t="str">
        <f>'7- Mapa Final'!K110</f>
        <v>Moderado - 3</v>
      </c>
      <c r="F109" s="632" t="str">
        <f>'7- Mapa Final'!M110</f>
        <v>Moderado - 3</v>
      </c>
      <c r="G109" s="627" t="str">
        <f>'7- Mapa Final'!N110</f>
        <v>Reducir (Mitigar)</v>
      </c>
      <c r="H109" s="625" t="str">
        <f>'7- Mapa Final'!O110</f>
        <v>Informe trimestral de seguimiento al cumplimiento de las actividades del Sistema de Gestión Antisoborno</v>
      </c>
      <c r="I109" s="627" t="s">
        <v>542</v>
      </c>
      <c r="J109" s="627"/>
      <c r="K109" s="628">
        <v>45292</v>
      </c>
      <c r="L109" s="628">
        <v>45382</v>
      </c>
      <c r="M109" s="629" t="s">
        <v>552</v>
      </c>
      <c r="N109" s="292"/>
      <c r="O109" s="292"/>
      <c r="P109" s="292"/>
      <c r="Q109" s="292"/>
      <c r="R109" s="292"/>
      <c r="S109" s="292"/>
      <c r="T109" s="292"/>
      <c r="U109" s="292"/>
      <c r="V109" s="292"/>
      <c r="W109" s="292"/>
      <c r="X109" s="292"/>
      <c r="Y109" s="292"/>
      <c r="Z109" s="292"/>
      <c r="AA109" s="292"/>
      <c r="AB109" s="292"/>
      <c r="AC109" s="292"/>
      <c r="AD109" s="292"/>
      <c r="AE109" s="292"/>
      <c r="AF109" s="292"/>
      <c r="AG109" s="292"/>
      <c r="AH109" s="292"/>
      <c r="AI109" s="292"/>
      <c r="AJ109" s="292"/>
      <c r="AK109" s="292"/>
      <c r="AL109" s="292"/>
      <c r="AM109" s="292"/>
      <c r="AN109" s="292"/>
      <c r="AO109" s="292"/>
      <c r="AP109" s="292"/>
      <c r="AQ109" s="292"/>
      <c r="AR109" s="292"/>
      <c r="AS109" s="292"/>
      <c r="AT109" s="292"/>
      <c r="AU109" s="292"/>
      <c r="AV109" s="292"/>
      <c r="AW109" s="292"/>
      <c r="AX109" s="292"/>
      <c r="AY109" s="292"/>
      <c r="AZ109" s="292"/>
      <c r="BA109" s="292"/>
      <c r="BB109" s="292"/>
      <c r="BC109" s="292"/>
      <c r="BD109" s="292"/>
      <c r="BE109" s="292"/>
      <c r="BF109" s="292"/>
      <c r="BG109" s="292"/>
      <c r="BH109" s="292"/>
      <c r="BI109" s="292"/>
      <c r="BJ109" s="292"/>
      <c r="BK109" s="292"/>
      <c r="BL109" s="292"/>
      <c r="BM109" s="292"/>
      <c r="BN109" s="292"/>
      <c r="BO109" s="292"/>
      <c r="BP109" s="292"/>
      <c r="BQ109" s="292"/>
      <c r="BR109" s="292"/>
      <c r="BS109" s="292"/>
      <c r="BT109" s="292"/>
      <c r="BU109" s="292"/>
      <c r="BV109" s="292"/>
      <c r="BW109" s="292"/>
      <c r="BX109" s="292"/>
      <c r="BY109" s="292"/>
      <c r="BZ109" s="292"/>
      <c r="CA109" s="292"/>
      <c r="CB109" s="292"/>
      <c r="CC109" s="292"/>
      <c r="CD109" s="292"/>
      <c r="CE109" s="292"/>
      <c r="CF109" s="292"/>
      <c r="CG109" s="292"/>
      <c r="CH109" s="292"/>
      <c r="CI109" s="292"/>
      <c r="CJ109" s="292"/>
      <c r="CK109" s="292"/>
      <c r="CL109" s="292"/>
      <c r="CM109" s="292"/>
      <c r="CN109" s="292"/>
      <c r="CO109" s="292"/>
      <c r="CP109" s="292"/>
      <c r="CQ109" s="292"/>
      <c r="CR109" s="292"/>
      <c r="CS109" s="292"/>
      <c r="CT109" s="292"/>
      <c r="CU109" s="292"/>
      <c r="CV109" s="292"/>
      <c r="CW109" s="292"/>
      <c r="CX109" s="292"/>
      <c r="CY109" s="292"/>
      <c r="CZ109" s="292"/>
      <c r="DA109" s="292"/>
      <c r="DB109" s="292"/>
      <c r="DC109" s="292"/>
      <c r="DD109" s="292"/>
      <c r="DE109" s="292"/>
      <c r="DF109" s="292"/>
      <c r="DG109" s="292"/>
      <c r="DH109" s="292"/>
      <c r="DI109" s="292"/>
      <c r="DJ109" s="292"/>
      <c r="DK109" s="292"/>
      <c r="DL109" s="292"/>
      <c r="DM109" s="292"/>
      <c r="DN109" s="292"/>
      <c r="DO109" s="292"/>
      <c r="DP109" s="292"/>
      <c r="DQ109" s="292"/>
      <c r="DR109" s="292"/>
      <c r="DS109" s="292"/>
      <c r="DT109" s="292"/>
      <c r="DU109" s="292"/>
      <c r="DV109" s="292"/>
      <c r="DW109" s="292"/>
      <c r="DX109" s="292"/>
      <c r="DY109" s="292"/>
      <c r="DZ109" s="292"/>
      <c r="EA109" s="292"/>
      <c r="EB109" s="292"/>
      <c r="EC109" s="292"/>
      <c r="ED109" s="292"/>
      <c r="EE109" s="292"/>
      <c r="EF109" s="292"/>
      <c r="EG109" s="292"/>
      <c r="EH109" s="292"/>
      <c r="EI109" s="292"/>
      <c r="EJ109" s="292"/>
      <c r="EK109" s="292"/>
      <c r="EL109" s="292"/>
      <c r="EM109" s="292"/>
      <c r="EN109" s="292"/>
      <c r="EO109" s="292"/>
      <c r="EP109" s="292"/>
      <c r="EQ109" s="292"/>
      <c r="ER109" s="292"/>
      <c r="ES109" s="292"/>
      <c r="ET109" s="292"/>
      <c r="EU109" s="292"/>
      <c r="EV109" s="292"/>
      <c r="EW109" s="292"/>
      <c r="EX109" s="292"/>
      <c r="EY109" s="292"/>
      <c r="EZ109" s="292"/>
      <c r="FA109" s="292"/>
      <c r="FB109" s="292"/>
      <c r="FC109" s="292"/>
      <c r="FD109" s="292"/>
      <c r="FE109" s="292"/>
      <c r="FF109" s="292"/>
      <c r="FG109" s="292"/>
      <c r="FH109" s="292"/>
      <c r="FI109" s="292"/>
      <c r="FJ109" s="292"/>
      <c r="FK109" s="292"/>
      <c r="FL109" s="292"/>
    </row>
    <row r="110" spans="1:168" ht="20.25" customHeight="1">
      <c r="A110" s="630"/>
      <c r="B110" s="630"/>
      <c r="C110" s="630"/>
      <c r="D110" s="627"/>
      <c r="E110" s="627"/>
      <c r="F110" s="632"/>
      <c r="G110" s="627"/>
      <c r="H110" s="625"/>
      <c r="I110" s="627"/>
      <c r="J110" s="627"/>
      <c r="K110" s="627"/>
      <c r="L110" s="627"/>
      <c r="M110" s="629"/>
      <c r="N110" s="292"/>
      <c r="O110" s="292"/>
      <c r="P110" s="292"/>
      <c r="Q110" s="292"/>
      <c r="R110" s="292"/>
      <c r="S110" s="292"/>
      <c r="T110" s="292"/>
      <c r="U110" s="292"/>
      <c r="V110" s="292"/>
      <c r="W110" s="292"/>
      <c r="X110" s="292"/>
      <c r="Y110" s="292"/>
      <c r="Z110" s="292"/>
      <c r="AA110" s="292"/>
      <c r="AB110" s="292"/>
      <c r="AC110" s="292"/>
      <c r="AD110" s="292"/>
      <c r="AE110" s="292"/>
      <c r="AF110" s="292"/>
      <c r="AG110" s="292"/>
      <c r="AH110" s="292"/>
      <c r="AI110" s="292"/>
      <c r="AJ110" s="292"/>
      <c r="AK110" s="292"/>
      <c r="AL110" s="292"/>
      <c r="AM110" s="292"/>
      <c r="AN110" s="292"/>
      <c r="AO110" s="292"/>
      <c r="AP110" s="292"/>
      <c r="AQ110" s="292"/>
      <c r="AR110" s="292"/>
      <c r="AS110" s="292"/>
      <c r="AT110" s="292"/>
      <c r="AU110" s="292"/>
      <c r="AV110" s="292"/>
      <c r="AW110" s="292"/>
      <c r="AX110" s="292"/>
      <c r="AY110" s="292"/>
      <c r="AZ110" s="292"/>
      <c r="BA110" s="292"/>
      <c r="BB110" s="292"/>
      <c r="BC110" s="292"/>
      <c r="BD110" s="292"/>
      <c r="BE110" s="292"/>
      <c r="BF110" s="292"/>
      <c r="BG110" s="292"/>
      <c r="BH110" s="292"/>
      <c r="BI110" s="292"/>
      <c r="BJ110" s="292"/>
      <c r="BK110" s="292"/>
      <c r="BL110" s="292"/>
      <c r="BM110" s="292"/>
      <c r="BN110" s="292"/>
      <c r="BO110" s="292"/>
      <c r="BP110" s="292"/>
      <c r="BQ110" s="292"/>
      <c r="BR110" s="292"/>
      <c r="BS110" s="292"/>
      <c r="BT110" s="292"/>
      <c r="BU110" s="292"/>
      <c r="BV110" s="292"/>
      <c r="BW110" s="292"/>
      <c r="BX110" s="292"/>
      <c r="BY110" s="292"/>
      <c r="BZ110" s="292"/>
      <c r="CA110" s="292"/>
      <c r="CB110" s="292"/>
      <c r="CC110" s="292"/>
      <c r="CD110" s="292"/>
      <c r="CE110" s="292"/>
      <c r="CF110" s="292"/>
      <c r="CG110" s="292"/>
      <c r="CH110" s="292"/>
      <c r="CI110" s="292"/>
      <c r="CJ110" s="292"/>
      <c r="CK110" s="292"/>
      <c r="CL110" s="292"/>
      <c r="CM110" s="292"/>
      <c r="CN110" s="292"/>
      <c r="CO110" s="292"/>
      <c r="CP110" s="292"/>
      <c r="CQ110" s="292"/>
      <c r="CR110" s="292"/>
      <c r="CS110" s="292"/>
      <c r="CT110" s="292"/>
      <c r="CU110" s="292"/>
      <c r="CV110" s="292"/>
      <c r="CW110" s="292"/>
      <c r="CX110" s="292"/>
      <c r="CY110" s="292"/>
      <c r="CZ110" s="292"/>
      <c r="DA110" s="292"/>
      <c r="DB110" s="292"/>
      <c r="DC110" s="292"/>
      <c r="DD110" s="292"/>
      <c r="DE110" s="292"/>
      <c r="DF110" s="292"/>
      <c r="DG110" s="292"/>
      <c r="DH110" s="292"/>
      <c r="DI110" s="292"/>
      <c r="DJ110" s="292"/>
      <c r="DK110" s="292"/>
      <c r="DL110" s="292"/>
      <c r="DM110" s="292"/>
      <c r="DN110" s="292"/>
      <c r="DO110" s="292"/>
      <c r="DP110" s="292"/>
      <c r="DQ110" s="292"/>
      <c r="DR110" s="292"/>
      <c r="DS110" s="292"/>
      <c r="DT110" s="292"/>
      <c r="DU110" s="292"/>
      <c r="DV110" s="292"/>
      <c r="DW110" s="292"/>
      <c r="DX110" s="292"/>
      <c r="DY110" s="292"/>
      <c r="DZ110" s="292"/>
      <c r="EA110" s="292"/>
      <c r="EB110" s="292"/>
      <c r="EC110" s="292"/>
      <c r="ED110" s="292"/>
      <c r="EE110" s="292"/>
      <c r="EF110" s="292"/>
      <c r="EG110" s="292"/>
      <c r="EH110" s="292"/>
      <c r="EI110" s="292"/>
      <c r="EJ110" s="292"/>
      <c r="EK110" s="292"/>
      <c r="EL110" s="292"/>
      <c r="EM110" s="292"/>
      <c r="EN110" s="292"/>
      <c r="EO110" s="292"/>
      <c r="EP110" s="292"/>
      <c r="EQ110" s="292"/>
      <c r="ER110" s="292"/>
      <c r="ES110" s="292"/>
      <c r="ET110" s="292"/>
      <c r="EU110" s="292"/>
      <c r="EV110" s="292"/>
      <c r="EW110" s="292"/>
      <c r="EX110" s="292"/>
      <c r="EY110" s="292"/>
      <c r="EZ110" s="292"/>
      <c r="FA110" s="292"/>
      <c r="FB110" s="292"/>
      <c r="FC110" s="292"/>
      <c r="FD110" s="292"/>
      <c r="FE110" s="292"/>
      <c r="FF110" s="292"/>
      <c r="FG110" s="292"/>
      <c r="FH110" s="292"/>
      <c r="FI110" s="292"/>
      <c r="FJ110" s="292"/>
      <c r="FK110" s="292"/>
      <c r="FL110" s="292"/>
    </row>
    <row r="111" spans="1:168" ht="20.25" customHeight="1">
      <c r="A111" s="630"/>
      <c r="B111" s="630"/>
      <c r="C111" s="630"/>
      <c r="D111" s="627"/>
      <c r="E111" s="627"/>
      <c r="F111" s="632"/>
      <c r="G111" s="627"/>
      <c r="H111" s="625"/>
      <c r="I111" s="627"/>
      <c r="J111" s="627"/>
      <c r="K111" s="627"/>
      <c r="L111" s="627"/>
      <c r="M111" s="629"/>
      <c r="N111" s="292"/>
      <c r="O111" s="292"/>
      <c r="P111" s="292"/>
      <c r="Q111" s="292"/>
      <c r="R111" s="292"/>
      <c r="S111" s="292"/>
      <c r="T111" s="292"/>
      <c r="U111" s="292"/>
      <c r="V111" s="292"/>
      <c r="W111" s="292"/>
      <c r="X111" s="292"/>
      <c r="Y111" s="292"/>
      <c r="Z111" s="292"/>
      <c r="AA111" s="292"/>
      <c r="AB111" s="292"/>
      <c r="AC111" s="292"/>
      <c r="AD111" s="292"/>
      <c r="AE111" s="292"/>
      <c r="AF111" s="292"/>
      <c r="AG111" s="292"/>
      <c r="AH111" s="292"/>
      <c r="AI111" s="292"/>
      <c r="AJ111" s="292"/>
      <c r="AK111" s="292"/>
      <c r="AL111" s="292"/>
      <c r="AM111" s="292"/>
      <c r="AN111" s="292"/>
      <c r="AO111" s="292"/>
      <c r="AP111" s="292"/>
      <c r="AQ111" s="292"/>
      <c r="AR111" s="292"/>
      <c r="AS111" s="292"/>
      <c r="AT111" s="292"/>
      <c r="AU111" s="292"/>
      <c r="AV111" s="292"/>
      <c r="AW111" s="292"/>
      <c r="AX111" s="292"/>
      <c r="AY111" s="292"/>
      <c r="AZ111" s="292"/>
      <c r="BA111" s="292"/>
      <c r="BB111" s="292"/>
      <c r="BC111" s="292"/>
      <c r="BD111" s="292"/>
      <c r="BE111" s="292"/>
      <c r="BF111" s="292"/>
      <c r="BG111" s="292"/>
      <c r="BH111" s="292"/>
      <c r="BI111" s="292"/>
      <c r="BJ111" s="292"/>
      <c r="BK111" s="292"/>
      <c r="BL111" s="292"/>
      <c r="BM111" s="292"/>
      <c r="BN111" s="292"/>
      <c r="BO111" s="292"/>
      <c r="BP111" s="292"/>
      <c r="BQ111" s="292"/>
      <c r="BR111" s="292"/>
      <c r="BS111" s="292"/>
      <c r="BT111" s="292"/>
      <c r="BU111" s="292"/>
      <c r="BV111" s="292"/>
      <c r="BW111" s="292"/>
      <c r="BX111" s="292"/>
      <c r="BY111" s="292"/>
      <c r="BZ111" s="292"/>
      <c r="CA111" s="292"/>
      <c r="CB111" s="292"/>
      <c r="CC111" s="292"/>
      <c r="CD111" s="292"/>
      <c r="CE111" s="292"/>
      <c r="CF111" s="292"/>
      <c r="CG111" s="292"/>
      <c r="CH111" s="292"/>
      <c r="CI111" s="292"/>
      <c r="CJ111" s="292"/>
      <c r="CK111" s="292"/>
      <c r="CL111" s="292"/>
      <c r="CM111" s="292"/>
      <c r="CN111" s="292"/>
      <c r="CO111" s="292"/>
      <c r="CP111" s="292"/>
      <c r="CQ111" s="292"/>
      <c r="CR111" s="292"/>
      <c r="CS111" s="292"/>
      <c r="CT111" s="292"/>
      <c r="CU111" s="292"/>
      <c r="CV111" s="292"/>
      <c r="CW111" s="292"/>
      <c r="CX111" s="292"/>
      <c r="CY111" s="292"/>
      <c r="CZ111" s="292"/>
      <c r="DA111" s="292"/>
      <c r="DB111" s="292"/>
      <c r="DC111" s="292"/>
      <c r="DD111" s="292"/>
      <c r="DE111" s="292"/>
      <c r="DF111" s="292"/>
      <c r="DG111" s="292"/>
      <c r="DH111" s="292"/>
      <c r="DI111" s="292"/>
      <c r="DJ111" s="292"/>
      <c r="DK111" s="292"/>
      <c r="DL111" s="292"/>
      <c r="DM111" s="292"/>
      <c r="DN111" s="292"/>
      <c r="DO111" s="292"/>
      <c r="DP111" s="292"/>
      <c r="DQ111" s="292"/>
      <c r="DR111" s="292"/>
      <c r="DS111" s="292"/>
      <c r="DT111" s="292"/>
      <c r="DU111" s="292"/>
      <c r="DV111" s="292"/>
      <c r="DW111" s="292"/>
      <c r="DX111" s="292"/>
      <c r="DY111" s="292"/>
      <c r="DZ111" s="292"/>
      <c r="EA111" s="292"/>
      <c r="EB111" s="292"/>
      <c r="EC111" s="292"/>
      <c r="ED111" s="292"/>
      <c r="EE111" s="292"/>
      <c r="EF111" s="292"/>
      <c r="EG111" s="292"/>
      <c r="EH111" s="292"/>
      <c r="EI111" s="292"/>
      <c r="EJ111" s="292"/>
      <c r="EK111" s="292"/>
      <c r="EL111" s="292"/>
      <c r="EM111" s="292"/>
      <c r="EN111" s="292"/>
      <c r="EO111" s="292"/>
      <c r="EP111" s="292"/>
      <c r="EQ111" s="292"/>
      <c r="ER111" s="292"/>
      <c r="ES111" s="292"/>
      <c r="ET111" s="292"/>
      <c r="EU111" s="292"/>
      <c r="EV111" s="292"/>
      <c r="EW111" s="292"/>
      <c r="EX111" s="292"/>
      <c r="EY111" s="292"/>
      <c r="EZ111" s="292"/>
      <c r="FA111" s="292"/>
      <c r="FB111" s="292"/>
      <c r="FC111" s="292"/>
      <c r="FD111" s="292"/>
      <c r="FE111" s="292"/>
      <c r="FF111" s="292"/>
      <c r="FG111" s="292"/>
      <c r="FH111" s="292"/>
      <c r="FI111" s="292"/>
      <c r="FJ111" s="292"/>
      <c r="FK111" s="292"/>
      <c r="FL111" s="292"/>
    </row>
    <row r="112" spans="1:168" ht="20.25" customHeight="1">
      <c r="A112" s="630"/>
      <c r="B112" s="630"/>
      <c r="C112" s="630"/>
      <c r="D112" s="627"/>
      <c r="E112" s="627"/>
      <c r="F112" s="632"/>
      <c r="G112" s="627"/>
      <c r="H112" s="625"/>
      <c r="I112" s="627"/>
      <c r="J112" s="627"/>
      <c r="K112" s="627"/>
      <c r="L112" s="627"/>
      <c r="M112" s="629"/>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2"/>
      <c r="AY112" s="292"/>
      <c r="AZ112" s="292"/>
      <c r="BA112" s="292"/>
      <c r="BB112" s="292"/>
      <c r="BC112" s="292"/>
      <c r="BD112" s="292"/>
      <c r="BE112" s="292"/>
      <c r="BF112" s="292"/>
      <c r="BG112" s="292"/>
      <c r="BH112" s="292"/>
      <c r="BI112" s="292"/>
      <c r="BJ112" s="292"/>
      <c r="BK112" s="292"/>
      <c r="BL112" s="292"/>
      <c r="BM112" s="292"/>
      <c r="BN112" s="292"/>
      <c r="BO112" s="292"/>
      <c r="BP112" s="292"/>
      <c r="BQ112" s="292"/>
      <c r="BR112" s="292"/>
      <c r="BS112" s="292"/>
      <c r="BT112" s="292"/>
      <c r="BU112" s="292"/>
      <c r="BV112" s="292"/>
      <c r="BW112" s="292"/>
      <c r="BX112" s="292"/>
      <c r="BY112" s="292"/>
      <c r="BZ112" s="292"/>
      <c r="CA112" s="292"/>
      <c r="CB112" s="292"/>
      <c r="CC112" s="292"/>
      <c r="CD112" s="292"/>
      <c r="CE112" s="292"/>
      <c r="CF112" s="292"/>
      <c r="CG112" s="292"/>
      <c r="CH112" s="292"/>
      <c r="CI112" s="292"/>
      <c r="CJ112" s="292"/>
      <c r="CK112" s="292"/>
      <c r="CL112" s="292"/>
      <c r="CM112" s="292"/>
      <c r="CN112" s="292"/>
      <c r="CO112" s="292"/>
      <c r="CP112" s="292"/>
      <c r="CQ112" s="292"/>
      <c r="CR112" s="292"/>
      <c r="CS112" s="292"/>
      <c r="CT112" s="292"/>
      <c r="CU112" s="292"/>
      <c r="CV112" s="292"/>
      <c r="CW112" s="292"/>
      <c r="CX112" s="292"/>
      <c r="CY112" s="292"/>
      <c r="CZ112" s="292"/>
      <c r="DA112" s="292"/>
      <c r="DB112" s="292"/>
      <c r="DC112" s="292"/>
      <c r="DD112" s="292"/>
      <c r="DE112" s="292"/>
      <c r="DF112" s="292"/>
      <c r="DG112" s="292"/>
      <c r="DH112" s="292"/>
      <c r="DI112" s="292"/>
      <c r="DJ112" s="292"/>
      <c r="DK112" s="292"/>
      <c r="DL112" s="292"/>
      <c r="DM112" s="292"/>
      <c r="DN112" s="292"/>
      <c r="DO112" s="292"/>
      <c r="DP112" s="292"/>
      <c r="DQ112" s="292"/>
      <c r="DR112" s="292"/>
      <c r="DS112" s="292"/>
      <c r="DT112" s="292"/>
      <c r="DU112" s="292"/>
      <c r="DV112" s="292"/>
      <c r="DW112" s="292"/>
      <c r="DX112" s="292"/>
      <c r="DY112" s="292"/>
      <c r="DZ112" s="292"/>
      <c r="EA112" s="292"/>
      <c r="EB112" s="292"/>
      <c r="EC112" s="292"/>
      <c r="ED112" s="292"/>
      <c r="EE112" s="292"/>
      <c r="EF112" s="292"/>
      <c r="EG112" s="292"/>
      <c r="EH112" s="292"/>
      <c r="EI112" s="292"/>
      <c r="EJ112" s="292"/>
      <c r="EK112" s="292"/>
      <c r="EL112" s="292"/>
      <c r="EM112" s="292"/>
      <c r="EN112" s="292"/>
      <c r="EO112" s="292"/>
      <c r="EP112" s="292"/>
      <c r="EQ112" s="292"/>
      <c r="ER112" s="292"/>
      <c r="ES112" s="292"/>
      <c r="ET112" s="292"/>
      <c r="EU112" s="292"/>
      <c r="EV112" s="292"/>
      <c r="EW112" s="292"/>
      <c r="EX112" s="292"/>
      <c r="EY112" s="292"/>
      <c r="EZ112" s="292"/>
      <c r="FA112" s="292"/>
      <c r="FB112" s="292"/>
      <c r="FC112" s="292"/>
      <c r="FD112" s="292"/>
      <c r="FE112" s="292"/>
      <c r="FF112" s="292"/>
      <c r="FG112" s="292"/>
      <c r="FH112" s="292"/>
      <c r="FI112" s="292"/>
      <c r="FJ112" s="292"/>
      <c r="FK112" s="292"/>
      <c r="FL112" s="292"/>
    </row>
    <row r="113" spans="1:168" ht="20.25" customHeight="1">
      <c r="A113" s="630"/>
      <c r="B113" s="630"/>
      <c r="C113" s="630"/>
      <c r="D113" s="627"/>
      <c r="E113" s="627"/>
      <c r="F113" s="632"/>
      <c r="G113" s="627"/>
      <c r="H113" s="625"/>
      <c r="I113" s="627"/>
      <c r="J113" s="627"/>
      <c r="K113" s="627"/>
      <c r="L113" s="627"/>
      <c r="M113" s="629"/>
      <c r="N113" s="292"/>
      <c r="O113" s="292"/>
      <c r="P113" s="292"/>
      <c r="Q113" s="292"/>
      <c r="R113" s="292"/>
      <c r="S113" s="292"/>
      <c r="T113" s="292"/>
      <c r="U113" s="292"/>
      <c r="V113" s="292"/>
      <c r="W113" s="292"/>
      <c r="X113" s="292"/>
      <c r="Y113" s="292"/>
      <c r="Z113" s="292"/>
      <c r="AA113" s="292"/>
      <c r="AB113" s="292"/>
      <c r="AC113" s="292"/>
      <c r="AD113" s="292"/>
      <c r="AE113" s="292"/>
      <c r="AF113" s="292"/>
      <c r="AG113" s="292"/>
      <c r="AH113" s="292"/>
      <c r="AI113" s="292"/>
      <c r="AJ113" s="292"/>
      <c r="AK113" s="292"/>
      <c r="AL113" s="292"/>
      <c r="AM113" s="292"/>
      <c r="AN113" s="292"/>
      <c r="AO113" s="292"/>
      <c r="AP113" s="292"/>
      <c r="AQ113" s="292"/>
      <c r="AR113" s="292"/>
      <c r="AS113" s="292"/>
      <c r="AT113" s="292"/>
      <c r="AU113" s="292"/>
      <c r="AV113" s="292"/>
      <c r="AW113" s="292"/>
      <c r="AX113" s="292"/>
      <c r="AY113" s="292"/>
      <c r="AZ113" s="292"/>
      <c r="BA113" s="292"/>
      <c r="BB113" s="292"/>
      <c r="BC113" s="292"/>
      <c r="BD113" s="292"/>
      <c r="BE113" s="292"/>
      <c r="BF113" s="292"/>
      <c r="BG113" s="292"/>
      <c r="BH113" s="292"/>
      <c r="BI113" s="292"/>
      <c r="BJ113" s="292"/>
      <c r="BK113" s="292"/>
      <c r="BL113" s="292"/>
      <c r="BM113" s="292"/>
      <c r="BN113" s="292"/>
      <c r="BO113" s="292"/>
      <c r="BP113" s="292"/>
      <c r="BQ113" s="292"/>
      <c r="BR113" s="292"/>
      <c r="BS113" s="292"/>
      <c r="BT113" s="292"/>
      <c r="BU113" s="292"/>
      <c r="BV113" s="292"/>
      <c r="BW113" s="292"/>
      <c r="BX113" s="292"/>
      <c r="BY113" s="292"/>
      <c r="BZ113" s="292"/>
      <c r="CA113" s="292"/>
      <c r="CB113" s="292"/>
      <c r="CC113" s="292"/>
      <c r="CD113" s="292"/>
      <c r="CE113" s="292"/>
      <c r="CF113" s="292"/>
      <c r="CG113" s="292"/>
      <c r="CH113" s="292"/>
      <c r="CI113" s="292"/>
      <c r="CJ113" s="292"/>
      <c r="CK113" s="292"/>
      <c r="CL113" s="292"/>
      <c r="CM113" s="292"/>
      <c r="CN113" s="292"/>
      <c r="CO113" s="292"/>
      <c r="CP113" s="292"/>
      <c r="CQ113" s="292"/>
      <c r="CR113" s="292"/>
      <c r="CS113" s="292"/>
      <c r="CT113" s="292"/>
      <c r="CU113" s="292"/>
      <c r="CV113" s="292"/>
      <c r="CW113" s="292"/>
      <c r="CX113" s="292"/>
      <c r="CY113" s="292"/>
      <c r="CZ113" s="292"/>
      <c r="DA113" s="292"/>
      <c r="DB113" s="292"/>
      <c r="DC113" s="292"/>
      <c r="DD113" s="292"/>
      <c r="DE113" s="292"/>
      <c r="DF113" s="292"/>
      <c r="DG113" s="292"/>
      <c r="DH113" s="292"/>
      <c r="DI113" s="292"/>
      <c r="DJ113" s="292"/>
      <c r="DK113" s="292"/>
      <c r="DL113" s="292"/>
      <c r="DM113" s="292"/>
      <c r="DN113" s="292"/>
      <c r="DO113" s="292"/>
      <c r="DP113" s="292"/>
      <c r="DQ113" s="292"/>
      <c r="DR113" s="292"/>
      <c r="DS113" s="292"/>
      <c r="DT113" s="292"/>
      <c r="DU113" s="292"/>
      <c r="DV113" s="292"/>
      <c r="DW113" s="292"/>
      <c r="DX113" s="292"/>
      <c r="DY113" s="292"/>
      <c r="DZ113" s="292"/>
      <c r="EA113" s="292"/>
      <c r="EB113" s="292"/>
      <c r="EC113" s="292"/>
      <c r="ED113" s="292"/>
      <c r="EE113" s="292"/>
      <c r="EF113" s="292"/>
      <c r="EG113" s="292"/>
      <c r="EH113" s="292"/>
      <c r="EI113" s="292"/>
      <c r="EJ113" s="292"/>
      <c r="EK113" s="292"/>
      <c r="EL113" s="292"/>
      <c r="EM113" s="292"/>
      <c r="EN113" s="292"/>
      <c r="EO113" s="292"/>
      <c r="EP113" s="292"/>
      <c r="EQ113" s="292"/>
      <c r="ER113" s="292"/>
      <c r="ES113" s="292"/>
      <c r="ET113" s="292"/>
      <c r="EU113" s="292"/>
      <c r="EV113" s="292"/>
      <c r="EW113" s="292"/>
      <c r="EX113" s="292"/>
      <c r="EY113" s="292"/>
      <c r="EZ113" s="292"/>
      <c r="FA113" s="292"/>
      <c r="FB113" s="292"/>
      <c r="FC113" s="292"/>
      <c r="FD113" s="292"/>
      <c r="FE113" s="292"/>
      <c r="FF113" s="292"/>
      <c r="FG113" s="292"/>
      <c r="FH113" s="292"/>
      <c r="FI113" s="292"/>
      <c r="FJ113" s="292"/>
      <c r="FK113" s="292"/>
      <c r="FL113" s="292"/>
    </row>
    <row r="114" spans="1:168" ht="20.25" customHeight="1">
      <c r="A114" s="630"/>
      <c r="B114" s="630"/>
      <c r="C114" s="630"/>
      <c r="D114" s="627"/>
      <c r="E114" s="627"/>
      <c r="F114" s="632"/>
      <c r="G114" s="627"/>
      <c r="H114" s="625"/>
      <c r="I114" s="627"/>
      <c r="J114" s="627"/>
      <c r="K114" s="627"/>
      <c r="L114" s="627"/>
      <c r="M114" s="629"/>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2"/>
      <c r="AY114" s="292"/>
      <c r="AZ114" s="292"/>
      <c r="BA114" s="292"/>
      <c r="BB114" s="292"/>
      <c r="BC114" s="292"/>
      <c r="BD114" s="292"/>
      <c r="BE114" s="292"/>
      <c r="BF114" s="292"/>
      <c r="BG114" s="292"/>
      <c r="BH114" s="292"/>
      <c r="BI114" s="292"/>
      <c r="BJ114" s="292"/>
      <c r="BK114" s="292"/>
      <c r="BL114" s="292"/>
      <c r="BM114" s="292"/>
      <c r="BN114" s="292"/>
      <c r="BO114" s="292"/>
      <c r="BP114" s="292"/>
      <c r="BQ114" s="292"/>
      <c r="BR114" s="292"/>
      <c r="BS114" s="292"/>
      <c r="BT114" s="292"/>
      <c r="BU114" s="292"/>
      <c r="BV114" s="292"/>
      <c r="BW114" s="292"/>
      <c r="BX114" s="292"/>
      <c r="BY114" s="292"/>
      <c r="BZ114" s="292"/>
      <c r="CA114" s="292"/>
      <c r="CB114" s="292"/>
      <c r="CC114" s="292"/>
      <c r="CD114" s="292"/>
      <c r="CE114" s="292"/>
      <c r="CF114" s="292"/>
      <c r="CG114" s="292"/>
      <c r="CH114" s="292"/>
      <c r="CI114" s="292"/>
      <c r="CJ114" s="292"/>
      <c r="CK114" s="292"/>
      <c r="CL114" s="292"/>
      <c r="CM114" s="292"/>
      <c r="CN114" s="292"/>
      <c r="CO114" s="292"/>
      <c r="CP114" s="292"/>
      <c r="CQ114" s="292"/>
      <c r="CR114" s="292"/>
      <c r="CS114" s="292"/>
      <c r="CT114" s="292"/>
      <c r="CU114" s="292"/>
      <c r="CV114" s="292"/>
      <c r="CW114" s="292"/>
      <c r="CX114" s="292"/>
      <c r="CY114" s="292"/>
      <c r="CZ114" s="292"/>
      <c r="DA114" s="292"/>
      <c r="DB114" s="292"/>
      <c r="DC114" s="292"/>
      <c r="DD114" s="292"/>
      <c r="DE114" s="292"/>
      <c r="DF114" s="292"/>
      <c r="DG114" s="292"/>
      <c r="DH114" s="292"/>
      <c r="DI114" s="292"/>
      <c r="DJ114" s="292"/>
      <c r="DK114" s="292"/>
      <c r="DL114" s="292"/>
      <c r="DM114" s="292"/>
      <c r="DN114" s="292"/>
      <c r="DO114" s="292"/>
      <c r="DP114" s="292"/>
      <c r="DQ114" s="292"/>
      <c r="DR114" s="292"/>
      <c r="DS114" s="292"/>
      <c r="DT114" s="292"/>
      <c r="DU114" s="292"/>
      <c r="DV114" s="292"/>
      <c r="DW114" s="292"/>
      <c r="DX114" s="292"/>
      <c r="DY114" s="292"/>
      <c r="DZ114" s="292"/>
      <c r="EA114" s="292"/>
      <c r="EB114" s="292"/>
      <c r="EC114" s="292"/>
      <c r="ED114" s="292"/>
      <c r="EE114" s="292"/>
      <c r="EF114" s="292"/>
      <c r="EG114" s="292"/>
      <c r="EH114" s="292"/>
      <c r="EI114" s="292"/>
      <c r="EJ114" s="292"/>
      <c r="EK114" s="292"/>
      <c r="EL114" s="292"/>
      <c r="EM114" s="292"/>
      <c r="EN114" s="292"/>
      <c r="EO114" s="292"/>
      <c r="EP114" s="292"/>
      <c r="EQ114" s="292"/>
      <c r="ER114" s="292"/>
      <c r="ES114" s="292"/>
      <c r="ET114" s="292"/>
      <c r="EU114" s="292"/>
      <c r="EV114" s="292"/>
      <c r="EW114" s="292"/>
      <c r="EX114" s="292"/>
      <c r="EY114" s="292"/>
      <c r="EZ114" s="292"/>
      <c r="FA114" s="292"/>
      <c r="FB114" s="292"/>
      <c r="FC114" s="292"/>
      <c r="FD114" s="292"/>
      <c r="FE114" s="292"/>
      <c r="FF114" s="292"/>
      <c r="FG114" s="292"/>
      <c r="FH114" s="292"/>
      <c r="FI114" s="292"/>
      <c r="FJ114" s="292"/>
      <c r="FK114" s="292"/>
      <c r="FL114" s="292"/>
    </row>
    <row r="115" spans="1:168" ht="20.25" customHeight="1">
      <c r="A115" s="630"/>
      <c r="B115" s="630"/>
      <c r="C115" s="630"/>
      <c r="D115" s="627"/>
      <c r="E115" s="627"/>
      <c r="F115" s="632"/>
      <c r="G115" s="627"/>
      <c r="H115" s="625"/>
      <c r="I115" s="627"/>
      <c r="J115" s="627"/>
      <c r="K115" s="627"/>
      <c r="L115" s="627"/>
      <c r="M115" s="629"/>
      <c r="N115" s="292"/>
      <c r="O115" s="292"/>
      <c r="P115" s="292"/>
      <c r="Q115" s="292"/>
      <c r="R115" s="292"/>
      <c r="S115" s="292"/>
      <c r="T115" s="292"/>
      <c r="U115" s="292"/>
      <c r="V115" s="292"/>
      <c r="W115" s="292"/>
      <c r="X115" s="292"/>
      <c r="Y115" s="292"/>
      <c r="Z115" s="292"/>
      <c r="AA115" s="292"/>
      <c r="AB115" s="292"/>
      <c r="AC115" s="292"/>
      <c r="AD115" s="292"/>
      <c r="AE115" s="292"/>
      <c r="AF115" s="292"/>
      <c r="AG115" s="292"/>
      <c r="AH115" s="292"/>
      <c r="AI115" s="292"/>
      <c r="AJ115" s="292"/>
      <c r="AK115" s="292"/>
      <c r="AL115" s="292"/>
      <c r="AM115" s="292"/>
      <c r="AN115" s="292"/>
      <c r="AO115" s="292"/>
      <c r="AP115" s="292"/>
      <c r="AQ115" s="292"/>
      <c r="AR115" s="292"/>
      <c r="AS115" s="292"/>
      <c r="AT115" s="292"/>
      <c r="AU115" s="292"/>
      <c r="AV115" s="292"/>
      <c r="AW115" s="292"/>
      <c r="AX115" s="292"/>
      <c r="AY115" s="292"/>
      <c r="AZ115" s="292"/>
      <c r="BA115" s="292"/>
      <c r="BB115" s="292"/>
      <c r="BC115" s="292"/>
      <c r="BD115" s="292"/>
      <c r="BE115" s="292"/>
      <c r="BF115" s="292"/>
      <c r="BG115" s="292"/>
      <c r="BH115" s="292"/>
      <c r="BI115" s="292"/>
      <c r="BJ115" s="292"/>
      <c r="BK115" s="292"/>
      <c r="BL115" s="292"/>
      <c r="BM115" s="292"/>
      <c r="BN115" s="292"/>
      <c r="BO115" s="292"/>
      <c r="BP115" s="292"/>
      <c r="BQ115" s="292"/>
      <c r="BR115" s="292"/>
      <c r="BS115" s="292"/>
      <c r="BT115" s="292"/>
      <c r="BU115" s="292"/>
      <c r="BV115" s="292"/>
      <c r="BW115" s="292"/>
      <c r="BX115" s="292"/>
      <c r="BY115" s="292"/>
      <c r="BZ115" s="292"/>
      <c r="CA115" s="292"/>
      <c r="CB115" s="292"/>
      <c r="CC115" s="292"/>
      <c r="CD115" s="292"/>
      <c r="CE115" s="292"/>
      <c r="CF115" s="292"/>
      <c r="CG115" s="292"/>
      <c r="CH115" s="292"/>
      <c r="CI115" s="292"/>
      <c r="CJ115" s="292"/>
      <c r="CK115" s="292"/>
      <c r="CL115" s="292"/>
      <c r="CM115" s="292"/>
      <c r="CN115" s="292"/>
      <c r="CO115" s="292"/>
      <c r="CP115" s="292"/>
      <c r="CQ115" s="292"/>
      <c r="CR115" s="292"/>
      <c r="CS115" s="292"/>
      <c r="CT115" s="292"/>
      <c r="CU115" s="292"/>
      <c r="CV115" s="292"/>
      <c r="CW115" s="292"/>
      <c r="CX115" s="292"/>
      <c r="CY115" s="292"/>
      <c r="CZ115" s="292"/>
      <c r="DA115" s="292"/>
      <c r="DB115" s="292"/>
      <c r="DC115" s="292"/>
      <c r="DD115" s="292"/>
      <c r="DE115" s="292"/>
      <c r="DF115" s="292"/>
      <c r="DG115" s="292"/>
      <c r="DH115" s="292"/>
      <c r="DI115" s="292"/>
      <c r="DJ115" s="292"/>
      <c r="DK115" s="292"/>
      <c r="DL115" s="292"/>
      <c r="DM115" s="292"/>
      <c r="DN115" s="292"/>
      <c r="DO115" s="292"/>
      <c r="DP115" s="292"/>
      <c r="DQ115" s="292"/>
      <c r="DR115" s="292"/>
      <c r="DS115" s="292"/>
      <c r="DT115" s="292"/>
      <c r="DU115" s="292"/>
      <c r="DV115" s="292"/>
      <c r="DW115" s="292"/>
      <c r="DX115" s="292"/>
      <c r="DY115" s="292"/>
      <c r="DZ115" s="292"/>
      <c r="EA115" s="292"/>
      <c r="EB115" s="292"/>
      <c r="EC115" s="292"/>
      <c r="ED115" s="292"/>
      <c r="EE115" s="292"/>
      <c r="EF115" s="292"/>
      <c r="EG115" s="292"/>
      <c r="EH115" s="292"/>
      <c r="EI115" s="292"/>
      <c r="EJ115" s="292"/>
      <c r="EK115" s="292"/>
      <c r="EL115" s="292"/>
      <c r="EM115" s="292"/>
      <c r="EN115" s="292"/>
      <c r="EO115" s="292"/>
      <c r="EP115" s="292"/>
      <c r="EQ115" s="292"/>
      <c r="ER115" s="292"/>
      <c r="ES115" s="292"/>
      <c r="ET115" s="292"/>
      <c r="EU115" s="292"/>
      <c r="EV115" s="292"/>
      <c r="EW115" s="292"/>
      <c r="EX115" s="292"/>
      <c r="EY115" s="292"/>
      <c r="EZ115" s="292"/>
      <c r="FA115" s="292"/>
      <c r="FB115" s="292"/>
      <c r="FC115" s="292"/>
      <c r="FD115" s="292"/>
      <c r="FE115" s="292"/>
      <c r="FF115" s="292"/>
      <c r="FG115" s="292"/>
      <c r="FH115" s="292"/>
      <c r="FI115" s="292"/>
      <c r="FJ115" s="292"/>
      <c r="FK115" s="292"/>
      <c r="FL115" s="292"/>
    </row>
    <row r="116" spans="1:168" ht="20.25" customHeight="1">
      <c r="A116" s="630"/>
      <c r="B116" s="630"/>
      <c r="C116" s="630"/>
      <c r="D116" s="627"/>
      <c r="E116" s="627"/>
      <c r="F116" s="632"/>
      <c r="G116" s="627"/>
      <c r="H116" s="625"/>
      <c r="I116" s="627"/>
      <c r="J116" s="627"/>
      <c r="K116" s="627"/>
      <c r="L116" s="627"/>
      <c r="M116" s="629"/>
      <c r="N116" s="292"/>
      <c r="O116" s="292"/>
      <c r="P116" s="292"/>
      <c r="Q116" s="292"/>
      <c r="R116" s="292"/>
      <c r="S116" s="292"/>
      <c r="T116" s="292"/>
      <c r="U116" s="292"/>
      <c r="V116" s="292"/>
      <c r="W116" s="292"/>
      <c r="X116" s="292"/>
      <c r="Y116" s="292"/>
      <c r="Z116" s="292"/>
      <c r="AA116" s="292"/>
      <c r="AB116" s="292"/>
      <c r="AC116" s="292"/>
      <c r="AD116" s="292"/>
      <c r="AE116" s="292"/>
      <c r="AF116" s="292"/>
      <c r="AG116" s="292"/>
      <c r="AH116" s="292"/>
      <c r="AI116" s="292"/>
      <c r="AJ116" s="292"/>
      <c r="AK116" s="292"/>
      <c r="AL116" s="292"/>
      <c r="AM116" s="292"/>
      <c r="AN116" s="292"/>
      <c r="AO116" s="292"/>
      <c r="AP116" s="292"/>
      <c r="AQ116" s="292"/>
      <c r="AR116" s="292"/>
      <c r="AS116" s="292"/>
      <c r="AT116" s="292"/>
      <c r="AU116" s="292"/>
      <c r="AV116" s="292"/>
      <c r="AW116" s="292"/>
      <c r="AX116" s="292"/>
      <c r="AY116" s="292"/>
      <c r="AZ116" s="292"/>
      <c r="BA116" s="292"/>
      <c r="BB116" s="292"/>
      <c r="BC116" s="292"/>
      <c r="BD116" s="292"/>
      <c r="BE116" s="292"/>
      <c r="BF116" s="292"/>
      <c r="BG116" s="292"/>
      <c r="BH116" s="292"/>
      <c r="BI116" s="292"/>
      <c r="BJ116" s="292"/>
      <c r="BK116" s="292"/>
      <c r="BL116" s="292"/>
      <c r="BM116" s="292"/>
      <c r="BN116" s="292"/>
      <c r="BO116" s="292"/>
      <c r="BP116" s="292"/>
      <c r="BQ116" s="292"/>
      <c r="BR116" s="292"/>
      <c r="BS116" s="292"/>
      <c r="BT116" s="292"/>
      <c r="BU116" s="292"/>
      <c r="BV116" s="292"/>
      <c r="BW116" s="292"/>
      <c r="BX116" s="292"/>
      <c r="BY116" s="292"/>
      <c r="BZ116" s="292"/>
      <c r="CA116" s="292"/>
      <c r="CB116" s="292"/>
      <c r="CC116" s="292"/>
      <c r="CD116" s="292"/>
      <c r="CE116" s="292"/>
      <c r="CF116" s="292"/>
      <c r="CG116" s="292"/>
      <c r="CH116" s="292"/>
      <c r="CI116" s="292"/>
      <c r="CJ116" s="292"/>
      <c r="CK116" s="292"/>
      <c r="CL116" s="292"/>
      <c r="CM116" s="292"/>
      <c r="CN116" s="292"/>
      <c r="CO116" s="292"/>
      <c r="CP116" s="292"/>
      <c r="CQ116" s="292"/>
      <c r="CR116" s="292"/>
      <c r="CS116" s="292"/>
      <c r="CT116" s="292"/>
      <c r="CU116" s="292"/>
      <c r="CV116" s="292"/>
      <c r="CW116" s="292"/>
      <c r="CX116" s="292"/>
      <c r="CY116" s="292"/>
      <c r="CZ116" s="292"/>
      <c r="DA116" s="292"/>
      <c r="DB116" s="292"/>
      <c r="DC116" s="292"/>
      <c r="DD116" s="292"/>
      <c r="DE116" s="292"/>
      <c r="DF116" s="292"/>
      <c r="DG116" s="292"/>
      <c r="DH116" s="292"/>
      <c r="DI116" s="292"/>
      <c r="DJ116" s="292"/>
      <c r="DK116" s="292"/>
      <c r="DL116" s="292"/>
      <c r="DM116" s="292"/>
      <c r="DN116" s="292"/>
      <c r="DO116" s="292"/>
      <c r="DP116" s="292"/>
      <c r="DQ116" s="292"/>
      <c r="DR116" s="292"/>
      <c r="DS116" s="292"/>
      <c r="DT116" s="292"/>
      <c r="DU116" s="292"/>
      <c r="DV116" s="292"/>
      <c r="DW116" s="292"/>
      <c r="DX116" s="292"/>
      <c r="DY116" s="292"/>
      <c r="DZ116" s="292"/>
      <c r="EA116" s="292"/>
      <c r="EB116" s="292"/>
      <c r="EC116" s="292"/>
      <c r="ED116" s="292"/>
      <c r="EE116" s="292"/>
      <c r="EF116" s="292"/>
      <c r="EG116" s="292"/>
      <c r="EH116" s="292"/>
      <c r="EI116" s="292"/>
      <c r="EJ116" s="292"/>
      <c r="EK116" s="292"/>
      <c r="EL116" s="292"/>
      <c r="EM116" s="292"/>
      <c r="EN116" s="292"/>
      <c r="EO116" s="292"/>
      <c r="EP116" s="292"/>
      <c r="EQ116" s="292"/>
      <c r="ER116" s="292"/>
      <c r="ES116" s="292"/>
      <c r="ET116" s="292"/>
      <c r="EU116" s="292"/>
      <c r="EV116" s="292"/>
      <c r="EW116" s="292"/>
      <c r="EX116" s="292"/>
      <c r="EY116" s="292"/>
      <c r="EZ116" s="292"/>
      <c r="FA116" s="292"/>
      <c r="FB116" s="292"/>
      <c r="FC116" s="292"/>
      <c r="FD116" s="292"/>
      <c r="FE116" s="292"/>
      <c r="FF116" s="292"/>
      <c r="FG116" s="292"/>
      <c r="FH116" s="292"/>
      <c r="FI116" s="292"/>
      <c r="FJ116" s="292"/>
      <c r="FK116" s="292"/>
      <c r="FL116" s="292"/>
    </row>
    <row r="117" spans="1:168" ht="20.25" customHeight="1">
      <c r="A117" s="630"/>
      <c r="B117" s="630"/>
      <c r="C117" s="630"/>
      <c r="D117" s="627"/>
      <c r="E117" s="627"/>
      <c r="F117" s="632"/>
      <c r="G117" s="627"/>
      <c r="H117" s="625"/>
      <c r="I117" s="627"/>
      <c r="J117" s="627"/>
      <c r="K117" s="627"/>
      <c r="L117" s="627"/>
      <c r="M117" s="629"/>
      <c r="N117" s="292"/>
      <c r="O117" s="292"/>
      <c r="P117" s="292"/>
      <c r="Q117" s="292"/>
      <c r="R117" s="292"/>
      <c r="S117" s="292"/>
      <c r="T117" s="292"/>
      <c r="U117" s="292"/>
      <c r="V117" s="292"/>
      <c r="W117" s="292"/>
      <c r="X117" s="292"/>
      <c r="Y117" s="292"/>
      <c r="Z117" s="292"/>
      <c r="AA117" s="292"/>
      <c r="AB117" s="292"/>
      <c r="AC117" s="292"/>
      <c r="AD117" s="292"/>
      <c r="AE117" s="292"/>
      <c r="AF117" s="292"/>
      <c r="AG117" s="292"/>
      <c r="AH117" s="292"/>
      <c r="AI117" s="292"/>
      <c r="AJ117" s="292"/>
      <c r="AK117" s="292"/>
      <c r="AL117" s="292"/>
      <c r="AM117" s="292"/>
      <c r="AN117" s="292"/>
      <c r="AO117" s="292"/>
      <c r="AP117" s="292"/>
      <c r="AQ117" s="292"/>
      <c r="AR117" s="292"/>
      <c r="AS117" s="292"/>
      <c r="AT117" s="292"/>
      <c r="AU117" s="292"/>
      <c r="AV117" s="292"/>
      <c r="AW117" s="292"/>
      <c r="AX117" s="292"/>
      <c r="AY117" s="292"/>
      <c r="AZ117" s="292"/>
      <c r="BA117" s="292"/>
      <c r="BB117" s="292"/>
      <c r="BC117" s="292"/>
      <c r="BD117" s="292"/>
      <c r="BE117" s="292"/>
      <c r="BF117" s="292"/>
      <c r="BG117" s="292"/>
      <c r="BH117" s="292"/>
      <c r="BI117" s="292"/>
      <c r="BJ117" s="292"/>
      <c r="BK117" s="292"/>
      <c r="BL117" s="292"/>
      <c r="BM117" s="292"/>
      <c r="BN117" s="292"/>
      <c r="BO117" s="292"/>
      <c r="BP117" s="292"/>
      <c r="BQ117" s="292"/>
      <c r="BR117" s="292"/>
      <c r="BS117" s="292"/>
      <c r="BT117" s="292"/>
      <c r="BU117" s="292"/>
      <c r="BV117" s="292"/>
      <c r="BW117" s="292"/>
      <c r="BX117" s="292"/>
      <c r="BY117" s="292"/>
      <c r="BZ117" s="292"/>
      <c r="CA117" s="292"/>
      <c r="CB117" s="292"/>
      <c r="CC117" s="292"/>
      <c r="CD117" s="292"/>
      <c r="CE117" s="292"/>
      <c r="CF117" s="292"/>
      <c r="CG117" s="292"/>
      <c r="CH117" s="292"/>
      <c r="CI117" s="292"/>
      <c r="CJ117" s="292"/>
      <c r="CK117" s="292"/>
      <c r="CL117" s="292"/>
      <c r="CM117" s="292"/>
      <c r="CN117" s="292"/>
      <c r="CO117" s="292"/>
      <c r="CP117" s="292"/>
      <c r="CQ117" s="292"/>
      <c r="CR117" s="292"/>
      <c r="CS117" s="292"/>
      <c r="CT117" s="292"/>
      <c r="CU117" s="292"/>
      <c r="CV117" s="292"/>
      <c r="CW117" s="292"/>
      <c r="CX117" s="292"/>
      <c r="CY117" s="292"/>
      <c r="CZ117" s="292"/>
      <c r="DA117" s="292"/>
      <c r="DB117" s="292"/>
      <c r="DC117" s="292"/>
      <c r="DD117" s="292"/>
      <c r="DE117" s="292"/>
      <c r="DF117" s="292"/>
      <c r="DG117" s="292"/>
      <c r="DH117" s="292"/>
      <c r="DI117" s="292"/>
      <c r="DJ117" s="292"/>
      <c r="DK117" s="292"/>
      <c r="DL117" s="292"/>
      <c r="DM117" s="292"/>
      <c r="DN117" s="292"/>
      <c r="DO117" s="292"/>
      <c r="DP117" s="292"/>
      <c r="DQ117" s="292"/>
      <c r="DR117" s="292"/>
      <c r="DS117" s="292"/>
      <c r="DT117" s="292"/>
      <c r="DU117" s="292"/>
      <c r="DV117" s="292"/>
      <c r="DW117" s="292"/>
      <c r="DX117" s="292"/>
      <c r="DY117" s="292"/>
      <c r="DZ117" s="292"/>
      <c r="EA117" s="292"/>
      <c r="EB117" s="292"/>
      <c r="EC117" s="292"/>
      <c r="ED117" s="292"/>
      <c r="EE117" s="292"/>
      <c r="EF117" s="292"/>
      <c r="EG117" s="292"/>
      <c r="EH117" s="292"/>
      <c r="EI117" s="292"/>
      <c r="EJ117" s="292"/>
      <c r="EK117" s="292"/>
      <c r="EL117" s="292"/>
      <c r="EM117" s="292"/>
      <c r="EN117" s="292"/>
      <c r="EO117" s="292"/>
      <c r="EP117" s="292"/>
      <c r="EQ117" s="292"/>
      <c r="ER117" s="292"/>
      <c r="ES117" s="292"/>
      <c r="ET117" s="292"/>
      <c r="EU117" s="292"/>
      <c r="EV117" s="292"/>
      <c r="EW117" s="292"/>
      <c r="EX117" s="292"/>
      <c r="EY117" s="292"/>
      <c r="EZ117" s="292"/>
      <c r="FA117" s="292"/>
      <c r="FB117" s="292"/>
      <c r="FC117" s="292"/>
      <c r="FD117" s="292"/>
      <c r="FE117" s="292"/>
      <c r="FF117" s="292"/>
      <c r="FG117" s="292"/>
      <c r="FH117" s="292"/>
      <c r="FI117" s="292"/>
      <c r="FJ117" s="292"/>
      <c r="FK117" s="292"/>
      <c r="FL117" s="292"/>
    </row>
    <row r="118" spans="1:168" ht="20.25" customHeight="1">
      <c r="A118" s="630"/>
      <c r="B118" s="630"/>
      <c r="C118" s="630"/>
      <c r="D118" s="627"/>
      <c r="E118" s="627"/>
      <c r="F118" s="632"/>
      <c r="G118" s="627"/>
      <c r="H118" s="625"/>
      <c r="I118" s="627"/>
      <c r="J118" s="627"/>
      <c r="K118" s="627"/>
      <c r="L118" s="627"/>
      <c r="M118" s="629"/>
      <c r="N118" s="292"/>
      <c r="O118" s="292"/>
      <c r="P118" s="292"/>
      <c r="Q118" s="292"/>
      <c r="R118" s="292"/>
      <c r="S118" s="292"/>
      <c r="T118" s="292"/>
      <c r="U118" s="292"/>
      <c r="V118" s="292"/>
      <c r="W118" s="292"/>
      <c r="X118" s="292"/>
      <c r="Y118" s="292"/>
      <c r="Z118" s="292"/>
      <c r="AA118" s="292"/>
      <c r="AB118" s="292"/>
      <c r="AC118" s="292"/>
      <c r="AD118" s="292"/>
      <c r="AE118" s="292"/>
      <c r="AF118" s="292"/>
      <c r="AG118" s="292"/>
      <c r="AH118" s="292"/>
      <c r="AI118" s="292"/>
      <c r="AJ118" s="292"/>
      <c r="AK118" s="292"/>
      <c r="AL118" s="292"/>
      <c r="AM118" s="292"/>
      <c r="AN118" s="292"/>
      <c r="AO118" s="292"/>
      <c r="AP118" s="292"/>
      <c r="AQ118" s="292"/>
      <c r="AR118" s="292"/>
      <c r="AS118" s="292"/>
      <c r="AT118" s="292"/>
      <c r="AU118" s="292"/>
      <c r="AV118" s="292"/>
      <c r="AW118" s="292"/>
      <c r="AX118" s="292"/>
      <c r="AY118" s="292"/>
      <c r="AZ118" s="292"/>
      <c r="BA118" s="292"/>
      <c r="BB118" s="292"/>
      <c r="BC118" s="292"/>
      <c r="BD118" s="292"/>
      <c r="BE118" s="292"/>
      <c r="BF118" s="292"/>
      <c r="BG118" s="292"/>
      <c r="BH118" s="292"/>
      <c r="BI118" s="292"/>
      <c r="BJ118" s="292"/>
      <c r="BK118" s="292"/>
      <c r="BL118" s="292"/>
      <c r="BM118" s="292"/>
      <c r="BN118" s="292"/>
      <c r="BO118" s="292"/>
      <c r="BP118" s="292"/>
      <c r="BQ118" s="292"/>
      <c r="BR118" s="292"/>
      <c r="BS118" s="292"/>
      <c r="BT118" s="292"/>
      <c r="BU118" s="292"/>
      <c r="BV118" s="292"/>
      <c r="BW118" s="292"/>
      <c r="BX118" s="292"/>
      <c r="BY118" s="292"/>
      <c r="BZ118" s="292"/>
      <c r="CA118" s="292"/>
      <c r="CB118" s="292"/>
      <c r="CC118" s="292"/>
      <c r="CD118" s="292"/>
      <c r="CE118" s="292"/>
      <c r="CF118" s="292"/>
      <c r="CG118" s="292"/>
      <c r="CH118" s="292"/>
      <c r="CI118" s="292"/>
      <c r="CJ118" s="292"/>
      <c r="CK118" s="292"/>
      <c r="CL118" s="292"/>
      <c r="CM118" s="292"/>
      <c r="CN118" s="292"/>
      <c r="CO118" s="292"/>
      <c r="CP118" s="292"/>
      <c r="CQ118" s="292"/>
      <c r="CR118" s="292"/>
      <c r="CS118" s="292"/>
      <c r="CT118" s="292"/>
      <c r="CU118" s="292"/>
      <c r="CV118" s="292"/>
      <c r="CW118" s="292"/>
      <c r="CX118" s="292"/>
      <c r="CY118" s="292"/>
      <c r="CZ118" s="292"/>
      <c r="DA118" s="292"/>
      <c r="DB118" s="292"/>
      <c r="DC118" s="292"/>
      <c r="DD118" s="292"/>
      <c r="DE118" s="292"/>
      <c r="DF118" s="292"/>
      <c r="DG118" s="292"/>
      <c r="DH118" s="292"/>
      <c r="DI118" s="292"/>
      <c r="DJ118" s="292"/>
      <c r="DK118" s="292"/>
      <c r="DL118" s="292"/>
      <c r="DM118" s="292"/>
      <c r="DN118" s="292"/>
      <c r="DO118" s="292"/>
      <c r="DP118" s="292"/>
      <c r="DQ118" s="292"/>
      <c r="DR118" s="292"/>
      <c r="DS118" s="292"/>
      <c r="DT118" s="292"/>
      <c r="DU118" s="292"/>
      <c r="DV118" s="292"/>
      <c r="DW118" s="292"/>
      <c r="DX118" s="292"/>
      <c r="DY118" s="292"/>
      <c r="DZ118" s="292"/>
      <c r="EA118" s="292"/>
      <c r="EB118" s="292"/>
      <c r="EC118" s="292"/>
      <c r="ED118" s="292"/>
      <c r="EE118" s="292"/>
      <c r="EF118" s="292"/>
      <c r="EG118" s="292"/>
      <c r="EH118" s="292"/>
      <c r="EI118" s="292"/>
      <c r="EJ118" s="292"/>
      <c r="EK118" s="292"/>
      <c r="EL118" s="292"/>
      <c r="EM118" s="292"/>
      <c r="EN118" s="292"/>
      <c r="EO118" s="292"/>
      <c r="EP118" s="292"/>
      <c r="EQ118" s="292"/>
      <c r="ER118" s="292"/>
      <c r="ES118" s="292"/>
      <c r="ET118" s="292"/>
      <c r="EU118" s="292"/>
      <c r="EV118" s="292"/>
      <c r="EW118" s="292"/>
      <c r="EX118" s="292"/>
      <c r="EY118" s="292"/>
      <c r="EZ118" s="292"/>
      <c r="FA118" s="292"/>
      <c r="FB118" s="292"/>
      <c r="FC118" s="292"/>
      <c r="FD118" s="292"/>
      <c r="FE118" s="292"/>
      <c r="FF118" s="292"/>
      <c r="FG118" s="292"/>
      <c r="FH118" s="292"/>
      <c r="FI118" s="292"/>
      <c r="FJ118" s="292"/>
      <c r="FK118" s="292"/>
      <c r="FL118" s="292"/>
    </row>
    <row r="119" spans="1:168" ht="20.25" customHeight="1">
      <c r="A119" s="630">
        <f>'7- Mapa Final'!A120</f>
        <v>12</v>
      </c>
      <c r="B119" s="630" t="str">
        <f>'7- Mapa Final'!B120</f>
        <v>Ofrecer, prometer, entregar, aceptar o solicitar una ventaja indebida para recibir bienes o servicios que no satisfacen las condiciones establecidas en los contratos y especificaciones técnicas</v>
      </c>
      <c r="C119" s="630" t="str">
        <f>'7- Mapa Final'!C120</f>
        <v xml:space="preserve">Cuando el supervisor y/o interventor en menoscabo de los intereses Institucionales y/o del Estado desvie, manipule, oculte, o se abstenga de brindar información sobre incumplimientos técnicos, financieros, contables, jurídicos y/o administrativos en la ejecución del contrato
 </v>
      </c>
      <c r="D119" s="631" t="str">
        <f>'7- Mapa Final'!J120</f>
        <v>Muy Baja - 1</v>
      </c>
      <c r="E119" s="631" t="str">
        <f>'7- Mapa Final'!K120</f>
        <v>Moderado - 3</v>
      </c>
      <c r="F119" s="632" t="str">
        <f>'7- Mapa Final'!M120</f>
        <v>Moderado - 3</v>
      </c>
      <c r="G119" s="627" t="str">
        <f>'7- Mapa Final'!N120</f>
        <v>Reducir (Mitigar)</v>
      </c>
      <c r="H119" s="625" t="str">
        <f>'7- Mapa Final'!O120</f>
        <v>Informe trimestral de seguimiento al cumplimiento de las actividades del Sistema de Gestión Antisoborno</v>
      </c>
      <c r="I119" s="627" t="s">
        <v>542</v>
      </c>
      <c r="J119" s="627"/>
      <c r="K119" s="628">
        <v>45292</v>
      </c>
      <c r="L119" s="628">
        <v>45382</v>
      </c>
      <c r="M119" s="629" t="s">
        <v>553</v>
      </c>
      <c r="N119" s="292"/>
      <c r="O119" s="292"/>
      <c r="P119" s="292"/>
      <c r="Q119" s="292"/>
      <c r="R119" s="292"/>
      <c r="S119" s="292"/>
      <c r="T119" s="292"/>
      <c r="U119" s="292"/>
      <c r="V119" s="292"/>
      <c r="W119" s="292"/>
      <c r="X119" s="292"/>
      <c r="Y119" s="292"/>
      <c r="Z119" s="292"/>
      <c r="AA119" s="292"/>
      <c r="AB119" s="292"/>
      <c r="AC119" s="292"/>
      <c r="AD119" s="292"/>
      <c r="AE119" s="292"/>
      <c r="AF119" s="292"/>
      <c r="AG119" s="292"/>
      <c r="AH119" s="292"/>
      <c r="AI119" s="292"/>
      <c r="AJ119" s="292"/>
      <c r="AK119" s="292"/>
      <c r="AL119" s="292"/>
      <c r="AM119" s="292"/>
      <c r="AN119" s="292"/>
      <c r="AO119" s="292"/>
      <c r="AP119" s="292"/>
      <c r="AQ119" s="292"/>
      <c r="AR119" s="292"/>
      <c r="AS119" s="292"/>
      <c r="AT119" s="292"/>
      <c r="AU119" s="292"/>
      <c r="AV119" s="292"/>
      <c r="AW119" s="292"/>
      <c r="AX119" s="292"/>
      <c r="AY119" s="292"/>
      <c r="AZ119" s="292"/>
      <c r="BA119" s="292"/>
      <c r="BB119" s="292"/>
      <c r="BC119" s="292"/>
      <c r="BD119" s="292"/>
      <c r="BE119" s="292"/>
      <c r="BF119" s="292"/>
      <c r="BG119" s="292"/>
      <c r="BH119" s="292"/>
      <c r="BI119" s="292"/>
      <c r="BJ119" s="292"/>
      <c r="BK119" s="292"/>
      <c r="BL119" s="292"/>
      <c r="BM119" s="292"/>
      <c r="BN119" s="292"/>
      <c r="BO119" s="292"/>
      <c r="BP119" s="292"/>
      <c r="BQ119" s="292"/>
      <c r="BR119" s="292"/>
      <c r="BS119" s="292"/>
      <c r="BT119" s="292"/>
      <c r="BU119" s="292"/>
      <c r="BV119" s="292"/>
      <c r="BW119" s="292"/>
      <c r="BX119" s="292"/>
      <c r="BY119" s="292"/>
      <c r="BZ119" s="292"/>
      <c r="CA119" s="292"/>
      <c r="CB119" s="292"/>
      <c r="CC119" s="292"/>
      <c r="CD119" s="292"/>
      <c r="CE119" s="292"/>
      <c r="CF119" s="292"/>
      <c r="CG119" s="292"/>
      <c r="CH119" s="292"/>
      <c r="CI119" s="292"/>
      <c r="CJ119" s="292"/>
      <c r="CK119" s="292"/>
      <c r="CL119" s="292"/>
      <c r="CM119" s="292"/>
      <c r="CN119" s="292"/>
      <c r="CO119" s="292"/>
      <c r="CP119" s="292"/>
      <c r="CQ119" s="292"/>
      <c r="CR119" s="292"/>
      <c r="CS119" s="292"/>
      <c r="CT119" s="292"/>
      <c r="CU119" s="292"/>
      <c r="CV119" s="292"/>
      <c r="CW119" s="292"/>
      <c r="CX119" s="292"/>
      <c r="CY119" s="292"/>
      <c r="CZ119" s="292"/>
      <c r="DA119" s="292"/>
      <c r="DB119" s="292"/>
      <c r="DC119" s="292"/>
      <c r="DD119" s="292"/>
      <c r="DE119" s="292"/>
      <c r="DF119" s="292"/>
      <c r="DG119" s="292"/>
      <c r="DH119" s="292"/>
      <c r="DI119" s="292"/>
      <c r="DJ119" s="292"/>
      <c r="DK119" s="292"/>
      <c r="DL119" s="292"/>
      <c r="DM119" s="292"/>
      <c r="DN119" s="292"/>
      <c r="DO119" s="292"/>
      <c r="DP119" s="292"/>
      <c r="DQ119" s="292"/>
      <c r="DR119" s="292"/>
      <c r="DS119" s="292"/>
      <c r="DT119" s="292"/>
      <c r="DU119" s="292"/>
      <c r="DV119" s="292"/>
      <c r="DW119" s="292"/>
      <c r="DX119" s="292"/>
      <c r="DY119" s="292"/>
      <c r="DZ119" s="292"/>
      <c r="EA119" s="292"/>
      <c r="EB119" s="292"/>
      <c r="EC119" s="292"/>
      <c r="ED119" s="292"/>
      <c r="EE119" s="292"/>
      <c r="EF119" s="292"/>
      <c r="EG119" s="292"/>
      <c r="EH119" s="292"/>
      <c r="EI119" s="292"/>
      <c r="EJ119" s="292"/>
      <c r="EK119" s="292"/>
      <c r="EL119" s="292"/>
      <c r="EM119" s="292"/>
      <c r="EN119" s="292"/>
      <c r="EO119" s="292"/>
      <c r="EP119" s="292"/>
      <c r="EQ119" s="292"/>
      <c r="ER119" s="292"/>
      <c r="ES119" s="292"/>
      <c r="ET119" s="292"/>
      <c r="EU119" s="292"/>
      <c r="EV119" s="292"/>
      <c r="EW119" s="292"/>
      <c r="EX119" s="292"/>
      <c r="EY119" s="292"/>
      <c r="EZ119" s="292"/>
      <c r="FA119" s="292"/>
      <c r="FB119" s="292"/>
      <c r="FC119" s="292"/>
      <c r="FD119" s="292"/>
      <c r="FE119" s="292"/>
      <c r="FF119" s="292"/>
      <c r="FG119" s="292"/>
      <c r="FH119" s="292"/>
      <c r="FI119" s="292"/>
      <c r="FJ119" s="292"/>
      <c r="FK119" s="292"/>
      <c r="FL119" s="292"/>
    </row>
    <row r="120" spans="1:168" ht="20.25" customHeight="1">
      <c r="A120" s="630"/>
      <c r="B120" s="630"/>
      <c r="C120" s="630"/>
      <c r="D120" s="627"/>
      <c r="E120" s="627"/>
      <c r="F120" s="632"/>
      <c r="G120" s="627"/>
      <c r="H120" s="625"/>
      <c r="I120" s="627"/>
      <c r="J120" s="627"/>
      <c r="K120" s="627"/>
      <c r="L120" s="627"/>
      <c r="M120" s="629"/>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2"/>
      <c r="AY120" s="292"/>
      <c r="AZ120" s="292"/>
      <c r="BA120" s="292"/>
      <c r="BB120" s="292"/>
      <c r="BC120" s="292"/>
      <c r="BD120" s="292"/>
      <c r="BE120" s="292"/>
      <c r="BF120" s="292"/>
      <c r="BG120" s="292"/>
      <c r="BH120" s="292"/>
      <c r="BI120" s="292"/>
      <c r="BJ120" s="292"/>
      <c r="BK120" s="292"/>
      <c r="BL120" s="292"/>
      <c r="BM120" s="292"/>
      <c r="BN120" s="292"/>
      <c r="BO120" s="292"/>
      <c r="BP120" s="292"/>
      <c r="BQ120" s="292"/>
      <c r="BR120" s="292"/>
      <c r="BS120" s="292"/>
      <c r="BT120" s="292"/>
      <c r="BU120" s="292"/>
      <c r="BV120" s="292"/>
      <c r="BW120" s="292"/>
      <c r="BX120" s="292"/>
      <c r="BY120" s="292"/>
      <c r="BZ120" s="292"/>
      <c r="CA120" s="292"/>
      <c r="CB120" s="292"/>
      <c r="CC120" s="292"/>
      <c r="CD120" s="292"/>
      <c r="CE120" s="292"/>
      <c r="CF120" s="292"/>
      <c r="CG120" s="292"/>
      <c r="CH120" s="292"/>
      <c r="CI120" s="292"/>
      <c r="CJ120" s="292"/>
      <c r="CK120" s="292"/>
      <c r="CL120" s="292"/>
      <c r="CM120" s="292"/>
      <c r="CN120" s="292"/>
      <c r="CO120" s="292"/>
      <c r="CP120" s="292"/>
      <c r="CQ120" s="292"/>
      <c r="CR120" s="292"/>
      <c r="CS120" s="292"/>
      <c r="CT120" s="292"/>
      <c r="CU120" s="292"/>
      <c r="CV120" s="292"/>
      <c r="CW120" s="292"/>
      <c r="CX120" s="292"/>
      <c r="CY120" s="292"/>
      <c r="CZ120" s="292"/>
      <c r="DA120" s="292"/>
      <c r="DB120" s="292"/>
      <c r="DC120" s="292"/>
      <c r="DD120" s="292"/>
      <c r="DE120" s="292"/>
      <c r="DF120" s="292"/>
      <c r="DG120" s="292"/>
      <c r="DH120" s="292"/>
      <c r="DI120" s="292"/>
      <c r="DJ120" s="292"/>
      <c r="DK120" s="292"/>
      <c r="DL120" s="292"/>
      <c r="DM120" s="292"/>
      <c r="DN120" s="292"/>
      <c r="DO120" s="292"/>
      <c r="DP120" s="292"/>
      <c r="DQ120" s="292"/>
      <c r="DR120" s="292"/>
      <c r="DS120" s="292"/>
      <c r="DT120" s="292"/>
      <c r="DU120" s="292"/>
      <c r="DV120" s="292"/>
      <c r="DW120" s="292"/>
      <c r="DX120" s="292"/>
      <c r="DY120" s="292"/>
      <c r="DZ120" s="292"/>
      <c r="EA120" s="292"/>
      <c r="EB120" s="292"/>
      <c r="EC120" s="292"/>
      <c r="ED120" s="292"/>
      <c r="EE120" s="292"/>
      <c r="EF120" s="292"/>
      <c r="EG120" s="292"/>
      <c r="EH120" s="292"/>
      <c r="EI120" s="292"/>
      <c r="EJ120" s="292"/>
      <c r="EK120" s="292"/>
      <c r="EL120" s="292"/>
      <c r="EM120" s="292"/>
      <c r="EN120" s="292"/>
      <c r="EO120" s="292"/>
      <c r="EP120" s="292"/>
      <c r="EQ120" s="292"/>
      <c r="ER120" s="292"/>
      <c r="ES120" s="292"/>
      <c r="ET120" s="292"/>
      <c r="EU120" s="292"/>
      <c r="EV120" s="292"/>
      <c r="EW120" s="292"/>
      <c r="EX120" s="292"/>
      <c r="EY120" s="292"/>
      <c r="EZ120" s="292"/>
      <c r="FA120" s="292"/>
      <c r="FB120" s="292"/>
      <c r="FC120" s="292"/>
      <c r="FD120" s="292"/>
      <c r="FE120" s="292"/>
      <c r="FF120" s="292"/>
      <c r="FG120" s="292"/>
      <c r="FH120" s="292"/>
      <c r="FI120" s="292"/>
      <c r="FJ120" s="292"/>
      <c r="FK120" s="292"/>
      <c r="FL120" s="292"/>
    </row>
    <row r="121" spans="1:168" ht="20.25" customHeight="1">
      <c r="A121" s="630"/>
      <c r="B121" s="630"/>
      <c r="C121" s="630"/>
      <c r="D121" s="627"/>
      <c r="E121" s="627"/>
      <c r="F121" s="632"/>
      <c r="G121" s="627"/>
      <c r="H121" s="625"/>
      <c r="I121" s="627"/>
      <c r="J121" s="627"/>
      <c r="K121" s="627"/>
      <c r="L121" s="627"/>
      <c r="M121" s="629"/>
      <c r="N121" s="292"/>
      <c r="O121" s="292"/>
      <c r="P121" s="292"/>
      <c r="Q121" s="292"/>
      <c r="R121" s="292"/>
      <c r="S121" s="292"/>
      <c r="T121" s="292"/>
      <c r="U121" s="292"/>
      <c r="V121" s="292"/>
      <c r="W121" s="292"/>
      <c r="X121" s="292"/>
      <c r="Y121" s="292"/>
      <c r="Z121" s="292"/>
      <c r="AA121" s="292"/>
      <c r="AB121" s="292"/>
      <c r="AC121" s="292"/>
      <c r="AD121" s="292"/>
      <c r="AE121" s="292"/>
      <c r="AF121" s="292"/>
      <c r="AG121" s="292"/>
      <c r="AH121" s="292"/>
      <c r="AI121" s="292"/>
      <c r="AJ121" s="292"/>
      <c r="AK121" s="292"/>
      <c r="AL121" s="292"/>
      <c r="AM121" s="292"/>
      <c r="AN121" s="292"/>
      <c r="AO121" s="292"/>
      <c r="AP121" s="292"/>
      <c r="AQ121" s="292"/>
      <c r="AR121" s="292"/>
      <c r="AS121" s="292"/>
      <c r="AT121" s="292"/>
      <c r="AU121" s="292"/>
      <c r="AV121" s="292"/>
      <c r="AW121" s="292"/>
      <c r="AX121" s="292"/>
      <c r="AY121" s="292"/>
      <c r="AZ121" s="292"/>
      <c r="BA121" s="292"/>
      <c r="BB121" s="292"/>
      <c r="BC121" s="292"/>
      <c r="BD121" s="292"/>
      <c r="BE121" s="292"/>
      <c r="BF121" s="292"/>
      <c r="BG121" s="292"/>
      <c r="BH121" s="292"/>
      <c r="BI121" s="292"/>
      <c r="BJ121" s="292"/>
      <c r="BK121" s="292"/>
      <c r="BL121" s="292"/>
      <c r="BM121" s="292"/>
      <c r="BN121" s="292"/>
      <c r="BO121" s="292"/>
      <c r="BP121" s="292"/>
      <c r="BQ121" s="292"/>
      <c r="BR121" s="292"/>
      <c r="BS121" s="292"/>
      <c r="BT121" s="292"/>
      <c r="BU121" s="292"/>
      <c r="BV121" s="292"/>
      <c r="BW121" s="292"/>
      <c r="BX121" s="292"/>
      <c r="BY121" s="292"/>
      <c r="BZ121" s="292"/>
      <c r="CA121" s="292"/>
      <c r="CB121" s="292"/>
      <c r="CC121" s="292"/>
      <c r="CD121" s="292"/>
      <c r="CE121" s="292"/>
      <c r="CF121" s="292"/>
      <c r="CG121" s="292"/>
      <c r="CH121" s="292"/>
      <c r="CI121" s="292"/>
      <c r="CJ121" s="292"/>
      <c r="CK121" s="292"/>
      <c r="CL121" s="292"/>
      <c r="CM121" s="292"/>
      <c r="CN121" s="292"/>
      <c r="CO121" s="292"/>
      <c r="CP121" s="292"/>
      <c r="CQ121" s="292"/>
      <c r="CR121" s="292"/>
      <c r="CS121" s="292"/>
      <c r="CT121" s="292"/>
      <c r="CU121" s="292"/>
      <c r="CV121" s="292"/>
      <c r="CW121" s="292"/>
      <c r="CX121" s="292"/>
      <c r="CY121" s="292"/>
      <c r="CZ121" s="292"/>
      <c r="DA121" s="292"/>
      <c r="DB121" s="292"/>
      <c r="DC121" s="292"/>
      <c r="DD121" s="292"/>
      <c r="DE121" s="292"/>
      <c r="DF121" s="292"/>
      <c r="DG121" s="292"/>
      <c r="DH121" s="292"/>
      <c r="DI121" s="292"/>
      <c r="DJ121" s="292"/>
      <c r="DK121" s="292"/>
      <c r="DL121" s="292"/>
      <c r="DM121" s="292"/>
      <c r="DN121" s="292"/>
      <c r="DO121" s="292"/>
      <c r="DP121" s="292"/>
      <c r="DQ121" s="292"/>
      <c r="DR121" s="292"/>
      <c r="DS121" s="292"/>
      <c r="DT121" s="292"/>
      <c r="DU121" s="292"/>
      <c r="DV121" s="292"/>
      <c r="DW121" s="292"/>
      <c r="DX121" s="292"/>
      <c r="DY121" s="292"/>
      <c r="DZ121" s="292"/>
      <c r="EA121" s="292"/>
      <c r="EB121" s="292"/>
      <c r="EC121" s="292"/>
      <c r="ED121" s="292"/>
      <c r="EE121" s="292"/>
      <c r="EF121" s="292"/>
      <c r="EG121" s="292"/>
      <c r="EH121" s="292"/>
      <c r="EI121" s="292"/>
      <c r="EJ121" s="292"/>
      <c r="EK121" s="292"/>
      <c r="EL121" s="292"/>
      <c r="EM121" s="292"/>
      <c r="EN121" s="292"/>
      <c r="EO121" s="292"/>
      <c r="EP121" s="292"/>
      <c r="EQ121" s="292"/>
      <c r="ER121" s="292"/>
      <c r="ES121" s="292"/>
      <c r="ET121" s="292"/>
      <c r="EU121" s="292"/>
      <c r="EV121" s="292"/>
      <c r="EW121" s="292"/>
      <c r="EX121" s="292"/>
      <c r="EY121" s="292"/>
      <c r="EZ121" s="292"/>
      <c r="FA121" s="292"/>
      <c r="FB121" s="292"/>
      <c r="FC121" s="292"/>
      <c r="FD121" s="292"/>
      <c r="FE121" s="292"/>
      <c r="FF121" s="292"/>
      <c r="FG121" s="292"/>
      <c r="FH121" s="292"/>
      <c r="FI121" s="292"/>
      <c r="FJ121" s="292"/>
      <c r="FK121" s="292"/>
      <c r="FL121" s="292"/>
    </row>
    <row r="122" spans="1:168" ht="20.25" customHeight="1">
      <c r="A122" s="630"/>
      <c r="B122" s="630"/>
      <c r="C122" s="630"/>
      <c r="D122" s="627"/>
      <c r="E122" s="627"/>
      <c r="F122" s="632"/>
      <c r="G122" s="627"/>
      <c r="H122" s="625"/>
      <c r="I122" s="627"/>
      <c r="J122" s="627"/>
      <c r="K122" s="627"/>
      <c r="L122" s="627"/>
      <c r="M122" s="629"/>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2"/>
      <c r="AY122" s="292"/>
      <c r="AZ122" s="292"/>
      <c r="BA122" s="292"/>
      <c r="BB122" s="292"/>
      <c r="BC122" s="292"/>
      <c r="BD122" s="292"/>
      <c r="BE122" s="292"/>
      <c r="BF122" s="292"/>
      <c r="BG122" s="292"/>
      <c r="BH122" s="292"/>
      <c r="BI122" s="292"/>
      <c r="BJ122" s="292"/>
      <c r="BK122" s="292"/>
      <c r="BL122" s="292"/>
      <c r="BM122" s="292"/>
      <c r="BN122" s="292"/>
      <c r="BO122" s="292"/>
      <c r="BP122" s="292"/>
      <c r="BQ122" s="292"/>
      <c r="BR122" s="292"/>
      <c r="BS122" s="292"/>
      <c r="BT122" s="292"/>
      <c r="BU122" s="292"/>
      <c r="BV122" s="292"/>
      <c r="BW122" s="292"/>
      <c r="BX122" s="292"/>
      <c r="BY122" s="292"/>
      <c r="BZ122" s="292"/>
      <c r="CA122" s="292"/>
      <c r="CB122" s="292"/>
      <c r="CC122" s="292"/>
      <c r="CD122" s="292"/>
      <c r="CE122" s="292"/>
      <c r="CF122" s="292"/>
      <c r="CG122" s="292"/>
      <c r="CH122" s="292"/>
      <c r="CI122" s="292"/>
      <c r="CJ122" s="292"/>
      <c r="CK122" s="292"/>
      <c r="CL122" s="292"/>
      <c r="CM122" s="292"/>
      <c r="CN122" s="292"/>
      <c r="CO122" s="292"/>
      <c r="CP122" s="292"/>
      <c r="CQ122" s="292"/>
      <c r="CR122" s="292"/>
      <c r="CS122" s="292"/>
      <c r="CT122" s="292"/>
      <c r="CU122" s="292"/>
      <c r="CV122" s="292"/>
      <c r="CW122" s="292"/>
      <c r="CX122" s="292"/>
      <c r="CY122" s="292"/>
      <c r="CZ122" s="292"/>
      <c r="DA122" s="292"/>
      <c r="DB122" s="292"/>
      <c r="DC122" s="292"/>
      <c r="DD122" s="292"/>
      <c r="DE122" s="292"/>
      <c r="DF122" s="292"/>
      <c r="DG122" s="292"/>
      <c r="DH122" s="292"/>
      <c r="DI122" s="292"/>
      <c r="DJ122" s="292"/>
      <c r="DK122" s="292"/>
      <c r="DL122" s="292"/>
      <c r="DM122" s="292"/>
      <c r="DN122" s="292"/>
      <c r="DO122" s="292"/>
      <c r="DP122" s="292"/>
      <c r="DQ122" s="292"/>
      <c r="DR122" s="292"/>
      <c r="DS122" s="292"/>
      <c r="DT122" s="292"/>
      <c r="DU122" s="292"/>
      <c r="DV122" s="292"/>
      <c r="DW122" s="292"/>
      <c r="DX122" s="292"/>
      <c r="DY122" s="292"/>
      <c r="DZ122" s="292"/>
      <c r="EA122" s="292"/>
      <c r="EB122" s="292"/>
      <c r="EC122" s="292"/>
      <c r="ED122" s="292"/>
      <c r="EE122" s="292"/>
      <c r="EF122" s="292"/>
      <c r="EG122" s="292"/>
      <c r="EH122" s="292"/>
      <c r="EI122" s="292"/>
      <c r="EJ122" s="292"/>
      <c r="EK122" s="292"/>
      <c r="EL122" s="292"/>
      <c r="EM122" s="292"/>
      <c r="EN122" s="292"/>
      <c r="EO122" s="292"/>
      <c r="EP122" s="292"/>
      <c r="EQ122" s="292"/>
      <c r="ER122" s="292"/>
      <c r="ES122" s="292"/>
      <c r="ET122" s="292"/>
      <c r="EU122" s="292"/>
      <c r="EV122" s="292"/>
      <c r="EW122" s="292"/>
      <c r="EX122" s="292"/>
      <c r="EY122" s="292"/>
      <c r="EZ122" s="292"/>
      <c r="FA122" s="292"/>
      <c r="FB122" s="292"/>
      <c r="FC122" s="292"/>
      <c r="FD122" s="292"/>
      <c r="FE122" s="292"/>
      <c r="FF122" s="292"/>
      <c r="FG122" s="292"/>
      <c r="FH122" s="292"/>
      <c r="FI122" s="292"/>
      <c r="FJ122" s="292"/>
      <c r="FK122" s="292"/>
      <c r="FL122" s="292"/>
    </row>
    <row r="123" spans="1:168" ht="20.25" customHeight="1">
      <c r="A123" s="630"/>
      <c r="B123" s="630"/>
      <c r="C123" s="630"/>
      <c r="D123" s="627"/>
      <c r="E123" s="627"/>
      <c r="F123" s="632"/>
      <c r="G123" s="627"/>
      <c r="H123" s="625"/>
      <c r="I123" s="627"/>
      <c r="J123" s="627"/>
      <c r="K123" s="627"/>
      <c r="L123" s="627"/>
      <c r="M123" s="629"/>
      <c r="N123" s="292"/>
      <c r="O123" s="292"/>
      <c r="P123" s="292"/>
      <c r="Q123" s="292"/>
      <c r="R123" s="292"/>
      <c r="S123" s="292"/>
      <c r="T123" s="292"/>
      <c r="U123" s="292"/>
      <c r="V123" s="292"/>
      <c r="W123" s="292"/>
      <c r="X123" s="292"/>
      <c r="Y123" s="292"/>
      <c r="Z123" s="292"/>
      <c r="AA123" s="292"/>
      <c r="AB123" s="292"/>
      <c r="AC123" s="292"/>
      <c r="AD123" s="292"/>
      <c r="AE123" s="292"/>
      <c r="AF123" s="292"/>
      <c r="AG123" s="292"/>
      <c r="AH123" s="292"/>
      <c r="AI123" s="292"/>
      <c r="AJ123" s="292"/>
      <c r="AK123" s="292"/>
      <c r="AL123" s="292"/>
      <c r="AM123" s="292"/>
      <c r="AN123" s="292"/>
      <c r="AO123" s="292"/>
      <c r="AP123" s="292"/>
      <c r="AQ123" s="292"/>
      <c r="AR123" s="292"/>
      <c r="AS123" s="292"/>
      <c r="AT123" s="292"/>
      <c r="AU123" s="292"/>
      <c r="AV123" s="292"/>
      <c r="AW123" s="292"/>
      <c r="AX123" s="292"/>
      <c r="AY123" s="292"/>
      <c r="AZ123" s="292"/>
      <c r="BA123" s="292"/>
      <c r="BB123" s="292"/>
      <c r="BC123" s="292"/>
      <c r="BD123" s="292"/>
      <c r="BE123" s="292"/>
      <c r="BF123" s="292"/>
      <c r="BG123" s="292"/>
      <c r="BH123" s="292"/>
      <c r="BI123" s="292"/>
      <c r="BJ123" s="292"/>
      <c r="BK123" s="292"/>
      <c r="BL123" s="292"/>
      <c r="BM123" s="292"/>
      <c r="BN123" s="292"/>
      <c r="BO123" s="292"/>
      <c r="BP123" s="292"/>
      <c r="BQ123" s="292"/>
      <c r="BR123" s="292"/>
      <c r="BS123" s="292"/>
      <c r="BT123" s="292"/>
      <c r="BU123" s="292"/>
      <c r="BV123" s="292"/>
      <c r="BW123" s="292"/>
      <c r="BX123" s="292"/>
      <c r="BY123" s="292"/>
      <c r="BZ123" s="292"/>
      <c r="CA123" s="292"/>
      <c r="CB123" s="292"/>
      <c r="CC123" s="292"/>
      <c r="CD123" s="292"/>
      <c r="CE123" s="292"/>
      <c r="CF123" s="292"/>
      <c r="CG123" s="292"/>
      <c r="CH123" s="292"/>
      <c r="CI123" s="292"/>
      <c r="CJ123" s="292"/>
      <c r="CK123" s="292"/>
      <c r="CL123" s="292"/>
      <c r="CM123" s="292"/>
      <c r="CN123" s="292"/>
      <c r="CO123" s="292"/>
      <c r="CP123" s="292"/>
      <c r="CQ123" s="292"/>
      <c r="CR123" s="292"/>
      <c r="CS123" s="292"/>
      <c r="CT123" s="292"/>
      <c r="CU123" s="292"/>
      <c r="CV123" s="292"/>
      <c r="CW123" s="292"/>
      <c r="CX123" s="292"/>
      <c r="CY123" s="292"/>
      <c r="CZ123" s="292"/>
      <c r="DA123" s="292"/>
      <c r="DB123" s="292"/>
      <c r="DC123" s="292"/>
      <c r="DD123" s="292"/>
      <c r="DE123" s="292"/>
      <c r="DF123" s="292"/>
      <c r="DG123" s="292"/>
      <c r="DH123" s="292"/>
      <c r="DI123" s="292"/>
      <c r="DJ123" s="292"/>
      <c r="DK123" s="292"/>
      <c r="DL123" s="292"/>
      <c r="DM123" s="292"/>
      <c r="DN123" s="292"/>
      <c r="DO123" s="292"/>
      <c r="DP123" s="292"/>
      <c r="DQ123" s="292"/>
      <c r="DR123" s="292"/>
      <c r="DS123" s="292"/>
      <c r="DT123" s="292"/>
      <c r="DU123" s="292"/>
      <c r="DV123" s="292"/>
      <c r="DW123" s="292"/>
      <c r="DX123" s="292"/>
      <c r="DY123" s="292"/>
      <c r="DZ123" s="292"/>
      <c r="EA123" s="292"/>
      <c r="EB123" s="292"/>
      <c r="EC123" s="292"/>
      <c r="ED123" s="292"/>
      <c r="EE123" s="292"/>
      <c r="EF123" s="292"/>
      <c r="EG123" s="292"/>
      <c r="EH123" s="292"/>
      <c r="EI123" s="292"/>
      <c r="EJ123" s="292"/>
      <c r="EK123" s="292"/>
      <c r="EL123" s="292"/>
      <c r="EM123" s="292"/>
      <c r="EN123" s="292"/>
      <c r="EO123" s="292"/>
      <c r="EP123" s="292"/>
      <c r="EQ123" s="292"/>
      <c r="ER123" s="292"/>
      <c r="ES123" s="292"/>
      <c r="ET123" s="292"/>
      <c r="EU123" s="292"/>
      <c r="EV123" s="292"/>
      <c r="EW123" s="292"/>
      <c r="EX123" s="292"/>
      <c r="EY123" s="292"/>
      <c r="EZ123" s="292"/>
      <c r="FA123" s="292"/>
      <c r="FB123" s="292"/>
      <c r="FC123" s="292"/>
      <c r="FD123" s="292"/>
      <c r="FE123" s="292"/>
      <c r="FF123" s="292"/>
      <c r="FG123" s="292"/>
      <c r="FH123" s="292"/>
      <c r="FI123" s="292"/>
      <c r="FJ123" s="292"/>
      <c r="FK123" s="292"/>
      <c r="FL123" s="292"/>
    </row>
    <row r="124" spans="1:168" ht="20.25" customHeight="1">
      <c r="A124" s="630"/>
      <c r="B124" s="630"/>
      <c r="C124" s="630"/>
      <c r="D124" s="627"/>
      <c r="E124" s="627"/>
      <c r="F124" s="632"/>
      <c r="G124" s="627"/>
      <c r="H124" s="625"/>
      <c r="I124" s="627"/>
      <c r="J124" s="627"/>
      <c r="K124" s="627"/>
      <c r="L124" s="627"/>
      <c r="M124" s="629"/>
      <c r="N124" s="292"/>
      <c r="O124" s="292"/>
      <c r="P124" s="292"/>
      <c r="Q124" s="292"/>
      <c r="R124" s="292"/>
      <c r="S124" s="292"/>
      <c r="T124" s="292"/>
      <c r="U124" s="292"/>
      <c r="V124" s="292"/>
      <c r="W124" s="292"/>
      <c r="X124" s="292"/>
      <c r="Y124" s="292"/>
      <c r="Z124" s="292"/>
      <c r="AA124" s="292"/>
      <c r="AB124" s="292"/>
      <c r="AC124" s="292"/>
      <c r="AD124" s="292"/>
      <c r="AE124" s="292"/>
      <c r="AF124" s="292"/>
      <c r="AG124" s="292"/>
      <c r="AH124" s="292"/>
      <c r="AI124" s="292"/>
      <c r="AJ124" s="292"/>
      <c r="AK124" s="292"/>
      <c r="AL124" s="292"/>
      <c r="AM124" s="292"/>
      <c r="AN124" s="292"/>
      <c r="AO124" s="292"/>
      <c r="AP124" s="292"/>
      <c r="AQ124" s="292"/>
      <c r="AR124" s="292"/>
      <c r="AS124" s="292"/>
      <c r="AT124" s="292"/>
      <c r="AU124" s="292"/>
      <c r="AV124" s="292"/>
      <c r="AW124" s="292"/>
      <c r="AX124" s="292"/>
      <c r="AY124" s="292"/>
      <c r="AZ124" s="292"/>
      <c r="BA124" s="292"/>
      <c r="BB124" s="292"/>
      <c r="BC124" s="292"/>
      <c r="BD124" s="292"/>
      <c r="BE124" s="292"/>
      <c r="BF124" s="292"/>
      <c r="BG124" s="292"/>
      <c r="BH124" s="292"/>
      <c r="BI124" s="292"/>
      <c r="BJ124" s="292"/>
      <c r="BK124" s="292"/>
      <c r="BL124" s="292"/>
      <c r="BM124" s="292"/>
      <c r="BN124" s="292"/>
      <c r="BO124" s="292"/>
      <c r="BP124" s="292"/>
      <c r="BQ124" s="292"/>
      <c r="BR124" s="292"/>
      <c r="BS124" s="292"/>
      <c r="BT124" s="292"/>
      <c r="BU124" s="292"/>
      <c r="BV124" s="292"/>
      <c r="BW124" s="292"/>
      <c r="BX124" s="292"/>
      <c r="BY124" s="292"/>
      <c r="BZ124" s="292"/>
      <c r="CA124" s="292"/>
      <c r="CB124" s="292"/>
      <c r="CC124" s="292"/>
      <c r="CD124" s="292"/>
      <c r="CE124" s="292"/>
      <c r="CF124" s="292"/>
      <c r="CG124" s="292"/>
      <c r="CH124" s="292"/>
      <c r="CI124" s="292"/>
      <c r="CJ124" s="292"/>
      <c r="CK124" s="292"/>
      <c r="CL124" s="292"/>
      <c r="CM124" s="292"/>
      <c r="CN124" s="292"/>
      <c r="CO124" s="292"/>
      <c r="CP124" s="292"/>
      <c r="CQ124" s="292"/>
      <c r="CR124" s="292"/>
      <c r="CS124" s="292"/>
      <c r="CT124" s="292"/>
      <c r="CU124" s="292"/>
      <c r="CV124" s="292"/>
      <c r="CW124" s="292"/>
      <c r="CX124" s="292"/>
      <c r="CY124" s="292"/>
      <c r="CZ124" s="292"/>
      <c r="DA124" s="292"/>
      <c r="DB124" s="292"/>
      <c r="DC124" s="292"/>
      <c r="DD124" s="292"/>
      <c r="DE124" s="292"/>
      <c r="DF124" s="292"/>
      <c r="DG124" s="292"/>
      <c r="DH124" s="292"/>
      <c r="DI124" s="292"/>
      <c r="DJ124" s="292"/>
      <c r="DK124" s="292"/>
      <c r="DL124" s="292"/>
      <c r="DM124" s="292"/>
      <c r="DN124" s="292"/>
      <c r="DO124" s="292"/>
      <c r="DP124" s="292"/>
      <c r="DQ124" s="292"/>
      <c r="DR124" s="292"/>
      <c r="DS124" s="292"/>
      <c r="DT124" s="292"/>
      <c r="DU124" s="292"/>
      <c r="DV124" s="292"/>
      <c r="DW124" s="292"/>
      <c r="DX124" s="292"/>
      <c r="DY124" s="292"/>
      <c r="DZ124" s="292"/>
      <c r="EA124" s="292"/>
      <c r="EB124" s="292"/>
      <c r="EC124" s="292"/>
      <c r="ED124" s="292"/>
      <c r="EE124" s="292"/>
      <c r="EF124" s="292"/>
      <c r="EG124" s="292"/>
      <c r="EH124" s="292"/>
      <c r="EI124" s="292"/>
      <c r="EJ124" s="292"/>
      <c r="EK124" s="292"/>
      <c r="EL124" s="292"/>
      <c r="EM124" s="292"/>
      <c r="EN124" s="292"/>
      <c r="EO124" s="292"/>
      <c r="EP124" s="292"/>
      <c r="EQ124" s="292"/>
      <c r="ER124" s="292"/>
      <c r="ES124" s="292"/>
      <c r="ET124" s="292"/>
      <c r="EU124" s="292"/>
      <c r="EV124" s="292"/>
      <c r="EW124" s="292"/>
      <c r="EX124" s="292"/>
      <c r="EY124" s="292"/>
      <c r="EZ124" s="292"/>
      <c r="FA124" s="292"/>
      <c r="FB124" s="292"/>
      <c r="FC124" s="292"/>
      <c r="FD124" s="292"/>
      <c r="FE124" s="292"/>
      <c r="FF124" s="292"/>
      <c r="FG124" s="292"/>
      <c r="FH124" s="292"/>
      <c r="FI124" s="292"/>
      <c r="FJ124" s="292"/>
      <c r="FK124" s="292"/>
      <c r="FL124" s="292"/>
    </row>
    <row r="125" spans="1:168" ht="20.25" customHeight="1">
      <c r="A125" s="630"/>
      <c r="B125" s="630"/>
      <c r="C125" s="630"/>
      <c r="D125" s="627"/>
      <c r="E125" s="627"/>
      <c r="F125" s="632"/>
      <c r="G125" s="627"/>
      <c r="H125" s="625"/>
      <c r="I125" s="627"/>
      <c r="J125" s="627"/>
      <c r="K125" s="627"/>
      <c r="L125" s="627"/>
      <c r="M125" s="629"/>
      <c r="N125" s="292"/>
      <c r="O125" s="292"/>
      <c r="P125" s="292"/>
      <c r="Q125" s="292"/>
      <c r="R125" s="292"/>
      <c r="S125" s="292"/>
      <c r="T125" s="292"/>
      <c r="U125" s="292"/>
      <c r="V125" s="292"/>
      <c r="W125" s="292"/>
      <c r="X125" s="292"/>
      <c r="Y125" s="292"/>
      <c r="Z125" s="292"/>
      <c r="AA125" s="292"/>
      <c r="AB125" s="292"/>
      <c r="AC125" s="292"/>
      <c r="AD125" s="292"/>
      <c r="AE125" s="292"/>
      <c r="AF125" s="292"/>
      <c r="AG125" s="292"/>
      <c r="AH125" s="292"/>
      <c r="AI125" s="292"/>
      <c r="AJ125" s="292"/>
      <c r="AK125" s="292"/>
      <c r="AL125" s="292"/>
      <c r="AM125" s="292"/>
      <c r="AN125" s="292"/>
      <c r="AO125" s="292"/>
      <c r="AP125" s="292"/>
      <c r="AQ125" s="292"/>
      <c r="AR125" s="292"/>
      <c r="AS125" s="292"/>
      <c r="AT125" s="292"/>
      <c r="AU125" s="292"/>
      <c r="AV125" s="292"/>
      <c r="AW125" s="292"/>
      <c r="AX125" s="292"/>
      <c r="AY125" s="292"/>
      <c r="AZ125" s="292"/>
      <c r="BA125" s="292"/>
      <c r="BB125" s="292"/>
      <c r="BC125" s="292"/>
      <c r="BD125" s="292"/>
      <c r="BE125" s="292"/>
      <c r="BF125" s="292"/>
      <c r="BG125" s="292"/>
      <c r="BH125" s="292"/>
      <c r="BI125" s="292"/>
      <c r="BJ125" s="292"/>
      <c r="BK125" s="292"/>
      <c r="BL125" s="292"/>
      <c r="BM125" s="292"/>
      <c r="BN125" s="292"/>
      <c r="BO125" s="292"/>
      <c r="BP125" s="292"/>
      <c r="BQ125" s="292"/>
      <c r="BR125" s="292"/>
      <c r="BS125" s="292"/>
      <c r="BT125" s="292"/>
      <c r="BU125" s="292"/>
      <c r="BV125" s="292"/>
      <c r="BW125" s="292"/>
      <c r="BX125" s="292"/>
      <c r="BY125" s="292"/>
      <c r="BZ125" s="292"/>
      <c r="CA125" s="292"/>
      <c r="CB125" s="292"/>
      <c r="CC125" s="292"/>
      <c r="CD125" s="292"/>
      <c r="CE125" s="292"/>
      <c r="CF125" s="292"/>
      <c r="CG125" s="292"/>
      <c r="CH125" s="292"/>
      <c r="CI125" s="292"/>
      <c r="CJ125" s="292"/>
      <c r="CK125" s="292"/>
      <c r="CL125" s="292"/>
      <c r="CM125" s="292"/>
      <c r="CN125" s="292"/>
      <c r="CO125" s="292"/>
      <c r="CP125" s="292"/>
      <c r="CQ125" s="292"/>
      <c r="CR125" s="292"/>
      <c r="CS125" s="292"/>
      <c r="CT125" s="292"/>
      <c r="CU125" s="292"/>
      <c r="CV125" s="292"/>
      <c r="CW125" s="292"/>
      <c r="CX125" s="292"/>
      <c r="CY125" s="292"/>
      <c r="CZ125" s="292"/>
      <c r="DA125" s="292"/>
      <c r="DB125" s="292"/>
      <c r="DC125" s="292"/>
      <c r="DD125" s="292"/>
      <c r="DE125" s="292"/>
      <c r="DF125" s="292"/>
      <c r="DG125" s="292"/>
      <c r="DH125" s="292"/>
      <c r="DI125" s="292"/>
      <c r="DJ125" s="292"/>
      <c r="DK125" s="292"/>
      <c r="DL125" s="292"/>
      <c r="DM125" s="292"/>
      <c r="DN125" s="292"/>
      <c r="DO125" s="292"/>
      <c r="DP125" s="292"/>
      <c r="DQ125" s="292"/>
      <c r="DR125" s="292"/>
      <c r="DS125" s="292"/>
      <c r="DT125" s="292"/>
      <c r="DU125" s="292"/>
      <c r="DV125" s="292"/>
      <c r="DW125" s="292"/>
      <c r="DX125" s="292"/>
      <c r="DY125" s="292"/>
      <c r="DZ125" s="292"/>
      <c r="EA125" s="292"/>
      <c r="EB125" s="292"/>
      <c r="EC125" s="292"/>
      <c r="ED125" s="292"/>
      <c r="EE125" s="292"/>
      <c r="EF125" s="292"/>
      <c r="EG125" s="292"/>
      <c r="EH125" s="292"/>
      <c r="EI125" s="292"/>
      <c r="EJ125" s="292"/>
      <c r="EK125" s="292"/>
      <c r="EL125" s="292"/>
      <c r="EM125" s="292"/>
      <c r="EN125" s="292"/>
      <c r="EO125" s="292"/>
      <c r="EP125" s="292"/>
      <c r="EQ125" s="292"/>
      <c r="ER125" s="292"/>
      <c r="ES125" s="292"/>
      <c r="ET125" s="292"/>
      <c r="EU125" s="292"/>
      <c r="EV125" s="292"/>
      <c r="EW125" s="292"/>
      <c r="EX125" s="292"/>
      <c r="EY125" s="292"/>
      <c r="EZ125" s="292"/>
      <c r="FA125" s="292"/>
      <c r="FB125" s="292"/>
      <c r="FC125" s="292"/>
      <c r="FD125" s="292"/>
      <c r="FE125" s="292"/>
      <c r="FF125" s="292"/>
      <c r="FG125" s="292"/>
      <c r="FH125" s="292"/>
      <c r="FI125" s="292"/>
      <c r="FJ125" s="292"/>
      <c r="FK125" s="292"/>
      <c r="FL125" s="292"/>
    </row>
    <row r="126" spans="1:168" ht="20.25" customHeight="1">
      <c r="A126" s="630"/>
      <c r="B126" s="630"/>
      <c r="C126" s="630"/>
      <c r="D126" s="627"/>
      <c r="E126" s="627"/>
      <c r="F126" s="632"/>
      <c r="G126" s="627"/>
      <c r="H126" s="625"/>
      <c r="I126" s="627"/>
      <c r="J126" s="627"/>
      <c r="K126" s="627"/>
      <c r="L126" s="627"/>
      <c r="M126" s="629"/>
      <c r="N126" s="292"/>
      <c r="O126" s="292"/>
      <c r="P126" s="292"/>
      <c r="Q126" s="292"/>
      <c r="R126" s="292"/>
      <c r="S126" s="292"/>
      <c r="T126" s="292"/>
      <c r="U126" s="292"/>
      <c r="V126" s="292"/>
      <c r="W126" s="292"/>
      <c r="X126" s="292"/>
      <c r="Y126" s="292"/>
      <c r="Z126" s="292"/>
      <c r="AA126" s="292"/>
      <c r="AB126" s="292"/>
      <c r="AC126" s="292"/>
      <c r="AD126" s="292"/>
      <c r="AE126" s="292"/>
      <c r="AF126" s="292"/>
      <c r="AG126" s="292"/>
      <c r="AH126" s="292"/>
      <c r="AI126" s="292"/>
      <c r="AJ126" s="292"/>
      <c r="AK126" s="292"/>
      <c r="AL126" s="292"/>
      <c r="AM126" s="292"/>
      <c r="AN126" s="292"/>
      <c r="AO126" s="292"/>
      <c r="AP126" s="292"/>
      <c r="AQ126" s="292"/>
      <c r="AR126" s="292"/>
      <c r="AS126" s="292"/>
      <c r="AT126" s="292"/>
      <c r="AU126" s="292"/>
      <c r="AV126" s="292"/>
      <c r="AW126" s="292"/>
      <c r="AX126" s="292"/>
      <c r="AY126" s="292"/>
      <c r="AZ126" s="292"/>
      <c r="BA126" s="292"/>
      <c r="BB126" s="292"/>
      <c r="BC126" s="292"/>
      <c r="BD126" s="292"/>
      <c r="BE126" s="292"/>
      <c r="BF126" s="292"/>
      <c r="BG126" s="292"/>
      <c r="BH126" s="292"/>
      <c r="BI126" s="292"/>
      <c r="BJ126" s="292"/>
      <c r="BK126" s="292"/>
      <c r="BL126" s="292"/>
      <c r="BM126" s="292"/>
      <c r="BN126" s="292"/>
      <c r="BO126" s="292"/>
      <c r="BP126" s="292"/>
      <c r="BQ126" s="292"/>
      <c r="BR126" s="292"/>
      <c r="BS126" s="292"/>
      <c r="BT126" s="292"/>
      <c r="BU126" s="292"/>
      <c r="BV126" s="292"/>
      <c r="BW126" s="292"/>
      <c r="BX126" s="292"/>
      <c r="BY126" s="292"/>
      <c r="BZ126" s="292"/>
      <c r="CA126" s="292"/>
      <c r="CB126" s="292"/>
      <c r="CC126" s="292"/>
      <c r="CD126" s="292"/>
      <c r="CE126" s="292"/>
      <c r="CF126" s="292"/>
      <c r="CG126" s="292"/>
      <c r="CH126" s="292"/>
      <c r="CI126" s="292"/>
      <c r="CJ126" s="292"/>
      <c r="CK126" s="292"/>
      <c r="CL126" s="292"/>
      <c r="CM126" s="292"/>
      <c r="CN126" s="292"/>
      <c r="CO126" s="292"/>
      <c r="CP126" s="292"/>
      <c r="CQ126" s="292"/>
      <c r="CR126" s="292"/>
      <c r="CS126" s="292"/>
      <c r="CT126" s="292"/>
      <c r="CU126" s="292"/>
      <c r="CV126" s="292"/>
      <c r="CW126" s="292"/>
      <c r="CX126" s="292"/>
      <c r="CY126" s="292"/>
      <c r="CZ126" s="292"/>
      <c r="DA126" s="292"/>
      <c r="DB126" s="292"/>
      <c r="DC126" s="292"/>
      <c r="DD126" s="292"/>
      <c r="DE126" s="292"/>
      <c r="DF126" s="292"/>
      <c r="DG126" s="292"/>
      <c r="DH126" s="292"/>
      <c r="DI126" s="292"/>
      <c r="DJ126" s="292"/>
      <c r="DK126" s="292"/>
      <c r="DL126" s="292"/>
      <c r="DM126" s="292"/>
      <c r="DN126" s="292"/>
      <c r="DO126" s="292"/>
      <c r="DP126" s="292"/>
      <c r="DQ126" s="292"/>
      <c r="DR126" s="292"/>
      <c r="DS126" s="292"/>
      <c r="DT126" s="292"/>
      <c r="DU126" s="292"/>
      <c r="DV126" s="292"/>
      <c r="DW126" s="292"/>
      <c r="DX126" s="292"/>
      <c r="DY126" s="292"/>
      <c r="DZ126" s="292"/>
      <c r="EA126" s="292"/>
      <c r="EB126" s="292"/>
      <c r="EC126" s="292"/>
      <c r="ED126" s="292"/>
      <c r="EE126" s="292"/>
      <c r="EF126" s="292"/>
      <c r="EG126" s="292"/>
      <c r="EH126" s="292"/>
      <c r="EI126" s="292"/>
      <c r="EJ126" s="292"/>
      <c r="EK126" s="292"/>
      <c r="EL126" s="292"/>
      <c r="EM126" s="292"/>
      <c r="EN126" s="292"/>
      <c r="EO126" s="292"/>
      <c r="EP126" s="292"/>
      <c r="EQ126" s="292"/>
      <c r="ER126" s="292"/>
      <c r="ES126" s="292"/>
      <c r="ET126" s="292"/>
      <c r="EU126" s="292"/>
      <c r="EV126" s="292"/>
      <c r="EW126" s="292"/>
      <c r="EX126" s="292"/>
      <c r="EY126" s="292"/>
      <c r="EZ126" s="292"/>
      <c r="FA126" s="292"/>
      <c r="FB126" s="292"/>
      <c r="FC126" s="292"/>
      <c r="FD126" s="292"/>
      <c r="FE126" s="292"/>
      <c r="FF126" s="292"/>
      <c r="FG126" s="292"/>
      <c r="FH126" s="292"/>
      <c r="FI126" s="292"/>
      <c r="FJ126" s="292"/>
      <c r="FK126" s="292"/>
      <c r="FL126" s="292"/>
    </row>
    <row r="127" spans="1:168" ht="20.25" customHeight="1">
      <c r="A127" s="630"/>
      <c r="B127" s="630"/>
      <c r="C127" s="630"/>
      <c r="D127" s="627"/>
      <c r="E127" s="627"/>
      <c r="F127" s="632"/>
      <c r="G127" s="627"/>
      <c r="H127" s="625"/>
      <c r="I127" s="627"/>
      <c r="J127" s="627"/>
      <c r="K127" s="627"/>
      <c r="L127" s="627"/>
      <c r="M127" s="629"/>
      <c r="N127" s="292"/>
      <c r="O127" s="292"/>
      <c r="P127" s="292"/>
      <c r="Q127" s="292"/>
      <c r="R127" s="292"/>
      <c r="S127" s="292"/>
      <c r="T127" s="292"/>
      <c r="U127" s="292"/>
      <c r="V127" s="292"/>
      <c r="W127" s="292"/>
      <c r="X127" s="292"/>
      <c r="Y127" s="292"/>
      <c r="Z127" s="292"/>
      <c r="AA127" s="292"/>
      <c r="AB127" s="292"/>
      <c r="AC127" s="292"/>
      <c r="AD127" s="292"/>
      <c r="AE127" s="292"/>
      <c r="AF127" s="292"/>
      <c r="AG127" s="292"/>
      <c r="AH127" s="292"/>
      <c r="AI127" s="292"/>
      <c r="AJ127" s="292"/>
      <c r="AK127" s="292"/>
      <c r="AL127" s="292"/>
      <c r="AM127" s="292"/>
      <c r="AN127" s="292"/>
      <c r="AO127" s="292"/>
      <c r="AP127" s="292"/>
      <c r="AQ127" s="292"/>
      <c r="AR127" s="292"/>
      <c r="AS127" s="292"/>
      <c r="AT127" s="292"/>
      <c r="AU127" s="292"/>
      <c r="AV127" s="292"/>
      <c r="AW127" s="292"/>
      <c r="AX127" s="292"/>
      <c r="AY127" s="292"/>
      <c r="AZ127" s="292"/>
      <c r="BA127" s="292"/>
      <c r="BB127" s="292"/>
      <c r="BC127" s="292"/>
      <c r="BD127" s="292"/>
      <c r="BE127" s="292"/>
      <c r="BF127" s="292"/>
      <c r="BG127" s="292"/>
      <c r="BH127" s="292"/>
      <c r="BI127" s="292"/>
      <c r="BJ127" s="292"/>
      <c r="BK127" s="292"/>
      <c r="BL127" s="292"/>
      <c r="BM127" s="292"/>
      <c r="BN127" s="292"/>
      <c r="BO127" s="292"/>
      <c r="BP127" s="292"/>
      <c r="BQ127" s="292"/>
      <c r="BR127" s="292"/>
      <c r="BS127" s="292"/>
      <c r="BT127" s="292"/>
      <c r="BU127" s="292"/>
      <c r="BV127" s="292"/>
      <c r="BW127" s="292"/>
      <c r="BX127" s="292"/>
      <c r="BY127" s="292"/>
      <c r="BZ127" s="292"/>
      <c r="CA127" s="292"/>
      <c r="CB127" s="292"/>
      <c r="CC127" s="292"/>
      <c r="CD127" s="292"/>
      <c r="CE127" s="292"/>
      <c r="CF127" s="292"/>
      <c r="CG127" s="292"/>
      <c r="CH127" s="292"/>
      <c r="CI127" s="292"/>
      <c r="CJ127" s="292"/>
      <c r="CK127" s="292"/>
      <c r="CL127" s="292"/>
      <c r="CM127" s="292"/>
      <c r="CN127" s="292"/>
      <c r="CO127" s="292"/>
      <c r="CP127" s="292"/>
      <c r="CQ127" s="292"/>
      <c r="CR127" s="292"/>
      <c r="CS127" s="292"/>
      <c r="CT127" s="292"/>
      <c r="CU127" s="292"/>
      <c r="CV127" s="292"/>
      <c r="CW127" s="292"/>
      <c r="CX127" s="292"/>
      <c r="CY127" s="292"/>
      <c r="CZ127" s="292"/>
      <c r="DA127" s="292"/>
      <c r="DB127" s="292"/>
      <c r="DC127" s="292"/>
      <c r="DD127" s="292"/>
      <c r="DE127" s="292"/>
      <c r="DF127" s="292"/>
      <c r="DG127" s="292"/>
      <c r="DH127" s="292"/>
      <c r="DI127" s="292"/>
      <c r="DJ127" s="292"/>
      <c r="DK127" s="292"/>
      <c r="DL127" s="292"/>
      <c r="DM127" s="292"/>
      <c r="DN127" s="292"/>
      <c r="DO127" s="292"/>
      <c r="DP127" s="292"/>
      <c r="DQ127" s="292"/>
      <c r="DR127" s="292"/>
      <c r="DS127" s="292"/>
      <c r="DT127" s="292"/>
      <c r="DU127" s="292"/>
      <c r="DV127" s="292"/>
      <c r="DW127" s="292"/>
      <c r="DX127" s="292"/>
      <c r="DY127" s="292"/>
      <c r="DZ127" s="292"/>
      <c r="EA127" s="292"/>
      <c r="EB127" s="292"/>
      <c r="EC127" s="292"/>
      <c r="ED127" s="292"/>
      <c r="EE127" s="292"/>
      <c r="EF127" s="292"/>
      <c r="EG127" s="292"/>
      <c r="EH127" s="292"/>
      <c r="EI127" s="292"/>
      <c r="EJ127" s="292"/>
      <c r="EK127" s="292"/>
      <c r="EL127" s="292"/>
      <c r="EM127" s="292"/>
      <c r="EN127" s="292"/>
      <c r="EO127" s="292"/>
      <c r="EP127" s="292"/>
      <c r="EQ127" s="292"/>
      <c r="ER127" s="292"/>
      <c r="ES127" s="292"/>
      <c r="ET127" s="292"/>
      <c r="EU127" s="292"/>
      <c r="EV127" s="292"/>
      <c r="EW127" s="292"/>
      <c r="EX127" s="292"/>
      <c r="EY127" s="292"/>
      <c r="EZ127" s="292"/>
      <c r="FA127" s="292"/>
      <c r="FB127" s="292"/>
      <c r="FC127" s="292"/>
      <c r="FD127" s="292"/>
      <c r="FE127" s="292"/>
      <c r="FF127" s="292"/>
      <c r="FG127" s="292"/>
      <c r="FH127" s="292"/>
      <c r="FI127" s="292"/>
      <c r="FJ127" s="292"/>
      <c r="FK127" s="292"/>
      <c r="FL127" s="292"/>
    </row>
    <row r="128" spans="1:168" ht="20.25" customHeight="1">
      <c r="A128" s="630"/>
      <c r="B128" s="630"/>
      <c r="C128" s="630"/>
      <c r="D128" s="627"/>
      <c r="E128" s="627"/>
      <c r="F128" s="632"/>
      <c r="G128" s="627"/>
      <c r="H128" s="625"/>
      <c r="I128" s="627"/>
      <c r="J128" s="627"/>
      <c r="K128" s="627"/>
      <c r="L128" s="627"/>
      <c r="M128" s="629"/>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2"/>
      <c r="AY128" s="292"/>
      <c r="AZ128" s="292"/>
      <c r="BA128" s="292"/>
      <c r="BB128" s="292"/>
      <c r="BC128" s="292"/>
      <c r="BD128" s="292"/>
      <c r="BE128" s="292"/>
      <c r="BF128" s="292"/>
      <c r="BG128" s="292"/>
      <c r="BH128" s="292"/>
      <c r="BI128" s="292"/>
      <c r="BJ128" s="292"/>
      <c r="BK128" s="292"/>
      <c r="BL128" s="292"/>
      <c r="BM128" s="292"/>
      <c r="BN128" s="292"/>
      <c r="BO128" s="292"/>
      <c r="BP128" s="292"/>
      <c r="BQ128" s="292"/>
      <c r="BR128" s="292"/>
      <c r="BS128" s="292"/>
      <c r="BT128" s="292"/>
      <c r="BU128" s="292"/>
      <c r="BV128" s="292"/>
      <c r="BW128" s="292"/>
      <c r="BX128" s="292"/>
      <c r="BY128" s="292"/>
      <c r="BZ128" s="292"/>
      <c r="CA128" s="292"/>
      <c r="CB128" s="292"/>
      <c r="CC128" s="292"/>
      <c r="CD128" s="292"/>
      <c r="CE128" s="292"/>
      <c r="CF128" s="292"/>
      <c r="CG128" s="292"/>
      <c r="CH128" s="292"/>
      <c r="CI128" s="292"/>
      <c r="CJ128" s="292"/>
      <c r="CK128" s="292"/>
      <c r="CL128" s="292"/>
      <c r="CM128" s="292"/>
      <c r="CN128" s="292"/>
      <c r="CO128" s="292"/>
      <c r="CP128" s="292"/>
      <c r="CQ128" s="292"/>
      <c r="CR128" s="292"/>
      <c r="CS128" s="292"/>
      <c r="CT128" s="292"/>
      <c r="CU128" s="292"/>
      <c r="CV128" s="292"/>
      <c r="CW128" s="292"/>
      <c r="CX128" s="292"/>
      <c r="CY128" s="292"/>
      <c r="CZ128" s="292"/>
      <c r="DA128" s="292"/>
      <c r="DB128" s="292"/>
      <c r="DC128" s="292"/>
      <c r="DD128" s="292"/>
      <c r="DE128" s="292"/>
      <c r="DF128" s="292"/>
      <c r="DG128" s="292"/>
      <c r="DH128" s="292"/>
      <c r="DI128" s="292"/>
      <c r="DJ128" s="292"/>
      <c r="DK128" s="292"/>
      <c r="DL128" s="292"/>
      <c r="DM128" s="292"/>
      <c r="DN128" s="292"/>
      <c r="DO128" s="292"/>
      <c r="DP128" s="292"/>
      <c r="DQ128" s="292"/>
      <c r="DR128" s="292"/>
      <c r="DS128" s="292"/>
      <c r="DT128" s="292"/>
      <c r="DU128" s="292"/>
      <c r="DV128" s="292"/>
      <c r="DW128" s="292"/>
      <c r="DX128" s="292"/>
      <c r="DY128" s="292"/>
      <c r="DZ128" s="292"/>
      <c r="EA128" s="292"/>
      <c r="EB128" s="292"/>
      <c r="EC128" s="292"/>
      <c r="ED128" s="292"/>
      <c r="EE128" s="292"/>
      <c r="EF128" s="292"/>
      <c r="EG128" s="292"/>
      <c r="EH128" s="292"/>
      <c r="EI128" s="292"/>
      <c r="EJ128" s="292"/>
      <c r="EK128" s="292"/>
      <c r="EL128" s="292"/>
      <c r="EM128" s="292"/>
      <c r="EN128" s="292"/>
      <c r="EO128" s="292"/>
      <c r="EP128" s="292"/>
      <c r="EQ128" s="292"/>
      <c r="ER128" s="292"/>
      <c r="ES128" s="292"/>
      <c r="ET128" s="292"/>
      <c r="EU128" s="292"/>
      <c r="EV128" s="292"/>
      <c r="EW128" s="292"/>
      <c r="EX128" s="292"/>
      <c r="EY128" s="292"/>
      <c r="EZ128" s="292"/>
      <c r="FA128" s="292"/>
      <c r="FB128" s="292"/>
      <c r="FC128" s="292"/>
      <c r="FD128" s="292"/>
      <c r="FE128" s="292"/>
      <c r="FF128" s="292"/>
      <c r="FG128" s="292"/>
      <c r="FH128" s="292"/>
      <c r="FI128" s="292"/>
      <c r="FJ128" s="292"/>
      <c r="FK128" s="292"/>
      <c r="FL128" s="292"/>
    </row>
    <row r="129" spans="1:168" ht="20.25" customHeight="1">
      <c r="A129" s="630">
        <f>'7- Mapa Final'!A130</f>
        <v>13</v>
      </c>
      <c r="B129" s="630" t="str">
        <f>'7- Mapa Final'!B130</f>
        <v>Ofrecer, prometer, entregar, aceptar o solicitar una ventaja indebida para permitir el uso de los bienes muebles e inmubles, equipos y consumibles de la entidad con destino diferente a lo establecido.</v>
      </c>
      <c r="C129" s="630" t="str">
        <f>'7- Mapa Final'!C130</f>
        <v xml:space="preserve">Permitir el uso o destinación de los bienes muebles, inmuebles, equipos y consumibles de la entidad con proposito diferente a lo establecido </v>
      </c>
      <c r="D129" s="631" t="str">
        <f>'7- Mapa Final'!J130</f>
        <v>Muy Baja - 1</v>
      </c>
      <c r="E129" s="631" t="str">
        <f>'7- Mapa Final'!K130</f>
        <v>Moderado - 3</v>
      </c>
      <c r="F129" s="632" t="str">
        <f>'7- Mapa Final'!M130</f>
        <v>Moderado - 3</v>
      </c>
      <c r="G129" s="627" t="str">
        <f>'7- Mapa Final'!N130</f>
        <v>Reducir (Mitigar)</v>
      </c>
      <c r="H129" s="625" t="str">
        <f>'7- Mapa Final'!O130</f>
        <v>Informe trimestral de seguimiento al cumplimiento de las actividades del Sistema de Gestión Antisoborno</v>
      </c>
      <c r="I129" s="627" t="s">
        <v>542</v>
      </c>
      <c r="J129" s="627"/>
      <c r="K129" s="628">
        <v>45292</v>
      </c>
      <c r="L129" s="628">
        <v>45382</v>
      </c>
      <c r="M129" s="629" t="s">
        <v>551</v>
      </c>
      <c r="N129" s="292"/>
      <c r="O129" s="292"/>
      <c r="P129" s="292"/>
      <c r="Q129" s="292"/>
      <c r="R129" s="292"/>
      <c r="S129" s="292"/>
      <c r="T129" s="292"/>
      <c r="U129" s="292"/>
      <c r="V129" s="292"/>
      <c r="W129" s="292"/>
      <c r="X129" s="292"/>
      <c r="Y129" s="292"/>
      <c r="Z129" s="292"/>
      <c r="AA129" s="292"/>
      <c r="AB129" s="292"/>
      <c r="AC129" s="292"/>
      <c r="AD129" s="292"/>
      <c r="AE129" s="292"/>
      <c r="AF129" s="292"/>
      <c r="AG129" s="292"/>
      <c r="AH129" s="292"/>
      <c r="AI129" s="292"/>
      <c r="AJ129" s="292"/>
      <c r="AK129" s="292"/>
      <c r="AL129" s="292"/>
      <c r="AM129" s="292"/>
      <c r="AN129" s="292"/>
      <c r="AO129" s="292"/>
      <c r="AP129" s="292"/>
      <c r="AQ129" s="292"/>
      <c r="AR129" s="292"/>
      <c r="AS129" s="292"/>
      <c r="AT129" s="292"/>
      <c r="AU129" s="292"/>
      <c r="AV129" s="292"/>
      <c r="AW129" s="292"/>
      <c r="AX129" s="292"/>
      <c r="AY129" s="292"/>
      <c r="AZ129" s="292"/>
      <c r="BA129" s="292"/>
      <c r="BB129" s="292"/>
      <c r="BC129" s="292"/>
      <c r="BD129" s="292"/>
      <c r="BE129" s="292"/>
      <c r="BF129" s="292"/>
      <c r="BG129" s="292"/>
      <c r="BH129" s="292"/>
      <c r="BI129" s="292"/>
      <c r="BJ129" s="292"/>
      <c r="BK129" s="292"/>
      <c r="BL129" s="292"/>
      <c r="BM129" s="292"/>
      <c r="BN129" s="292"/>
      <c r="BO129" s="292"/>
      <c r="BP129" s="292"/>
      <c r="BQ129" s="292"/>
      <c r="BR129" s="292"/>
      <c r="BS129" s="292"/>
      <c r="BT129" s="292"/>
      <c r="BU129" s="292"/>
      <c r="BV129" s="292"/>
      <c r="BW129" s="292"/>
      <c r="BX129" s="292"/>
      <c r="BY129" s="292"/>
      <c r="BZ129" s="292"/>
      <c r="CA129" s="292"/>
      <c r="CB129" s="292"/>
      <c r="CC129" s="292"/>
      <c r="CD129" s="292"/>
      <c r="CE129" s="292"/>
      <c r="CF129" s="292"/>
      <c r="CG129" s="292"/>
      <c r="CH129" s="292"/>
      <c r="CI129" s="292"/>
      <c r="CJ129" s="292"/>
      <c r="CK129" s="292"/>
      <c r="CL129" s="292"/>
      <c r="CM129" s="292"/>
      <c r="CN129" s="292"/>
      <c r="CO129" s="292"/>
      <c r="CP129" s="292"/>
      <c r="CQ129" s="292"/>
      <c r="CR129" s="292"/>
      <c r="CS129" s="292"/>
      <c r="CT129" s="292"/>
      <c r="CU129" s="292"/>
      <c r="CV129" s="292"/>
      <c r="CW129" s="292"/>
      <c r="CX129" s="292"/>
      <c r="CY129" s="292"/>
      <c r="CZ129" s="292"/>
      <c r="DA129" s="292"/>
      <c r="DB129" s="292"/>
      <c r="DC129" s="292"/>
      <c r="DD129" s="292"/>
      <c r="DE129" s="292"/>
      <c r="DF129" s="292"/>
      <c r="DG129" s="292"/>
      <c r="DH129" s="292"/>
      <c r="DI129" s="292"/>
      <c r="DJ129" s="292"/>
      <c r="DK129" s="292"/>
      <c r="DL129" s="292"/>
      <c r="DM129" s="292"/>
      <c r="DN129" s="292"/>
      <c r="DO129" s="292"/>
      <c r="DP129" s="292"/>
      <c r="DQ129" s="292"/>
      <c r="DR129" s="292"/>
      <c r="DS129" s="292"/>
      <c r="DT129" s="292"/>
      <c r="DU129" s="292"/>
      <c r="DV129" s="292"/>
      <c r="DW129" s="292"/>
      <c r="DX129" s="292"/>
      <c r="DY129" s="292"/>
      <c r="DZ129" s="292"/>
      <c r="EA129" s="292"/>
      <c r="EB129" s="292"/>
      <c r="EC129" s="292"/>
      <c r="ED129" s="292"/>
      <c r="EE129" s="292"/>
      <c r="EF129" s="292"/>
      <c r="EG129" s="292"/>
      <c r="EH129" s="292"/>
      <c r="EI129" s="292"/>
      <c r="EJ129" s="292"/>
      <c r="EK129" s="292"/>
      <c r="EL129" s="292"/>
      <c r="EM129" s="292"/>
      <c r="EN129" s="292"/>
      <c r="EO129" s="292"/>
      <c r="EP129" s="292"/>
      <c r="EQ129" s="292"/>
      <c r="ER129" s="292"/>
      <c r="ES129" s="292"/>
      <c r="ET129" s="292"/>
      <c r="EU129" s="292"/>
      <c r="EV129" s="292"/>
      <c r="EW129" s="292"/>
      <c r="EX129" s="292"/>
      <c r="EY129" s="292"/>
      <c r="EZ129" s="292"/>
      <c r="FA129" s="292"/>
      <c r="FB129" s="292"/>
      <c r="FC129" s="292"/>
      <c r="FD129" s="292"/>
      <c r="FE129" s="292"/>
      <c r="FF129" s="292"/>
      <c r="FG129" s="292"/>
      <c r="FH129" s="292"/>
      <c r="FI129" s="292"/>
      <c r="FJ129" s="292"/>
      <c r="FK129" s="292"/>
      <c r="FL129" s="292"/>
    </row>
    <row r="130" spans="1:168" ht="20.25" customHeight="1">
      <c r="A130" s="630"/>
      <c r="B130" s="630"/>
      <c r="C130" s="630"/>
      <c r="D130" s="627"/>
      <c r="E130" s="627"/>
      <c r="F130" s="632"/>
      <c r="G130" s="627"/>
      <c r="H130" s="625"/>
      <c r="I130" s="627"/>
      <c r="J130" s="627"/>
      <c r="K130" s="627"/>
      <c r="L130" s="627"/>
      <c r="M130" s="629"/>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2"/>
      <c r="AY130" s="292"/>
      <c r="AZ130" s="292"/>
      <c r="BA130" s="292"/>
      <c r="BB130" s="292"/>
      <c r="BC130" s="292"/>
      <c r="BD130" s="292"/>
      <c r="BE130" s="292"/>
      <c r="BF130" s="292"/>
      <c r="BG130" s="292"/>
      <c r="BH130" s="292"/>
      <c r="BI130" s="292"/>
      <c r="BJ130" s="292"/>
      <c r="BK130" s="292"/>
      <c r="BL130" s="292"/>
      <c r="BM130" s="292"/>
      <c r="BN130" s="292"/>
      <c r="BO130" s="292"/>
      <c r="BP130" s="292"/>
      <c r="BQ130" s="292"/>
      <c r="BR130" s="292"/>
      <c r="BS130" s="292"/>
      <c r="BT130" s="292"/>
      <c r="BU130" s="292"/>
      <c r="BV130" s="292"/>
      <c r="BW130" s="292"/>
      <c r="BX130" s="292"/>
      <c r="BY130" s="292"/>
      <c r="BZ130" s="292"/>
      <c r="CA130" s="292"/>
      <c r="CB130" s="292"/>
      <c r="CC130" s="292"/>
      <c r="CD130" s="292"/>
      <c r="CE130" s="292"/>
      <c r="CF130" s="292"/>
      <c r="CG130" s="292"/>
      <c r="CH130" s="292"/>
      <c r="CI130" s="292"/>
      <c r="CJ130" s="292"/>
      <c r="CK130" s="292"/>
      <c r="CL130" s="292"/>
      <c r="CM130" s="292"/>
      <c r="CN130" s="292"/>
      <c r="CO130" s="292"/>
      <c r="CP130" s="292"/>
      <c r="CQ130" s="292"/>
      <c r="CR130" s="292"/>
      <c r="CS130" s="292"/>
      <c r="CT130" s="292"/>
      <c r="CU130" s="292"/>
      <c r="CV130" s="292"/>
      <c r="CW130" s="292"/>
      <c r="CX130" s="292"/>
      <c r="CY130" s="292"/>
      <c r="CZ130" s="292"/>
      <c r="DA130" s="292"/>
      <c r="DB130" s="292"/>
      <c r="DC130" s="292"/>
      <c r="DD130" s="292"/>
      <c r="DE130" s="292"/>
      <c r="DF130" s="292"/>
      <c r="DG130" s="292"/>
      <c r="DH130" s="292"/>
      <c r="DI130" s="292"/>
      <c r="DJ130" s="292"/>
      <c r="DK130" s="292"/>
      <c r="DL130" s="292"/>
      <c r="DM130" s="292"/>
      <c r="DN130" s="292"/>
      <c r="DO130" s="292"/>
      <c r="DP130" s="292"/>
      <c r="DQ130" s="292"/>
      <c r="DR130" s="292"/>
      <c r="DS130" s="292"/>
      <c r="DT130" s="292"/>
      <c r="DU130" s="292"/>
      <c r="DV130" s="292"/>
      <c r="DW130" s="292"/>
      <c r="DX130" s="292"/>
      <c r="DY130" s="292"/>
      <c r="DZ130" s="292"/>
      <c r="EA130" s="292"/>
      <c r="EB130" s="292"/>
      <c r="EC130" s="292"/>
      <c r="ED130" s="292"/>
      <c r="EE130" s="292"/>
      <c r="EF130" s="292"/>
      <c r="EG130" s="292"/>
      <c r="EH130" s="292"/>
      <c r="EI130" s="292"/>
      <c r="EJ130" s="292"/>
      <c r="EK130" s="292"/>
      <c r="EL130" s="292"/>
      <c r="EM130" s="292"/>
      <c r="EN130" s="292"/>
      <c r="EO130" s="292"/>
      <c r="EP130" s="292"/>
      <c r="EQ130" s="292"/>
      <c r="ER130" s="292"/>
      <c r="ES130" s="292"/>
      <c r="ET130" s="292"/>
      <c r="EU130" s="292"/>
      <c r="EV130" s="292"/>
      <c r="EW130" s="292"/>
      <c r="EX130" s="292"/>
      <c r="EY130" s="292"/>
      <c r="EZ130" s="292"/>
      <c r="FA130" s="292"/>
      <c r="FB130" s="292"/>
      <c r="FC130" s="292"/>
      <c r="FD130" s="292"/>
      <c r="FE130" s="292"/>
      <c r="FF130" s="292"/>
      <c r="FG130" s="292"/>
      <c r="FH130" s="292"/>
      <c r="FI130" s="292"/>
      <c r="FJ130" s="292"/>
      <c r="FK130" s="292"/>
      <c r="FL130" s="292"/>
    </row>
    <row r="131" spans="1:168" ht="20.25" customHeight="1">
      <c r="A131" s="630"/>
      <c r="B131" s="630"/>
      <c r="C131" s="630"/>
      <c r="D131" s="627"/>
      <c r="E131" s="627"/>
      <c r="F131" s="632"/>
      <c r="G131" s="627"/>
      <c r="H131" s="625"/>
      <c r="I131" s="627"/>
      <c r="J131" s="627"/>
      <c r="K131" s="627"/>
      <c r="L131" s="627"/>
      <c r="M131" s="629"/>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2"/>
      <c r="AY131" s="292"/>
      <c r="AZ131" s="292"/>
      <c r="BA131" s="292"/>
      <c r="BB131" s="292"/>
      <c r="BC131" s="292"/>
      <c r="BD131" s="292"/>
      <c r="BE131" s="292"/>
      <c r="BF131" s="292"/>
      <c r="BG131" s="292"/>
      <c r="BH131" s="292"/>
      <c r="BI131" s="292"/>
      <c r="BJ131" s="292"/>
      <c r="BK131" s="292"/>
      <c r="BL131" s="292"/>
      <c r="BM131" s="292"/>
      <c r="BN131" s="292"/>
      <c r="BO131" s="292"/>
      <c r="BP131" s="292"/>
      <c r="BQ131" s="292"/>
      <c r="BR131" s="292"/>
      <c r="BS131" s="292"/>
      <c r="BT131" s="292"/>
      <c r="BU131" s="292"/>
      <c r="BV131" s="292"/>
      <c r="BW131" s="292"/>
      <c r="BX131" s="292"/>
      <c r="BY131" s="292"/>
      <c r="BZ131" s="292"/>
      <c r="CA131" s="292"/>
      <c r="CB131" s="292"/>
      <c r="CC131" s="292"/>
      <c r="CD131" s="292"/>
      <c r="CE131" s="292"/>
      <c r="CF131" s="292"/>
      <c r="CG131" s="292"/>
      <c r="CH131" s="292"/>
      <c r="CI131" s="292"/>
      <c r="CJ131" s="292"/>
      <c r="CK131" s="292"/>
      <c r="CL131" s="292"/>
      <c r="CM131" s="292"/>
      <c r="CN131" s="292"/>
      <c r="CO131" s="292"/>
      <c r="CP131" s="292"/>
      <c r="CQ131" s="292"/>
      <c r="CR131" s="292"/>
      <c r="CS131" s="292"/>
      <c r="CT131" s="292"/>
      <c r="CU131" s="292"/>
      <c r="CV131" s="292"/>
      <c r="CW131" s="292"/>
      <c r="CX131" s="292"/>
      <c r="CY131" s="292"/>
      <c r="CZ131" s="292"/>
      <c r="DA131" s="292"/>
      <c r="DB131" s="292"/>
      <c r="DC131" s="292"/>
      <c r="DD131" s="292"/>
      <c r="DE131" s="292"/>
      <c r="DF131" s="292"/>
      <c r="DG131" s="292"/>
      <c r="DH131" s="292"/>
      <c r="DI131" s="292"/>
      <c r="DJ131" s="292"/>
      <c r="DK131" s="292"/>
      <c r="DL131" s="292"/>
      <c r="DM131" s="292"/>
      <c r="DN131" s="292"/>
      <c r="DO131" s="292"/>
      <c r="DP131" s="292"/>
      <c r="DQ131" s="292"/>
      <c r="DR131" s="292"/>
      <c r="DS131" s="292"/>
      <c r="DT131" s="292"/>
      <c r="DU131" s="292"/>
      <c r="DV131" s="292"/>
      <c r="DW131" s="292"/>
      <c r="DX131" s="292"/>
      <c r="DY131" s="292"/>
      <c r="DZ131" s="292"/>
      <c r="EA131" s="292"/>
      <c r="EB131" s="292"/>
      <c r="EC131" s="292"/>
      <c r="ED131" s="292"/>
      <c r="EE131" s="292"/>
      <c r="EF131" s="292"/>
      <c r="EG131" s="292"/>
      <c r="EH131" s="292"/>
      <c r="EI131" s="292"/>
      <c r="EJ131" s="292"/>
      <c r="EK131" s="292"/>
      <c r="EL131" s="292"/>
      <c r="EM131" s="292"/>
      <c r="EN131" s="292"/>
      <c r="EO131" s="292"/>
      <c r="EP131" s="292"/>
      <c r="EQ131" s="292"/>
      <c r="ER131" s="292"/>
      <c r="ES131" s="292"/>
      <c r="ET131" s="292"/>
      <c r="EU131" s="292"/>
      <c r="EV131" s="292"/>
      <c r="EW131" s="292"/>
      <c r="EX131" s="292"/>
      <c r="EY131" s="292"/>
      <c r="EZ131" s="292"/>
      <c r="FA131" s="292"/>
      <c r="FB131" s="292"/>
      <c r="FC131" s="292"/>
      <c r="FD131" s="292"/>
      <c r="FE131" s="292"/>
      <c r="FF131" s="292"/>
      <c r="FG131" s="292"/>
      <c r="FH131" s="292"/>
      <c r="FI131" s="292"/>
      <c r="FJ131" s="292"/>
      <c r="FK131" s="292"/>
      <c r="FL131" s="292"/>
    </row>
    <row r="132" spans="1:168" ht="20.25" customHeight="1">
      <c r="A132" s="630"/>
      <c r="B132" s="630"/>
      <c r="C132" s="630"/>
      <c r="D132" s="627"/>
      <c r="E132" s="627"/>
      <c r="F132" s="632"/>
      <c r="G132" s="627"/>
      <c r="H132" s="625"/>
      <c r="I132" s="627"/>
      <c r="J132" s="627"/>
      <c r="K132" s="627"/>
      <c r="L132" s="627"/>
      <c r="M132" s="629"/>
      <c r="N132" s="292"/>
      <c r="O132" s="292"/>
      <c r="P132" s="292"/>
      <c r="Q132" s="292"/>
      <c r="R132" s="292"/>
      <c r="S132" s="292"/>
      <c r="T132" s="292"/>
      <c r="U132" s="292"/>
      <c r="V132" s="292"/>
      <c r="W132" s="292"/>
      <c r="X132" s="292"/>
      <c r="Y132" s="292"/>
      <c r="Z132" s="292"/>
      <c r="AA132" s="292"/>
      <c r="AB132" s="292"/>
      <c r="AC132" s="292"/>
      <c r="AD132" s="292"/>
      <c r="AE132" s="292"/>
      <c r="AF132" s="292"/>
      <c r="AG132" s="292"/>
      <c r="AH132" s="292"/>
      <c r="AI132" s="292"/>
      <c r="AJ132" s="292"/>
      <c r="AK132" s="292"/>
      <c r="AL132" s="292"/>
      <c r="AM132" s="292"/>
      <c r="AN132" s="292"/>
      <c r="AO132" s="292"/>
      <c r="AP132" s="292"/>
      <c r="AQ132" s="292"/>
      <c r="AR132" s="292"/>
      <c r="AS132" s="292"/>
      <c r="AT132" s="292"/>
      <c r="AU132" s="292"/>
      <c r="AV132" s="292"/>
      <c r="AW132" s="292"/>
      <c r="AX132" s="292"/>
      <c r="AY132" s="292"/>
      <c r="AZ132" s="292"/>
      <c r="BA132" s="292"/>
      <c r="BB132" s="292"/>
      <c r="BC132" s="292"/>
      <c r="BD132" s="292"/>
      <c r="BE132" s="292"/>
      <c r="BF132" s="292"/>
      <c r="BG132" s="292"/>
      <c r="BH132" s="292"/>
      <c r="BI132" s="292"/>
      <c r="BJ132" s="292"/>
      <c r="BK132" s="292"/>
      <c r="BL132" s="292"/>
      <c r="BM132" s="292"/>
      <c r="BN132" s="292"/>
      <c r="BO132" s="292"/>
      <c r="BP132" s="292"/>
      <c r="BQ132" s="292"/>
      <c r="BR132" s="292"/>
      <c r="BS132" s="292"/>
      <c r="BT132" s="292"/>
      <c r="BU132" s="292"/>
      <c r="BV132" s="292"/>
      <c r="BW132" s="292"/>
      <c r="BX132" s="292"/>
      <c r="BY132" s="292"/>
      <c r="BZ132" s="292"/>
      <c r="CA132" s="292"/>
      <c r="CB132" s="292"/>
      <c r="CC132" s="292"/>
      <c r="CD132" s="292"/>
      <c r="CE132" s="292"/>
      <c r="CF132" s="292"/>
      <c r="CG132" s="292"/>
      <c r="CH132" s="292"/>
      <c r="CI132" s="292"/>
      <c r="CJ132" s="292"/>
      <c r="CK132" s="292"/>
      <c r="CL132" s="292"/>
      <c r="CM132" s="292"/>
      <c r="CN132" s="292"/>
      <c r="CO132" s="292"/>
      <c r="CP132" s="292"/>
      <c r="CQ132" s="292"/>
      <c r="CR132" s="292"/>
      <c r="CS132" s="292"/>
      <c r="CT132" s="292"/>
      <c r="CU132" s="292"/>
      <c r="CV132" s="292"/>
      <c r="CW132" s="292"/>
      <c r="CX132" s="292"/>
      <c r="CY132" s="292"/>
      <c r="CZ132" s="292"/>
      <c r="DA132" s="292"/>
      <c r="DB132" s="292"/>
      <c r="DC132" s="292"/>
      <c r="DD132" s="292"/>
      <c r="DE132" s="292"/>
      <c r="DF132" s="292"/>
      <c r="DG132" s="292"/>
      <c r="DH132" s="292"/>
      <c r="DI132" s="292"/>
      <c r="DJ132" s="292"/>
      <c r="DK132" s="292"/>
      <c r="DL132" s="292"/>
      <c r="DM132" s="292"/>
      <c r="DN132" s="292"/>
      <c r="DO132" s="292"/>
      <c r="DP132" s="292"/>
      <c r="DQ132" s="292"/>
      <c r="DR132" s="292"/>
      <c r="DS132" s="292"/>
      <c r="DT132" s="292"/>
      <c r="DU132" s="292"/>
      <c r="DV132" s="292"/>
      <c r="DW132" s="292"/>
      <c r="DX132" s="292"/>
      <c r="DY132" s="292"/>
      <c r="DZ132" s="292"/>
      <c r="EA132" s="292"/>
      <c r="EB132" s="292"/>
      <c r="EC132" s="292"/>
      <c r="ED132" s="292"/>
      <c r="EE132" s="292"/>
      <c r="EF132" s="292"/>
      <c r="EG132" s="292"/>
      <c r="EH132" s="292"/>
      <c r="EI132" s="292"/>
      <c r="EJ132" s="292"/>
      <c r="EK132" s="292"/>
      <c r="EL132" s="292"/>
      <c r="EM132" s="292"/>
      <c r="EN132" s="292"/>
      <c r="EO132" s="292"/>
      <c r="EP132" s="292"/>
      <c r="EQ132" s="292"/>
      <c r="ER132" s="292"/>
      <c r="ES132" s="292"/>
      <c r="ET132" s="292"/>
      <c r="EU132" s="292"/>
      <c r="EV132" s="292"/>
      <c r="EW132" s="292"/>
      <c r="EX132" s="292"/>
      <c r="EY132" s="292"/>
      <c r="EZ132" s="292"/>
      <c r="FA132" s="292"/>
      <c r="FB132" s="292"/>
      <c r="FC132" s="292"/>
      <c r="FD132" s="292"/>
      <c r="FE132" s="292"/>
      <c r="FF132" s="292"/>
      <c r="FG132" s="292"/>
      <c r="FH132" s="292"/>
      <c r="FI132" s="292"/>
      <c r="FJ132" s="292"/>
      <c r="FK132" s="292"/>
      <c r="FL132" s="292"/>
    </row>
    <row r="133" spans="1:168" ht="20.25" customHeight="1">
      <c r="A133" s="630"/>
      <c r="B133" s="630"/>
      <c r="C133" s="630"/>
      <c r="D133" s="627"/>
      <c r="E133" s="627"/>
      <c r="F133" s="632"/>
      <c r="G133" s="627"/>
      <c r="H133" s="625"/>
      <c r="I133" s="627"/>
      <c r="J133" s="627"/>
      <c r="K133" s="627"/>
      <c r="L133" s="627"/>
      <c r="M133" s="629"/>
      <c r="N133" s="292"/>
      <c r="O133" s="292"/>
      <c r="P133" s="292"/>
      <c r="Q133" s="292"/>
      <c r="R133" s="292"/>
      <c r="S133" s="292"/>
      <c r="T133" s="292"/>
      <c r="U133" s="292"/>
      <c r="V133" s="292"/>
      <c r="W133" s="292"/>
      <c r="X133" s="292"/>
      <c r="Y133" s="292"/>
      <c r="Z133" s="292"/>
      <c r="AA133" s="292"/>
      <c r="AB133" s="292"/>
      <c r="AC133" s="292"/>
      <c r="AD133" s="292"/>
      <c r="AE133" s="292"/>
      <c r="AF133" s="292"/>
      <c r="AG133" s="292"/>
      <c r="AH133" s="292"/>
      <c r="AI133" s="292"/>
      <c r="AJ133" s="292"/>
      <c r="AK133" s="292"/>
      <c r="AL133" s="292"/>
      <c r="AM133" s="292"/>
      <c r="AN133" s="292"/>
      <c r="AO133" s="292"/>
      <c r="AP133" s="292"/>
      <c r="AQ133" s="292"/>
      <c r="AR133" s="292"/>
      <c r="AS133" s="292"/>
      <c r="AT133" s="292"/>
      <c r="AU133" s="292"/>
      <c r="AV133" s="292"/>
      <c r="AW133" s="292"/>
      <c r="AX133" s="292"/>
      <c r="AY133" s="292"/>
      <c r="AZ133" s="292"/>
      <c r="BA133" s="292"/>
      <c r="BB133" s="292"/>
      <c r="BC133" s="292"/>
      <c r="BD133" s="292"/>
      <c r="BE133" s="292"/>
      <c r="BF133" s="292"/>
      <c r="BG133" s="292"/>
      <c r="BH133" s="292"/>
      <c r="BI133" s="292"/>
      <c r="BJ133" s="292"/>
      <c r="BK133" s="292"/>
      <c r="BL133" s="292"/>
      <c r="BM133" s="292"/>
      <c r="BN133" s="292"/>
      <c r="BO133" s="292"/>
      <c r="BP133" s="292"/>
      <c r="BQ133" s="292"/>
      <c r="BR133" s="292"/>
      <c r="BS133" s="292"/>
      <c r="BT133" s="292"/>
      <c r="BU133" s="292"/>
      <c r="BV133" s="292"/>
      <c r="BW133" s="292"/>
      <c r="BX133" s="292"/>
      <c r="BY133" s="292"/>
      <c r="BZ133" s="292"/>
      <c r="CA133" s="292"/>
      <c r="CB133" s="292"/>
      <c r="CC133" s="292"/>
      <c r="CD133" s="292"/>
      <c r="CE133" s="292"/>
      <c r="CF133" s="292"/>
      <c r="CG133" s="292"/>
      <c r="CH133" s="292"/>
      <c r="CI133" s="292"/>
      <c r="CJ133" s="292"/>
      <c r="CK133" s="292"/>
      <c r="CL133" s="292"/>
      <c r="CM133" s="292"/>
      <c r="CN133" s="292"/>
      <c r="CO133" s="292"/>
      <c r="CP133" s="292"/>
      <c r="CQ133" s="292"/>
      <c r="CR133" s="292"/>
      <c r="CS133" s="292"/>
      <c r="CT133" s="292"/>
      <c r="CU133" s="292"/>
      <c r="CV133" s="292"/>
      <c r="CW133" s="292"/>
      <c r="CX133" s="292"/>
      <c r="CY133" s="292"/>
      <c r="CZ133" s="292"/>
      <c r="DA133" s="292"/>
      <c r="DB133" s="292"/>
      <c r="DC133" s="292"/>
      <c r="DD133" s="292"/>
      <c r="DE133" s="292"/>
      <c r="DF133" s="292"/>
      <c r="DG133" s="292"/>
      <c r="DH133" s="292"/>
      <c r="DI133" s="292"/>
      <c r="DJ133" s="292"/>
      <c r="DK133" s="292"/>
      <c r="DL133" s="292"/>
      <c r="DM133" s="292"/>
      <c r="DN133" s="292"/>
      <c r="DO133" s="292"/>
      <c r="DP133" s="292"/>
      <c r="DQ133" s="292"/>
      <c r="DR133" s="292"/>
      <c r="DS133" s="292"/>
      <c r="DT133" s="292"/>
      <c r="DU133" s="292"/>
      <c r="DV133" s="292"/>
      <c r="DW133" s="292"/>
      <c r="DX133" s="292"/>
      <c r="DY133" s="292"/>
      <c r="DZ133" s="292"/>
      <c r="EA133" s="292"/>
      <c r="EB133" s="292"/>
      <c r="EC133" s="292"/>
      <c r="ED133" s="292"/>
      <c r="EE133" s="292"/>
      <c r="EF133" s="292"/>
      <c r="EG133" s="292"/>
      <c r="EH133" s="292"/>
      <c r="EI133" s="292"/>
      <c r="EJ133" s="292"/>
      <c r="EK133" s="292"/>
      <c r="EL133" s="292"/>
      <c r="EM133" s="292"/>
      <c r="EN133" s="292"/>
      <c r="EO133" s="292"/>
      <c r="EP133" s="292"/>
      <c r="EQ133" s="292"/>
      <c r="ER133" s="292"/>
      <c r="ES133" s="292"/>
      <c r="ET133" s="292"/>
      <c r="EU133" s="292"/>
      <c r="EV133" s="292"/>
      <c r="EW133" s="292"/>
      <c r="EX133" s="292"/>
      <c r="EY133" s="292"/>
      <c r="EZ133" s="292"/>
      <c r="FA133" s="292"/>
      <c r="FB133" s="292"/>
      <c r="FC133" s="292"/>
      <c r="FD133" s="292"/>
      <c r="FE133" s="292"/>
      <c r="FF133" s="292"/>
      <c r="FG133" s="292"/>
      <c r="FH133" s="292"/>
      <c r="FI133" s="292"/>
      <c r="FJ133" s="292"/>
      <c r="FK133" s="292"/>
      <c r="FL133" s="292"/>
    </row>
    <row r="134" spans="1:168" ht="20.25" customHeight="1">
      <c r="A134" s="630"/>
      <c r="B134" s="630"/>
      <c r="C134" s="630"/>
      <c r="D134" s="627"/>
      <c r="E134" s="627"/>
      <c r="F134" s="632"/>
      <c r="G134" s="627"/>
      <c r="H134" s="625"/>
      <c r="I134" s="627"/>
      <c r="J134" s="627"/>
      <c r="K134" s="627"/>
      <c r="L134" s="627"/>
      <c r="M134" s="629"/>
      <c r="N134" s="292"/>
      <c r="O134" s="292"/>
      <c r="P134" s="292"/>
      <c r="Q134" s="292"/>
      <c r="R134" s="292"/>
      <c r="S134" s="292"/>
      <c r="T134" s="292"/>
      <c r="U134" s="292"/>
      <c r="V134" s="292"/>
      <c r="W134" s="292"/>
      <c r="X134" s="292"/>
      <c r="Y134" s="292"/>
      <c r="Z134" s="292"/>
      <c r="AA134" s="292"/>
      <c r="AB134" s="292"/>
      <c r="AC134" s="292"/>
      <c r="AD134" s="292"/>
      <c r="AE134" s="292"/>
      <c r="AF134" s="292"/>
      <c r="AG134" s="292"/>
      <c r="AH134" s="292"/>
      <c r="AI134" s="292"/>
      <c r="AJ134" s="292"/>
      <c r="AK134" s="292"/>
      <c r="AL134" s="292"/>
      <c r="AM134" s="292"/>
      <c r="AN134" s="292"/>
      <c r="AO134" s="292"/>
      <c r="AP134" s="292"/>
      <c r="AQ134" s="292"/>
      <c r="AR134" s="292"/>
      <c r="AS134" s="292"/>
      <c r="AT134" s="292"/>
      <c r="AU134" s="292"/>
      <c r="AV134" s="292"/>
      <c r="AW134" s="292"/>
      <c r="AX134" s="292"/>
      <c r="AY134" s="292"/>
      <c r="AZ134" s="292"/>
      <c r="BA134" s="292"/>
      <c r="BB134" s="292"/>
      <c r="BC134" s="292"/>
      <c r="BD134" s="292"/>
      <c r="BE134" s="292"/>
      <c r="BF134" s="292"/>
      <c r="BG134" s="292"/>
      <c r="BH134" s="292"/>
      <c r="BI134" s="292"/>
      <c r="BJ134" s="292"/>
      <c r="BK134" s="292"/>
      <c r="BL134" s="292"/>
      <c r="BM134" s="292"/>
      <c r="BN134" s="292"/>
      <c r="BO134" s="292"/>
      <c r="BP134" s="292"/>
      <c r="BQ134" s="292"/>
      <c r="BR134" s="292"/>
      <c r="BS134" s="292"/>
      <c r="BT134" s="292"/>
      <c r="BU134" s="292"/>
      <c r="BV134" s="292"/>
      <c r="BW134" s="292"/>
      <c r="BX134" s="292"/>
      <c r="BY134" s="292"/>
      <c r="BZ134" s="292"/>
      <c r="CA134" s="292"/>
      <c r="CB134" s="292"/>
      <c r="CC134" s="292"/>
      <c r="CD134" s="292"/>
      <c r="CE134" s="292"/>
      <c r="CF134" s="292"/>
      <c r="CG134" s="292"/>
      <c r="CH134" s="292"/>
      <c r="CI134" s="292"/>
      <c r="CJ134" s="292"/>
      <c r="CK134" s="292"/>
      <c r="CL134" s="292"/>
      <c r="CM134" s="292"/>
      <c r="CN134" s="292"/>
      <c r="CO134" s="292"/>
      <c r="CP134" s="292"/>
      <c r="CQ134" s="292"/>
      <c r="CR134" s="292"/>
      <c r="CS134" s="292"/>
      <c r="CT134" s="292"/>
      <c r="CU134" s="292"/>
      <c r="CV134" s="292"/>
      <c r="CW134" s="292"/>
      <c r="CX134" s="292"/>
      <c r="CY134" s="292"/>
      <c r="CZ134" s="292"/>
      <c r="DA134" s="292"/>
      <c r="DB134" s="292"/>
      <c r="DC134" s="292"/>
      <c r="DD134" s="292"/>
      <c r="DE134" s="292"/>
      <c r="DF134" s="292"/>
      <c r="DG134" s="292"/>
      <c r="DH134" s="292"/>
      <c r="DI134" s="292"/>
      <c r="DJ134" s="292"/>
      <c r="DK134" s="292"/>
      <c r="DL134" s="292"/>
      <c r="DM134" s="292"/>
      <c r="DN134" s="292"/>
      <c r="DO134" s="292"/>
      <c r="DP134" s="292"/>
      <c r="DQ134" s="292"/>
      <c r="DR134" s="292"/>
      <c r="DS134" s="292"/>
      <c r="DT134" s="292"/>
      <c r="DU134" s="292"/>
      <c r="DV134" s="292"/>
      <c r="DW134" s="292"/>
      <c r="DX134" s="292"/>
      <c r="DY134" s="292"/>
      <c r="DZ134" s="292"/>
      <c r="EA134" s="292"/>
      <c r="EB134" s="292"/>
      <c r="EC134" s="292"/>
      <c r="ED134" s="292"/>
      <c r="EE134" s="292"/>
      <c r="EF134" s="292"/>
      <c r="EG134" s="292"/>
      <c r="EH134" s="292"/>
      <c r="EI134" s="292"/>
      <c r="EJ134" s="292"/>
      <c r="EK134" s="292"/>
      <c r="EL134" s="292"/>
      <c r="EM134" s="292"/>
      <c r="EN134" s="292"/>
      <c r="EO134" s="292"/>
      <c r="EP134" s="292"/>
      <c r="EQ134" s="292"/>
      <c r="ER134" s="292"/>
      <c r="ES134" s="292"/>
      <c r="ET134" s="292"/>
      <c r="EU134" s="292"/>
      <c r="EV134" s="292"/>
      <c r="EW134" s="292"/>
      <c r="EX134" s="292"/>
      <c r="EY134" s="292"/>
      <c r="EZ134" s="292"/>
      <c r="FA134" s="292"/>
      <c r="FB134" s="292"/>
      <c r="FC134" s="292"/>
      <c r="FD134" s="292"/>
      <c r="FE134" s="292"/>
      <c r="FF134" s="292"/>
      <c r="FG134" s="292"/>
      <c r="FH134" s="292"/>
      <c r="FI134" s="292"/>
      <c r="FJ134" s="292"/>
      <c r="FK134" s="292"/>
      <c r="FL134" s="292"/>
    </row>
    <row r="135" spans="1:168" ht="20.25" customHeight="1">
      <c r="A135" s="630"/>
      <c r="B135" s="630"/>
      <c r="C135" s="630"/>
      <c r="D135" s="627"/>
      <c r="E135" s="627"/>
      <c r="F135" s="632"/>
      <c r="G135" s="627"/>
      <c r="H135" s="625"/>
      <c r="I135" s="627"/>
      <c r="J135" s="627"/>
      <c r="K135" s="627"/>
      <c r="L135" s="627"/>
      <c r="M135" s="629"/>
      <c r="N135" s="292"/>
      <c r="O135" s="292"/>
      <c r="P135" s="292"/>
      <c r="Q135" s="292"/>
      <c r="R135" s="292"/>
      <c r="S135" s="292"/>
      <c r="T135" s="292"/>
      <c r="U135" s="292"/>
      <c r="V135" s="292"/>
      <c r="W135" s="292"/>
      <c r="X135" s="292"/>
      <c r="Y135" s="292"/>
      <c r="Z135" s="292"/>
      <c r="AA135" s="292"/>
      <c r="AB135" s="292"/>
      <c r="AC135" s="292"/>
      <c r="AD135" s="292"/>
      <c r="AE135" s="292"/>
      <c r="AF135" s="292"/>
      <c r="AG135" s="292"/>
      <c r="AH135" s="292"/>
      <c r="AI135" s="292"/>
      <c r="AJ135" s="292"/>
      <c r="AK135" s="292"/>
      <c r="AL135" s="292"/>
      <c r="AM135" s="292"/>
      <c r="AN135" s="292"/>
      <c r="AO135" s="292"/>
      <c r="AP135" s="292"/>
      <c r="AQ135" s="292"/>
      <c r="AR135" s="292"/>
      <c r="AS135" s="292"/>
      <c r="AT135" s="292"/>
      <c r="AU135" s="292"/>
      <c r="AV135" s="292"/>
      <c r="AW135" s="292"/>
      <c r="AX135" s="292"/>
      <c r="AY135" s="292"/>
      <c r="AZ135" s="292"/>
      <c r="BA135" s="292"/>
      <c r="BB135" s="292"/>
      <c r="BC135" s="292"/>
      <c r="BD135" s="292"/>
      <c r="BE135" s="292"/>
      <c r="BF135" s="292"/>
      <c r="BG135" s="292"/>
      <c r="BH135" s="292"/>
      <c r="BI135" s="292"/>
      <c r="BJ135" s="292"/>
      <c r="BK135" s="292"/>
      <c r="BL135" s="292"/>
      <c r="BM135" s="292"/>
      <c r="BN135" s="292"/>
      <c r="BO135" s="292"/>
      <c r="BP135" s="292"/>
      <c r="BQ135" s="292"/>
      <c r="BR135" s="292"/>
      <c r="BS135" s="292"/>
      <c r="BT135" s="292"/>
      <c r="BU135" s="292"/>
      <c r="BV135" s="292"/>
      <c r="BW135" s="292"/>
      <c r="BX135" s="292"/>
      <c r="BY135" s="292"/>
      <c r="BZ135" s="292"/>
      <c r="CA135" s="292"/>
      <c r="CB135" s="292"/>
      <c r="CC135" s="292"/>
      <c r="CD135" s="292"/>
      <c r="CE135" s="292"/>
      <c r="CF135" s="292"/>
      <c r="CG135" s="292"/>
      <c r="CH135" s="292"/>
      <c r="CI135" s="292"/>
      <c r="CJ135" s="292"/>
      <c r="CK135" s="292"/>
      <c r="CL135" s="292"/>
      <c r="CM135" s="292"/>
      <c r="CN135" s="292"/>
      <c r="CO135" s="292"/>
      <c r="CP135" s="292"/>
      <c r="CQ135" s="292"/>
      <c r="CR135" s="292"/>
      <c r="CS135" s="292"/>
      <c r="CT135" s="292"/>
      <c r="CU135" s="292"/>
      <c r="CV135" s="292"/>
      <c r="CW135" s="292"/>
      <c r="CX135" s="292"/>
      <c r="CY135" s="292"/>
      <c r="CZ135" s="292"/>
      <c r="DA135" s="292"/>
      <c r="DB135" s="292"/>
      <c r="DC135" s="292"/>
      <c r="DD135" s="292"/>
      <c r="DE135" s="292"/>
      <c r="DF135" s="292"/>
      <c r="DG135" s="292"/>
      <c r="DH135" s="292"/>
      <c r="DI135" s="292"/>
      <c r="DJ135" s="292"/>
      <c r="DK135" s="292"/>
      <c r="DL135" s="292"/>
      <c r="DM135" s="292"/>
      <c r="DN135" s="292"/>
      <c r="DO135" s="292"/>
      <c r="DP135" s="292"/>
      <c r="DQ135" s="292"/>
      <c r="DR135" s="292"/>
      <c r="DS135" s="292"/>
      <c r="DT135" s="292"/>
      <c r="DU135" s="292"/>
      <c r="DV135" s="292"/>
      <c r="DW135" s="292"/>
      <c r="DX135" s="292"/>
      <c r="DY135" s="292"/>
      <c r="DZ135" s="292"/>
      <c r="EA135" s="292"/>
      <c r="EB135" s="292"/>
      <c r="EC135" s="292"/>
      <c r="ED135" s="292"/>
      <c r="EE135" s="292"/>
      <c r="EF135" s="292"/>
      <c r="EG135" s="292"/>
      <c r="EH135" s="292"/>
      <c r="EI135" s="292"/>
      <c r="EJ135" s="292"/>
      <c r="EK135" s="292"/>
      <c r="EL135" s="292"/>
      <c r="EM135" s="292"/>
      <c r="EN135" s="292"/>
      <c r="EO135" s="292"/>
      <c r="EP135" s="292"/>
      <c r="EQ135" s="292"/>
      <c r="ER135" s="292"/>
      <c r="ES135" s="292"/>
      <c r="ET135" s="292"/>
      <c r="EU135" s="292"/>
      <c r="EV135" s="292"/>
      <c r="EW135" s="292"/>
      <c r="EX135" s="292"/>
      <c r="EY135" s="292"/>
      <c r="EZ135" s="292"/>
      <c r="FA135" s="292"/>
      <c r="FB135" s="292"/>
      <c r="FC135" s="292"/>
      <c r="FD135" s="292"/>
      <c r="FE135" s="292"/>
      <c r="FF135" s="292"/>
      <c r="FG135" s="292"/>
      <c r="FH135" s="292"/>
      <c r="FI135" s="292"/>
      <c r="FJ135" s="292"/>
      <c r="FK135" s="292"/>
      <c r="FL135" s="292"/>
    </row>
    <row r="136" spans="1:168" ht="20.25" customHeight="1">
      <c r="A136" s="630"/>
      <c r="B136" s="630"/>
      <c r="C136" s="630"/>
      <c r="D136" s="627"/>
      <c r="E136" s="627"/>
      <c r="F136" s="632"/>
      <c r="G136" s="627"/>
      <c r="H136" s="625"/>
      <c r="I136" s="627"/>
      <c r="J136" s="627"/>
      <c r="K136" s="627"/>
      <c r="L136" s="627"/>
      <c r="M136" s="629"/>
      <c r="N136" s="292"/>
      <c r="O136" s="292"/>
      <c r="P136" s="292"/>
      <c r="Q136" s="292"/>
      <c r="R136" s="292"/>
      <c r="S136" s="292"/>
      <c r="T136" s="292"/>
      <c r="U136" s="292"/>
      <c r="V136" s="292"/>
      <c r="W136" s="292"/>
      <c r="X136" s="292"/>
      <c r="Y136" s="292"/>
      <c r="Z136" s="292"/>
      <c r="AA136" s="292"/>
      <c r="AB136" s="292"/>
      <c r="AC136" s="292"/>
      <c r="AD136" s="292"/>
      <c r="AE136" s="292"/>
      <c r="AF136" s="292"/>
      <c r="AG136" s="292"/>
      <c r="AH136" s="292"/>
      <c r="AI136" s="292"/>
      <c r="AJ136" s="292"/>
      <c r="AK136" s="292"/>
      <c r="AL136" s="292"/>
      <c r="AM136" s="292"/>
      <c r="AN136" s="292"/>
      <c r="AO136" s="292"/>
      <c r="AP136" s="292"/>
      <c r="AQ136" s="292"/>
      <c r="AR136" s="292"/>
      <c r="AS136" s="292"/>
      <c r="AT136" s="292"/>
      <c r="AU136" s="292"/>
      <c r="AV136" s="292"/>
      <c r="AW136" s="292"/>
      <c r="AX136" s="292"/>
      <c r="AY136" s="292"/>
      <c r="AZ136" s="292"/>
      <c r="BA136" s="292"/>
      <c r="BB136" s="292"/>
      <c r="BC136" s="292"/>
      <c r="BD136" s="292"/>
      <c r="BE136" s="292"/>
      <c r="BF136" s="292"/>
      <c r="BG136" s="292"/>
      <c r="BH136" s="292"/>
      <c r="BI136" s="292"/>
      <c r="BJ136" s="292"/>
      <c r="BK136" s="292"/>
      <c r="BL136" s="292"/>
      <c r="BM136" s="292"/>
      <c r="BN136" s="292"/>
      <c r="BO136" s="292"/>
      <c r="BP136" s="292"/>
      <c r="BQ136" s="292"/>
      <c r="BR136" s="292"/>
      <c r="BS136" s="292"/>
      <c r="BT136" s="292"/>
      <c r="BU136" s="292"/>
      <c r="BV136" s="292"/>
      <c r="BW136" s="292"/>
      <c r="BX136" s="292"/>
      <c r="BY136" s="292"/>
      <c r="BZ136" s="292"/>
      <c r="CA136" s="292"/>
      <c r="CB136" s="292"/>
      <c r="CC136" s="292"/>
      <c r="CD136" s="292"/>
      <c r="CE136" s="292"/>
      <c r="CF136" s="292"/>
      <c r="CG136" s="292"/>
      <c r="CH136" s="292"/>
      <c r="CI136" s="292"/>
      <c r="CJ136" s="292"/>
      <c r="CK136" s="292"/>
      <c r="CL136" s="292"/>
      <c r="CM136" s="292"/>
      <c r="CN136" s="292"/>
      <c r="CO136" s="292"/>
      <c r="CP136" s="292"/>
      <c r="CQ136" s="292"/>
      <c r="CR136" s="292"/>
      <c r="CS136" s="292"/>
      <c r="CT136" s="292"/>
      <c r="CU136" s="292"/>
      <c r="CV136" s="292"/>
      <c r="CW136" s="292"/>
      <c r="CX136" s="292"/>
      <c r="CY136" s="292"/>
      <c r="CZ136" s="292"/>
      <c r="DA136" s="292"/>
      <c r="DB136" s="292"/>
      <c r="DC136" s="292"/>
      <c r="DD136" s="292"/>
      <c r="DE136" s="292"/>
      <c r="DF136" s="292"/>
      <c r="DG136" s="292"/>
      <c r="DH136" s="292"/>
      <c r="DI136" s="292"/>
      <c r="DJ136" s="292"/>
      <c r="DK136" s="292"/>
      <c r="DL136" s="292"/>
      <c r="DM136" s="292"/>
      <c r="DN136" s="292"/>
      <c r="DO136" s="292"/>
      <c r="DP136" s="292"/>
      <c r="DQ136" s="292"/>
      <c r="DR136" s="292"/>
      <c r="DS136" s="292"/>
      <c r="DT136" s="292"/>
      <c r="DU136" s="292"/>
      <c r="DV136" s="292"/>
      <c r="DW136" s="292"/>
      <c r="DX136" s="292"/>
      <c r="DY136" s="292"/>
      <c r="DZ136" s="292"/>
      <c r="EA136" s="292"/>
      <c r="EB136" s="292"/>
      <c r="EC136" s="292"/>
      <c r="ED136" s="292"/>
      <c r="EE136" s="292"/>
      <c r="EF136" s="292"/>
      <c r="EG136" s="292"/>
      <c r="EH136" s="292"/>
      <c r="EI136" s="292"/>
      <c r="EJ136" s="292"/>
      <c r="EK136" s="292"/>
      <c r="EL136" s="292"/>
      <c r="EM136" s="292"/>
      <c r="EN136" s="292"/>
      <c r="EO136" s="292"/>
      <c r="EP136" s="292"/>
      <c r="EQ136" s="292"/>
      <c r="ER136" s="292"/>
      <c r="ES136" s="292"/>
      <c r="ET136" s="292"/>
      <c r="EU136" s="292"/>
      <c r="EV136" s="292"/>
      <c r="EW136" s="292"/>
      <c r="EX136" s="292"/>
      <c r="EY136" s="292"/>
      <c r="EZ136" s="292"/>
      <c r="FA136" s="292"/>
      <c r="FB136" s="292"/>
      <c r="FC136" s="292"/>
      <c r="FD136" s="292"/>
      <c r="FE136" s="292"/>
      <c r="FF136" s="292"/>
      <c r="FG136" s="292"/>
      <c r="FH136" s="292"/>
      <c r="FI136" s="292"/>
      <c r="FJ136" s="292"/>
      <c r="FK136" s="292"/>
      <c r="FL136" s="292"/>
    </row>
    <row r="137" spans="1:168" ht="20.25" customHeight="1">
      <c r="A137" s="630"/>
      <c r="B137" s="630"/>
      <c r="C137" s="630"/>
      <c r="D137" s="627"/>
      <c r="E137" s="627"/>
      <c r="F137" s="632"/>
      <c r="G137" s="627"/>
      <c r="H137" s="625"/>
      <c r="I137" s="627"/>
      <c r="J137" s="627"/>
      <c r="K137" s="627"/>
      <c r="L137" s="627"/>
      <c r="M137" s="629"/>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row>
    <row r="138" spans="1:168" ht="20.25" customHeight="1">
      <c r="A138" s="630"/>
      <c r="B138" s="630"/>
      <c r="C138" s="630"/>
      <c r="D138" s="627"/>
      <c r="E138" s="627"/>
      <c r="F138" s="632"/>
      <c r="G138" s="627"/>
      <c r="H138" s="625"/>
      <c r="I138" s="627"/>
      <c r="J138" s="627"/>
      <c r="K138" s="627"/>
      <c r="L138" s="627"/>
      <c r="M138" s="629"/>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row>
    <row r="139" spans="1:168" hidden="1">
      <c r="A139" s="293"/>
      <c r="B139" s="293"/>
      <c r="C139" s="289"/>
      <c r="D139" s="294"/>
      <c r="E139" s="294"/>
      <c r="F139" s="294"/>
      <c r="G139" s="289"/>
      <c r="H139" s="289"/>
      <c r="I139" s="289"/>
      <c r="J139" s="289"/>
      <c r="K139" s="289"/>
      <c r="L139" s="289"/>
      <c r="M139" s="297"/>
      <c r="N139" s="292"/>
      <c r="O139" s="292"/>
      <c r="P139" s="292"/>
      <c r="Q139" s="292"/>
      <c r="R139" s="292"/>
      <c r="S139" s="292"/>
      <c r="T139" s="292"/>
      <c r="U139" s="292"/>
      <c r="V139" s="292"/>
      <c r="W139" s="292"/>
      <c r="X139" s="292"/>
      <c r="Y139" s="292"/>
      <c r="Z139" s="292"/>
      <c r="AA139" s="292"/>
      <c r="AB139" s="292"/>
      <c r="AC139" s="292"/>
      <c r="AD139" s="292"/>
      <c r="AE139" s="292"/>
      <c r="AF139" s="292"/>
      <c r="AG139" s="292"/>
      <c r="AH139" s="292"/>
      <c r="AI139" s="292"/>
      <c r="AJ139" s="292"/>
      <c r="AK139" s="292"/>
      <c r="AL139" s="292"/>
      <c r="AM139" s="292"/>
      <c r="AN139" s="292"/>
      <c r="AO139" s="292"/>
      <c r="AP139" s="292"/>
      <c r="AQ139" s="292"/>
      <c r="AR139" s="292"/>
      <c r="AS139" s="292"/>
      <c r="AT139" s="292"/>
      <c r="AU139" s="292"/>
      <c r="AV139" s="292"/>
      <c r="AW139" s="292"/>
      <c r="AX139" s="292"/>
      <c r="AY139" s="292"/>
      <c r="AZ139" s="292"/>
      <c r="BA139" s="292"/>
      <c r="BB139" s="292"/>
      <c r="BC139" s="292"/>
      <c r="BD139" s="292"/>
      <c r="BE139" s="292"/>
      <c r="BF139" s="292"/>
      <c r="BG139" s="292"/>
      <c r="BH139" s="292"/>
      <c r="BI139" s="292"/>
      <c r="BJ139" s="292"/>
      <c r="BK139" s="292"/>
      <c r="BL139" s="292"/>
      <c r="BM139" s="292"/>
      <c r="BN139" s="292"/>
      <c r="BO139" s="292"/>
      <c r="BP139" s="292"/>
      <c r="BQ139" s="292"/>
      <c r="BR139" s="292"/>
      <c r="BS139" s="292"/>
      <c r="BT139" s="292"/>
      <c r="BU139" s="292"/>
      <c r="BV139" s="292"/>
      <c r="BW139" s="292"/>
      <c r="BX139" s="292"/>
      <c r="BY139" s="292"/>
      <c r="BZ139" s="292"/>
      <c r="CA139" s="292"/>
      <c r="CB139" s="292"/>
      <c r="CC139" s="292"/>
      <c r="CD139" s="292"/>
      <c r="CE139" s="292"/>
      <c r="CF139" s="292"/>
      <c r="CG139" s="292"/>
      <c r="CH139" s="292"/>
      <c r="CI139" s="292"/>
      <c r="CJ139" s="292"/>
      <c r="CK139" s="292"/>
      <c r="CL139" s="292"/>
      <c r="CM139" s="292"/>
      <c r="CN139" s="292"/>
      <c r="CO139" s="292"/>
      <c r="CP139" s="292"/>
      <c r="CQ139" s="292"/>
      <c r="CR139" s="292"/>
      <c r="CS139" s="292"/>
      <c r="CT139" s="292"/>
      <c r="CU139" s="292"/>
      <c r="CV139" s="292"/>
      <c r="CW139" s="292"/>
      <c r="CX139" s="292"/>
      <c r="CY139" s="292"/>
      <c r="CZ139" s="292"/>
      <c r="DA139" s="292"/>
      <c r="DB139" s="292"/>
      <c r="DC139" s="292"/>
      <c r="DD139" s="292"/>
      <c r="DE139" s="292"/>
      <c r="DF139" s="292"/>
      <c r="DG139" s="292"/>
      <c r="DH139" s="292"/>
      <c r="DI139" s="292"/>
      <c r="DJ139" s="292"/>
      <c r="DK139" s="292"/>
      <c r="DL139" s="292"/>
      <c r="DM139" s="292"/>
      <c r="DN139" s="292"/>
      <c r="DO139" s="292"/>
      <c r="DP139" s="292"/>
      <c r="DQ139" s="292"/>
      <c r="DR139" s="292"/>
      <c r="DS139" s="292"/>
      <c r="DT139" s="292"/>
      <c r="DU139" s="292"/>
      <c r="DV139" s="292"/>
      <c r="DW139" s="292"/>
      <c r="DX139" s="292"/>
      <c r="DY139" s="292"/>
      <c r="DZ139" s="292"/>
      <c r="EA139" s="292"/>
      <c r="EB139" s="292"/>
      <c r="EC139" s="292"/>
      <c r="ED139" s="292"/>
      <c r="EE139" s="292"/>
      <c r="EF139" s="292"/>
      <c r="EG139" s="292"/>
      <c r="EH139" s="292"/>
      <c r="EI139" s="292"/>
      <c r="EJ139" s="292"/>
      <c r="EK139" s="292"/>
      <c r="EL139" s="292"/>
      <c r="EM139" s="292"/>
      <c r="EN139" s="292"/>
      <c r="EO139" s="292"/>
      <c r="EP139" s="292"/>
      <c r="EQ139" s="292"/>
      <c r="ER139" s="292"/>
      <c r="ES139" s="292"/>
      <c r="ET139" s="292"/>
      <c r="EU139" s="292"/>
      <c r="EV139" s="292"/>
      <c r="EW139" s="292"/>
      <c r="EX139" s="292"/>
      <c r="EY139" s="292"/>
      <c r="EZ139" s="292"/>
      <c r="FA139" s="292"/>
      <c r="FB139" s="292"/>
      <c r="FC139" s="292"/>
      <c r="FD139" s="292"/>
      <c r="FE139" s="292"/>
      <c r="FF139" s="292"/>
      <c r="FG139" s="292"/>
      <c r="FH139" s="292"/>
      <c r="FI139" s="292"/>
      <c r="FJ139" s="292"/>
      <c r="FK139" s="292"/>
      <c r="FL139" s="292"/>
    </row>
    <row r="140" spans="1:168" hidden="1">
      <c r="A140" s="293"/>
      <c r="B140" s="293"/>
      <c r="C140" s="289"/>
      <c r="D140" s="294"/>
      <c r="E140" s="294"/>
      <c r="F140" s="294"/>
      <c r="G140" s="289"/>
      <c r="H140" s="289"/>
      <c r="I140" s="289"/>
      <c r="J140" s="289"/>
      <c r="K140" s="289"/>
      <c r="L140" s="289"/>
      <c r="M140" s="297"/>
      <c r="N140" s="292"/>
      <c r="O140" s="292"/>
      <c r="P140" s="292"/>
      <c r="Q140" s="292"/>
      <c r="R140" s="292"/>
      <c r="S140" s="292"/>
      <c r="T140" s="292"/>
      <c r="U140" s="292"/>
      <c r="V140" s="292"/>
      <c r="W140" s="292"/>
      <c r="X140" s="292"/>
      <c r="Y140" s="292"/>
      <c r="Z140" s="292"/>
      <c r="AA140" s="292"/>
      <c r="AB140" s="292"/>
      <c r="AC140" s="292"/>
      <c r="AD140" s="292"/>
      <c r="AE140" s="292"/>
      <c r="AF140" s="292"/>
      <c r="AG140" s="292"/>
      <c r="AH140" s="292"/>
      <c r="AI140" s="292"/>
      <c r="AJ140" s="292"/>
      <c r="AK140" s="292"/>
      <c r="AL140" s="292"/>
      <c r="AM140" s="292"/>
      <c r="AN140" s="292"/>
      <c r="AO140" s="292"/>
      <c r="AP140" s="292"/>
      <c r="AQ140" s="292"/>
      <c r="AR140" s="292"/>
      <c r="AS140" s="292"/>
      <c r="AT140" s="292"/>
      <c r="AU140" s="292"/>
      <c r="AV140" s="292"/>
      <c r="AW140" s="292"/>
      <c r="AX140" s="292"/>
      <c r="AY140" s="292"/>
      <c r="AZ140" s="292"/>
      <c r="BA140" s="292"/>
      <c r="BB140" s="292"/>
      <c r="BC140" s="292"/>
      <c r="BD140" s="292"/>
      <c r="BE140" s="292"/>
      <c r="BF140" s="292"/>
      <c r="BG140" s="292"/>
      <c r="BH140" s="292"/>
      <c r="BI140" s="292"/>
      <c r="BJ140" s="292"/>
      <c r="BK140" s="292"/>
      <c r="BL140" s="292"/>
      <c r="BM140" s="292"/>
      <c r="BN140" s="292"/>
      <c r="BO140" s="292"/>
      <c r="BP140" s="292"/>
      <c r="BQ140" s="292"/>
      <c r="BR140" s="292"/>
      <c r="BS140" s="292"/>
      <c r="BT140" s="292"/>
      <c r="BU140" s="292"/>
      <c r="BV140" s="292"/>
      <c r="BW140" s="292"/>
      <c r="BX140" s="292"/>
      <c r="BY140" s="292"/>
      <c r="BZ140" s="292"/>
      <c r="CA140" s="292"/>
      <c r="CB140" s="292"/>
      <c r="CC140" s="292"/>
      <c r="CD140" s="292"/>
      <c r="CE140" s="292"/>
      <c r="CF140" s="292"/>
      <c r="CG140" s="292"/>
      <c r="CH140" s="292"/>
      <c r="CI140" s="292"/>
      <c r="CJ140" s="292"/>
      <c r="CK140" s="292"/>
      <c r="CL140" s="292"/>
      <c r="CM140" s="292"/>
      <c r="CN140" s="292"/>
      <c r="CO140" s="292"/>
      <c r="CP140" s="292"/>
      <c r="CQ140" s="292"/>
      <c r="CR140" s="292"/>
      <c r="CS140" s="292"/>
      <c r="CT140" s="292"/>
      <c r="CU140" s="292"/>
      <c r="CV140" s="292"/>
      <c r="CW140" s="292"/>
      <c r="CX140" s="292"/>
      <c r="CY140" s="292"/>
      <c r="CZ140" s="292"/>
      <c r="DA140" s="292"/>
      <c r="DB140" s="292"/>
      <c r="DC140" s="292"/>
      <c r="DD140" s="292"/>
      <c r="DE140" s="292"/>
      <c r="DF140" s="292"/>
      <c r="DG140" s="292"/>
      <c r="DH140" s="292"/>
      <c r="DI140" s="292"/>
      <c r="DJ140" s="292"/>
      <c r="DK140" s="292"/>
      <c r="DL140" s="292"/>
      <c r="DM140" s="292"/>
      <c r="DN140" s="292"/>
      <c r="DO140" s="292"/>
      <c r="DP140" s="292"/>
      <c r="DQ140" s="292"/>
      <c r="DR140" s="292"/>
      <c r="DS140" s="292"/>
      <c r="DT140" s="292"/>
      <c r="DU140" s="292"/>
      <c r="DV140" s="292"/>
      <c r="DW140" s="292"/>
      <c r="DX140" s="292"/>
      <c r="DY140" s="292"/>
      <c r="DZ140" s="292"/>
      <c r="EA140" s="292"/>
      <c r="EB140" s="292"/>
      <c r="EC140" s="292"/>
      <c r="ED140" s="292"/>
      <c r="EE140" s="292"/>
      <c r="EF140" s="292"/>
      <c r="EG140" s="292"/>
      <c r="EH140" s="292"/>
      <c r="EI140" s="292"/>
      <c r="EJ140" s="292"/>
      <c r="EK140" s="292"/>
      <c r="EL140" s="292"/>
      <c r="EM140" s="292"/>
      <c r="EN140" s="292"/>
      <c r="EO140" s="292"/>
      <c r="EP140" s="292"/>
      <c r="EQ140" s="292"/>
      <c r="ER140" s="292"/>
      <c r="ES140" s="292"/>
      <c r="ET140" s="292"/>
      <c r="EU140" s="292"/>
      <c r="EV140" s="292"/>
      <c r="EW140" s="292"/>
      <c r="EX140" s="292"/>
      <c r="EY140" s="292"/>
      <c r="EZ140" s="292"/>
      <c r="FA140" s="292"/>
      <c r="FB140" s="292"/>
      <c r="FC140" s="292"/>
      <c r="FD140" s="292"/>
      <c r="FE140" s="292"/>
      <c r="FF140" s="292"/>
      <c r="FG140" s="292"/>
      <c r="FH140" s="292"/>
      <c r="FI140" s="292"/>
      <c r="FJ140" s="292"/>
      <c r="FK140" s="292"/>
      <c r="FL140" s="292"/>
    </row>
    <row r="141" spans="1:168" hidden="1">
      <c r="A141" s="293"/>
      <c r="B141" s="293"/>
      <c r="C141" s="289"/>
      <c r="D141" s="294"/>
      <c r="E141" s="294"/>
      <c r="F141" s="294"/>
      <c r="G141" s="289"/>
      <c r="H141" s="289"/>
      <c r="I141" s="289"/>
      <c r="J141" s="289"/>
      <c r="K141" s="289"/>
      <c r="L141" s="289"/>
      <c r="M141" s="297"/>
      <c r="N141" s="292"/>
      <c r="O141" s="292"/>
      <c r="P141" s="292"/>
      <c r="Q141" s="292"/>
      <c r="R141" s="292"/>
      <c r="S141" s="292"/>
      <c r="T141" s="292"/>
      <c r="U141" s="292"/>
      <c r="V141" s="292"/>
      <c r="W141" s="292"/>
      <c r="X141" s="292"/>
      <c r="Y141" s="292"/>
      <c r="Z141" s="292"/>
      <c r="AA141" s="292"/>
      <c r="AB141" s="292"/>
      <c r="AC141" s="292"/>
      <c r="AD141" s="292"/>
      <c r="AE141" s="292"/>
      <c r="AF141" s="292"/>
      <c r="AG141" s="292"/>
      <c r="AH141" s="292"/>
      <c r="AI141" s="292"/>
      <c r="AJ141" s="292"/>
      <c r="AK141" s="292"/>
      <c r="AL141" s="292"/>
      <c r="AM141" s="292"/>
      <c r="AN141" s="292"/>
      <c r="AO141" s="292"/>
      <c r="AP141" s="292"/>
      <c r="AQ141" s="292"/>
      <c r="AR141" s="292"/>
      <c r="AS141" s="292"/>
      <c r="AT141" s="292"/>
      <c r="AU141" s="292"/>
      <c r="AV141" s="292"/>
      <c r="AW141" s="292"/>
      <c r="AX141" s="292"/>
      <c r="AY141" s="292"/>
      <c r="AZ141" s="292"/>
      <c r="BA141" s="292"/>
      <c r="BB141" s="292"/>
      <c r="BC141" s="292"/>
      <c r="BD141" s="292"/>
      <c r="BE141" s="292"/>
      <c r="BF141" s="292"/>
      <c r="BG141" s="292"/>
      <c r="BH141" s="292"/>
      <c r="BI141" s="292"/>
      <c r="BJ141" s="292"/>
      <c r="BK141" s="292"/>
      <c r="BL141" s="292"/>
      <c r="BM141" s="292"/>
      <c r="BN141" s="292"/>
      <c r="BO141" s="292"/>
      <c r="BP141" s="292"/>
      <c r="BQ141" s="292"/>
      <c r="BR141" s="292"/>
      <c r="BS141" s="292"/>
      <c r="BT141" s="292"/>
      <c r="BU141" s="292"/>
      <c r="BV141" s="292"/>
      <c r="BW141" s="292"/>
      <c r="BX141" s="292"/>
      <c r="BY141" s="292"/>
      <c r="BZ141" s="292"/>
      <c r="CA141" s="292"/>
      <c r="CB141" s="292"/>
      <c r="CC141" s="292"/>
      <c r="CD141" s="292"/>
      <c r="CE141" s="292"/>
      <c r="CF141" s="292"/>
      <c r="CG141" s="292"/>
      <c r="CH141" s="292"/>
      <c r="CI141" s="292"/>
      <c r="CJ141" s="292"/>
      <c r="CK141" s="292"/>
      <c r="CL141" s="292"/>
      <c r="CM141" s="292"/>
      <c r="CN141" s="292"/>
      <c r="CO141" s="292"/>
      <c r="CP141" s="292"/>
      <c r="CQ141" s="292"/>
      <c r="CR141" s="292"/>
      <c r="CS141" s="292"/>
      <c r="CT141" s="292"/>
      <c r="CU141" s="292"/>
      <c r="CV141" s="292"/>
      <c r="CW141" s="292"/>
      <c r="CX141" s="292"/>
      <c r="CY141" s="292"/>
      <c r="CZ141" s="292"/>
      <c r="DA141" s="292"/>
      <c r="DB141" s="292"/>
      <c r="DC141" s="292"/>
      <c r="DD141" s="292"/>
      <c r="DE141" s="292"/>
      <c r="DF141" s="292"/>
      <c r="DG141" s="292"/>
      <c r="DH141" s="292"/>
      <c r="DI141" s="292"/>
      <c r="DJ141" s="292"/>
      <c r="DK141" s="292"/>
      <c r="DL141" s="292"/>
      <c r="DM141" s="292"/>
      <c r="DN141" s="292"/>
      <c r="DO141" s="292"/>
      <c r="DP141" s="292"/>
      <c r="DQ141" s="292"/>
      <c r="DR141" s="292"/>
      <c r="DS141" s="292"/>
      <c r="DT141" s="292"/>
      <c r="DU141" s="292"/>
      <c r="DV141" s="292"/>
      <c r="DW141" s="292"/>
      <c r="DX141" s="292"/>
      <c r="DY141" s="292"/>
      <c r="DZ141" s="292"/>
      <c r="EA141" s="292"/>
      <c r="EB141" s="292"/>
      <c r="EC141" s="292"/>
      <c r="ED141" s="292"/>
      <c r="EE141" s="292"/>
      <c r="EF141" s="292"/>
      <c r="EG141" s="292"/>
      <c r="EH141" s="292"/>
      <c r="EI141" s="292"/>
      <c r="EJ141" s="292"/>
      <c r="EK141" s="292"/>
      <c r="EL141" s="292"/>
      <c r="EM141" s="292"/>
      <c r="EN141" s="292"/>
      <c r="EO141" s="292"/>
      <c r="EP141" s="292"/>
      <c r="EQ141" s="292"/>
      <c r="ER141" s="292"/>
      <c r="ES141" s="292"/>
      <c r="ET141" s="292"/>
      <c r="EU141" s="292"/>
      <c r="EV141" s="292"/>
      <c r="EW141" s="292"/>
      <c r="EX141" s="292"/>
      <c r="EY141" s="292"/>
      <c r="EZ141" s="292"/>
      <c r="FA141" s="292"/>
      <c r="FB141" s="292"/>
      <c r="FC141" s="292"/>
      <c r="FD141" s="292"/>
      <c r="FE141" s="292"/>
      <c r="FF141" s="292"/>
      <c r="FG141" s="292"/>
      <c r="FH141" s="292"/>
      <c r="FI141" s="292"/>
      <c r="FJ141" s="292"/>
      <c r="FK141" s="292"/>
      <c r="FL141" s="292"/>
    </row>
    <row r="142" spans="1:168" hidden="1">
      <c r="A142" s="293"/>
      <c r="B142" s="293"/>
      <c r="C142" s="289"/>
      <c r="D142" s="294"/>
      <c r="E142" s="294"/>
      <c r="F142" s="294"/>
      <c r="G142" s="289"/>
      <c r="H142" s="289"/>
      <c r="I142" s="289"/>
      <c r="J142" s="289"/>
      <c r="K142" s="289"/>
      <c r="L142" s="289"/>
      <c r="M142" s="297"/>
      <c r="N142" s="292"/>
      <c r="O142" s="292"/>
      <c r="P142" s="292"/>
      <c r="Q142" s="292"/>
      <c r="R142" s="292"/>
      <c r="S142" s="292"/>
      <c r="T142" s="292"/>
      <c r="U142" s="292"/>
      <c r="V142" s="292"/>
      <c r="W142" s="292"/>
      <c r="X142" s="292"/>
      <c r="Y142" s="292"/>
      <c r="Z142" s="292"/>
      <c r="AA142" s="292"/>
      <c r="AB142" s="292"/>
      <c r="AC142" s="292"/>
      <c r="AD142" s="292"/>
      <c r="AE142" s="292"/>
      <c r="AF142" s="292"/>
      <c r="AG142" s="292"/>
      <c r="AH142" s="292"/>
      <c r="AI142" s="292"/>
      <c r="AJ142" s="292"/>
      <c r="AK142" s="292"/>
      <c r="AL142" s="292"/>
      <c r="AM142" s="292"/>
      <c r="AN142" s="292"/>
      <c r="AO142" s="292"/>
      <c r="AP142" s="292"/>
      <c r="AQ142" s="292"/>
      <c r="AR142" s="292"/>
      <c r="AS142" s="292"/>
      <c r="AT142" s="292"/>
      <c r="AU142" s="292"/>
      <c r="AV142" s="292"/>
      <c r="AW142" s="292"/>
      <c r="AX142" s="292"/>
      <c r="AY142" s="292"/>
      <c r="AZ142" s="292"/>
      <c r="BA142" s="292"/>
      <c r="BB142" s="292"/>
      <c r="BC142" s="292"/>
      <c r="BD142" s="292"/>
      <c r="BE142" s="292"/>
      <c r="BF142" s="292"/>
      <c r="BG142" s="292"/>
      <c r="BH142" s="292"/>
      <c r="BI142" s="292"/>
      <c r="BJ142" s="292"/>
      <c r="BK142" s="292"/>
      <c r="BL142" s="292"/>
      <c r="BM142" s="292"/>
      <c r="BN142" s="292"/>
      <c r="BO142" s="292"/>
      <c r="BP142" s="292"/>
      <c r="BQ142" s="292"/>
      <c r="BR142" s="292"/>
      <c r="BS142" s="292"/>
      <c r="BT142" s="292"/>
      <c r="BU142" s="292"/>
      <c r="BV142" s="292"/>
      <c r="BW142" s="292"/>
      <c r="BX142" s="292"/>
      <c r="BY142" s="292"/>
      <c r="BZ142" s="292"/>
      <c r="CA142" s="292"/>
      <c r="CB142" s="292"/>
      <c r="CC142" s="292"/>
      <c r="CD142" s="292"/>
      <c r="CE142" s="292"/>
      <c r="CF142" s="292"/>
      <c r="CG142" s="292"/>
      <c r="CH142" s="292"/>
      <c r="CI142" s="292"/>
      <c r="CJ142" s="292"/>
      <c r="CK142" s="292"/>
      <c r="CL142" s="292"/>
      <c r="CM142" s="292"/>
      <c r="CN142" s="292"/>
      <c r="CO142" s="292"/>
      <c r="CP142" s="292"/>
      <c r="CQ142" s="292"/>
      <c r="CR142" s="292"/>
      <c r="CS142" s="292"/>
      <c r="CT142" s="292"/>
      <c r="CU142" s="292"/>
      <c r="CV142" s="292"/>
      <c r="CW142" s="292"/>
      <c r="CX142" s="292"/>
      <c r="CY142" s="292"/>
      <c r="CZ142" s="292"/>
      <c r="DA142" s="292"/>
      <c r="DB142" s="292"/>
      <c r="DC142" s="292"/>
      <c r="DD142" s="292"/>
      <c r="DE142" s="292"/>
      <c r="DF142" s="292"/>
      <c r="DG142" s="292"/>
      <c r="DH142" s="292"/>
      <c r="DI142" s="292"/>
      <c r="DJ142" s="292"/>
      <c r="DK142" s="292"/>
      <c r="DL142" s="292"/>
      <c r="DM142" s="292"/>
      <c r="DN142" s="292"/>
      <c r="DO142" s="292"/>
      <c r="DP142" s="292"/>
      <c r="DQ142" s="292"/>
      <c r="DR142" s="292"/>
      <c r="DS142" s="292"/>
      <c r="DT142" s="292"/>
      <c r="DU142" s="292"/>
      <c r="DV142" s="292"/>
      <c r="DW142" s="292"/>
      <c r="DX142" s="292"/>
      <c r="DY142" s="292"/>
      <c r="DZ142" s="292"/>
      <c r="EA142" s="292"/>
      <c r="EB142" s="292"/>
      <c r="EC142" s="292"/>
      <c r="ED142" s="292"/>
      <c r="EE142" s="292"/>
      <c r="EF142" s="292"/>
      <c r="EG142" s="292"/>
      <c r="EH142" s="292"/>
      <c r="EI142" s="292"/>
      <c r="EJ142" s="292"/>
      <c r="EK142" s="292"/>
      <c r="EL142" s="292"/>
      <c r="EM142" s="292"/>
      <c r="EN142" s="292"/>
      <c r="EO142" s="292"/>
      <c r="EP142" s="292"/>
      <c r="EQ142" s="292"/>
      <c r="ER142" s="292"/>
      <c r="ES142" s="292"/>
      <c r="ET142" s="292"/>
      <c r="EU142" s="292"/>
      <c r="EV142" s="292"/>
      <c r="EW142" s="292"/>
      <c r="EX142" s="292"/>
      <c r="EY142" s="292"/>
      <c r="EZ142" s="292"/>
      <c r="FA142" s="292"/>
      <c r="FB142" s="292"/>
      <c r="FC142" s="292"/>
      <c r="FD142" s="292"/>
      <c r="FE142" s="292"/>
      <c r="FF142" s="292"/>
      <c r="FG142" s="292"/>
      <c r="FH142" s="292"/>
      <c r="FI142" s="292"/>
      <c r="FJ142" s="292"/>
      <c r="FK142" s="292"/>
      <c r="FL142" s="292"/>
    </row>
    <row r="143" spans="1:168" hidden="1">
      <c r="A143" s="293"/>
      <c r="B143" s="293"/>
      <c r="C143" s="289"/>
      <c r="D143" s="294"/>
      <c r="E143" s="294"/>
      <c r="F143" s="294"/>
      <c r="G143" s="289"/>
      <c r="H143" s="289"/>
      <c r="I143" s="289"/>
      <c r="J143" s="289"/>
      <c r="K143" s="289"/>
      <c r="L143" s="289"/>
      <c r="M143" s="297"/>
      <c r="N143" s="292"/>
      <c r="O143" s="292"/>
      <c r="P143" s="292"/>
      <c r="Q143" s="292"/>
      <c r="R143" s="292"/>
      <c r="S143" s="292"/>
      <c r="T143" s="292"/>
      <c r="U143" s="292"/>
      <c r="V143" s="292"/>
      <c r="W143" s="292"/>
      <c r="X143" s="292"/>
      <c r="Y143" s="292"/>
      <c r="Z143" s="292"/>
      <c r="AA143" s="292"/>
      <c r="AB143" s="292"/>
      <c r="AC143" s="292"/>
      <c r="AD143" s="292"/>
      <c r="AE143" s="292"/>
      <c r="AF143" s="292"/>
      <c r="AG143" s="292"/>
      <c r="AH143" s="292"/>
      <c r="AI143" s="292"/>
      <c r="AJ143" s="292"/>
      <c r="AK143" s="292"/>
      <c r="AL143" s="292"/>
      <c r="AM143" s="292"/>
      <c r="AN143" s="292"/>
      <c r="AO143" s="292"/>
      <c r="AP143" s="292"/>
      <c r="AQ143" s="292"/>
      <c r="AR143" s="292"/>
      <c r="AS143" s="292"/>
      <c r="AT143" s="292"/>
      <c r="AU143" s="292"/>
      <c r="AV143" s="292"/>
      <c r="AW143" s="292"/>
      <c r="AX143" s="292"/>
      <c r="AY143" s="292"/>
      <c r="AZ143" s="292"/>
      <c r="BA143" s="292"/>
      <c r="BB143" s="292"/>
      <c r="BC143" s="292"/>
      <c r="BD143" s="292"/>
      <c r="BE143" s="292"/>
      <c r="BF143" s="292"/>
      <c r="BG143" s="292"/>
      <c r="BH143" s="292"/>
      <c r="BI143" s="292"/>
      <c r="BJ143" s="292"/>
      <c r="BK143" s="292"/>
      <c r="BL143" s="292"/>
      <c r="BM143" s="292"/>
      <c r="BN143" s="292"/>
      <c r="BO143" s="292"/>
      <c r="BP143" s="292"/>
      <c r="BQ143" s="292"/>
      <c r="BR143" s="292"/>
      <c r="BS143" s="292"/>
      <c r="BT143" s="292"/>
      <c r="BU143" s="292"/>
      <c r="BV143" s="292"/>
      <c r="BW143" s="292"/>
      <c r="BX143" s="292"/>
      <c r="BY143" s="292"/>
      <c r="BZ143" s="292"/>
      <c r="CA143" s="292"/>
      <c r="CB143" s="292"/>
      <c r="CC143" s="292"/>
      <c r="CD143" s="292"/>
      <c r="CE143" s="292"/>
      <c r="CF143" s="292"/>
      <c r="CG143" s="292"/>
      <c r="CH143" s="292"/>
      <c r="CI143" s="292"/>
      <c r="CJ143" s="292"/>
      <c r="CK143" s="292"/>
      <c r="CL143" s="292"/>
      <c r="CM143" s="292"/>
      <c r="CN143" s="292"/>
      <c r="CO143" s="292"/>
      <c r="CP143" s="292"/>
      <c r="CQ143" s="292"/>
      <c r="CR143" s="292"/>
      <c r="CS143" s="292"/>
      <c r="CT143" s="292"/>
      <c r="CU143" s="292"/>
      <c r="CV143" s="292"/>
      <c r="CW143" s="292"/>
      <c r="CX143" s="292"/>
      <c r="CY143" s="292"/>
      <c r="CZ143" s="292"/>
      <c r="DA143" s="292"/>
      <c r="DB143" s="292"/>
      <c r="DC143" s="292"/>
      <c r="DD143" s="292"/>
      <c r="DE143" s="292"/>
      <c r="DF143" s="292"/>
      <c r="DG143" s="292"/>
      <c r="DH143" s="292"/>
      <c r="DI143" s="292"/>
      <c r="DJ143" s="292"/>
      <c r="DK143" s="292"/>
      <c r="DL143" s="292"/>
      <c r="DM143" s="292"/>
      <c r="DN143" s="292"/>
      <c r="DO143" s="292"/>
      <c r="DP143" s="292"/>
      <c r="DQ143" s="292"/>
      <c r="DR143" s="292"/>
      <c r="DS143" s="292"/>
      <c r="DT143" s="292"/>
      <c r="DU143" s="292"/>
      <c r="DV143" s="292"/>
      <c r="DW143" s="292"/>
      <c r="DX143" s="292"/>
      <c r="DY143" s="292"/>
      <c r="DZ143" s="292"/>
      <c r="EA143" s="292"/>
      <c r="EB143" s="292"/>
      <c r="EC143" s="292"/>
      <c r="ED143" s="292"/>
      <c r="EE143" s="292"/>
      <c r="EF143" s="292"/>
      <c r="EG143" s="292"/>
      <c r="EH143" s="292"/>
      <c r="EI143" s="292"/>
      <c r="EJ143" s="292"/>
      <c r="EK143" s="292"/>
      <c r="EL143" s="292"/>
      <c r="EM143" s="292"/>
      <c r="EN143" s="292"/>
      <c r="EO143" s="292"/>
      <c r="EP143" s="292"/>
      <c r="EQ143" s="292"/>
      <c r="ER143" s="292"/>
      <c r="ES143" s="292"/>
      <c r="ET143" s="292"/>
      <c r="EU143" s="292"/>
      <c r="EV143" s="292"/>
      <c r="EW143" s="292"/>
      <c r="EX143" s="292"/>
      <c r="EY143" s="292"/>
      <c r="EZ143" s="292"/>
      <c r="FA143" s="292"/>
      <c r="FB143" s="292"/>
      <c r="FC143" s="292"/>
      <c r="FD143" s="292"/>
      <c r="FE143" s="292"/>
      <c r="FF143" s="292"/>
      <c r="FG143" s="292"/>
      <c r="FH143" s="292"/>
      <c r="FI143" s="292"/>
      <c r="FJ143" s="292"/>
      <c r="FK143" s="292"/>
      <c r="FL143" s="292"/>
    </row>
    <row r="144" spans="1:168" hidden="1">
      <c r="A144" s="293"/>
      <c r="B144" s="293"/>
      <c r="C144" s="289"/>
      <c r="D144" s="294"/>
      <c r="E144" s="294"/>
      <c r="F144" s="294"/>
      <c r="G144" s="289"/>
      <c r="H144" s="289"/>
      <c r="I144" s="289"/>
      <c r="J144" s="289"/>
      <c r="K144" s="289"/>
      <c r="L144" s="289"/>
      <c r="M144" s="297"/>
      <c r="N144" s="292"/>
      <c r="O144" s="292"/>
      <c r="P144" s="292"/>
      <c r="Q144" s="292"/>
      <c r="R144" s="292"/>
      <c r="S144" s="292"/>
      <c r="T144" s="292"/>
      <c r="U144" s="292"/>
      <c r="V144" s="292"/>
      <c r="W144" s="292"/>
      <c r="X144" s="292"/>
      <c r="Y144" s="292"/>
      <c r="Z144" s="292"/>
      <c r="AA144" s="292"/>
      <c r="AB144" s="292"/>
      <c r="AC144" s="292"/>
      <c r="AD144" s="292"/>
      <c r="AE144" s="292"/>
      <c r="AF144" s="292"/>
      <c r="AG144" s="292"/>
      <c r="AH144" s="292"/>
      <c r="AI144" s="292"/>
      <c r="AJ144" s="292"/>
      <c r="AK144" s="292"/>
      <c r="AL144" s="292"/>
      <c r="AM144" s="292"/>
      <c r="AN144" s="292"/>
      <c r="AO144" s="292"/>
      <c r="AP144" s="292"/>
      <c r="AQ144" s="292"/>
      <c r="AR144" s="292"/>
      <c r="AS144" s="292"/>
      <c r="AT144" s="292"/>
      <c r="AU144" s="292"/>
      <c r="AV144" s="292"/>
      <c r="AW144" s="292"/>
      <c r="AX144" s="292"/>
      <c r="AY144" s="292"/>
      <c r="AZ144" s="292"/>
      <c r="BA144" s="292"/>
      <c r="BB144" s="292"/>
      <c r="BC144" s="292"/>
      <c r="BD144" s="292"/>
      <c r="BE144" s="292"/>
      <c r="BF144" s="292"/>
      <c r="BG144" s="292"/>
      <c r="BH144" s="292"/>
      <c r="BI144" s="292"/>
      <c r="BJ144" s="292"/>
      <c r="BK144" s="292"/>
      <c r="BL144" s="292"/>
      <c r="BM144" s="292"/>
      <c r="BN144" s="292"/>
      <c r="BO144" s="292"/>
      <c r="BP144" s="292"/>
      <c r="BQ144" s="292"/>
      <c r="BR144" s="292"/>
      <c r="BS144" s="292"/>
      <c r="BT144" s="292"/>
      <c r="BU144" s="292"/>
      <c r="BV144" s="292"/>
      <c r="BW144" s="292"/>
      <c r="BX144" s="292"/>
      <c r="BY144" s="292"/>
      <c r="BZ144" s="292"/>
      <c r="CA144" s="292"/>
      <c r="CB144" s="292"/>
      <c r="CC144" s="292"/>
      <c r="CD144" s="292"/>
      <c r="CE144" s="292"/>
      <c r="CF144" s="292"/>
      <c r="CG144" s="292"/>
      <c r="CH144" s="292"/>
      <c r="CI144" s="292"/>
      <c r="CJ144" s="292"/>
      <c r="CK144" s="292"/>
      <c r="CL144" s="292"/>
      <c r="CM144" s="292"/>
      <c r="CN144" s="292"/>
      <c r="CO144" s="292"/>
      <c r="CP144" s="292"/>
      <c r="CQ144" s="292"/>
      <c r="CR144" s="292"/>
      <c r="CS144" s="292"/>
      <c r="CT144" s="292"/>
      <c r="CU144" s="292"/>
      <c r="CV144" s="292"/>
      <c r="CW144" s="292"/>
      <c r="CX144" s="292"/>
      <c r="CY144" s="292"/>
      <c r="CZ144" s="292"/>
      <c r="DA144" s="292"/>
      <c r="DB144" s="292"/>
      <c r="DC144" s="292"/>
      <c r="DD144" s="292"/>
      <c r="DE144" s="292"/>
      <c r="DF144" s="292"/>
      <c r="DG144" s="292"/>
      <c r="DH144" s="292"/>
      <c r="DI144" s="292"/>
      <c r="DJ144" s="292"/>
      <c r="DK144" s="292"/>
      <c r="DL144" s="292"/>
      <c r="DM144" s="292"/>
      <c r="DN144" s="292"/>
      <c r="DO144" s="292"/>
      <c r="DP144" s="292"/>
      <c r="DQ144" s="292"/>
      <c r="DR144" s="292"/>
      <c r="DS144" s="292"/>
      <c r="DT144" s="292"/>
      <c r="DU144" s="292"/>
      <c r="DV144" s="292"/>
      <c r="DW144" s="292"/>
      <c r="DX144" s="292"/>
      <c r="DY144" s="292"/>
      <c r="DZ144" s="292"/>
      <c r="EA144" s="292"/>
      <c r="EB144" s="292"/>
      <c r="EC144" s="292"/>
      <c r="ED144" s="292"/>
      <c r="EE144" s="292"/>
      <c r="EF144" s="292"/>
      <c r="EG144" s="292"/>
      <c r="EH144" s="292"/>
      <c r="EI144" s="292"/>
      <c r="EJ144" s="292"/>
      <c r="EK144" s="292"/>
      <c r="EL144" s="292"/>
      <c r="EM144" s="292"/>
      <c r="EN144" s="292"/>
      <c r="EO144" s="292"/>
      <c r="EP144" s="292"/>
      <c r="EQ144" s="292"/>
      <c r="ER144" s="292"/>
      <c r="ES144" s="292"/>
      <c r="ET144" s="292"/>
      <c r="EU144" s="292"/>
      <c r="EV144" s="292"/>
      <c r="EW144" s="292"/>
      <c r="EX144" s="292"/>
      <c r="EY144" s="292"/>
      <c r="EZ144" s="292"/>
      <c r="FA144" s="292"/>
      <c r="FB144" s="292"/>
      <c r="FC144" s="292"/>
      <c r="FD144" s="292"/>
      <c r="FE144" s="292"/>
      <c r="FF144" s="292"/>
      <c r="FG144" s="292"/>
      <c r="FH144" s="292"/>
      <c r="FI144" s="292"/>
      <c r="FJ144" s="292"/>
      <c r="FK144" s="292"/>
      <c r="FL144" s="292"/>
    </row>
    <row r="145" spans="1:168" hidden="1">
      <c r="A145" s="293"/>
      <c r="B145" s="293"/>
      <c r="C145" s="289"/>
      <c r="D145" s="294"/>
      <c r="E145" s="294"/>
      <c r="F145" s="294"/>
      <c r="G145" s="289"/>
      <c r="H145" s="289"/>
      <c r="I145" s="289"/>
      <c r="J145" s="289"/>
      <c r="K145" s="289"/>
      <c r="L145" s="289"/>
      <c r="M145" s="297"/>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2"/>
      <c r="AY145" s="292"/>
      <c r="AZ145" s="292"/>
      <c r="BA145" s="292"/>
      <c r="BB145" s="292"/>
      <c r="BC145" s="292"/>
      <c r="BD145" s="292"/>
      <c r="BE145" s="292"/>
      <c r="BF145" s="292"/>
      <c r="BG145" s="292"/>
      <c r="BH145" s="292"/>
      <c r="BI145" s="292"/>
      <c r="BJ145" s="292"/>
      <c r="BK145" s="292"/>
      <c r="BL145" s="292"/>
      <c r="BM145" s="292"/>
      <c r="BN145" s="292"/>
      <c r="BO145" s="292"/>
      <c r="BP145" s="292"/>
      <c r="BQ145" s="292"/>
      <c r="BR145" s="292"/>
      <c r="BS145" s="292"/>
      <c r="BT145" s="292"/>
      <c r="BU145" s="292"/>
      <c r="BV145" s="292"/>
      <c r="BW145" s="292"/>
      <c r="BX145" s="292"/>
      <c r="BY145" s="292"/>
      <c r="BZ145" s="292"/>
      <c r="CA145" s="292"/>
      <c r="CB145" s="292"/>
      <c r="CC145" s="292"/>
      <c r="CD145" s="292"/>
      <c r="CE145" s="292"/>
      <c r="CF145" s="292"/>
      <c r="CG145" s="292"/>
      <c r="CH145" s="292"/>
      <c r="CI145" s="292"/>
      <c r="CJ145" s="292"/>
      <c r="CK145" s="292"/>
      <c r="CL145" s="292"/>
      <c r="CM145" s="292"/>
      <c r="CN145" s="292"/>
      <c r="CO145" s="292"/>
      <c r="CP145" s="292"/>
      <c r="CQ145" s="292"/>
      <c r="CR145" s="292"/>
      <c r="CS145" s="292"/>
      <c r="CT145" s="292"/>
      <c r="CU145" s="292"/>
      <c r="CV145" s="292"/>
      <c r="CW145" s="292"/>
      <c r="CX145" s="292"/>
      <c r="CY145" s="292"/>
      <c r="CZ145" s="292"/>
      <c r="DA145" s="292"/>
      <c r="DB145" s="292"/>
      <c r="DC145" s="292"/>
      <c r="DD145" s="292"/>
      <c r="DE145" s="292"/>
      <c r="DF145" s="292"/>
      <c r="DG145" s="292"/>
      <c r="DH145" s="292"/>
      <c r="DI145" s="292"/>
      <c r="DJ145" s="292"/>
      <c r="DK145" s="292"/>
      <c r="DL145" s="292"/>
      <c r="DM145" s="292"/>
      <c r="DN145" s="292"/>
      <c r="DO145" s="292"/>
      <c r="DP145" s="292"/>
      <c r="DQ145" s="292"/>
      <c r="DR145" s="292"/>
      <c r="DS145" s="292"/>
      <c r="DT145" s="292"/>
      <c r="DU145" s="292"/>
      <c r="DV145" s="292"/>
      <c r="DW145" s="292"/>
      <c r="DX145" s="292"/>
      <c r="DY145" s="292"/>
      <c r="DZ145" s="292"/>
      <c r="EA145" s="292"/>
      <c r="EB145" s="292"/>
      <c r="EC145" s="292"/>
      <c r="ED145" s="292"/>
      <c r="EE145" s="292"/>
      <c r="EF145" s="292"/>
      <c r="EG145" s="292"/>
      <c r="EH145" s="292"/>
      <c r="EI145" s="292"/>
      <c r="EJ145" s="292"/>
      <c r="EK145" s="292"/>
      <c r="EL145" s="292"/>
      <c r="EM145" s="292"/>
      <c r="EN145" s="292"/>
      <c r="EO145" s="292"/>
      <c r="EP145" s="292"/>
      <c r="EQ145" s="292"/>
      <c r="ER145" s="292"/>
      <c r="ES145" s="292"/>
      <c r="ET145" s="292"/>
      <c r="EU145" s="292"/>
      <c r="EV145" s="292"/>
      <c r="EW145" s="292"/>
      <c r="EX145" s="292"/>
      <c r="EY145" s="292"/>
      <c r="EZ145" s="292"/>
      <c r="FA145" s="292"/>
      <c r="FB145" s="292"/>
      <c r="FC145" s="292"/>
      <c r="FD145" s="292"/>
      <c r="FE145" s="292"/>
      <c r="FF145" s="292"/>
      <c r="FG145" s="292"/>
      <c r="FH145" s="292"/>
      <c r="FI145" s="292"/>
      <c r="FJ145" s="292"/>
      <c r="FK145" s="292"/>
      <c r="FL145" s="292"/>
    </row>
    <row r="146" spans="1:168" hidden="1">
      <c r="A146" s="293"/>
      <c r="B146" s="293"/>
      <c r="C146" s="289"/>
      <c r="D146" s="294"/>
      <c r="E146" s="294"/>
      <c r="F146" s="294"/>
      <c r="G146" s="289"/>
      <c r="H146" s="289"/>
      <c r="I146" s="289"/>
      <c r="J146" s="289"/>
      <c r="K146" s="289"/>
      <c r="L146" s="289"/>
      <c r="M146" s="297"/>
      <c r="N146" s="292"/>
      <c r="O146" s="292"/>
      <c r="P146" s="292"/>
      <c r="Q146" s="292"/>
      <c r="R146" s="292"/>
      <c r="S146" s="292"/>
      <c r="T146" s="292"/>
      <c r="U146" s="292"/>
      <c r="V146" s="292"/>
      <c r="W146" s="292"/>
      <c r="X146" s="292"/>
      <c r="Y146" s="292"/>
      <c r="Z146" s="292"/>
      <c r="AA146" s="292"/>
      <c r="AB146" s="292"/>
      <c r="AC146" s="292"/>
      <c r="AD146" s="292"/>
      <c r="AE146" s="292"/>
      <c r="AF146" s="292"/>
      <c r="AG146" s="292"/>
      <c r="AH146" s="292"/>
      <c r="AI146" s="292"/>
      <c r="AJ146" s="292"/>
      <c r="AK146" s="292"/>
      <c r="AL146" s="292"/>
      <c r="AM146" s="292"/>
      <c r="AN146" s="292"/>
      <c r="AO146" s="292"/>
      <c r="AP146" s="292"/>
      <c r="AQ146" s="292"/>
      <c r="AR146" s="292"/>
      <c r="AS146" s="292"/>
      <c r="AT146" s="292"/>
      <c r="AU146" s="292"/>
      <c r="AV146" s="292"/>
      <c r="AW146" s="292"/>
      <c r="AX146" s="292"/>
      <c r="AY146" s="292"/>
      <c r="AZ146" s="292"/>
      <c r="BA146" s="292"/>
      <c r="BB146" s="292"/>
      <c r="BC146" s="292"/>
      <c r="BD146" s="292"/>
      <c r="BE146" s="292"/>
      <c r="BF146" s="292"/>
      <c r="BG146" s="292"/>
      <c r="BH146" s="292"/>
      <c r="BI146" s="292"/>
      <c r="BJ146" s="292"/>
      <c r="BK146" s="292"/>
      <c r="BL146" s="292"/>
      <c r="BM146" s="292"/>
      <c r="BN146" s="292"/>
      <c r="BO146" s="292"/>
      <c r="BP146" s="292"/>
      <c r="BQ146" s="292"/>
      <c r="BR146" s="292"/>
      <c r="BS146" s="292"/>
      <c r="BT146" s="292"/>
      <c r="BU146" s="292"/>
      <c r="BV146" s="292"/>
      <c r="BW146" s="292"/>
      <c r="BX146" s="292"/>
      <c r="BY146" s="292"/>
      <c r="BZ146" s="292"/>
      <c r="CA146" s="292"/>
      <c r="CB146" s="292"/>
      <c r="CC146" s="292"/>
      <c r="CD146" s="292"/>
      <c r="CE146" s="292"/>
      <c r="CF146" s="292"/>
      <c r="CG146" s="292"/>
      <c r="CH146" s="292"/>
      <c r="CI146" s="292"/>
      <c r="CJ146" s="292"/>
      <c r="CK146" s="292"/>
      <c r="CL146" s="292"/>
      <c r="CM146" s="292"/>
      <c r="CN146" s="292"/>
      <c r="CO146" s="292"/>
      <c r="CP146" s="292"/>
      <c r="CQ146" s="292"/>
      <c r="CR146" s="292"/>
      <c r="CS146" s="292"/>
      <c r="CT146" s="292"/>
      <c r="CU146" s="292"/>
      <c r="CV146" s="292"/>
      <c r="CW146" s="292"/>
      <c r="CX146" s="292"/>
      <c r="CY146" s="292"/>
      <c r="CZ146" s="292"/>
      <c r="DA146" s="292"/>
      <c r="DB146" s="292"/>
      <c r="DC146" s="292"/>
      <c r="DD146" s="292"/>
      <c r="DE146" s="292"/>
      <c r="DF146" s="292"/>
      <c r="DG146" s="292"/>
      <c r="DH146" s="292"/>
      <c r="DI146" s="292"/>
      <c r="DJ146" s="292"/>
      <c r="DK146" s="292"/>
      <c r="DL146" s="292"/>
      <c r="DM146" s="292"/>
      <c r="DN146" s="292"/>
      <c r="DO146" s="292"/>
      <c r="DP146" s="292"/>
      <c r="DQ146" s="292"/>
      <c r="DR146" s="292"/>
      <c r="DS146" s="292"/>
      <c r="DT146" s="292"/>
      <c r="DU146" s="292"/>
      <c r="DV146" s="292"/>
      <c r="DW146" s="292"/>
      <c r="DX146" s="292"/>
      <c r="DY146" s="292"/>
      <c r="DZ146" s="292"/>
      <c r="EA146" s="292"/>
      <c r="EB146" s="292"/>
      <c r="EC146" s="292"/>
      <c r="ED146" s="292"/>
      <c r="EE146" s="292"/>
      <c r="EF146" s="292"/>
      <c r="EG146" s="292"/>
      <c r="EH146" s="292"/>
      <c r="EI146" s="292"/>
      <c r="EJ146" s="292"/>
      <c r="EK146" s="292"/>
      <c r="EL146" s="292"/>
      <c r="EM146" s="292"/>
      <c r="EN146" s="292"/>
      <c r="EO146" s="292"/>
      <c r="EP146" s="292"/>
      <c r="EQ146" s="292"/>
      <c r="ER146" s="292"/>
      <c r="ES146" s="292"/>
      <c r="ET146" s="292"/>
      <c r="EU146" s="292"/>
      <c r="EV146" s="292"/>
      <c r="EW146" s="292"/>
      <c r="EX146" s="292"/>
      <c r="EY146" s="292"/>
      <c r="EZ146" s="292"/>
      <c r="FA146" s="292"/>
      <c r="FB146" s="292"/>
      <c r="FC146" s="292"/>
      <c r="FD146" s="292"/>
      <c r="FE146" s="292"/>
      <c r="FF146" s="292"/>
      <c r="FG146" s="292"/>
      <c r="FH146" s="292"/>
      <c r="FI146" s="292"/>
      <c r="FJ146" s="292"/>
      <c r="FK146" s="292"/>
      <c r="FL146" s="292"/>
    </row>
    <row r="147" spans="1:168" hidden="1">
      <c r="A147" s="293"/>
      <c r="B147" s="293"/>
      <c r="C147" s="289"/>
      <c r="D147" s="294"/>
      <c r="E147" s="294"/>
      <c r="F147" s="294"/>
      <c r="G147" s="289"/>
      <c r="H147" s="289"/>
      <c r="I147" s="289"/>
      <c r="J147" s="289"/>
      <c r="K147" s="289"/>
      <c r="L147" s="289"/>
      <c r="M147" s="297"/>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2"/>
      <c r="AY147" s="292"/>
      <c r="AZ147" s="292"/>
      <c r="BA147" s="292"/>
      <c r="BB147" s="292"/>
      <c r="BC147" s="292"/>
      <c r="BD147" s="292"/>
      <c r="BE147" s="292"/>
      <c r="BF147" s="292"/>
      <c r="BG147" s="292"/>
      <c r="BH147" s="292"/>
      <c r="BI147" s="292"/>
      <c r="BJ147" s="292"/>
      <c r="BK147" s="292"/>
      <c r="BL147" s="292"/>
      <c r="BM147" s="292"/>
      <c r="BN147" s="292"/>
      <c r="BO147" s="292"/>
      <c r="BP147" s="292"/>
      <c r="BQ147" s="292"/>
      <c r="BR147" s="292"/>
      <c r="BS147" s="292"/>
      <c r="BT147" s="292"/>
      <c r="BU147" s="292"/>
      <c r="BV147" s="292"/>
      <c r="BW147" s="292"/>
      <c r="BX147" s="292"/>
      <c r="BY147" s="292"/>
      <c r="BZ147" s="292"/>
      <c r="CA147" s="292"/>
      <c r="CB147" s="292"/>
      <c r="CC147" s="292"/>
      <c r="CD147" s="292"/>
      <c r="CE147" s="292"/>
      <c r="CF147" s="292"/>
      <c r="CG147" s="292"/>
      <c r="CH147" s="292"/>
      <c r="CI147" s="292"/>
      <c r="CJ147" s="292"/>
      <c r="CK147" s="292"/>
      <c r="CL147" s="292"/>
      <c r="CM147" s="292"/>
      <c r="CN147" s="292"/>
      <c r="CO147" s="292"/>
      <c r="CP147" s="292"/>
      <c r="CQ147" s="292"/>
      <c r="CR147" s="292"/>
      <c r="CS147" s="292"/>
      <c r="CT147" s="292"/>
      <c r="CU147" s="292"/>
      <c r="CV147" s="292"/>
      <c r="CW147" s="292"/>
      <c r="CX147" s="292"/>
      <c r="CY147" s="292"/>
      <c r="CZ147" s="292"/>
      <c r="DA147" s="292"/>
      <c r="DB147" s="292"/>
      <c r="DC147" s="292"/>
      <c r="DD147" s="292"/>
      <c r="DE147" s="292"/>
      <c r="DF147" s="292"/>
      <c r="DG147" s="292"/>
      <c r="DH147" s="292"/>
      <c r="DI147" s="292"/>
      <c r="DJ147" s="292"/>
      <c r="DK147" s="292"/>
      <c r="DL147" s="292"/>
      <c r="DM147" s="292"/>
      <c r="DN147" s="292"/>
      <c r="DO147" s="292"/>
      <c r="DP147" s="292"/>
      <c r="DQ147" s="292"/>
      <c r="DR147" s="292"/>
      <c r="DS147" s="292"/>
      <c r="DT147" s="292"/>
      <c r="DU147" s="292"/>
      <c r="DV147" s="292"/>
      <c r="DW147" s="292"/>
      <c r="DX147" s="292"/>
      <c r="DY147" s="292"/>
      <c r="DZ147" s="292"/>
      <c r="EA147" s="292"/>
      <c r="EB147" s="292"/>
      <c r="EC147" s="292"/>
      <c r="ED147" s="292"/>
      <c r="EE147" s="292"/>
      <c r="EF147" s="292"/>
      <c r="EG147" s="292"/>
      <c r="EH147" s="292"/>
      <c r="EI147" s="292"/>
      <c r="EJ147" s="292"/>
      <c r="EK147" s="292"/>
      <c r="EL147" s="292"/>
      <c r="EM147" s="292"/>
      <c r="EN147" s="292"/>
      <c r="EO147" s="292"/>
      <c r="EP147" s="292"/>
      <c r="EQ147" s="292"/>
      <c r="ER147" s="292"/>
      <c r="ES147" s="292"/>
      <c r="ET147" s="292"/>
      <c r="EU147" s="292"/>
      <c r="EV147" s="292"/>
      <c r="EW147" s="292"/>
      <c r="EX147" s="292"/>
      <c r="EY147" s="292"/>
      <c r="EZ147" s="292"/>
      <c r="FA147" s="292"/>
      <c r="FB147" s="292"/>
      <c r="FC147" s="292"/>
      <c r="FD147" s="292"/>
      <c r="FE147" s="292"/>
      <c r="FF147" s="292"/>
      <c r="FG147" s="292"/>
      <c r="FH147" s="292"/>
      <c r="FI147" s="292"/>
      <c r="FJ147" s="292"/>
      <c r="FK147" s="292"/>
      <c r="FL147" s="292"/>
    </row>
    <row r="148" spans="1:168" hidden="1">
      <c r="A148" s="293"/>
      <c r="B148" s="293"/>
      <c r="C148" s="289"/>
      <c r="D148" s="294"/>
      <c r="E148" s="294"/>
      <c r="F148" s="294"/>
      <c r="G148" s="289"/>
      <c r="H148" s="289"/>
      <c r="I148" s="289"/>
      <c r="J148" s="289"/>
      <c r="K148" s="289"/>
      <c r="L148" s="289"/>
      <c r="M148" s="297"/>
      <c r="N148" s="292"/>
      <c r="O148" s="292"/>
      <c r="P148" s="292"/>
      <c r="Q148" s="292"/>
      <c r="R148" s="292"/>
      <c r="S148" s="292"/>
      <c r="T148" s="292"/>
      <c r="U148" s="292"/>
      <c r="V148" s="292"/>
      <c r="W148" s="292"/>
      <c r="X148" s="292"/>
      <c r="Y148" s="292"/>
      <c r="Z148" s="292"/>
      <c r="AA148" s="292"/>
      <c r="AB148" s="292"/>
      <c r="AC148" s="292"/>
      <c r="AD148" s="292"/>
      <c r="AE148" s="292"/>
      <c r="AF148" s="292"/>
      <c r="AG148" s="292"/>
      <c r="AH148" s="292"/>
      <c r="AI148" s="292"/>
      <c r="AJ148" s="292"/>
      <c r="AK148" s="292"/>
      <c r="AL148" s="292"/>
      <c r="AM148" s="292"/>
      <c r="AN148" s="292"/>
      <c r="AO148" s="292"/>
      <c r="AP148" s="292"/>
      <c r="AQ148" s="292"/>
      <c r="AR148" s="292"/>
      <c r="AS148" s="292"/>
      <c r="AT148" s="292"/>
      <c r="AU148" s="292"/>
      <c r="AV148" s="292"/>
      <c r="AW148" s="292"/>
      <c r="AX148" s="292"/>
      <c r="AY148" s="292"/>
      <c r="AZ148" s="292"/>
      <c r="BA148" s="292"/>
      <c r="BB148" s="292"/>
      <c r="BC148" s="292"/>
      <c r="BD148" s="292"/>
      <c r="BE148" s="292"/>
      <c r="BF148" s="292"/>
      <c r="BG148" s="292"/>
      <c r="BH148" s="292"/>
      <c r="BI148" s="292"/>
      <c r="BJ148" s="292"/>
      <c r="BK148" s="292"/>
      <c r="BL148" s="292"/>
      <c r="BM148" s="292"/>
      <c r="BN148" s="292"/>
      <c r="BO148" s="292"/>
      <c r="BP148" s="292"/>
      <c r="BQ148" s="292"/>
      <c r="BR148" s="292"/>
      <c r="BS148" s="292"/>
      <c r="BT148" s="292"/>
      <c r="BU148" s="292"/>
      <c r="BV148" s="292"/>
      <c r="BW148" s="292"/>
      <c r="BX148" s="292"/>
      <c r="BY148" s="292"/>
      <c r="BZ148" s="292"/>
      <c r="CA148" s="292"/>
      <c r="CB148" s="292"/>
      <c r="CC148" s="292"/>
      <c r="CD148" s="292"/>
      <c r="CE148" s="292"/>
      <c r="CF148" s="292"/>
      <c r="CG148" s="292"/>
      <c r="CH148" s="292"/>
      <c r="CI148" s="292"/>
      <c r="CJ148" s="292"/>
      <c r="CK148" s="292"/>
      <c r="CL148" s="292"/>
      <c r="CM148" s="292"/>
      <c r="CN148" s="292"/>
      <c r="CO148" s="292"/>
      <c r="CP148" s="292"/>
      <c r="CQ148" s="292"/>
      <c r="CR148" s="292"/>
      <c r="CS148" s="292"/>
      <c r="CT148" s="292"/>
      <c r="CU148" s="292"/>
      <c r="CV148" s="292"/>
      <c r="CW148" s="292"/>
      <c r="CX148" s="292"/>
      <c r="CY148" s="292"/>
      <c r="CZ148" s="292"/>
      <c r="DA148" s="292"/>
      <c r="DB148" s="292"/>
      <c r="DC148" s="292"/>
      <c r="DD148" s="292"/>
      <c r="DE148" s="292"/>
      <c r="DF148" s="292"/>
      <c r="DG148" s="292"/>
      <c r="DH148" s="292"/>
      <c r="DI148" s="292"/>
      <c r="DJ148" s="292"/>
      <c r="DK148" s="292"/>
      <c r="DL148" s="292"/>
      <c r="DM148" s="292"/>
      <c r="DN148" s="292"/>
      <c r="DO148" s="292"/>
      <c r="DP148" s="292"/>
      <c r="DQ148" s="292"/>
      <c r="DR148" s="292"/>
      <c r="DS148" s="292"/>
      <c r="DT148" s="292"/>
      <c r="DU148" s="292"/>
      <c r="DV148" s="292"/>
      <c r="DW148" s="292"/>
      <c r="DX148" s="292"/>
      <c r="DY148" s="292"/>
      <c r="DZ148" s="292"/>
      <c r="EA148" s="292"/>
      <c r="EB148" s="292"/>
      <c r="EC148" s="292"/>
      <c r="ED148" s="292"/>
      <c r="EE148" s="292"/>
      <c r="EF148" s="292"/>
      <c r="EG148" s="292"/>
      <c r="EH148" s="292"/>
      <c r="EI148" s="292"/>
      <c r="EJ148" s="292"/>
      <c r="EK148" s="292"/>
      <c r="EL148" s="292"/>
      <c r="EM148" s="292"/>
      <c r="EN148" s="292"/>
      <c r="EO148" s="292"/>
      <c r="EP148" s="292"/>
      <c r="EQ148" s="292"/>
      <c r="ER148" s="292"/>
      <c r="ES148" s="292"/>
      <c r="ET148" s="292"/>
      <c r="EU148" s="292"/>
      <c r="EV148" s="292"/>
      <c r="EW148" s="292"/>
      <c r="EX148" s="292"/>
      <c r="EY148" s="292"/>
      <c r="EZ148" s="292"/>
      <c r="FA148" s="292"/>
      <c r="FB148" s="292"/>
      <c r="FC148" s="292"/>
      <c r="FD148" s="292"/>
      <c r="FE148" s="292"/>
      <c r="FF148" s="292"/>
      <c r="FG148" s="292"/>
      <c r="FH148" s="292"/>
      <c r="FI148" s="292"/>
      <c r="FJ148" s="292"/>
      <c r="FK148" s="292"/>
      <c r="FL148" s="292"/>
    </row>
    <row r="149" spans="1:168" hidden="1">
      <c r="A149" s="293"/>
      <c r="B149" s="293"/>
      <c r="C149" s="289"/>
      <c r="D149" s="294"/>
      <c r="E149" s="294"/>
      <c r="F149" s="294"/>
      <c r="G149" s="289"/>
      <c r="H149" s="289"/>
      <c r="I149" s="289"/>
      <c r="J149" s="289"/>
      <c r="K149" s="289"/>
      <c r="L149" s="289"/>
      <c r="M149" s="297"/>
      <c r="N149" s="292"/>
      <c r="O149" s="292"/>
      <c r="P149" s="292"/>
      <c r="Q149" s="292"/>
      <c r="R149" s="292"/>
      <c r="S149" s="292"/>
      <c r="T149" s="292"/>
      <c r="U149" s="292"/>
      <c r="V149" s="292"/>
      <c r="W149" s="292"/>
      <c r="X149" s="292"/>
      <c r="Y149" s="292"/>
      <c r="Z149" s="292"/>
      <c r="AA149" s="292"/>
      <c r="AB149" s="292"/>
      <c r="AC149" s="292"/>
      <c r="AD149" s="292"/>
      <c r="AE149" s="292"/>
      <c r="AF149" s="292"/>
      <c r="AG149" s="292"/>
      <c r="AH149" s="292"/>
      <c r="AI149" s="292"/>
      <c r="AJ149" s="292"/>
      <c r="AK149" s="292"/>
      <c r="AL149" s="292"/>
      <c r="AM149" s="292"/>
      <c r="AN149" s="292"/>
      <c r="AO149" s="292"/>
      <c r="AP149" s="292"/>
      <c r="AQ149" s="292"/>
      <c r="AR149" s="292"/>
      <c r="AS149" s="292"/>
      <c r="AT149" s="292"/>
      <c r="AU149" s="292"/>
      <c r="AV149" s="292"/>
      <c r="AW149" s="292"/>
      <c r="AX149" s="292"/>
      <c r="AY149" s="292"/>
      <c r="AZ149" s="292"/>
      <c r="BA149" s="292"/>
      <c r="BB149" s="292"/>
      <c r="BC149" s="292"/>
      <c r="BD149" s="292"/>
      <c r="BE149" s="292"/>
      <c r="BF149" s="292"/>
      <c r="BG149" s="292"/>
      <c r="BH149" s="292"/>
      <c r="BI149" s="292"/>
      <c r="BJ149" s="292"/>
      <c r="BK149" s="292"/>
      <c r="BL149" s="292"/>
      <c r="BM149" s="292"/>
      <c r="BN149" s="292"/>
      <c r="BO149" s="292"/>
      <c r="BP149" s="292"/>
      <c r="BQ149" s="292"/>
      <c r="BR149" s="292"/>
      <c r="BS149" s="292"/>
      <c r="BT149" s="292"/>
      <c r="BU149" s="292"/>
      <c r="BV149" s="292"/>
      <c r="BW149" s="292"/>
      <c r="BX149" s="292"/>
      <c r="BY149" s="292"/>
      <c r="BZ149" s="292"/>
      <c r="CA149" s="292"/>
      <c r="CB149" s="292"/>
      <c r="CC149" s="292"/>
      <c r="CD149" s="292"/>
      <c r="CE149" s="292"/>
      <c r="CF149" s="292"/>
      <c r="CG149" s="292"/>
      <c r="CH149" s="292"/>
      <c r="CI149" s="292"/>
      <c r="CJ149" s="292"/>
      <c r="CK149" s="292"/>
      <c r="CL149" s="292"/>
      <c r="CM149" s="292"/>
      <c r="CN149" s="292"/>
      <c r="CO149" s="292"/>
      <c r="CP149" s="292"/>
      <c r="CQ149" s="292"/>
      <c r="CR149" s="292"/>
      <c r="CS149" s="292"/>
      <c r="CT149" s="292"/>
      <c r="CU149" s="292"/>
      <c r="CV149" s="292"/>
      <c r="CW149" s="292"/>
      <c r="CX149" s="292"/>
      <c r="CY149" s="292"/>
      <c r="CZ149" s="292"/>
      <c r="DA149" s="292"/>
      <c r="DB149" s="292"/>
      <c r="DC149" s="292"/>
      <c r="DD149" s="292"/>
      <c r="DE149" s="292"/>
      <c r="DF149" s="292"/>
      <c r="DG149" s="292"/>
      <c r="DH149" s="292"/>
      <c r="DI149" s="292"/>
      <c r="DJ149" s="292"/>
      <c r="DK149" s="292"/>
      <c r="DL149" s="292"/>
      <c r="DM149" s="292"/>
      <c r="DN149" s="292"/>
      <c r="DO149" s="292"/>
      <c r="DP149" s="292"/>
      <c r="DQ149" s="292"/>
      <c r="DR149" s="292"/>
      <c r="DS149" s="292"/>
      <c r="DT149" s="292"/>
      <c r="DU149" s="292"/>
      <c r="DV149" s="292"/>
      <c r="DW149" s="292"/>
      <c r="DX149" s="292"/>
      <c r="DY149" s="292"/>
      <c r="DZ149" s="292"/>
      <c r="EA149" s="292"/>
      <c r="EB149" s="292"/>
      <c r="EC149" s="292"/>
      <c r="ED149" s="292"/>
      <c r="EE149" s="292"/>
      <c r="EF149" s="292"/>
      <c r="EG149" s="292"/>
      <c r="EH149" s="292"/>
      <c r="EI149" s="292"/>
      <c r="EJ149" s="292"/>
      <c r="EK149" s="292"/>
      <c r="EL149" s="292"/>
      <c r="EM149" s="292"/>
      <c r="EN149" s="292"/>
      <c r="EO149" s="292"/>
      <c r="EP149" s="292"/>
      <c r="EQ149" s="292"/>
      <c r="ER149" s="292"/>
      <c r="ES149" s="292"/>
      <c r="ET149" s="292"/>
      <c r="EU149" s="292"/>
      <c r="EV149" s="292"/>
      <c r="EW149" s="292"/>
      <c r="EX149" s="292"/>
      <c r="EY149" s="292"/>
      <c r="EZ149" s="292"/>
      <c r="FA149" s="292"/>
      <c r="FB149" s="292"/>
      <c r="FC149" s="292"/>
      <c r="FD149" s="292"/>
      <c r="FE149" s="292"/>
      <c r="FF149" s="292"/>
      <c r="FG149" s="292"/>
      <c r="FH149" s="292"/>
      <c r="FI149" s="292"/>
      <c r="FJ149" s="292"/>
      <c r="FK149" s="292"/>
      <c r="FL149" s="292"/>
    </row>
    <row r="150" spans="1:168" hidden="1">
      <c r="A150" s="293"/>
      <c r="B150" s="293"/>
      <c r="C150" s="289"/>
      <c r="D150" s="294"/>
      <c r="E150" s="294"/>
      <c r="F150" s="294"/>
      <c r="G150" s="289"/>
      <c r="H150" s="289"/>
      <c r="I150" s="289"/>
      <c r="J150" s="289"/>
      <c r="K150" s="289"/>
      <c r="L150" s="289"/>
      <c r="M150" s="297"/>
      <c r="N150" s="292"/>
      <c r="O150" s="292"/>
      <c r="P150" s="292"/>
      <c r="Q150" s="292"/>
      <c r="R150" s="292"/>
      <c r="S150" s="292"/>
      <c r="T150" s="292"/>
      <c r="U150" s="292"/>
      <c r="V150" s="292"/>
      <c r="W150" s="292"/>
      <c r="X150" s="292"/>
      <c r="Y150" s="292"/>
      <c r="Z150" s="292"/>
      <c r="AA150" s="292"/>
      <c r="AB150" s="292"/>
      <c r="AC150" s="292"/>
      <c r="AD150" s="292"/>
      <c r="AE150" s="292"/>
      <c r="AF150" s="292"/>
      <c r="AG150" s="292"/>
      <c r="AH150" s="292"/>
      <c r="AI150" s="292"/>
      <c r="AJ150" s="292"/>
      <c r="AK150" s="292"/>
      <c r="AL150" s="292"/>
      <c r="AM150" s="292"/>
      <c r="AN150" s="292"/>
      <c r="AO150" s="292"/>
      <c r="AP150" s="292"/>
      <c r="AQ150" s="292"/>
      <c r="AR150" s="292"/>
      <c r="AS150" s="292"/>
      <c r="AT150" s="292"/>
      <c r="AU150" s="292"/>
      <c r="AV150" s="292"/>
      <c r="AW150" s="292"/>
      <c r="AX150" s="292"/>
      <c r="AY150" s="292"/>
      <c r="AZ150" s="292"/>
      <c r="BA150" s="292"/>
      <c r="BB150" s="292"/>
      <c r="BC150" s="292"/>
      <c r="BD150" s="292"/>
      <c r="BE150" s="292"/>
      <c r="BF150" s="292"/>
      <c r="BG150" s="292"/>
      <c r="BH150" s="292"/>
      <c r="BI150" s="292"/>
      <c r="BJ150" s="292"/>
      <c r="BK150" s="292"/>
      <c r="BL150" s="292"/>
      <c r="BM150" s="292"/>
      <c r="BN150" s="292"/>
      <c r="BO150" s="292"/>
      <c r="BP150" s="292"/>
      <c r="BQ150" s="292"/>
      <c r="BR150" s="292"/>
      <c r="BS150" s="292"/>
      <c r="BT150" s="292"/>
      <c r="BU150" s="292"/>
      <c r="BV150" s="292"/>
      <c r="BW150" s="292"/>
      <c r="BX150" s="292"/>
      <c r="BY150" s="292"/>
      <c r="BZ150" s="292"/>
      <c r="CA150" s="292"/>
      <c r="CB150" s="292"/>
      <c r="CC150" s="292"/>
      <c r="CD150" s="292"/>
      <c r="CE150" s="292"/>
      <c r="CF150" s="292"/>
      <c r="CG150" s="292"/>
      <c r="CH150" s="292"/>
      <c r="CI150" s="292"/>
      <c r="CJ150" s="292"/>
      <c r="CK150" s="292"/>
      <c r="CL150" s="292"/>
      <c r="CM150" s="292"/>
      <c r="CN150" s="292"/>
      <c r="CO150" s="292"/>
      <c r="CP150" s="292"/>
      <c r="CQ150" s="292"/>
      <c r="CR150" s="292"/>
      <c r="CS150" s="292"/>
      <c r="CT150" s="292"/>
      <c r="CU150" s="292"/>
      <c r="CV150" s="292"/>
      <c r="CW150" s="292"/>
      <c r="CX150" s="292"/>
      <c r="CY150" s="292"/>
      <c r="CZ150" s="292"/>
      <c r="DA150" s="292"/>
      <c r="DB150" s="292"/>
      <c r="DC150" s="292"/>
      <c r="DD150" s="292"/>
      <c r="DE150" s="292"/>
      <c r="DF150" s="292"/>
      <c r="DG150" s="292"/>
      <c r="DH150" s="292"/>
      <c r="DI150" s="292"/>
      <c r="DJ150" s="292"/>
      <c r="DK150" s="292"/>
      <c r="DL150" s="292"/>
      <c r="DM150" s="292"/>
      <c r="DN150" s="292"/>
      <c r="DO150" s="292"/>
      <c r="DP150" s="292"/>
      <c r="DQ150" s="292"/>
      <c r="DR150" s="292"/>
      <c r="DS150" s="292"/>
      <c r="DT150" s="292"/>
      <c r="DU150" s="292"/>
      <c r="DV150" s="292"/>
      <c r="DW150" s="292"/>
      <c r="DX150" s="292"/>
      <c r="DY150" s="292"/>
      <c r="DZ150" s="292"/>
      <c r="EA150" s="292"/>
      <c r="EB150" s="292"/>
      <c r="EC150" s="292"/>
      <c r="ED150" s="292"/>
      <c r="EE150" s="292"/>
      <c r="EF150" s="292"/>
      <c r="EG150" s="292"/>
      <c r="EH150" s="292"/>
      <c r="EI150" s="292"/>
      <c r="EJ150" s="292"/>
      <c r="EK150" s="292"/>
      <c r="EL150" s="292"/>
      <c r="EM150" s="292"/>
      <c r="EN150" s="292"/>
      <c r="EO150" s="292"/>
      <c r="EP150" s="292"/>
      <c r="EQ150" s="292"/>
      <c r="ER150" s="292"/>
      <c r="ES150" s="292"/>
      <c r="ET150" s="292"/>
      <c r="EU150" s="292"/>
      <c r="EV150" s="292"/>
      <c r="EW150" s="292"/>
      <c r="EX150" s="292"/>
      <c r="EY150" s="292"/>
      <c r="EZ150" s="292"/>
      <c r="FA150" s="292"/>
      <c r="FB150" s="292"/>
      <c r="FC150" s="292"/>
      <c r="FD150" s="292"/>
      <c r="FE150" s="292"/>
      <c r="FF150" s="292"/>
      <c r="FG150" s="292"/>
      <c r="FH150" s="292"/>
      <c r="FI150" s="292"/>
      <c r="FJ150" s="292"/>
      <c r="FK150" s="292"/>
      <c r="FL150" s="292"/>
    </row>
    <row r="151" spans="1:168" hidden="1">
      <c r="A151" s="293"/>
      <c r="B151" s="293"/>
      <c r="C151" s="289"/>
      <c r="D151" s="294"/>
      <c r="E151" s="294"/>
      <c r="F151" s="294"/>
      <c r="G151" s="289"/>
      <c r="H151" s="289"/>
      <c r="I151" s="289"/>
      <c r="J151" s="289"/>
      <c r="K151" s="289"/>
      <c r="L151" s="289"/>
      <c r="M151" s="297"/>
      <c r="N151" s="292"/>
      <c r="O151" s="292"/>
      <c r="P151" s="292"/>
      <c r="Q151" s="292"/>
      <c r="R151" s="292"/>
      <c r="S151" s="292"/>
      <c r="T151" s="292"/>
      <c r="U151" s="292"/>
      <c r="V151" s="292"/>
      <c r="W151" s="292"/>
      <c r="X151" s="292"/>
      <c r="Y151" s="292"/>
      <c r="Z151" s="292"/>
      <c r="AA151" s="292"/>
      <c r="AB151" s="292"/>
      <c r="AC151" s="292"/>
      <c r="AD151" s="292"/>
      <c r="AE151" s="292"/>
      <c r="AF151" s="292"/>
      <c r="AG151" s="292"/>
      <c r="AH151" s="292"/>
      <c r="AI151" s="292"/>
      <c r="AJ151" s="292"/>
      <c r="AK151" s="292"/>
      <c r="AL151" s="292"/>
      <c r="AM151" s="292"/>
      <c r="AN151" s="292"/>
      <c r="AO151" s="292"/>
      <c r="AP151" s="292"/>
      <c r="AQ151" s="292"/>
      <c r="AR151" s="292"/>
      <c r="AS151" s="292"/>
      <c r="AT151" s="292"/>
      <c r="AU151" s="292"/>
      <c r="AV151" s="292"/>
      <c r="AW151" s="292"/>
      <c r="AX151" s="292"/>
      <c r="AY151" s="292"/>
      <c r="AZ151" s="292"/>
      <c r="BA151" s="292"/>
      <c r="BB151" s="292"/>
      <c r="BC151" s="292"/>
      <c r="BD151" s="292"/>
      <c r="BE151" s="292"/>
      <c r="BF151" s="292"/>
      <c r="BG151" s="292"/>
      <c r="BH151" s="292"/>
      <c r="BI151" s="292"/>
      <c r="BJ151" s="292"/>
      <c r="BK151" s="292"/>
      <c r="BL151" s="292"/>
      <c r="BM151" s="292"/>
      <c r="BN151" s="292"/>
      <c r="BO151" s="292"/>
      <c r="BP151" s="292"/>
      <c r="BQ151" s="292"/>
      <c r="BR151" s="292"/>
      <c r="BS151" s="292"/>
      <c r="BT151" s="292"/>
      <c r="BU151" s="292"/>
      <c r="BV151" s="292"/>
      <c r="BW151" s="292"/>
      <c r="BX151" s="292"/>
      <c r="BY151" s="292"/>
      <c r="BZ151" s="292"/>
      <c r="CA151" s="292"/>
      <c r="CB151" s="292"/>
      <c r="CC151" s="292"/>
      <c r="CD151" s="292"/>
      <c r="CE151" s="292"/>
      <c r="CF151" s="292"/>
      <c r="CG151" s="292"/>
      <c r="CH151" s="292"/>
      <c r="CI151" s="292"/>
      <c r="CJ151" s="292"/>
      <c r="CK151" s="292"/>
      <c r="CL151" s="292"/>
      <c r="CM151" s="292"/>
      <c r="CN151" s="292"/>
      <c r="CO151" s="292"/>
      <c r="CP151" s="292"/>
      <c r="CQ151" s="292"/>
      <c r="CR151" s="292"/>
      <c r="CS151" s="292"/>
      <c r="CT151" s="292"/>
      <c r="CU151" s="292"/>
      <c r="CV151" s="292"/>
      <c r="CW151" s="292"/>
      <c r="CX151" s="292"/>
      <c r="CY151" s="292"/>
      <c r="CZ151" s="292"/>
      <c r="DA151" s="292"/>
      <c r="DB151" s="292"/>
      <c r="DC151" s="292"/>
      <c r="DD151" s="292"/>
      <c r="DE151" s="292"/>
      <c r="DF151" s="292"/>
      <c r="DG151" s="292"/>
      <c r="DH151" s="292"/>
      <c r="DI151" s="292"/>
      <c r="DJ151" s="292"/>
      <c r="DK151" s="292"/>
      <c r="DL151" s="292"/>
      <c r="DM151" s="292"/>
      <c r="DN151" s="292"/>
      <c r="DO151" s="292"/>
      <c r="DP151" s="292"/>
      <c r="DQ151" s="292"/>
      <c r="DR151" s="292"/>
      <c r="DS151" s="292"/>
      <c r="DT151" s="292"/>
      <c r="DU151" s="292"/>
      <c r="DV151" s="292"/>
      <c r="DW151" s="292"/>
      <c r="DX151" s="292"/>
      <c r="DY151" s="292"/>
      <c r="DZ151" s="292"/>
      <c r="EA151" s="292"/>
      <c r="EB151" s="292"/>
      <c r="EC151" s="292"/>
      <c r="ED151" s="292"/>
      <c r="EE151" s="292"/>
      <c r="EF151" s="292"/>
      <c r="EG151" s="292"/>
      <c r="EH151" s="292"/>
      <c r="EI151" s="292"/>
      <c r="EJ151" s="292"/>
      <c r="EK151" s="292"/>
      <c r="EL151" s="292"/>
      <c r="EM151" s="292"/>
      <c r="EN151" s="292"/>
      <c r="EO151" s="292"/>
      <c r="EP151" s="292"/>
      <c r="EQ151" s="292"/>
      <c r="ER151" s="292"/>
      <c r="ES151" s="292"/>
      <c r="ET151" s="292"/>
      <c r="EU151" s="292"/>
      <c r="EV151" s="292"/>
      <c r="EW151" s="292"/>
      <c r="EX151" s="292"/>
      <c r="EY151" s="292"/>
      <c r="EZ151" s="292"/>
      <c r="FA151" s="292"/>
      <c r="FB151" s="292"/>
      <c r="FC151" s="292"/>
      <c r="FD151" s="292"/>
      <c r="FE151" s="292"/>
      <c r="FF151" s="292"/>
      <c r="FG151" s="292"/>
      <c r="FH151" s="292"/>
      <c r="FI151" s="292"/>
      <c r="FJ151" s="292"/>
      <c r="FK151" s="292"/>
      <c r="FL151" s="292"/>
    </row>
    <row r="152" spans="1:168" hidden="1">
      <c r="A152" s="293"/>
      <c r="B152" s="293"/>
      <c r="C152" s="289"/>
      <c r="D152" s="294"/>
      <c r="E152" s="294"/>
      <c r="F152" s="294"/>
      <c r="G152" s="289"/>
      <c r="H152" s="289"/>
      <c r="I152" s="289"/>
      <c r="J152" s="289"/>
      <c r="K152" s="289"/>
      <c r="L152" s="289"/>
      <c r="M152" s="297"/>
      <c r="N152" s="292"/>
      <c r="O152" s="292"/>
      <c r="P152" s="292"/>
      <c r="Q152" s="292"/>
      <c r="R152" s="292"/>
      <c r="S152" s="292"/>
      <c r="T152" s="292"/>
      <c r="U152" s="292"/>
      <c r="V152" s="292"/>
      <c r="W152" s="292"/>
      <c r="X152" s="292"/>
      <c r="Y152" s="292"/>
      <c r="Z152" s="292"/>
      <c r="AA152" s="292"/>
      <c r="AB152" s="292"/>
      <c r="AC152" s="292"/>
      <c r="AD152" s="292"/>
      <c r="AE152" s="292"/>
      <c r="AF152" s="292"/>
      <c r="AG152" s="292"/>
      <c r="AH152" s="292"/>
      <c r="AI152" s="292"/>
      <c r="AJ152" s="292"/>
      <c r="AK152" s="292"/>
      <c r="AL152" s="292"/>
      <c r="AM152" s="292"/>
      <c r="AN152" s="292"/>
      <c r="AO152" s="292"/>
      <c r="AP152" s="292"/>
      <c r="AQ152" s="292"/>
      <c r="AR152" s="292"/>
      <c r="AS152" s="292"/>
      <c r="AT152" s="292"/>
      <c r="AU152" s="292"/>
      <c r="AV152" s="292"/>
      <c r="AW152" s="292"/>
      <c r="AX152" s="292"/>
      <c r="AY152" s="292"/>
      <c r="AZ152" s="292"/>
      <c r="BA152" s="292"/>
      <c r="BB152" s="292"/>
      <c r="BC152" s="292"/>
      <c r="BD152" s="292"/>
      <c r="BE152" s="292"/>
      <c r="BF152" s="292"/>
      <c r="BG152" s="292"/>
      <c r="BH152" s="292"/>
      <c r="BI152" s="292"/>
      <c r="BJ152" s="292"/>
      <c r="BK152" s="292"/>
      <c r="BL152" s="292"/>
      <c r="BM152" s="292"/>
      <c r="BN152" s="292"/>
      <c r="BO152" s="292"/>
      <c r="BP152" s="292"/>
      <c r="BQ152" s="292"/>
      <c r="BR152" s="292"/>
      <c r="BS152" s="292"/>
      <c r="BT152" s="292"/>
      <c r="BU152" s="292"/>
      <c r="BV152" s="292"/>
      <c r="BW152" s="292"/>
      <c r="BX152" s="292"/>
      <c r="BY152" s="292"/>
      <c r="BZ152" s="292"/>
      <c r="CA152" s="292"/>
      <c r="CB152" s="292"/>
      <c r="CC152" s="292"/>
      <c r="CD152" s="292"/>
      <c r="CE152" s="292"/>
      <c r="CF152" s="292"/>
      <c r="CG152" s="292"/>
      <c r="CH152" s="292"/>
      <c r="CI152" s="292"/>
      <c r="CJ152" s="292"/>
      <c r="CK152" s="292"/>
      <c r="CL152" s="292"/>
      <c r="CM152" s="292"/>
      <c r="CN152" s="292"/>
      <c r="CO152" s="292"/>
      <c r="CP152" s="292"/>
      <c r="CQ152" s="292"/>
      <c r="CR152" s="292"/>
      <c r="CS152" s="292"/>
      <c r="CT152" s="292"/>
      <c r="CU152" s="292"/>
      <c r="CV152" s="292"/>
      <c r="CW152" s="292"/>
      <c r="CX152" s="292"/>
      <c r="CY152" s="292"/>
      <c r="CZ152" s="292"/>
      <c r="DA152" s="292"/>
      <c r="DB152" s="292"/>
      <c r="DC152" s="292"/>
      <c r="DD152" s="292"/>
      <c r="DE152" s="292"/>
      <c r="DF152" s="292"/>
      <c r="DG152" s="292"/>
      <c r="DH152" s="292"/>
      <c r="DI152" s="292"/>
      <c r="DJ152" s="292"/>
      <c r="DK152" s="292"/>
      <c r="DL152" s="292"/>
      <c r="DM152" s="292"/>
      <c r="DN152" s="292"/>
      <c r="DO152" s="292"/>
      <c r="DP152" s="292"/>
      <c r="DQ152" s="292"/>
      <c r="DR152" s="292"/>
      <c r="DS152" s="292"/>
      <c r="DT152" s="292"/>
      <c r="DU152" s="292"/>
      <c r="DV152" s="292"/>
      <c r="DW152" s="292"/>
      <c r="DX152" s="292"/>
      <c r="DY152" s="292"/>
      <c r="DZ152" s="292"/>
      <c r="EA152" s="292"/>
      <c r="EB152" s="292"/>
      <c r="EC152" s="292"/>
      <c r="ED152" s="292"/>
      <c r="EE152" s="292"/>
      <c r="EF152" s="292"/>
      <c r="EG152" s="292"/>
      <c r="EH152" s="292"/>
      <c r="EI152" s="292"/>
      <c r="EJ152" s="292"/>
      <c r="EK152" s="292"/>
      <c r="EL152" s="292"/>
      <c r="EM152" s="292"/>
      <c r="EN152" s="292"/>
      <c r="EO152" s="292"/>
      <c r="EP152" s="292"/>
      <c r="EQ152" s="292"/>
      <c r="ER152" s="292"/>
      <c r="ES152" s="292"/>
      <c r="ET152" s="292"/>
      <c r="EU152" s="292"/>
      <c r="EV152" s="292"/>
      <c r="EW152" s="292"/>
      <c r="EX152" s="292"/>
      <c r="EY152" s="292"/>
      <c r="EZ152" s="292"/>
      <c r="FA152" s="292"/>
      <c r="FB152" s="292"/>
      <c r="FC152" s="292"/>
      <c r="FD152" s="292"/>
      <c r="FE152" s="292"/>
      <c r="FF152" s="292"/>
      <c r="FG152" s="292"/>
      <c r="FH152" s="292"/>
      <c r="FI152" s="292"/>
      <c r="FJ152" s="292"/>
      <c r="FK152" s="292"/>
      <c r="FL152" s="292"/>
    </row>
    <row r="153" spans="1:168" hidden="1">
      <c r="A153" s="293"/>
      <c r="B153" s="293"/>
      <c r="C153" s="289"/>
      <c r="D153" s="294"/>
      <c r="E153" s="294"/>
      <c r="F153" s="294"/>
      <c r="G153" s="289"/>
      <c r="H153" s="289"/>
      <c r="I153" s="289"/>
      <c r="J153" s="289"/>
      <c r="K153" s="289"/>
      <c r="L153" s="289"/>
      <c r="M153" s="297"/>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2"/>
      <c r="AY153" s="292"/>
      <c r="AZ153" s="292"/>
      <c r="BA153" s="292"/>
      <c r="BB153" s="292"/>
      <c r="BC153" s="292"/>
      <c r="BD153" s="292"/>
      <c r="BE153" s="292"/>
      <c r="BF153" s="292"/>
      <c r="BG153" s="292"/>
      <c r="BH153" s="292"/>
      <c r="BI153" s="292"/>
      <c r="BJ153" s="292"/>
      <c r="BK153" s="292"/>
      <c r="BL153" s="292"/>
      <c r="BM153" s="292"/>
      <c r="BN153" s="292"/>
      <c r="BO153" s="292"/>
      <c r="BP153" s="292"/>
      <c r="BQ153" s="292"/>
      <c r="BR153" s="292"/>
      <c r="BS153" s="292"/>
      <c r="BT153" s="292"/>
      <c r="BU153" s="292"/>
      <c r="BV153" s="292"/>
      <c r="BW153" s="292"/>
      <c r="BX153" s="292"/>
      <c r="BY153" s="292"/>
      <c r="BZ153" s="292"/>
      <c r="CA153" s="292"/>
      <c r="CB153" s="292"/>
      <c r="CC153" s="292"/>
      <c r="CD153" s="292"/>
      <c r="CE153" s="292"/>
      <c r="CF153" s="292"/>
      <c r="CG153" s="292"/>
      <c r="CH153" s="292"/>
      <c r="CI153" s="292"/>
      <c r="CJ153" s="292"/>
      <c r="CK153" s="292"/>
      <c r="CL153" s="292"/>
      <c r="CM153" s="292"/>
      <c r="CN153" s="292"/>
      <c r="CO153" s="292"/>
      <c r="CP153" s="292"/>
      <c r="CQ153" s="292"/>
      <c r="CR153" s="292"/>
      <c r="CS153" s="292"/>
      <c r="CT153" s="292"/>
      <c r="CU153" s="292"/>
      <c r="CV153" s="292"/>
      <c r="CW153" s="292"/>
      <c r="CX153" s="292"/>
      <c r="CY153" s="292"/>
      <c r="CZ153" s="292"/>
      <c r="DA153" s="292"/>
      <c r="DB153" s="292"/>
      <c r="DC153" s="292"/>
      <c r="DD153" s="292"/>
      <c r="DE153" s="292"/>
      <c r="DF153" s="292"/>
      <c r="DG153" s="292"/>
      <c r="DH153" s="292"/>
      <c r="DI153" s="292"/>
      <c r="DJ153" s="292"/>
      <c r="DK153" s="292"/>
      <c r="DL153" s="292"/>
      <c r="DM153" s="292"/>
      <c r="DN153" s="292"/>
      <c r="DO153" s="292"/>
      <c r="DP153" s="292"/>
      <c r="DQ153" s="292"/>
      <c r="DR153" s="292"/>
      <c r="DS153" s="292"/>
      <c r="DT153" s="292"/>
      <c r="DU153" s="292"/>
      <c r="DV153" s="292"/>
      <c r="DW153" s="292"/>
      <c r="DX153" s="292"/>
      <c r="DY153" s="292"/>
      <c r="DZ153" s="292"/>
      <c r="EA153" s="292"/>
      <c r="EB153" s="292"/>
      <c r="EC153" s="292"/>
      <c r="ED153" s="292"/>
      <c r="EE153" s="292"/>
      <c r="EF153" s="292"/>
      <c r="EG153" s="292"/>
      <c r="EH153" s="292"/>
      <c r="EI153" s="292"/>
      <c r="EJ153" s="292"/>
      <c r="EK153" s="292"/>
      <c r="EL153" s="292"/>
      <c r="EM153" s="292"/>
      <c r="EN153" s="292"/>
      <c r="EO153" s="292"/>
      <c r="EP153" s="292"/>
      <c r="EQ153" s="292"/>
      <c r="ER153" s="292"/>
      <c r="ES153" s="292"/>
      <c r="ET153" s="292"/>
      <c r="EU153" s="292"/>
      <c r="EV153" s="292"/>
      <c r="EW153" s="292"/>
      <c r="EX153" s="292"/>
      <c r="EY153" s="292"/>
      <c r="EZ153" s="292"/>
      <c r="FA153" s="292"/>
      <c r="FB153" s="292"/>
      <c r="FC153" s="292"/>
      <c r="FD153" s="292"/>
      <c r="FE153" s="292"/>
      <c r="FF153" s="292"/>
      <c r="FG153" s="292"/>
      <c r="FH153" s="292"/>
      <c r="FI153" s="292"/>
      <c r="FJ153" s="292"/>
      <c r="FK153" s="292"/>
      <c r="FL153" s="292"/>
    </row>
    <row r="154" spans="1:168" hidden="1">
      <c r="A154" s="293"/>
      <c r="B154" s="293"/>
      <c r="C154" s="289"/>
      <c r="D154" s="294"/>
      <c r="E154" s="294"/>
      <c r="F154" s="294"/>
      <c r="G154" s="289"/>
      <c r="H154" s="289"/>
      <c r="I154" s="289"/>
      <c r="J154" s="289"/>
      <c r="K154" s="289"/>
      <c r="L154" s="289"/>
      <c r="M154" s="297"/>
      <c r="N154" s="292"/>
      <c r="O154" s="292"/>
      <c r="P154" s="292"/>
      <c r="Q154" s="292"/>
      <c r="R154" s="292"/>
      <c r="S154" s="292"/>
      <c r="T154" s="292"/>
      <c r="U154" s="292"/>
      <c r="V154" s="292"/>
      <c r="W154" s="292"/>
      <c r="X154" s="292"/>
      <c r="Y154" s="292"/>
      <c r="Z154" s="292"/>
      <c r="AA154" s="292"/>
      <c r="AB154" s="292"/>
      <c r="AC154" s="292"/>
      <c r="AD154" s="292"/>
      <c r="AE154" s="292"/>
      <c r="AF154" s="292"/>
      <c r="AG154" s="292"/>
      <c r="AH154" s="292"/>
      <c r="AI154" s="292"/>
      <c r="AJ154" s="292"/>
      <c r="AK154" s="292"/>
      <c r="AL154" s="292"/>
      <c r="AM154" s="292"/>
      <c r="AN154" s="292"/>
      <c r="AO154" s="292"/>
      <c r="AP154" s="292"/>
      <c r="AQ154" s="292"/>
      <c r="AR154" s="292"/>
      <c r="AS154" s="292"/>
      <c r="AT154" s="292"/>
      <c r="AU154" s="292"/>
      <c r="AV154" s="292"/>
      <c r="AW154" s="292"/>
      <c r="AX154" s="292"/>
      <c r="AY154" s="292"/>
      <c r="AZ154" s="292"/>
      <c r="BA154" s="292"/>
      <c r="BB154" s="292"/>
      <c r="BC154" s="292"/>
      <c r="BD154" s="292"/>
      <c r="BE154" s="292"/>
      <c r="BF154" s="292"/>
      <c r="BG154" s="292"/>
      <c r="BH154" s="292"/>
      <c r="BI154" s="292"/>
      <c r="BJ154" s="292"/>
      <c r="BK154" s="292"/>
      <c r="BL154" s="292"/>
      <c r="BM154" s="292"/>
      <c r="BN154" s="292"/>
      <c r="BO154" s="292"/>
      <c r="BP154" s="292"/>
      <c r="BQ154" s="292"/>
      <c r="BR154" s="292"/>
      <c r="BS154" s="292"/>
      <c r="BT154" s="292"/>
      <c r="BU154" s="292"/>
      <c r="BV154" s="292"/>
      <c r="BW154" s="292"/>
      <c r="BX154" s="292"/>
      <c r="BY154" s="292"/>
      <c r="BZ154" s="292"/>
      <c r="CA154" s="292"/>
      <c r="CB154" s="292"/>
      <c r="CC154" s="292"/>
      <c r="CD154" s="292"/>
      <c r="CE154" s="292"/>
      <c r="CF154" s="292"/>
      <c r="CG154" s="292"/>
      <c r="CH154" s="292"/>
      <c r="CI154" s="292"/>
      <c r="CJ154" s="292"/>
      <c r="CK154" s="292"/>
      <c r="CL154" s="292"/>
      <c r="CM154" s="292"/>
      <c r="CN154" s="292"/>
      <c r="CO154" s="292"/>
      <c r="CP154" s="292"/>
      <c r="CQ154" s="292"/>
      <c r="CR154" s="292"/>
      <c r="CS154" s="292"/>
      <c r="CT154" s="292"/>
      <c r="CU154" s="292"/>
      <c r="CV154" s="292"/>
      <c r="CW154" s="292"/>
      <c r="CX154" s="292"/>
      <c r="CY154" s="292"/>
      <c r="CZ154" s="292"/>
      <c r="DA154" s="292"/>
      <c r="DB154" s="292"/>
      <c r="DC154" s="292"/>
      <c r="DD154" s="292"/>
      <c r="DE154" s="292"/>
      <c r="DF154" s="292"/>
      <c r="DG154" s="292"/>
      <c r="DH154" s="292"/>
      <c r="DI154" s="292"/>
      <c r="DJ154" s="292"/>
      <c r="DK154" s="292"/>
      <c r="DL154" s="292"/>
      <c r="DM154" s="292"/>
      <c r="DN154" s="292"/>
      <c r="DO154" s="292"/>
      <c r="DP154" s="292"/>
      <c r="DQ154" s="292"/>
      <c r="DR154" s="292"/>
      <c r="DS154" s="292"/>
      <c r="DT154" s="292"/>
      <c r="DU154" s="292"/>
      <c r="DV154" s="292"/>
      <c r="DW154" s="292"/>
      <c r="DX154" s="292"/>
      <c r="DY154" s="292"/>
      <c r="DZ154" s="292"/>
      <c r="EA154" s="292"/>
      <c r="EB154" s="292"/>
      <c r="EC154" s="292"/>
      <c r="ED154" s="292"/>
      <c r="EE154" s="292"/>
      <c r="EF154" s="292"/>
      <c r="EG154" s="292"/>
      <c r="EH154" s="292"/>
      <c r="EI154" s="292"/>
      <c r="EJ154" s="292"/>
      <c r="EK154" s="292"/>
      <c r="EL154" s="292"/>
      <c r="EM154" s="292"/>
      <c r="EN154" s="292"/>
      <c r="EO154" s="292"/>
      <c r="EP154" s="292"/>
      <c r="EQ154" s="292"/>
      <c r="ER154" s="292"/>
      <c r="ES154" s="292"/>
      <c r="ET154" s="292"/>
      <c r="EU154" s="292"/>
      <c r="EV154" s="292"/>
      <c r="EW154" s="292"/>
      <c r="EX154" s="292"/>
      <c r="EY154" s="292"/>
      <c r="EZ154" s="292"/>
      <c r="FA154" s="292"/>
      <c r="FB154" s="292"/>
      <c r="FC154" s="292"/>
      <c r="FD154" s="292"/>
      <c r="FE154" s="292"/>
      <c r="FF154" s="292"/>
      <c r="FG154" s="292"/>
      <c r="FH154" s="292"/>
      <c r="FI154" s="292"/>
      <c r="FJ154" s="292"/>
      <c r="FK154" s="292"/>
      <c r="FL154" s="292"/>
    </row>
    <row r="155" spans="1:168" hidden="1">
      <c r="A155" s="293"/>
      <c r="B155" s="293"/>
      <c r="C155" s="289"/>
      <c r="D155" s="294"/>
      <c r="E155" s="294"/>
      <c r="F155" s="294"/>
      <c r="G155" s="289"/>
      <c r="H155" s="289"/>
      <c r="I155" s="289"/>
      <c r="J155" s="289"/>
      <c r="K155" s="289"/>
      <c r="L155" s="289"/>
      <c r="M155" s="297"/>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2"/>
      <c r="AY155" s="292"/>
      <c r="AZ155" s="292"/>
      <c r="BA155" s="292"/>
      <c r="BB155" s="292"/>
      <c r="BC155" s="292"/>
      <c r="BD155" s="292"/>
      <c r="BE155" s="292"/>
      <c r="BF155" s="292"/>
      <c r="BG155" s="292"/>
      <c r="BH155" s="292"/>
      <c r="BI155" s="292"/>
      <c r="BJ155" s="292"/>
      <c r="BK155" s="292"/>
      <c r="BL155" s="292"/>
      <c r="BM155" s="292"/>
      <c r="BN155" s="292"/>
      <c r="BO155" s="292"/>
      <c r="BP155" s="292"/>
      <c r="BQ155" s="292"/>
      <c r="BR155" s="292"/>
      <c r="BS155" s="292"/>
      <c r="BT155" s="292"/>
      <c r="BU155" s="292"/>
      <c r="BV155" s="292"/>
      <c r="BW155" s="292"/>
      <c r="BX155" s="292"/>
      <c r="BY155" s="292"/>
      <c r="BZ155" s="292"/>
      <c r="CA155" s="292"/>
      <c r="CB155" s="292"/>
      <c r="CC155" s="292"/>
      <c r="CD155" s="292"/>
      <c r="CE155" s="292"/>
      <c r="CF155" s="292"/>
      <c r="CG155" s="292"/>
      <c r="CH155" s="292"/>
      <c r="CI155" s="292"/>
      <c r="CJ155" s="292"/>
      <c r="CK155" s="292"/>
      <c r="CL155" s="292"/>
      <c r="CM155" s="292"/>
      <c r="CN155" s="292"/>
      <c r="CO155" s="292"/>
      <c r="CP155" s="292"/>
      <c r="CQ155" s="292"/>
      <c r="CR155" s="292"/>
      <c r="CS155" s="292"/>
      <c r="CT155" s="292"/>
      <c r="CU155" s="292"/>
      <c r="CV155" s="292"/>
      <c r="CW155" s="292"/>
      <c r="CX155" s="292"/>
      <c r="CY155" s="292"/>
      <c r="CZ155" s="292"/>
      <c r="DA155" s="292"/>
      <c r="DB155" s="292"/>
      <c r="DC155" s="292"/>
      <c r="DD155" s="292"/>
      <c r="DE155" s="292"/>
      <c r="DF155" s="292"/>
      <c r="DG155" s="292"/>
      <c r="DH155" s="292"/>
      <c r="DI155" s="292"/>
      <c r="DJ155" s="292"/>
      <c r="DK155" s="292"/>
      <c r="DL155" s="292"/>
      <c r="DM155" s="292"/>
      <c r="DN155" s="292"/>
      <c r="DO155" s="292"/>
      <c r="DP155" s="292"/>
      <c r="DQ155" s="292"/>
      <c r="DR155" s="292"/>
      <c r="DS155" s="292"/>
      <c r="DT155" s="292"/>
      <c r="DU155" s="292"/>
      <c r="DV155" s="292"/>
      <c r="DW155" s="292"/>
      <c r="DX155" s="292"/>
      <c r="DY155" s="292"/>
      <c r="DZ155" s="292"/>
      <c r="EA155" s="292"/>
      <c r="EB155" s="292"/>
      <c r="EC155" s="292"/>
      <c r="ED155" s="292"/>
      <c r="EE155" s="292"/>
      <c r="EF155" s="292"/>
      <c r="EG155" s="292"/>
      <c r="EH155" s="292"/>
      <c r="EI155" s="292"/>
      <c r="EJ155" s="292"/>
      <c r="EK155" s="292"/>
      <c r="EL155" s="292"/>
      <c r="EM155" s="292"/>
      <c r="EN155" s="292"/>
      <c r="EO155" s="292"/>
      <c r="EP155" s="292"/>
      <c r="EQ155" s="292"/>
      <c r="ER155" s="292"/>
      <c r="ES155" s="292"/>
      <c r="ET155" s="292"/>
      <c r="EU155" s="292"/>
      <c r="EV155" s="292"/>
      <c r="EW155" s="292"/>
      <c r="EX155" s="292"/>
      <c r="EY155" s="292"/>
      <c r="EZ155" s="292"/>
      <c r="FA155" s="292"/>
      <c r="FB155" s="292"/>
      <c r="FC155" s="292"/>
      <c r="FD155" s="292"/>
      <c r="FE155" s="292"/>
      <c r="FF155" s="292"/>
      <c r="FG155" s="292"/>
      <c r="FH155" s="292"/>
      <c r="FI155" s="292"/>
      <c r="FJ155" s="292"/>
      <c r="FK155" s="292"/>
      <c r="FL155" s="292"/>
    </row>
    <row r="156" spans="1:168" hidden="1">
      <c r="A156" s="293"/>
      <c r="B156" s="293"/>
      <c r="C156" s="289"/>
      <c r="D156" s="294"/>
      <c r="E156" s="294"/>
      <c r="F156" s="294"/>
      <c r="G156" s="289"/>
      <c r="H156" s="289"/>
      <c r="I156" s="289"/>
      <c r="J156" s="289"/>
      <c r="K156" s="289"/>
      <c r="L156" s="289"/>
      <c r="M156" s="297"/>
      <c r="N156" s="292"/>
      <c r="O156" s="292"/>
      <c r="P156" s="292"/>
      <c r="Q156" s="292"/>
      <c r="R156" s="292"/>
      <c r="S156" s="292"/>
      <c r="T156" s="292"/>
      <c r="U156" s="292"/>
      <c r="V156" s="292"/>
      <c r="W156" s="292"/>
      <c r="X156" s="292"/>
      <c r="Y156" s="292"/>
      <c r="Z156" s="292"/>
      <c r="AA156" s="292"/>
      <c r="AB156" s="292"/>
      <c r="AC156" s="292"/>
      <c r="AD156" s="292"/>
      <c r="AE156" s="292"/>
      <c r="AF156" s="292"/>
      <c r="AG156" s="292"/>
      <c r="AH156" s="292"/>
      <c r="AI156" s="292"/>
      <c r="AJ156" s="292"/>
      <c r="AK156" s="292"/>
      <c r="AL156" s="292"/>
      <c r="AM156" s="292"/>
      <c r="AN156" s="292"/>
      <c r="AO156" s="292"/>
      <c r="AP156" s="292"/>
      <c r="AQ156" s="292"/>
      <c r="AR156" s="292"/>
      <c r="AS156" s="292"/>
      <c r="AT156" s="292"/>
      <c r="AU156" s="292"/>
      <c r="AV156" s="292"/>
      <c r="AW156" s="292"/>
      <c r="AX156" s="292"/>
      <c r="AY156" s="292"/>
      <c r="AZ156" s="292"/>
      <c r="BA156" s="292"/>
      <c r="BB156" s="292"/>
      <c r="BC156" s="292"/>
      <c r="BD156" s="292"/>
      <c r="BE156" s="292"/>
      <c r="BF156" s="292"/>
      <c r="BG156" s="292"/>
      <c r="BH156" s="292"/>
      <c r="BI156" s="292"/>
      <c r="BJ156" s="292"/>
      <c r="BK156" s="292"/>
      <c r="BL156" s="292"/>
      <c r="BM156" s="292"/>
      <c r="BN156" s="292"/>
      <c r="BO156" s="292"/>
      <c r="BP156" s="292"/>
      <c r="BQ156" s="292"/>
      <c r="BR156" s="292"/>
      <c r="BS156" s="292"/>
      <c r="BT156" s="292"/>
      <c r="BU156" s="292"/>
      <c r="BV156" s="292"/>
      <c r="BW156" s="292"/>
      <c r="BX156" s="292"/>
      <c r="BY156" s="292"/>
      <c r="BZ156" s="292"/>
      <c r="CA156" s="292"/>
      <c r="CB156" s="292"/>
      <c r="CC156" s="292"/>
      <c r="CD156" s="292"/>
      <c r="CE156" s="292"/>
      <c r="CF156" s="292"/>
      <c r="CG156" s="292"/>
      <c r="CH156" s="292"/>
      <c r="CI156" s="292"/>
      <c r="CJ156" s="292"/>
      <c r="CK156" s="292"/>
      <c r="CL156" s="292"/>
      <c r="CM156" s="292"/>
      <c r="CN156" s="292"/>
      <c r="CO156" s="292"/>
      <c r="CP156" s="292"/>
      <c r="CQ156" s="292"/>
      <c r="CR156" s="292"/>
      <c r="CS156" s="292"/>
      <c r="CT156" s="292"/>
      <c r="CU156" s="292"/>
      <c r="CV156" s="292"/>
      <c r="CW156" s="292"/>
      <c r="CX156" s="292"/>
      <c r="CY156" s="292"/>
      <c r="CZ156" s="292"/>
      <c r="DA156" s="292"/>
      <c r="DB156" s="292"/>
      <c r="DC156" s="292"/>
      <c r="DD156" s="292"/>
      <c r="DE156" s="292"/>
      <c r="DF156" s="292"/>
      <c r="DG156" s="292"/>
      <c r="DH156" s="292"/>
      <c r="DI156" s="292"/>
      <c r="DJ156" s="292"/>
      <c r="DK156" s="292"/>
      <c r="DL156" s="292"/>
      <c r="DM156" s="292"/>
      <c r="DN156" s="292"/>
      <c r="DO156" s="292"/>
      <c r="DP156" s="292"/>
      <c r="DQ156" s="292"/>
      <c r="DR156" s="292"/>
      <c r="DS156" s="292"/>
      <c r="DT156" s="292"/>
      <c r="DU156" s="292"/>
      <c r="DV156" s="292"/>
      <c r="DW156" s="292"/>
      <c r="DX156" s="292"/>
      <c r="DY156" s="292"/>
      <c r="DZ156" s="292"/>
      <c r="EA156" s="292"/>
      <c r="EB156" s="292"/>
      <c r="EC156" s="292"/>
      <c r="ED156" s="292"/>
      <c r="EE156" s="292"/>
      <c r="EF156" s="292"/>
      <c r="EG156" s="292"/>
      <c r="EH156" s="292"/>
      <c r="EI156" s="292"/>
      <c r="EJ156" s="292"/>
      <c r="EK156" s="292"/>
      <c r="EL156" s="292"/>
      <c r="EM156" s="292"/>
      <c r="EN156" s="292"/>
      <c r="EO156" s="292"/>
      <c r="EP156" s="292"/>
      <c r="EQ156" s="292"/>
      <c r="ER156" s="292"/>
      <c r="ES156" s="292"/>
      <c r="ET156" s="292"/>
      <c r="EU156" s="292"/>
      <c r="EV156" s="292"/>
      <c r="EW156" s="292"/>
      <c r="EX156" s="292"/>
      <c r="EY156" s="292"/>
      <c r="EZ156" s="292"/>
      <c r="FA156" s="292"/>
      <c r="FB156" s="292"/>
      <c r="FC156" s="292"/>
      <c r="FD156" s="292"/>
      <c r="FE156" s="292"/>
      <c r="FF156" s="292"/>
      <c r="FG156" s="292"/>
      <c r="FH156" s="292"/>
      <c r="FI156" s="292"/>
      <c r="FJ156" s="292"/>
      <c r="FK156" s="292"/>
      <c r="FL156" s="292"/>
    </row>
    <row r="157" spans="1:168" hidden="1">
      <c r="A157" s="293"/>
      <c r="B157" s="293"/>
      <c r="C157" s="289"/>
      <c r="D157" s="294"/>
      <c r="E157" s="294"/>
      <c r="F157" s="294"/>
      <c r="G157" s="289"/>
      <c r="H157" s="289"/>
      <c r="I157" s="289"/>
      <c r="J157" s="289"/>
      <c r="K157" s="289"/>
      <c r="L157" s="289"/>
      <c r="M157" s="297"/>
      <c r="N157" s="292"/>
      <c r="O157" s="292"/>
      <c r="P157" s="292"/>
      <c r="Q157" s="292"/>
      <c r="R157" s="292"/>
      <c r="S157" s="292"/>
      <c r="T157" s="292"/>
      <c r="U157" s="292"/>
      <c r="V157" s="292"/>
      <c r="W157" s="292"/>
      <c r="X157" s="292"/>
      <c r="Y157" s="292"/>
      <c r="Z157" s="292"/>
      <c r="AA157" s="292"/>
      <c r="AB157" s="292"/>
      <c r="AC157" s="292"/>
      <c r="AD157" s="292"/>
      <c r="AE157" s="292"/>
      <c r="AF157" s="292"/>
      <c r="AG157" s="292"/>
      <c r="AH157" s="292"/>
      <c r="AI157" s="292"/>
      <c r="AJ157" s="292"/>
      <c r="AK157" s="292"/>
      <c r="AL157" s="292"/>
      <c r="AM157" s="292"/>
      <c r="AN157" s="292"/>
      <c r="AO157" s="292"/>
      <c r="AP157" s="292"/>
      <c r="AQ157" s="292"/>
      <c r="AR157" s="292"/>
      <c r="AS157" s="292"/>
      <c r="AT157" s="292"/>
      <c r="AU157" s="292"/>
      <c r="AV157" s="292"/>
      <c r="AW157" s="292"/>
      <c r="AX157" s="292"/>
      <c r="AY157" s="292"/>
      <c r="AZ157" s="292"/>
      <c r="BA157" s="292"/>
      <c r="BB157" s="292"/>
      <c r="BC157" s="292"/>
      <c r="BD157" s="292"/>
      <c r="BE157" s="292"/>
      <c r="BF157" s="292"/>
      <c r="BG157" s="292"/>
      <c r="BH157" s="292"/>
      <c r="BI157" s="292"/>
      <c r="BJ157" s="292"/>
      <c r="BK157" s="292"/>
      <c r="BL157" s="292"/>
      <c r="BM157" s="292"/>
      <c r="BN157" s="292"/>
      <c r="BO157" s="292"/>
      <c r="BP157" s="292"/>
      <c r="BQ157" s="292"/>
      <c r="BR157" s="292"/>
      <c r="BS157" s="292"/>
      <c r="BT157" s="292"/>
      <c r="BU157" s="292"/>
      <c r="BV157" s="292"/>
      <c r="BW157" s="292"/>
      <c r="BX157" s="292"/>
      <c r="BY157" s="292"/>
      <c r="BZ157" s="292"/>
      <c r="CA157" s="292"/>
      <c r="CB157" s="292"/>
      <c r="CC157" s="292"/>
      <c r="CD157" s="292"/>
      <c r="CE157" s="292"/>
      <c r="CF157" s="292"/>
      <c r="CG157" s="292"/>
      <c r="CH157" s="292"/>
      <c r="CI157" s="292"/>
      <c r="CJ157" s="292"/>
      <c r="CK157" s="292"/>
      <c r="CL157" s="292"/>
      <c r="CM157" s="292"/>
      <c r="CN157" s="292"/>
      <c r="CO157" s="292"/>
      <c r="CP157" s="292"/>
      <c r="CQ157" s="292"/>
      <c r="CR157" s="292"/>
      <c r="CS157" s="292"/>
      <c r="CT157" s="292"/>
      <c r="CU157" s="292"/>
      <c r="CV157" s="292"/>
      <c r="CW157" s="292"/>
      <c r="CX157" s="292"/>
      <c r="CY157" s="292"/>
      <c r="CZ157" s="292"/>
      <c r="DA157" s="292"/>
      <c r="DB157" s="292"/>
      <c r="DC157" s="292"/>
      <c r="DD157" s="292"/>
      <c r="DE157" s="292"/>
      <c r="DF157" s="292"/>
      <c r="DG157" s="292"/>
      <c r="DH157" s="292"/>
      <c r="DI157" s="292"/>
      <c r="DJ157" s="292"/>
      <c r="DK157" s="292"/>
      <c r="DL157" s="292"/>
      <c r="DM157" s="292"/>
      <c r="DN157" s="292"/>
      <c r="DO157" s="292"/>
      <c r="DP157" s="292"/>
      <c r="DQ157" s="292"/>
      <c r="DR157" s="292"/>
      <c r="DS157" s="292"/>
      <c r="DT157" s="292"/>
      <c r="DU157" s="292"/>
      <c r="DV157" s="292"/>
      <c r="DW157" s="292"/>
      <c r="DX157" s="292"/>
      <c r="DY157" s="292"/>
      <c r="DZ157" s="292"/>
      <c r="EA157" s="292"/>
      <c r="EB157" s="292"/>
      <c r="EC157" s="292"/>
      <c r="ED157" s="292"/>
      <c r="EE157" s="292"/>
      <c r="EF157" s="292"/>
      <c r="EG157" s="292"/>
      <c r="EH157" s="292"/>
      <c r="EI157" s="292"/>
      <c r="EJ157" s="292"/>
      <c r="EK157" s="292"/>
      <c r="EL157" s="292"/>
      <c r="EM157" s="292"/>
      <c r="EN157" s="292"/>
      <c r="EO157" s="292"/>
      <c r="EP157" s="292"/>
      <c r="EQ157" s="292"/>
      <c r="ER157" s="292"/>
      <c r="ES157" s="292"/>
      <c r="ET157" s="292"/>
      <c r="EU157" s="292"/>
      <c r="EV157" s="292"/>
      <c r="EW157" s="292"/>
      <c r="EX157" s="292"/>
      <c r="EY157" s="292"/>
      <c r="EZ157" s="292"/>
      <c r="FA157" s="292"/>
      <c r="FB157" s="292"/>
      <c r="FC157" s="292"/>
      <c r="FD157" s="292"/>
      <c r="FE157" s="292"/>
      <c r="FF157" s="292"/>
      <c r="FG157" s="292"/>
      <c r="FH157" s="292"/>
      <c r="FI157" s="292"/>
      <c r="FJ157" s="292"/>
      <c r="FK157" s="292"/>
      <c r="FL157" s="292"/>
    </row>
    <row r="158" spans="1:168" hidden="1">
      <c r="A158" s="293"/>
      <c r="B158" s="293"/>
      <c r="C158" s="289"/>
      <c r="D158" s="294"/>
      <c r="E158" s="294"/>
      <c r="F158" s="294"/>
      <c r="G158" s="289"/>
      <c r="H158" s="289"/>
      <c r="I158" s="289"/>
      <c r="J158" s="289"/>
      <c r="K158" s="289"/>
      <c r="L158" s="289"/>
      <c r="M158" s="297"/>
      <c r="N158" s="292"/>
      <c r="O158" s="292"/>
      <c r="P158" s="292"/>
      <c r="Q158" s="292"/>
      <c r="R158" s="292"/>
      <c r="S158" s="292"/>
      <c r="T158" s="292"/>
      <c r="U158" s="292"/>
      <c r="V158" s="292"/>
      <c r="W158" s="292"/>
      <c r="X158" s="292"/>
      <c r="Y158" s="292"/>
      <c r="Z158" s="292"/>
      <c r="AA158" s="292"/>
      <c r="AB158" s="292"/>
      <c r="AC158" s="292"/>
      <c r="AD158" s="292"/>
      <c r="AE158" s="292"/>
      <c r="AF158" s="292"/>
      <c r="AG158" s="292"/>
      <c r="AH158" s="292"/>
      <c r="AI158" s="292"/>
      <c r="AJ158" s="292"/>
      <c r="AK158" s="292"/>
      <c r="AL158" s="292"/>
      <c r="AM158" s="292"/>
      <c r="AN158" s="292"/>
      <c r="AO158" s="292"/>
      <c r="AP158" s="292"/>
      <c r="AQ158" s="292"/>
      <c r="AR158" s="292"/>
      <c r="AS158" s="292"/>
      <c r="AT158" s="292"/>
      <c r="AU158" s="292"/>
      <c r="AV158" s="292"/>
      <c r="AW158" s="292"/>
      <c r="AX158" s="292"/>
      <c r="AY158" s="292"/>
      <c r="AZ158" s="292"/>
      <c r="BA158" s="292"/>
      <c r="BB158" s="292"/>
      <c r="BC158" s="292"/>
      <c r="BD158" s="292"/>
      <c r="BE158" s="292"/>
      <c r="BF158" s="292"/>
      <c r="BG158" s="292"/>
      <c r="BH158" s="292"/>
      <c r="BI158" s="292"/>
      <c r="BJ158" s="292"/>
      <c r="BK158" s="292"/>
      <c r="BL158" s="292"/>
      <c r="BM158" s="292"/>
      <c r="BN158" s="292"/>
      <c r="BO158" s="292"/>
      <c r="BP158" s="292"/>
      <c r="BQ158" s="292"/>
      <c r="BR158" s="292"/>
      <c r="BS158" s="292"/>
      <c r="BT158" s="292"/>
      <c r="BU158" s="292"/>
      <c r="BV158" s="292"/>
      <c r="BW158" s="292"/>
      <c r="BX158" s="292"/>
      <c r="BY158" s="292"/>
      <c r="BZ158" s="292"/>
      <c r="CA158" s="292"/>
      <c r="CB158" s="292"/>
      <c r="CC158" s="292"/>
      <c r="CD158" s="292"/>
      <c r="CE158" s="292"/>
      <c r="CF158" s="292"/>
      <c r="CG158" s="292"/>
      <c r="CH158" s="292"/>
      <c r="CI158" s="292"/>
      <c r="CJ158" s="292"/>
      <c r="CK158" s="292"/>
      <c r="CL158" s="292"/>
      <c r="CM158" s="292"/>
      <c r="CN158" s="292"/>
      <c r="CO158" s="292"/>
      <c r="CP158" s="292"/>
      <c r="CQ158" s="292"/>
      <c r="CR158" s="292"/>
      <c r="CS158" s="292"/>
      <c r="CT158" s="292"/>
      <c r="CU158" s="292"/>
      <c r="CV158" s="292"/>
      <c r="CW158" s="292"/>
      <c r="CX158" s="292"/>
      <c r="CY158" s="292"/>
      <c r="CZ158" s="292"/>
      <c r="DA158" s="292"/>
      <c r="DB158" s="292"/>
      <c r="DC158" s="292"/>
      <c r="DD158" s="292"/>
      <c r="DE158" s="292"/>
      <c r="DF158" s="292"/>
      <c r="DG158" s="292"/>
      <c r="DH158" s="292"/>
      <c r="DI158" s="292"/>
      <c r="DJ158" s="292"/>
      <c r="DK158" s="292"/>
      <c r="DL158" s="292"/>
      <c r="DM158" s="292"/>
      <c r="DN158" s="292"/>
      <c r="DO158" s="292"/>
      <c r="DP158" s="292"/>
      <c r="DQ158" s="292"/>
      <c r="DR158" s="292"/>
      <c r="DS158" s="292"/>
      <c r="DT158" s="292"/>
      <c r="DU158" s="292"/>
      <c r="DV158" s="292"/>
      <c r="DW158" s="292"/>
      <c r="DX158" s="292"/>
      <c r="DY158" s="292"/>
      <c r="DZ158" s="292"/>
      <c r="EA158" s="292"/>
      <c r="EB158" s="292"/>
      <c r="EC158" s="292"/>
      <c r="ED158" s="292"/>
      <c r="EE158" s="292"/>
      <c r="EF158" s="292"/>
      <c r="EG158" s="292"/>
      <c r="EH158" s="292"/>
      <c r="EI158" s="292"/>
      <c r="EJ158" s="292"/>
      <c r="EK158" s="292"/>
      <c r="EL158" s="292"/>
      <c r="EM158" s="292"/>
      <c r="EN158" s="292"/>
      <c r="EO158" s="292"/>
      <c r="EP158" s="292"/>
      <c r="EQ158" s="292"/>
      <c r="ER158" s="292"/>
      <c r="ES158" s="292"/>
      <c r="ET158" s="292"/>
      <c r="EU158" s="292"/>
      <c r="EV158" s="292"/>
      <c r="EW158" s="292"/>
      <c r="EX158" s="292"/>
      <c r="EY158" s="292"/>
      <c r="EZ158" s="292"/>
      <c r="FA158" s="292"/>
      <c r="FB158" s="292"/>
      <c r="FC158" s="292"/>
      <c r="FD158" s="292"/>
      <c r="FE158" s="292"/>
      <c r="FF158" s="292"/>
      <c r="FG158" s="292"/>
      <c r="FH158" s="292"/>
      <c r="FI158" s="292"/>
      <c r="FJ158" s="292"/>
      <c r="FK158" s="292"/>
      <c r="FL158" s="292"/>
    </row>
  </sheetData>
  <sheetProtection sheet="1" objects="1" scenarios="1"/>
  <mergeCells count="184">
    <mergeCell ref="C1:L2"/>
    <mergeCell ref="A3:B3"/>
    <mergeCell ref="A4:B4"/>
    <mergeCell ref="C3:M3"/>
    <mergeCell ref="C4:M4"/>
    <mergeCell ref="H6:H7"/>
    <mergeCell ref="I6:J6"/>
    <mergeCell ref="K6:L6"/>
    <mergeCell ref="M6:M7"/>
    <mergeCell ref="A5:B5"/>
    <mergeCell ref="A6:C6"/>
    <mergeCell ref="D6:F6"/>
    <mergeCell ref="G6:G7"/>
    <mergeCell ref="C5:M5"/>
    <mergeCell ref="A8:G8"/>
    <mergeCell ref="A9:A18"/>
    <mergeCell ref="C9:C18"/>
    <mergeCell ref="L9:L18"/>
    <mergeCell ref="M9:M18"/>
    <mergeCell ref="F9:F18"/>
    <mergeCell ref="G9:G18"/>
    <mergeCell ref="H9:H18"/>
    <mergeCell ref="I9:I18"/>
    <mergeCell ref="J9:J18"/>
    <mergeCell ref="K9:K18"/>
    <mergeCell ref="L19:L28"/>
    <mergeCell ref="M19:M28"/>
    <mergeCell ref="B9:B18"/>
    <mergeCell ref="B19:B28"/>
    <mergeCell ref="F19:F28"/>
    <mergeCell ref="J29:J38"/>
    <mergeCell ref="K29:K38"/>
    <mergeCell ref="L29:L38"/>
    <mergeCell ref="M29:M38"/>
    <mergeCell ref="J19:J28"/>
    <mergeCell ref="D9:D18"/>
    <mergeCell ref="E9:E18"/>
    <mergeCell ref="B29:B38"/>
    <mergeCell ref="C29:C38"/>
    <mergeCell ref="D19:D28"/>
    <mergeCell ref="E19:E28"/>
    <mergeCell ref="D29:D38"/>
    <mergeCell ref="E29:E38"/>
    <mergeCell ref="K19:K28"/>
    <mergeCell ref="F29:F38"/>
    <mergeCell ref="G19:G28"/>
    <mergeCell ref="H19:H28"/>
    <mergeCell ref="I19:I28"/>
    <mergeCell ref="G29:G38"/>
    <mergeCell ref="H29:H38"/>
    <mergeCell ref="I29:I38"/>
    <mergeCell ref="A29:A38"/>
    <mergeCell ref="A19:A28"/>
    <mergeCell ref="C19:C28"/>
    <mergeCell ref="M39:M48"/>
    <mergeCell ref="A49:A58"/>
    <mergeCell ref="B49:B58"/>
    <mergeCell ref="C49:C58"/>
    <mergeCell ref="D49:D58"/>
    <mergeCell ref="E49:E58"/>
    <mergeCell ref="F49:F58"/>
    <mergeCell ref="G49:G58"/>
    <mergeCell ref="H49:H58"/>
    <mergeCell ref="I49:I58"/>
    <mergeCell ref="J49:J58"/>
    <mergeCell ref="K49:K58"/>
    <mergeCell ref="L49:L58"/>
    <mergeCell ref="M49:M58"/>
    <mergeCell ref="F39:F48"/>
    <mergeCell ref="G39:G48"/>
    <mergeCell ref="H39:H48"/>
    <mergeCell ref="I39:I48"/>
    <mergeCell ref="J39:J48"/>
    <mergeCell ref="A39:A48"/>
    <mergeCell ref="B39:B48"/>
    <mergeCell ref="C39:C48"/>
    <mergeCell ref="D39:D48"/>
    <mergeCell ref="E39:E48"/>
    <mergeCell ref="K69:K78"/>
    <mergeCell ref="L69:L78"/>
    <mergeCell ref="F69:F78"/>
    <mergeCell ref="G69:G78"/>
    <mergeCell ref="H69:H78"/>
    <mergeCell ref="I69:I78"/>
    <mergeCell ref="J69:J78"/>
    <mergeCell ref="K39:K48"/>
    <mergeCell ref="L39:L48"/>
    <mergeCell ref="M79:M88"/>
    <mergeCell ref="J89:J98"/>
    <mergeCell ref="K89:K98"/>
    <mergeCell ref="L89:L98"/>
    <mergeCell ref="M89:M98"/>
    <mergeCell ref="M59:M68"/>
    <mergeCell ref="M69:M78"/>
    <mergeCell ref="A69:A78"/>
    <mergeCell ref="B69:B78"/>
    <mergeCell ref="C69:C78"/>
    <mergeCell ref="D69:D78"/>
    <mergeCell ref="E69:E78"/>
    <mergeCell ref="K59:K68"/>
    <mergeCell ref="L59:L68"/>
    <mergeCell ref="F59:F68"/>
    <mergeCell ref="G59:G68"/>
    <mergeCell ref="H59:H68"/>
    <mergeCell ref="I59:I68"/>
    <mergeCell ref="J59:J68"/>
    <mergeCell ref="A59:A68"/>
    <mergeCell ref="B59:B68"/>
    <mergeCell ref="C59:C68"/>
    <mergeCell ref="D59:D68"/>
    <mergeCell ref="E59:E68"/>
    <mergeCell ref="A79:A88"/>
    <mergeCell ref="B79:B88"/>
    <mergeCell ref="C79:C88"/>
    <mergeCell ref="D79:D88"/>
    <mergeCell ref="E79:E88"/>
    <mergeCell ref="F79:F88"/>
    <mergeCell ref="G79:G88"/>
    <mergeCell ref="A89:A98"/>
    <mergeCell ref="B89:B98"/>
    <mergeCell ref="C89:C98"/>
    <mergeCell ref="D89:D98"/>
    <mergeCell ref="E89:E98"/>
    <mergeCell ref="F89:F98"/>
    <mergeCell ref="G89:G98"/>
    <mergeCell ref="H89:H98"/>
    <mergeCell ref="I89:I98"/>
    <mergeCell ref="H79:H88"/>
    <mergeCell ref="I79:I88"/>
    <mergeCell ref="H109:H118"/>
    <mergeCell ref="I109:I118"/>
    <mergeCell ref="J99:J108"/>
    <mergeCell ref="K99:K108"/>
    <mergeCell ref="L99:L108"/>
    <mergeCell ref="J109:J118"/>
    <mergeCell ref="K109:K118"/>
    <mergeCell ref="L109:L118"/>
    <mergeCell ref="J79:J88"/>
    <mergeCell ref="K79:K88"/>
    <mergeCell ref="L79:L88"/>
    <mergeCell ref="M99:M108"/>
    <mergeCell ref="A99:A108"/>
    <mergeCell ref="B99:B108"/>
    <mergeCell ref="C99:C108"/>
    <mergeCell ref="D99:D108"/>
    <mergeCell ref="E99:E108"/>
    <mergeCell ref="F99:F108"/>
    <mergeCell ref="G99:G108"/>
    <mergeCell ref="H99:H108"/>
    <mergeCell ref="I99:I108"/>
    <mergeCell ref="M109:M118"/>
    <mergeCell ref="A119:A128"/>
    <mergeCell ref="B119:B128"/>
    <mergeCell ref="C119:C128"/>
    <mergeCell ref="D119:D128"/>
    <mergeCell ref="E119:E128"/>
    <mergeCell ref="F119:F128"/>
    <mergeCell ref="G119:G128"/>
    <mergeCell ref="H119:H128"/>
    <mergeCell ref="I119:I128"/>
    <mergeCell ref="J119:J128"/>
    <mergeCell ref="K119:K128"/>
    <mergeCell ref="L119:L128"/>
    <mergeCell ref="M119:M128"/>
    <mergeCell ref="A109:A118"/>
    <mergeCell ref="B109:B118"/>
    <mergeCell ref="C109:C118"/>
    <mergeCell ref="D109:D118"/>
    <mergeCell ref="E109:E118"/>
    <mergeCell ref="F109:F118"/>
    <mergeCell ref="G109:G118"/>
    <mergeCell ref="J129:J138"/>
    <mergeCell ref="K129:K138"/>
    <mergeCell ref="L129:L138"/>
    <mergeCell ref="M129:M138"/>
    <mergeCell ref="A129:A138"/>
    <mergeCell ref="B129:B138"/>
    <mergeCell ref="C129:C138"/>
    <mergeCell ref="D129:D138"/>
    <mergeCell ref="E129:E138"/>
    <mergeCell ref="F129:F138"/>
    <mergeCell ref="G129:G138"/>
    <mergeCell ref="H129:H138"/>
    <mergeCell ref="I129:I138"/>
  </mergeCells>
  <conditionalFormatting sqref="A6:B6">
    <cfRule type="containsText" dxfId="127" priority="1040" operator="containsText" text="3- Moderado">
      <formula>NOT(ISERROR(SEARCH("3- Moderado",A6)))</formula>
    </cfRule>
    <cfRule type="containsText" dxfId="126" priority="1041" operator="containsText" text="6- Moderado">
      <formula>NOT(ISERROR(SEARCH("6- Moderado",A6)))</formula>
    </cfRule>
    <cfRule type="containsText" dxfId="125" priority="1042" operator="containsText" text="4- Moderado">
      <formula>NOT(ISERROR(SEARCH("4- Moderado",A6)))</formula>
    </cfRule>
    <cfRule type="containsText" dxfId="124" priority="1043" operator="containsText" text="3- Bajo">
      <formula>NOT(ISERROR(SEARCH("3- Bajo",A6)))</formula>
    </cfRule>
    <cfRule type="containsText" dxfId="123" priority="1044" operator="containsText" text="4- Bajo">
      <formula>NOT(ISERROR(SEARCH("4- Bajo",A6)))</formula>
    </cfRule>
    <cfRule type="containsText" dxfId="122" priority="1045" operator="containsText" text="1- Bajo">
      <formula>NOT(ISERROR(SEARCH("1- Bajo",A6)))</formula>
    </cfRule>
  </conditionalFormatting>
  <conditionalFormatting sqref="A9:E9 A19:E19 A29:E29 A39:E39 A49:E49 A59:E59 A69:E69 A79:E79 A89:E89 A99:E99 A109:E109 A119:E119 A129:E129">
    <cfRule type="containsText" dxfId="121" priority="1016" operator="containsText" text="3- Moderado">
      <formula>NOT(ISERROR(SEARCH("3- Moderado",A9)))</formula>
    </cfRule>
    <cfRule type="containsText" dxfId="120" priority="1017" operator="containsText" text="6- Moderado">
      <formula>NOT(ISERROR(SEARCH("6- Moderado",A9)))</formula>
    </cfRule>
    <cfRule type="containsText" dxfId="119" priority="1018" operator="containsText" text="4- Moderado">
      <formula>NOT(ISERROR(SEARCH("4- Moderado",A9)))</formula>
    </cfRule>
    <cfRule type="containsText" dxfId="118" priority="1019" operator="containsText" text="3- Bajo">
      <formula>NOT(ISERROR(SEARCH("3- Bajo",A9)))</formula>
    </cfRule>
    <cfRule type="containsText" dxfId="117" priority="1020" operator="containsText" text="4- Bajo">
      <formula>NOT(ISERROR(SEARCH("4- Bajo",A9)))</formula>
    </cfRule>
    <cfRule type="containsText" dxfId="116" priority="1021" operator="containsText" text="1- Bajo">
      <formula>NOT(ISERROR(SEARCH("1- Bajo",A9)))</formula>
    </cfRule>
  </conditionalFormatting>
  <conditionalFormatting sqref="C7:F7">
    <cfRule type="containsText" dxfId="115" priority="372" operator="containsText" text="3- Moderado">
      <formula>NOT(ISERROR(SEARCH("3- Moderado",C7)))</formula>
    </cfRule>
    <cfRule type="containsText" dxfId="114" priority="373" operator="containsText" text="6- Moderado">
      <formula>NOT(ISERROR(SEARCH("6- Moderado",C7)))</formula>
    </cfRule>
    <cfRule type="containsText" dxfId="113" priority="374" operator="containsText" text="4- Moderado">
      <formula>NOT(ISERROR(SEARCH("4- Moderado",C7)))</formula>
    </cfRule>
    <cfRule type="containsText" dxfId="112" priority="375" operator="containsText" text="3- Bajo">
      <formula>NOT(ISERROR(SEARCH("3- Bajo",C7)))</formula>
    </cfRule>
    <cfRule type="containsText" dxfId="111" priority="376" operator="containsText" text="4- Bajo">
      <formula>NOT(ISERROR(SEARCH("4- Bajo",C7)))</formula>
    </cfRule>
    <cfRule type="containsText" dxfId="110" priority="377" operator="containsText" text="1- Bajo">
      <formula>NOT(ISERROR(SEARCH("1- Bajo",C7)))</formula>
    </cfRule>
  </conditionalFormatting>
  <conditionalFormatting sqref="D9:D138">
    <cfRule type="containsText" dxfId="109" priority="208" operator="containsText" text="Muy Alta">
      <formula>NOT(ISERROR(SEARCH("Muy Alta",D9)))</formula>
    </cfRule>
    <cfRule type="containsText" dxfId="108" priority="209" operator="containsText" text="Alta">
      <formula>NOT(ISERROR(SEARCH("Alta",D9)))</formula>
    </cfRule>
    <cfRule type="containsText" dxfId="107" priority="210" operator="containsText" text="Baja">
      <formula>NOT(ISERROR(SEARCH("Baja",D9)))</formula>
    </cfRule>
    <cfRule type="containsText" dxfId="106" priority="211" operator="containsText" text="Muy Baja">
      <formula>NOT(ISERROR(SEARCH("Muy Baja",D9)))</formula>
    </cfRule>
    <cfRule type="containsText" dxfId="105" priority="213" operator="containsText" text="Media">
      <formula>NOT(ISERROR(SEARCH("Media",D9)))</formula>
    </cfRule>
  </conditionalFormatting>
  <conditionalFormatting sqref="E9:E138">
    <cfRule type="containsText" dxfId="104" priority="204" operator="containsText" text="Catastrófico">
      <formula>NOT(ISERROR(SEARCH("Catastrófico",E9)))</formula>
    </cfRule>
    <cfRule type="containsText" dxfId="103" priority="205" operator="containsText" text="Mayor">
      <formula>NOT(ISERROR(SEARCH("Mayor",E9)))</formula>
    </cfRule>
    <cfRule type="containsText" dxfId="102" priority="206" operator="containsText" text="Menor">
      <formula>NOT(ISERROR(SEARCH("Menor",E9)))</formula>
    </cfRule>
    <cfRule type="containsText" dxfId="101" priority="207" operator="containsText" text="Leve">
      <formula>NOT(ISERROR(SEARCH("Leve",E9)))</formula>
    </cfRule>
  </conditionalFormatting>
  <conditionalFormatting sqref="E9:F138">
    <cfRule type="containsText" dxfId="100" priority="212" operator="containsText" text="Moderado">
      <formula>NOT(ISERROR(SEARCH("Moderado",E9)))</formula>
    </cfRule>
  </conditionalFormatting>
  <conditionalFormatting sqref="F9:F138">
    <cfRule type="containsText" dxfId="99" priority="227" operator="containsText" text="Bajo">
      <formula>NOT(ISERROR(SEARCH("Bajo",F9)))</formula>
    </cfRule>
    <cfRule type="containsText" dxfId="98" priority="228" operator="containsText" text="Moderado">
      <formula>NOT(ISERROR(SEARCH("Moderado",F9)))</formula>
    </cfRule>
    <cfRule type="containsText" dxfId="97" priority="229" operator="containsText" text="Alto">
      <formula>NOT(ISERROR(SEARCH("Alto",F9)))</formula>
    </cfRule>
    <cfRule type="containsText" dxfId="96" priority="230" operator="containsText" text="Extremo">
      <formula>NOT(ISERROR(SEARCH("Extremo",F9)))</formula>
    </cfRule>
    <cfRule type="colorScale" priority="1898">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7" xr:uid="{00000000-0002-0000-0900-000000000000}"/>
    <dataValidation allowBlank="1" showInputMessage="1" showErrorMessage="1" prompt="Seleccionar si el responsable es el responsable de las acciones es el nivel central" sqref="I6:I7" xr:uid="{00000000-0002-0000-0900-000001000000}"/>
    <dataValidation allowBlank="1" showInputMessage="1" showErrorMessage="1" prompt="Describir las actividades que se van a desarrollar para el proyecto" sqref="H6"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7"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ignoredErrors>
    <ignoredError sqref="A9:C138 F9:F138"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G9:G138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FM158"/>
  <sheetViews>
    <sheetView showGridLines="0" zoomScale="55" zoomScaleNormal="55" workbookViewId="0">
      <selection activeCell="C5" sqref="C5:M5"/>
    </sheetView>
  </sheetViews>
  <sheetFormatPr baseColWidth="10" defaultColWidth="11.44140625" defaultRowHeight="14.4"/>
  <cols>
    <col min="1" max="1" width="18.44140625" style="4" customWidth="1"/>
    <col min="2" max="2" width="35.88671875" style="4" customWidth="1"/>
    <col min="3" max="3" width="40.33203125" customWidth="1"/>
    <col min="4" max="4" width="16.88671875" style="54" customWidth="1"/>
    <col min="5" max="5" width="18.5546875" style="17" customWidth="1"/>
    <col min="6" max="6" width="18.33203125" style="17" bestFit="1" customWidth="1"/>
    <col min="7" max="7" width="18.33203125" bestFit="1" customWidth="1"/>
    <col min="8" max="8" width="32.6640625" customWidth="1"/>
    <col min="9" max="9" width="16.5546875" customWidth="1"/>
    <col min="10" max="10" width="14.33203125" customWidth="1"/>
    <col min="11" max="11" width="17.6640625" customWidth="1"/>
    <col min="12" max="12" width="17.5546875" customWidth="1"/>
    <col min="13" max="13" width="48.33203125" customWidth="1"/>
    <col min="14" max="169" width="11.44140625" style="1"/>
  </cols>
  <sheetData>
    <row r="1" spans="1:13" s="10" customFormat="1" ht="16.5" customHeight="1">
      <c r="A1" s="147"/>
      <c r="B1" s="147"/>
      <c r="C1" s="670"/>
      <c r="D1" s="670"/>
      <c r="E1" s="670"/>
      <c r="F1" s="670"/>
      <c r="G1" s="670"/>
      <c r="H1" s="670"/>
      <c r="I1" s="670"/>
      <c r="J1" s="670"/>
      <c r="K1" s="670"/>
      <c r="L1" s="670"/>
      <c r="M1" s="148"/>
    </row>
    <row r="2" spans="1:13" s="10" customFormat="1" ht="69.75" customHeight="1">
      <c r="A2" s="147"/>
      <c r="B2" s="147"/>
      <c r="C2" s="671"/>
      <c r="D2" s="671"/>
      <c r="E2" s="671"/>
      <c r="F2" s="671"/>
      <c r="G2" s="671"/>
      <c r="H2" s="671"/>
      <c r="I2" s="671"/>
      <c r="J2" s="671"/>
      <c r="K2" s="671"/>
      <c r="L2" s="671"/>
      <c r="M2" s="148"/>
    </row>
    <row r="3" spans="1:13" s="10" customFormat="1" ht="40.950000000000003" customHeight="1">
      <c r="A3" s="562" t="s">
        <v>204</v>
      </c>
      <c r="B3" s="562"/>
      <c r="C3" s="568" t="s">
        <v>5</v>
      </c>
      <c r="D3" s="568"/>
      <c r="E3" s="568"/>
      <c r="F3" s="568"/>
      <c r="G3" s="568"/>
      <c r="H3" s="568"/>
      <c r="I3" s="568"/>
      <c r="J3" s="568"/>
      <c r="K3" s="568"/>
      <c r="L3" s="568"/>
      <c r="M3" s="568"/>
    </row>
    <row r="4" spans="1:13" s="10" customFormat="1" ht="66.75" customHeight="1">
      <c r="A4" s="562" t="s">
        <v>205</v>
      </c>
      <c r="B4" s="562"/>
      <c r="C4" s="567" t="s">
        <v>206</v>
      </c>
      <c r="D4" s="567"/>
      <c r="E4" s="567"/>
      <c r="F4" s="567"/>
      <c r="G4" s="567"/>
      <c r="H4" s="567"/>
      <c r="I4" s="567"/>
      <c r="J4" s="567"/>
      <c r="K4" s="567"/>
      <c r="L4" s="567"/>
      <c r="M4" s="567"/>
    </row>
    <row r="5" spans="1:13" s="10" customFormat="1" ht="40.950000000000003" customHeight="1">
      <c r="A5" s="562" t="s">
        <v>207</v>
      </c>
      <c r="B5" s="562"/>
      <c r="C5" s="672" t="s">
        <v>208</v>
      </c>
      <c r="D5" s="673"/>
      <c r="E5" s="673"/>
      <c r="F5" s="673"/>
      <c r="G5" s="673"/>
      <c r="H5" s="673"/>
      <c r="I5" s="673"/>
      <c r="J5" s="673"/>
      <c r="K5" s="673"/>
      <c r="L5" s="673"/>
      <c r="M5" s="674"/>
    </row>
    <row r="6" spans="1:13" s="13" customFormat="1" ht="40.5" customHeight="1" thickTop="1" thickBot="1">
      <c r="A6" s="675" t="s">
        <v>529</v>
      </c>
      <c r="B6" s="676"/>
      <c r="C6" s="677"/>
      <c r="D6" s="678" t="s">
        <v>530</v>
      </c>
      <c r="E6" s="678"/>
      <c r="F6" s="678"/>
      <c r="G6" s="679" t="s">
        <v>531</v>
      </c>
      <c r="H6" s="680" t="s">
        <v>532</v>
      </c>
      <c r="I6" s="667" t="s">
        <v>533</v>
      </c>
      <c r="J6" s="668"/>
      <c r="K6" s="667" t="s">
        <v>534</v>
      </c>
      <c r="L6" s="668"/>
      <c r="M6" s="669" t="s">
        <v>554</v>
      </c>
    </row>
    <row r="7" spans="1:13" s="14" customFormat="1" ht="108" customHeight="1" thickTop="1" thickBot="1">
      <c r="A7" s="21" t="s">
        <v>41</v>
      </c>
      <c r="B7" s="21" t="s">
        <v>146</v>
      </c>
      <c r="C7" s="21" t="s">
        <v>148</v>
      </c>
      <c r="D7" s="18" t="s">
        <v>158</v>
      </c>
      <c r="E7" s="18" t="s">
        <v>536</v>
      </c>
      <c r="F7" s="18" t="s">
        <v>537</v>
      </c>
      <c r="G7" s="679"/>
      <c r="H7" s="681"/>
      <c r="I7" s="19" t="s">
        <v>538</v>
      </c>
      <c r="J7" s="19" t="s">
        <v>539</v>
      </c>
      <c r="K7" s="19" t="s">
        <v>540</v>
      </c>
      <c r="L7" s="19" t="s">
        <v>541</v>
      </c>
      <c r="M7" s="669"/>
    </row>
    <row r="8" spans="1:13" s="15" customFormat="1" ht="21.75" customHeight="1" thickTop="1" thickBot="1">
      <c r="A8" s="665"/>
      <c r="B8" s="666"/>
      <c r="C8" s="666"/>
      <c r="D8" s="666"/>
      <c r="E8" s="666"/>
      <c r="F8" s="666"/>
      <c r="G8" s="666"/>
      <c r="H8" s="20"/>
      <c r="I8" s="20"/>
      <c r="J8" s="20"/>
      <c r="K8" s="20"/>
      <c r="L8" s="20"/>
      <c r="M8" s="20"/>
    </row>
    <row r="9" spans="1:13" s="16" customFormat="1" ht="15" customHeight="1">
      <c r="A9" s="655">
        <f>'7- Mapa Final'!A10</f>
        <v>1</v>
      </c>
      <c r="B9" s="657" t="str">
        <f>'7- Mapa Final'!B10</f>
        <v>Inoportunidad en la liquidación de contratos y en el cierre de los expedientes contractuales</v>
      </c>
      <c r="C9" s="657" t="str">
        <f>'7- Mapa Final'!C10</f>
        <v>Caso probable en que no se realice a tiempo la liquidación de contratos a cargo y/o se haga se haga el cierre de expedientes contractuales de manera extemporánea</v>
      </c>
      <c r="D9" s="659" t="str">
        <f>'7- Mapa Final'!J10</f>
        <v>Muy Baja - 1</v>
      </c>
      <c r="E9" s="661" t="str">
        <f>'7- Mapa Final'!K10</f>
        <v>Leve - 1</v>
      </c>
      <c r="F9" s="663" t="str">
        <f>'7- Mapa Final'!M10</f>
        <v>Bajo - 1</v>
      </c>
      <c r="G9" s="541"/>
      <c r="H9" s="651"/>
      <c r="I9" s="651"/>
      <c r="J9" s="651"/>
      <c r="K9" s="651"/>
      <c r="L9" s="651"/>
      <c r="M9" s="653"/>
    </row>
    <row r="10" spans="1:13" s="16" customFormat="1" ht="13.5" customHeight="1">
      <c r="A10" s="656"/>
      <c r="B10" s="658"/>
      <c r="C10" s="658"/>
      <c r="D10" s="660"/>
      <c r="E10" s="662"/>
      <c r="F10" s="664"/>
      <c r="G10" s="542"/>
      <c r="H10" s="652"/>
      <c r="I10" s="652"/>
      <c r="J10" s="652"/>
      <c r="K10" s="652"/>
      <c r="L10" s="652"/>
      <c r="M10" s="654"/>
    </row>
    <row r="11" spans="1:13" s="16" customFormat="1" ht="13.5" customHeight="1">
      <c r="A11" s="656"/>
      <c r="B11" s="658"/>
      <c r="C11" s="658"/>
      <c r="D11" s="660"/>
      <c r="E11" s="662"/>
      <c r="F11" s="664"/>
      <c r="G11" s="542"/>
      <c r="H11" s="652"/>
      <c r="I11" s="652"/>
      <c r="J11" s="652"/>
      <c r="K11" s="652"/>
      <c r="L11" s="652"/>
      <c r="M11" s="654"/>
    </row>
    <row r="12" spans="1:13" s="16" customFormat="1" ht="13.5" customHeight="1">
      <c r="A12" s="656"/>
      <c r="B12" s="658"/>
      <c r="C12" s="658"/>
      <c r="D12" s="660"/>
      <c r="E12" s="662"/>
      <c r="F12" s="664"/>
      <c r="G12" s="542"/>
      <c r="H12" s="652"/>
      <c r="I12" s="652"/>
      <c r="J12" s="652"/>
      <c r="K12" s="652"/>
      <c r="L12" s="652"/>
      <c r="M12" s="654"/>
    </row>
    <row r="13" spans="1:13" s="16" customFormat="1" ht="13.5" customHeight="1">
      <c r="A13" s="656"/>
      <c r="B13" s="658"/>
      <c r="C13" s="658"/>
      <c r="D13" s="660"/>
      <c r="E13" s="662"/>
      <c r="F13" s="664"/>
      <c r="G13" s="542"/>
      <c r="H13" s="652"/>
      <c r="I13" s="652"/>
      <c r="J13" s="652"/>
      <c r="K13" s="652"/>
      <c r="L13" s="652"/>
      <c r="M13" s="654"/>
    </row>
    <row r="14" spans="1:13" s="16" customFormat="1" ht="13.5" customHeight="1">
      <c r="A14" s="656"/>
      <c r="B14" s="658"/>
      <c r="C14" s="658"/>
      <c r="D14" s="660"/>
      <c r="E14" s="662"/>
      <c r="F14" s="664"/>
      <c r="G14" s="542"/>
      <c r="H14" s="652"/>
      <c r="I14" s="652"/>
      <c r="J14" s="652"/>
      <c r="K14" s="652"/>
      <c r="L14" s="652"/>
      <c r="M14" s="654"/>
    </row>
    <row r="15" spans="1:13" s="16" customFormat="1" ht="13.5" customHeight="1">
      <c r="A15" s="656"/>
      <c r="B15" s="658"/>
      <c r="C15" s="658"/>
      <c r="D15" s="660"/>
      <c r="E15" s="662"/>
      <c r="F15" s="664"/>
      <c r="G15" s="542"/>
      <c r="H15" s="652"/>
      <c r="I15" s="652"/>
      <c r="J15" s="652"/>
      <c r="K15" s="652"/>
      <c r="L15" s="652"/>
      <c r="M15" s="654"/>
    </row>
    <row r="16" spans="1:13" s="16" customFormat="1" ht="13.5" customHeight="1">
      <c r="A16" s="656"/>
      <c r="B16" s="658"/>
      <c r="C16" s="658"/>
      <c r="D16" s="660"/>
      <c r="E16" s="662"/>
      <c r="F16" s="664"/>
      <c r="G16" s="542"/>
      <c r="H16" s="652"/>
      <c r="I16" s="652"/>
      <c r="J16" s="652"/>
      <c r="K16" s="652"/>
      <c r="L16" s="652"/>
      <c r="M16" s="654"/>
    </row>
    <row r="17" spans="1:13" s="16" customFormat="1" ht="13.5" customHeight="1">
      <c r="A17" s="656"/>
      <c r="B17" s="658"/>
      <c r="C17" s="658"/>
      <c r="D17" s="660"/>
      <c r="E17" s="662"/>
      <c r="F17" s="664"/>
      <c r="G17" s="542"/>
      <c r="H17" s="652"/>
      <c r="I17" s="652"/>
      <c r="J17" s="652"/>
      <c r="K17" s="652"/>
      <c r="L17" s="652"/>
      <c r="M17" s="654"/>
    </row>
    <row r="18" spans="1:13" s="16" customFormat="1" ht="21.75" customHeight="1" thickBot="1">
      <c r="A18" s="656"/>
      <c r="B18" s="658"/>
      <c r="C18" s="658"/>
      <c r="D18" s="660"/>
      <c r="E18" s="662"/>
      <c r="F18" s="664"/>
      <c r="G18" s="542"/>
      <c r="H18" s="652"/>
      <c r="I18" s="652"/>
      <c r="J18" s="652"/>
      <c r="K18" s="652"/>
      <c r="L18" s="652"/>
      <c r="M18" s="654"/>
    </row>
    <row r="19" spans="1:13" s="16" customFormat="1" ht="12.75" customHeight="1">
      <c r="A19" s="655" t="e">
        <f>'7- Mapa Final'!#REF!</f>
        <v>#REF!</v>
      </c>
      <c r="B19" s="657" t="e">
        <f>'7- Mapa Final'!#REF!</f>
        <v>#REF!</v>
      </c>
      <c r="C19" s="657" t="e">
        <f>'7- Mapa Final'!#REF!</f>
        <v>#REF!</v>
      </c>
      <c r="D19" s="659" t="e">
        <f>'7- Mapa Final'!#REF!</f>
        <v>#REF!</v>
      </c>
      <c r="E19" s="661" t="e">
        <f>'7- Mapa Final'!#REF!</f>
        <v>#REF!</v>
      </c>
      <c r="F19" s="663" t="e">
        <f>'7- Mapa Final'!#REF!</f>
        <v>#REF!</v>
      </c>
      <c r="G19" s="541"/>
      <c r="H19" s="651"/>
      <c r="I19" s="651"/>
      <c r="J19" s="651"/>
      <c r="K19" s="651"/>
      <c r="L19" s="651"/>
      <c r="M19" s="653"/>
    </row>
    <row r="20" spans="1:13" s="16" customFormat="1" ht="12.75" customHeight="1">
      <c r="A20" s="656"/>
      <c r="B20" s="658"/>
      <c r="C20" s="658"/>
      <c r="D20" s="660"/>
      <c r="E20" s="662"/>
      <c r="F20" s="664"/>
      <c r="G20" s="542"/>
      <c r="H20" s="652"/>
      <c r="I20" s="652"/>
      <c r="J20" s="652"/>
      <c r="K20" s="652"/>
      <c r="L20" s="652"/>
      <c r="M20" s="654"/>
    </row>
    <row r="21" spans="1:13" s="16" customFormat="1" ht="12.75" customHeight="1">
      <c r="A21" s="656"/>
      <c r="B21" s="658"/>
      <c r="C21" s="658"/>
      <c r="D21" s="660"/>
      <c r="E21" s="662"/>
      <c r="F21" s="664"/>
      <c r="G21" s="542"/>
      <c r="H21" s="652"/>
      <c r="I21" s="652"/>
      <c r="J21" s="652"/>
      <c r="K21" s="652"/>
      <c r="L21" s="652"/>
      <c r="M21" s="654"/>
    </row>
    <row r="22" spans="1:13" s="16" customFormat="1" ht="12.75" customHeight="1">
      <c r="A22" s="656"/>
      <c r="B22" s="658"/>
      <c r="C22" s="658"/>
      <c r="D22" s="660"/>
      <c r="E22" s="662"/>
      <c r="F22" s="664"/>
      <c r="G22" s="542"/>
      <c r="H22" s="652"/>
      <c r="I22" s="652"/>
      <c r="J22" s="652"/>
      <c r="K22" s="652"/>
      <c r="L22" s="652"/>
      <c r="M22" s="654"/>
    </row>
    <row r="23" spans="1:13" s="16" customFormat="1" ht="13.5" customHeight="1">
      <c r="A23" s="656"/>
      <c r="B23" s="658"/>
      <c r="C23" s="658"/>
      <c r="D23" s="660"/>
      <c r="E23" s="662"/>
      <c r="F23" s="664"/>
      <c r="G23" s="542"/>
      <c r="H23" s="652"/>
      <c r="I23" s="652"/>
      <c r="J23" s="652"/>
      <c r="K23" s="652"/>
      <c r="L23" s="652"/>
      <c r="M23" s="654"/>
    </row>
    <row r="24" spans="1:13">
      <c r="A24" s="656"/>
      <c r="B24" s="658"/>
      <c r="C24" s="658"/>
      <c r="D24" s="660"/>
      <c r="E24" s="662"/>
      <c r="F24" s="664"/>
      <c r="G24" s="542"/>
      <c r="H24" s="652"/>
      <c r="I24" s="652"/>
      <c r="J24" s="652"/>
      <c r="K24" s="652"/>
      <c r="L24" s="652"/>
      <c r="M24" s="654"/>
    </row>
    <row r="25" spans="1:13">
      <c r="A25" s="656"/>
      <c r="B25" s="658"/>
      <c r="C25" s="658"/>
      <c r="D25" s="660"/>
      <c r="E25" s="662"/>
      <c r="F25" s="664"/>
      <c r="G25" s="542"/>
      <c r="H25" s="652"/>
      <c r="I25" s="652"/>
      <c r="J25" s="652"/>
      <c r="K25" s="652"/>
      <c r="L25" s="652"/>
      <c r="M25" s="654"/>
    </row>
    <row r="26" spans="1:13">
      <c r="A26" s="656"/>
      <c r="B26" s="658"/>
      <c r="C26" s="658"/>
      <c r="D26" s="660"/>
      <c r="E26" s="662"/>
      <c r="F26" s="664"/>
      <c r="G26" s="542"/>
      <c r="H26" s="652"/>
      <c r="I26" s="652"/>
      <c r="J26" s="652"/>
      <c r="K26" s="652"/>
      <c r="L26" s="652"/>
      <c r="M26" s="654"/>
    </row>
    <row r="27" spans="1:13">
      <c r="A27" s="656"/>
      <c r="B27" s="658"/>
      <c r="C27" s="658"/>
      <c r="D27" s="660"/>
      <c r="E27" s="662"/>
      <c r="F27" s="664"/>
      <c r="G27" s="542"/>
      <c r="H27" s="652"/>
      <c r="I27" s="652"/>
      <c r="J27" s="652"/>
      <c r="K27" s="652"/>
      <c r="L27" s="652"/>
      <c r="M27" s="654"/>
    </row>
    <row r="28" spans="1:13" ht="15" thickBot="1">
      <c r="A28" s="656"/>
      <c r="B28" s="658"/>
      <c r="C28" s="658"/>
      <c r="D28" s="660"/>
      <c r="E28" s="662"/>
      <c r="F28" s="664"/>
      <c r="G28" s="542"/>
      <c r="H28" s="652"/>
      <c r="I28" s="652"/>
      <c r="J28" s="652"/>
      <c r="K28" s="652"/>
      <c r="L28" s="652"/>
      <c r="M28" s="654"/>
    </row>
    <row r="29" spans="1:13" s="16" customFormat="1" ht="12.75" customHeight="1">
      <c r="A29" s="655">
        <f>'7- Mapa Final'!A20</f>
        <v>2</v>
      </c>
      <c r="B29" s="657" t="str">
        <f>'7- Mapa Final'!B20</f>
        <v>No salvaguardar los bienes e intereses asegurables de la Entidad</v>
      </c>
      <c r="C29" s="657" t="str">
        <f>'7- Mapa Final'!C20</f>
        <v>No atender los requisitos legales y normativos establecidos para el adecuado aseguramiento de los bienes e intereses de la Entidad</v>
      </c>
      <c r="D29" s="659" t="str">
        <f>'7- Mapa Final'!J20</f>
        <v>Muy Baja - 1</v>
      </c>
      <c r="E29" s="661" t="str">
        <f>'7- Mapa Final'!K20</f>
        <v>Leve - 1</v>
      </c>
      <c r="F29" s="663" t="str">
        <f>'7- Mapa Final'!M20</f>
        <v>Bajo - 1</v>
      </c>
      <c r="G29" s="541"/>
      <c r="H29" s="651"/>
      <c r="I29" s="651"/>
      <c r="J29" s="651"/>
      <c r="K29" s="651"/>
      <c r="L29" s="651"/>
      <c r="M29" s="653"/>
    </row>
    <row r="30" spans="1:13" s="16" customFormat="1" ht="12.75" customHeight="1">
      <c r="A30" s="656"/>
      <c r="B30" s="658"/>
      <c r="C30" s="658"/>
      <c r="D30" s="660"/>
      <c r="E30" s="662"/>
      <c r="F30" s="664"/>
      <c r="G30" s="542"/>
      <c r="H30" s="652"/>
      <c r="I30" s="652"/>
      <c r="J30" s="652"/>
      <c r="K30" s="652"/>
      <c r="L30" s="652"/>
      <c r="M30" s="654"/>
    </row>
    <row r="31" spans="1:13" s="16" customFormat="1" ht="12.75" customHeight="1">
      <c r="A31" s="656"/>
      <c r="B31" s="658"/>
      <c r="C31" s="658"/>
      <c r="D31" s="660"/>
      <c r="E31" s="662"/>
      <c r="F31" s="664"/>
      <c r="G31" s="542"/>
      <c r="H31" s="652"/>
      <c r="I31" s="652"/>
      <c r="J31" s="652"/>
      <c r="K31" s="652"/>
      <c r="L31" s="652"/>
      <c r="M31" s="654"/>
    </row>
    <row r="32" spans="1:13" s="16" customFormat="1" ht="12.75" customHeight="1">
      <c r="A32" s="656"/>
      <c r="B32" s="658"/>
      <c r="C32" s="658"/>
      <c r="D32" s="660"/>
      <c r="E32" s="662"/>
      <c r="F32" s="664"/>
      <c r="G32" s="542"/>
      <c r="H32" s="652"/>
      <c r="I32" s="652"/>
      <c r="J32" s="652"/>
      <c r="K32" s="652"/>
      <c r="L32" s="652"/>
      <c r="M32" s="654"/>
    </row>
    <row r="33" spans="1:13" s="16" customFormat="1" ht="13.5" customHeight="1">
      <c r="A33" s="656"/>
      <c r="B33" s="658"/>
      <c r="C33" s="658"/>
      <c r="D33" s="660"/>
      <c r="E33" s="662"/>
      <c r="F33" s="664"/>
      <c r="G33" s="542"/>
      <c r="H33" s="652"/>
      <c r="I33" s="652"/>
      <c r="J33" s="652"/>
      <c r="K33" s="652"/>
      <c r="L33" s="652"/>
      <c r="M33" s="654"/>
    </row>
    <row r="34" spans="1:13">
      <c r="A34" s="656"/>
      <c r="B34" s="658"/>
      <c r="C34" s="658"/>
      <c r="D34" s="660"/>
      <c r="E34" s="662"/>
      <c r="F34" s="664"/>
      <c r="G34" s="542"/>
      <c r="H34" s="652"/>
      <c r="I34" s="652"/>
      <c r="J34" s="652"/>
      <c r="K34" s="652"/>
      <c r="L34" s="652"/>
      <c r="M34" s="654"/>
    </row>
    <row r="35" spans="1:13">
      <c r="A35" s="656"/>
      <c r="B35" s="658"/>
      <c r="C35" s="658"/>
      <c r="D35" s="660"/>
      <c r="E35" s="662"/>
      <c r="F35" s="664"/>
      <c r="G35" s="542"/>
      <c r="H35" s="652"/>
      <c r="I35" s="652"/>
      <c r="J35" s="652"/>
      <c r="K35" s="652"/>
      <c r="L35" s="652"/>
      <c r="M35" s="654"/>
    </row>
    <row r="36" spans="1:13">
      <c r="A36" s="656"/>
      <c r="B36" s="658"/>
      <c r="C36" s="658"/>
      <c r="D36" s="660"/>
      <c r="E36" s="662"/>
      <c r="F36" s="664"/>
      <c r="G36" s="542"/>
      <c r="H36" s="652"/>
      <c r="I36" s="652"/>
      <c r="J36" s="652"/>
      <c r="K36" s="652"/>
      <c r="L36" s="652"/>
      <c r="M36" s="654"/>
    </row>
    <row r="37" spans="1:13">
      <c r="A37" s="656"/>
      <c r="B37" s="658"/>
      <c r="C37" s="658"/>
      <c r="D37" s="660"/>
      <c r="E37" s="662"/>
      <c r="F37" s="664"/>
      <c r="G37" s="542"/>
      <c r="H37" s="652"/>
      <c r="I37" s="652"/>
      <c r="J37" s="652"/>
      <c r="K37" s="652"/>
      <c r="L37" s="652"/>
      <c r="M37" s="654"/>
    </row>
    <row r="38" spans="1:13" ht="15" thickBot="1">
      <c r="A38" s="656"/>
      <c r="B38" s="658"/>
      <c r="C38" s="658"/>
      <c r="D38" s="660"/>
      <c r="E38" s="662"/>
      <c r="F38" s="664"/>
      <c r="G38" s="542"/>
      <c r="H38" s="652"/>
      <c r="I38" s="652"/>
      <c r="J38" s="652"/>
      <c r="K38" s="652"/>
      <c r="L38" s="652"/>
      <c r="M38" s="654"/>
    </row>
    <row r="39" spans="1:13" s="16" customFormat="1" ht="12.75" customHeight="1">
      <c r="A39" s="655">
        <f>'7- Mapa Final'!A30</f>
        <v>3</v>
      </c>
      <c r="B39" s="657" t="str">
        <f>'7- Mapa Final'!B30</f>
        <v>Perdida parcial o total de la información</v>
      </c>
      <c r="C39" s="657" t="str">
        <f>'7- Mapa Final'!C30</f>
        <v>Posibilidad de pérdida de la documentación en los procesos internos del área, debido al traslado de la documentación a otras dependencias. Igualmente el no registro en el aplicativo de correspondencia de las solicitudes remitdias a la entidad a través de correo electrónico o de manera física</v>
      </c>
      <c r="D39" s="659" t="str">
        <f>'7- Mapa Final'!J30</f>
        <v>Muy Baja - 1</v>
      </c>
      <c r="E39" s="661" t="str">
        <f>'7- Mapa Final'!K30</f>
        <v>Leve - 1</v>
      </c>
      <c r="F39" s="663" t="str">
        <f>'7- Mapa Final'!M30</f>
        <v>Bajo - 1</v>
      </c>
      <c r="G39" s="541"/>
      <c r="H39" s="651"/>
      <c r="I39" s="651"/>
      <c r="J39" s="651"/>
      <c r="K39" s="651"/>
      <c r="L39" s="651"/>
      <c r="M39" s="653"/>
    </row>
    <row r="40" spans="1:13" s="16" customFormat="1" ht="12.75" customHeight="1">
      <c r="A40" s="656"/>
      <c r="B40" s="658"/>
      <c r="C40" s="658"/>
      <c r="D40" s="660"/>
      <c r="E40" s="662"/>
      <c r="F40" s="664"/>
      <c r="G40" s="542"/>
      <c r="H40" s="652"/>
      <c r="I40" s="652"/>
      <c r="J40" s="652"/>
      <c r="K40" s="652"/>
      <c r="L40" s="652"/>
      <c r="M40" s="654"/>
    </row>
    <row r="41" spans="1:13" s="16" customFormat="1" ht="12.75" customHeight="1">
      <c r="A41" s="656"/>
      <c r="B41" s="658"/>
      <c r="C41" s="658"/>
      <c r="D41" s="660"/>
      <c r="E41" s="662"/>
      <c r="F41" s="664"/>
      <c r="G41" s="542"/>
      <c r="H41" s="652"/>
      <c r="I41" s="652"/>
      <c r="J41" s="652"/>
      <c r="K41" s="652"/>
      <c r="L41" s="652"/>
      <c r="M41" s="654"/>
    </row>
    <row r="42" spans="1:13" s="16" customFormat="1" ht="12.75" customHeight="1">
      <c r="A42" s="656"/>
      <c r="B42" s="658"/>
      <c r="C42" s="658"/>
      <c r="D42" s="660"/>
      <c r="E42" s="662"/>
      <c r="F42" s="664"/>
      <c r="G42" s="542"/>
      <c r="H42" s="652"/>
      <c r="I42" s="652"/>
      <c r="J42" s="652"/>
      <c r="K42" s="652"/>
      <c r="L42" s="652"/>
      <c r="M42" s="654"/>
    </row>
    <row r="43" spans="1:13" s="16" customFormat="1" ht="13.5" customHeight="1">
      <c r="A43" s="656"/>
      <c r="B43" s="658"/>
      <c r="C43" s="658"/>
      <c r="D43" s="660"/>
      <c r="E43" s="662"/>
      <c r="F43" s="664"/>
      <c r="G43" s="542"/>
      <c r="H43" s="652"/>
      <c r="I43" s="652"/>
      <c r="J43" s="652"/>
      <c r="K43" s="652"/>
      <c r="L43" s="652"/>
      <c r="M43" s="654"/>
    </row>
    <row r="44" spans="1:13">
      <c r="A44" s="656"/>
      <c r="B44" s="658"/>
      <c r="C44" s="658"/>
      <c r="D44" s="660"/>
      <c r="E44" s="662"/>
      <c r="F44" s="664"/>
      <c r="G44" s="542"/>
      <c r="H44" s="652"/>
      <c r="I44" s="652"/>
      <c r="J44" s="652"/>
      <c r="K44" s="652"/>
      <c r="L44" s="652"/>
      <c r="M44" s="654"/>
    </row>
    <row r="45" spans="1:13">
      <c r="A45" s="656"/>
      <c r="B45" s="658"/>
      <c r="C45" s="658"/>
      <c r="D45" s="660"/>
      <c r="E45" s="662"/>
      <c r="F45" s="664"/>
      <c r="G45" s="542"/>
      <c r="H45" s="652"/>
      <c r="I45" s="652"/>
      <c r="J45" s="652"/>
      <c r="K45" s="652"/>
      <c r="L45" s="652"/>
      <c r="M45" s="654"/>
    </row>
    <row r="46" spans="1:13">
      <c r="A46" s="656"/>
      <c r="B46" s="658"/>
      <c r="C46" s="658"/>
      <c r="D46" s="660"/>
      <c r="E46" s="662"/>
      <c r="F46" s="664"/>
      <c r="G46" s="542"/>
      <c r="H46" s="652"/>
      <c r="I46" s="652"/>
      <c r="J46" s="652"/>
      <c r="K46" s="652"/>
      <c r="L46" s="652"/>
      <c r="M46" s="654"/>
    </row>
    <row r="47" spans="1:13">
      <c r="A47" s="656"/>
      <c r="B47" s="658"/>
      <c r="C47" s="658"/>
      <c r="D47" s="660"/>
      <c r="E47" s="662"/>
      <c r="F47" s="664"/>
      <c r="G47" s="542"/>
      <c r="H47" s="652"/>
      <c r="I47" s="652"/>
      <c r="J47" s="652"/>
      <c r="K47" s="652"/>
      <c r="L47" s="652"/>
      <c r="M47" s="654"/>
    </row>
    <row r="48" spans="1:13" ht="15" thickBot="1">
      <c r="A48" s="656"/>
      <c r="B48" s="658"/>
      <c r="C48" s="658"/>
      <c r="D48" s="660"/>
      <c r="E48" s="662"/>
      <c r="F48" s="664"/>
      <c r="G48" s="542"/>
      <c r="H48" s="652"/>
      <c r="I48" s="652"/>
      <c r="J48" s="652"/>
      <c r="K48" s="652"/>
      <c r="L48" s="652"/>
      <c r="M48" s="654"/>
    </row>
    <row r="49" spans="1:13" s="16" customFormat="1" ht="12.75" customHeight="1">
      <c r="A49" s="655">
        <f>'7- Mapa Final'!A40</f>
        <v>4</v>
      </c>
      <c r="B49" s="657" t="str">
        <f>'7- Mapa Final'!B40</f>
        <v>Suspensión de los Servicios Públicos Domiciliarios y/o de Telefonía Móvil Celular (TMC)</v>
      </c>
      <c r="C49" s="657" t="str">
        <f>'7- Mapa Final'!C40</f>
        <v>Pérdida de los beneficios obtenidos mediante el uso de los Servicios Públicos domiciliarios y Servicios TMC.</v>
      </c>
      <c r="D49" s="659" t="str">
        <f>'7- Mapa Final'!J40</f>
        <v>Muy Baja - 1</v>
      </c>
      <c r="E49" s="661" t="str">
        <f>'7- Mapa Final'!K40</f>
        <v>Leve - 1</v>
      </c>
      <c r="F49" s="663" t="str">
        <f>'7- Mapa Final'!M40</f>
        <v>Bajo - 1</v>
      </c>
      <c r="G49" s="541"/>
      <c r="H49" s="651"/>
      <c r="I49" s="651"/>
      <c r="J49" s="651"/>
      <c r="K49" s="651"/>
      <c r="L49" s="651"/>
      <c r="M49" s="653"/>
    </row>
    <row r="50" spans="1:13" s="16" customFormat="1" ht="12.75" customHeight="1">
      <c r="A50" s="656"/>
      <c r="B50" s="658"/>
      <c r="C50" s="658"/>
      <c r="D50" s="660"/>
      <c r="E50" s="662"/>
      <c r="F50" s="664"/>
      <c r="G50" s="542"/>
      <c r="H50" s="652"/>
      <c r="I50" s="652"/>
      <c r="J50" s="652"/>
      <c r="K50" s="652"/>
      <c r="L50" s="652"/>
      <c r="M50" s="654"/>
    </row>
    <row r="51" spans="1:13" s="16" customFormat="1" ht="12.75" customHeight="1">
      <c r="A51" s="656"/>
      <c r="B51" s="658"/>
      <c r="C51" s="658"/>
      <c r="D51" s="660"/>
      <c r="E51" s="662"/>
      <c r="F51" s="664"/>
      <c r="G51" s="542"/>
      <c r="H51" s="652"/>
      <c r="I51" s="652"/>
      <c r="J51" s="652"/>
      <c r="K51" s="652"/>
      <c r="L51" s="652"/>
      <c r="M51" s="654"/>
    </row>
    <row r="52" spans="1:13" s="16" customFormat="1" ht="12.75" customHeight="1">
      <c r="A52" s="656"/>
      <c r="B52" s="658"/>
      <c r="C52" s="658"/>
      <c r="D52" s="660"/>
      <c r="E52" s="662"/>
      <c r="F52" s="664"/>
      <c r="G52" s="542"/>
      <c r="H52" s="652"/>
      <c r="I52" s="652"/>
      <c r="J52" s="652"/>
      <c r="K52" s="652"/>
      <c r="L52" s="652"/>
      <c r="M52" s="654"/>
    </row>
    <row r="53" spans="1:13" s="16" customFormat="1" ht="13.5" customHeight="1">
      <c r="A53" s="656"/>
      <c r="B53" s="658"/>
      <c r="C53" s="658"/>
      <c r="D53" s="660"/>
      <c r="E53" s="662"/>
      <c r="F53" s="664"/>
      <c r="G53" s="542"/>
      <c r="H53" s="652"/>
      <c r="I53" s="652"/>
      <c r="J53" s="652"/>
      <c r="K53" s="652"/>
      <c r="L53" s="652"/>
      <c r="M53" s="654"/>
    </row>
    <row r="54" spans="1:13">
      <c r="A54" s="656"/>
      <c r="B54" s="658"/>
      <c r="C54" s="658"/>
      <c r="D54" s="660"/>
      <c r="E54" s="662"/>
      <c r="F54" s="664"/>
      <c r="G54" s="542"/>
      <c r="H54" s="652"/>
      <c r="I54" s="652"/>
      <c r="J54" s="652"/>
      <c r="K54" s="652"/>
      <c r="L54" s="652"/>
      <c r="M54" s="654"/>
    </row>
    <row r="55" spans="1:13">
      <c r="A55" s="656"/>
      <c r="B55" s="658"/>
      <c r="C55" s="658"/>
      <c r="D55" s="660"/>
      <c r="E55" s="662"/>
      <c r="F55" s="664"/>
      <c r="G55" s="542"/>
      <c r="H55" s="652"/>
      <c r="I55" s="652"/>
      <c r="J55" s="652"/>
      <c r="K55" s="652"/>
      <c r="L55" s="652"/>
      <c r="M55" s="654"/>
    </row>
    <row r="56" spans="1:13">
      <c r="A56" s="656"/>
      <c r="B56" s="658"/>
      <c r="C56" s="658"/>
      <c r="D56" s="660"/>
      <c r="E56" s="662"/>
      <c r="F56" s="664"/>
      <c r="G56" s="542"/>
      <c r="H56" s="652"/>
      <c r="I56" s="652"/>
      <c r="J56" s="652"/>
      <c r="K56" s="652"/>
      <c r="L56" s="652"/>
      <c r="M56" s="654"/>
    </row>
    <row r="57" spans="1:13">
      <c r="A57" s="656"/>
      <c r="B57" s="658"/>
      <c r="C57" s="658"/>
      <c r="D57" s="660"/>
      <c r="E57" s="662"/>
      <c r="F57" s="664"/>
      <c r="G57" s="542"/>
      <c r="H57" s="652"/>
      <c r="I57" s="652"/>
      <c r="J57" s="652"/>
      <c r="K57" s="652"/>
      <c r="L57" s="652"/>
      <c r="M57" s="654"/>
    </row>
    <row r="58" spans="1:13" ht="15" thickBot="1">
      <c r="A58" s="656"/>
      <c r="B58" s="658"/>
      <c r="C58" s="658"/>
      <c r="D58" s="660"/>
      <c r="E58" s="662"/>
      <c r="F58" s="664"/>
      <c r="G58" s="542"/>
      <c r="H58" s="652"/>
      <c r="I58" s="652"/>
      <c r="J58" s="652"/>
      <c r="K58" s="652"/>
      <c r="L58" s="652"/>
      <c r="M58" s="654"/>
    </row>
    <row r="59" spans="1:13" s="16" customFormat="1" ht="12.75" customHeight="1">
      <c r="A59" s="655">
        <f>'7- Mapa Final'!A50</f>
        <v>5</v>
      </c>
      <c r="B59" s="657" t="str">
        <f>'7- Mapa Final'!B50</f>
        <v>Tener registros desactualizados del parque automotor de la Rama Judicial (Hojas de vida de los vehículos, reporte de novedades) y/o pérdida de la información anéxa documentada.</v>
      </c>
      <c r="C59" s="657" t="str">
        <f>'7- Mapa Final'!C50</f>
        <v>Falta de información para realizar seguimiento en términos de cumplimiento, detección y análisis de las novedades de los vehículos.</v>
      </c>
      <c r="D59" s="659" t="str">
        <f>'7- Mapa Final'!J50</f>
        <v>Muy Baja - 1</v>
      </c>
      <c r="E59" s="661" t="str">
        <f>'7- Mapa Final'!K50</f>
        <v>Leve - 1</v>
      </c>
      <c r="F59" s="663" t="str">
        <f>'7- Mapa Final'!M50</f>
        <v>Bajo - 1</v>
      </c>
      <c r="G59" s="541"/>
      <c r="H59" s="651"/>
      <c r="I59" s="651"/>
      <c r="J59" s="651"/>
      <c r="K59" s="651"/>
      <c r="L59" s="651"/>
      <c r="M59" s="653"/>
    </row>
    <row r="60" spans="1:13" s="16" customFormat="1" ht="12.75" customHeight="1">
      <c r="A60" s="656"/>
      <c r="B60" s="658"/>
      <c r="C60" s="658"/>
      <c r="D60" s="660"/>
      <c r="E60" s="662"/>
      <c r="F60" s="664"/>
      <c r="G60" s="542"/>
      <c r="H60" s="652"/>
      <c r="I60" s="652"/>
      <c r="J60" s="652"/>
      <c r="K60" s="652"/>
      <c r="L60" s="652"/>
      <c r="M60" s="654"/>
    </row>
    <row r="61" spans="1:13" s="16" customFormat="1" ht="12.75" customHeight="1">
      <c r="A61" s="656"/>
      <c r="B61" s="658"/>
      <c r="C61" s="658"/>
      <c r="D61" s="660"/>
      <c r="E61" s="662"/>
      <c r="F61" s="664"/>
      <c r="G61" s="542"/>
      <c r="H61" s="652"/>
      <c r="I61" s="652"/>
      <c r="J61" s="652"/>
      <c r="K61" s="652"/>
      <c r="L61" s="652"/>
      <c r="M61" s="654"/>
    </row>
    <row r="62" spans="1:13" s="16" customFormat="1" ht="12.75" customHeight="1">
      <c r="A62" s="656"/>
      <c r="B62" s="658"/>
      <c r="C62" s="658"/>
      <c r="D62" s="660"/>
      <c r="E62" s="662"/>
      <c r="F62" s="664"/>
      <c r="G62" s="542"/>
      <c r="H62" s="652"/>
      <c r="I62" s="652"/>
      <c r="J62" s="652"/>
      <c r="K62" s="652"/>
      <c r="L62" s="652"/>
      <c r="M62" s="654"/>
    </row>
    <row r="63" spans="1:13" s="16" customFormat="1" ht="13.5" customHeight="1">
      <c r="A63" s="656"/>
      <c r="B63" s="658"/>
      <c r="C63" s="658"/>
      <c r="D63" s="660"/>
      <c r="E63" s="662"/>
      <c r="F63" s="664"/>
      <c r="G63" s="542"/>
      <c r="H63" s="652"/>
      <c r="I63" s="652"/>
      <c r="J63" s="652"/>
      <c r="K63" s="652"/>
      <c r="L63" s="652"/>
      <c r="M63" s="654"/>
    </row>
    <row r="64" spans="1:13">
      <c r="A64" s="656"/>
      <c r="B64" s="658"/>
      <c r="C64" s="658"/>
      <c r="D64" s="660"/>
      <c r="E64" s="662"/>
      <c r="F64" s="664"/>
      <c r="G64" s="542"/>
      <c r="H64" s="652"/>
      <c r="I64" s="652"/>
      <c r="J64" s="652"/>
      <c r="K64" s="652"/>
      <c r="L64" s="652"/>
      <c r="M64" s="654"/>
    </row>
    <row r="65" spans="1:13">
      <c r="A65" s="656"/>
      <c r="B65" s="658"/>
      <c r="C65" s="658"/>
      <c r="D65" s="660"/>
      <c r="E65" s="662"/>
      <c r="F65" s="664"/>
      <c r="G65" s="542"/>
      <c r="H65" s="652"/>
      <c r="I65" s="652"/>
      <c r="J65" s="652"/>
      <c r="K65" s="652"/>
      <c r="L65" s="652"/>
      <c r="M65" s="654"/>
    </row>
    <row r="66" spans="1:13">
      <c r="A66" s="656"/>
      <c r="B66" s="658"/>
      <c r="C66" s="658"/>
      <c r="D66" s="660"/>
      <c r="E66" s="662"/>
      <c r="F66" s="664"/>
      <c r="G66" s="542"/>
      <c r="H66" s="652"/>
      <c r="I66" s="652"/>
      <c r="J66" s="652"/>
      <c r="K66" s="652"/>
      <c r="L66" s="652"/>
      <c r="M66" s="654"/>
    </row>
    <row r="67" spans="1:13">
      <c r="A67" s="656"/>
      <c r="B67" s="658"/>
      <c r="C67" s="658"/>
      <c r="D67" s="660"/>
      <c r="E67" s="662"/>
      <c r="F67" s="664"/>
      <c r="G67" s="542"/>
      <c r="H67" s="652"/>
      <c r="I67" s="652"/>
      <c r="J67" s="652"/>
      <c r="K67" s="652"/>
      <c r="L67" s="652"/>
      <c r="M67" s="654"/>
    </row>
    <row r="68" spans="1:13" ht="15" thickBot="1">
      <c r="A68" s="656"/>
      <c r="B68" s="658"/>
      <c r="C68" s="658"/>
      <c r="D68" s="660"/>
      <c r="E68" s="662"/>
      <c r="F68" s="664"/>
      <c r="G68" s="542"/>
      <c r="H68" s="652"/>
      <c r="I68" s="652"/>
      <c r="J68" s="652"/>
      <c r="K68" s="652"/>
      <c r="L68" s="652"/>
      <c r="M68" s="654"/>
    </row>
    <row r="69" spans="1:13" s="16" customFormat="1" ht="12.75" customHeight="1">
      <c r="A69" s="655">
        <f>'7- Mapa Final'!A60</f>
        <v>6</v>
      </c>
      <c r="B69" s="657" t="str">
        <f>'7- Mapa Final'!B60</f>
        <v>Afectación de los aspectos ambientales</v>
      </c>
      <c r="C69" s="657" t="str">
        <f>'7- Mapa Final'!C60</f>
        <v>Falta de información para que los desarrollos administrativos incluyan los enfoques ambientales.</v>
      </c>
      <c r="D69" s="659" t="str">
        <f>'7- Mapa Final'!J60</f>
        <v>Muy Baja - 1</v>
      </c>
      <c r="E69" s="661" t="str">
        <f>'7- Mapa Final'!K60</f>
        <v>Moderado - 3</v>
      </c>
      <c r="F69" s="663" t="str">
        <f>'7- Mapa Final'!M60</f>
        <v>Moderado - 3</v>
      </c>
      <c r="G69" s="541"/>
      <c r="H69" s="651"/>
      <c r="I69" s="651"/>
      <c r="J69" s="651"/>
      <c r="K69" s="651"/>
      <c r="L69" s="651"/>
      <c r="M69" s="653"/>
    </row>
    <row r="70" spans="1:13" s="16" customFormat="1" ht="12.75" customHeight="1">
      <c r="A70" s="656"/>
      <c r="B70" s="658"/>
      <c r="C70" s="658"/>
      <c r="D70" s="660"/>
      <c r="E70" s="662"/>
      <c r="F70" s="664"/>
      <c r="G70" s="542"/>
      <c r="H70" s="652"/>
      <c r="I70" s="652"/>
      <c r="J70" s="652"/>
      <c r="K70" s="652"/>
      <c r="L70" s="652"/>
      <c r="M70" s="654"/>
    </row>
    <row r="71" spans="1:13" s="16" customFormat="1" ht="12.75" customHeight="1">
      <c r="A71" s="656"/>
      <c r="B71" s="658"/>
      <c r="C71" s="658"/>
      <c r="D71" s="660"/>
      <c r="E71" s="662"/>
      <c r="F71" s="664"/>
      <c r="G71" s="542"/>
      <c r="H71" s="652"/>
      <c r="I71" s="652"/>
      <c r="J71" s="652"/>
      <c r="K71" s="652"/>
      <c r="L71" s="652"/>
      <c r="M71" s="654"/>
    </row>
    <row r="72" spans="1:13" s="16" customFormat="1" ht="12.75" customHeight="1">
      <c r="A72" s="656"/>
      <c r="B72" s="658"/>
      <c r="C72" s="658"/>
      <c r="D72" s="660"/>
      <c r="E72" s="662"/>
      <c r="F72" s="664"/>
      <c r="G72" s="542"/>
      <c r="H72" s="652"/>
      <c r="I72" s="652"/>
      <c r="J72" s="652"/>
      <c r="K72" s="652"/>
      <c r="L72" s="652"/>
      <c r="M72" s="654"/>
    </row>
    <row r="73" spans="1:13" s="16" customFormat="1" ht="13.5" customHeight="1">
      <c r="A73" s="656"/>
      <c r="B73" s="658"/>
      <c r="C73" s="658"/>
      <c r="D73" s="660"/>
      <c r="E73" s="662"/>
      <c r="F73" s="664"/>
      <c r="G73" s="542"/>
      <c r="H73" s="652"/>
      <c r="I73" s="652"/>
      <c r="J73" s="652"/>
      <c r="K73" s="652"/>
      <c r="L73" s="652"/>
      <c r="M73" s="654"/>
    </row>
    <row r="74" spans="1:13">
      <c r="A74" s="656"/>
      <c r="B74" s="658"/>
      <c r="C74" s="658"/>
      <c r="D74" s="660"/>
      <c r="E74" s="662"/>
      <c r="F74" s="664"/>
      <c r="G74" s="542"/>
      <c r="H74" s="652"/>
      <c r="I74" s="652"/>
      <c r="J74" s="652"/>
      <c r="K74" s="652"/>
      <c r="L74" s="652"/>
      <c r="M74" s="654"/>
    </row>
    <row r="75" spans="1:13">
      <c r="A75" s="656"/>
      <c r="B75" s="658"/>
      <c r="C75" s="658"/>
      <c r="D75" s="660"/>
      <c r="E75" s="662"/>
      <c r="F75" s="664"/>
      <c r="G75" s="542"/>
      <c r="H75" s="652"/>
      <c r="I75" s="652"/>
      <c r="J75" s="652"/>
      <c r="K75" s="652"/>
      <c r="L75" s="652"/>
      <c r="M75" s="654"/>
    </row>
    <row r="76" spans="1:13">
      <c r="A76" s="656"/>
      <c r="B76" s="658"/>
      <c r="C76" s="658"/>
      <c r="D76" s="660"/>
      <c r="E76" s="662"/>
      <c r="F76" s="664"/>
      <c r="G76" s="542"/>
      <c r="H76" s="652"/>
      <c r="I76" s="652"/>
      <c r="J76" s="652"/>
      <c r="K76" s="652"/>
      <c r="L76" s="652"/>
      <c r="M76" s="654"/>
    </row>
    <row r="77" spans="1:13">
      <c r="A77" s="656"/>
      <c r="B77" s="658"/>
      <c r="C77" s="658"/>
      <c r="D77" s="660"/>
      <c r="E77" s="662"/>
      <c r="F77" s="664"/>
      <c r="G77" s="542"/>
      <c r="H77" s="652"/>
      <c r="I77" s="652"/>
      <c r="J77" s="652"/>
      <c r="K77" s="652"/>
      <c r="L77" s="652"/>
      <c r="M77" s="654"/>
    </row>
    <row r="78" spans="1:13" ht="15" thickBot="1">
      <c r="A78" s="656"/>
      <c r="B78" s="658"/>
      <c r="C78" s="658"/>
      <c r="D78" s="660"/>
      <c r="E78" s="662"/>
      <c r="F78" s="664"/>
      <c r="G78" s="542"/>
      <c r="H78" s="652"/>
      <c r="I78" s="652"/>
      <c r="J78" s="652"/>
      <c r="K78" s="652"/>
      <c r="L78" s="652"/>
      <c r="M78" s="654"/>
    </row>
    <row r="79" spans="1:13" ht="15" customHeight="1">
      <c r="A79" s="655">
        <f>'7- Mapa Final'!A70</f>
        <v>7</v>
      </c>
      <c r="B79" s="657" t="str">
        <f>'7- Mapa Final'!B70</f>
        <v>Suspensión de actividades en las sedes por emergencias, fenómenos naturales o de orden publico</v>
      </c>
      <c r="C79" s="657" t="str">
        <f>'7- Mapa Final'!C70</f>
        <v>Pérdidas humanas, materiales y económicas por eventos asociados a la ocurrencia de una emergencia, desastre o fenómenos naturales o de orden publico</v>
      </c>
      <c r="D79" s="659" t="str">
        <f>'7- Mapa Final'!J70</f>
        <v>Muy Baja - 1</v>
      </c>
      <c r="E79" s="661" t="str">
        <f>'7- Mapa Final'!K70</f>
        <v>Moderado - 3</v>
      </c>
      <c r="F79" s="663" t="str">
        <f>'7- Mapa Final'!M70</f>
        <v>Moderado - 3</v>
      </c>
      <c r="G79" s="541"/>
      <c r="H79" s="651"/>
      <c r="I79" s="651"/>
      <c r="J79" s="651"/>
      <c r="K79" s="651"/>
      <c r="L79" s="651"/>
      <c r="M79" s="653"/>
    </row>
    <row r="80" spans="1:13">
      <c r="A80" s="656"/>
      <c r="B80" s="658"/>
      <c r="C80" s="658"/>
      <c r="D80" s="660"/>
      <c r="E80" s="662"/>
      <c r="F80" s="664"/>
      <c r="G80" s="542"/>
      <c r="H80" s="652"/>
      <c r="I80" s="652"/>
      <c r="J80" s="652"/>
      <c r="K80" s="652"/>
      <c r="L80" s="652"/>
      <c r="M80" s="654"/>
    </row>
    <row r="81" spans="1:13">
      <c r="A81" s="656"/>
      <c r="B81" s="658"/>
      <c r="C81" s="658"/>
      <c r="D81" s="660"/>
      <c r="E81" s="662"/>
      <c r="F81" s="664"/>
      <c r="G81" s="542"/>
      <c r="H81" s="652"/>
      <c r="I81" s="652"/>
      <c r="J81" s="652"/>
      <c r="K81" s="652"/>
      <c r="L81" s="652"/>
      <c r="M81" s="654"/>
    </row>
    <row r="82" spans="1:13">
      <c r="A82" s="656"/>
      <c r="B82" s="658"/>
      <c r="C82" s="658"/>
      <c r="D82" s="660"/>
      <c r="E82" s="662"/>
      <c r="F82" s="664"/>
      <c r="G82" s="542"/>
      <c r="H82" s="652"/>
      <c r="I82" s="652"/>
      <c r="J82" s="652"/>
      <c r="K82" s="652"/>
      <c r="L82" s="652"/>
      <c r="M82" s="654"/>
    </row>
    <row r="83" spans="1:13">
      <c r="A83" s="656"/>
      <c r="B83" s="658"/>
      <c r="C83" s="658"/>
      <c r="D83" s="660"/>
      <c r="E83" s="662"/>
      <c r="F83" s="664"/>
      <c r="G83" s="542"/>
      <c r="H83" s="652"/>
      <c r="I83" s="652"/>
      <c r="J83" s="652"/>
      <c r="K83" s="652"/>
      <c r="L83" s="652"/>
      <c r="M83" s="654"/>
    </row>
    <row r="84" spans="1:13">
      <c r="A84" s="656"/>
      <c r="B84" s="658"/>
      <c r="C84" s="658"/>
      <c r="D84" s="660"/>
      <c r="E84" s="662"/>
      <c r="F84" s="664"/>
      <c r="G84" s="542"/>
      <c r="H84" s="652"/>
      <c r="I84" s="652"/>
      <c r="J84" s="652"/>
      <c r="K84" s="652"/>
      <c r="L84" s="652"/>
      <c r="M84" s="654"/>
    </row>
    <row r="85" spans="1:13">
      <c r="A85" s="656"/>
      <c r="B85" s="658"/>
      <c r="C85" s="658"/>
      <c r="D85" s="660"/>
      <c r="E85" s="662"/>
      <c r="F85" s="664"/>
      <c r="G85" s="542"/>
      <c r="H85" s="652"/>
      <c r="I85" s="652"/>
      <c r="J85" s="652"/>
      <c r="K85" s="652"/>
      <c r="L85" s="652"/>
      <c r="M85" s="654"/>
    </row>
    <row r="86" spans="1:13">
      <c r="A86" s="656"/>
      <c r="B86" s="658"/>
      <c r="C86" s="658"/>
      <c r="D86" s="660"/>
      <c r="E86" s="662"/>
      <c r="F86" s="664"/>
      <c r="G86" s="542"/>
      <c r="H86" s="652"/>
      <c r="I86" s="652"/>
      <c r="J86" s="652"/>
      <c r="K86" s="652"/>
      <c r="L86" s="652"/>
      <c r="M86" s="654"/>
    </row>
    <row r="87" spans="1:13">
      <c r="A87" s="656"/>
      <c r="B87" s="658"/>
      <c r="C87" s="658"/>
      <c r="D87" s="660"/>
      <c r="E87" s="662"/>
      <c r="F87" s="664"/>
      <c r="G87" s="542"/>
      <c r="H87" s="652"/>
      <c r="I87" s="652"/>
      <c r="J87" s="652"/>
      <c r="K87" s="652"/>
      <c r="L87" s="652"/>
      <c r="M87" s="654"/>
    </row>
    <row r="88" spans="1:13" ht="15" thickBot="1">
      <c r="A88" s="656"/>
      <c r="B88" s="658"/>
      <c r="C88" s="658"/>
      <c r="D88" s="660"/>
      <c r="E88" s="662"/>
      <c r="F88" s="664"/>
      <c r="G88" s="542"/>
      <c r="H88" s="652"/>
      <c r="I88" s="652"/>
      <c r="J88" s="652"/>
      <c r="K88" s="652"/>
      <c r="L88" s="652"/>
      <c r="M88" s="654"/>
    </row>
    <row r="89" spans="1:13" ht="15" customHeight="1">
      <c r="A89" s="655" t="e">
        <f>'7- Mapa Final'!#REF!</f>
        <v>#REF!</v>
      </c>
      <c r="B89" s="657" t="e">
        <f>'7- Mapa Final'!#REF!</f>
        <v>#REF!</v>
      </c>
      <c r="C89" s="657" t="e">
        <f>'7- Mapa Final'!#REF!</f>
        <v>#REF!</v>
      </c>
      <c r="D89" s="659" t="e">
        <f>'7- Mapa Final'!#REF!</f>
        <v>#REF!</v>
      </c>
      <c r="E89" s="661" t="e">
        <f>'7- Mapa Final'!#REF!</f>
        <v>#REF!</v>
      </c>
      <c r="F89" s="663" t="e">
        <f>'7- Mapa Final'!#REF!</f>
        <v>#REF!</v>
      </c>
      <c r="G89" s="541"/>
      <c r="H89" s="651"/>
      <c r="I89" s="651"/>
      <c r="J89" s="651"/>
      <c r="K89" s="651"/>
      <c r="L89" s="651"/>
      <c r="M89" s="653"/>
    </row>
    <row r="90" spans="1:13">
      <c r="A90" s="656"/>
      <c r="B90" s="658"/>
      <c r="C90" s="658"/>
      <c r="D90" s="660"/>
      <c r="E90" s="662"/>
      <c r="F90" s="664"/>
      <c r="G90" s="542"/>
      <c r="H90" s="652"/>
      <c r="I90" s="652"/>
      <c r="J90" s="652"/>
      <c r="K90" s="652"/>
      <c r="L90" s="652"/>
      <c r="M90" s="654"/>
    </row>
    <row r="91" spans="1:13">
      <c r="A91" s="656"/>
      <c r="B91" s="658"/>
      <c r="C91" s="658"/>
      <c r="D91" s="660"/>
      <c r="E91" s="662"/>
      <c r="F91" s="664"/>
      <c r="G91" s="542"/>
      <c r="H91" s="652"/>
      <c r="I91" s="652"/>
      <c r="J91" s="652"/>
      <c r="K91" s="652"/>
      <c r="L91" s="652"/>
      <c r="M91" s="654"/>
    </row>
    <row r="92" spans="1:13">
      <c r="A92" s="656"/>
      <c r="B92" s="658"/>
      <c r="C92" s="658"/>
      <c r="D92" s="660"/>
      <c r="E92" s="662"/>
      <c r="F92" s="664"/>
      <c r="G92" s="542"/>
      <c r="H92" s="652"/>
      <c r="I92" s="652"/>
      <c r="J92" s="652"/>
      <c r="K92" s="652"/>
      <c r="L92" s="652"/>
      <c r="M92" s="654"/>
    </row>
    <row r="93" spans="1:13">
      <c r="A93" s="656"/>
      <c r="B93" s="658"/>
      <c r="C93" s="658"/>
      <c r="D93" s="660"/>
      <c r="E93" s="662"/>
      <c r="F93" s="664"/>
      <c r="G93" s="542"/>
      <c r="H93" s="652"/>
      <c r="I93" s="652"/>
      <c r="J93" s="652"/>
      <c r="K93" s="652"/>
      <c r="L93" s="652"/>
      <c r="M93" s="654"/>
    </row>
    <row r="94" spans="1:13">
      <c r="A94" s="656"/>
      <c r="B94" s="658"/>
      <c r="C94" s="658"/>
      <c r="D94" s="660"/>
      <c r="E94" s="662"/>
      <c r="F94" s="664"/>
      <c r="G94" s="542"/>
      <c r="H94" s="652"/>
      <c r="I94" s="652"/>
      <c r="J94" s="652"/>
      <c r="K94" s="652"/>
      <c r="L94" s="652"/>
      <c r="M94" s="654"/>
    </row>
    <row r="95" spans="1:13">
      <c r="A95" s="656"/>
      <c r="B95" s="658"/>
      <c r="C95" s="658"/>
      <c r="D95" s="660"/>
      <c r="E95" s="662"/>
      <c r="F95" s="664"/>
      <c r="G95" s="542"/>
      <c r="H95" s="652"/>
      <c r="I95" s="652"/>
      <c r="J95" s="652"/>
      <c r="K95" s="652"/>
      <c r="L95" s="652"/>
      <c r="M95" s="654"/>
    </row>
    <row r="96" spans="1:13">
      <c r="A96" s="656"/>
      <c r="B96" s="658"/>
      <c r="C96" s="658"/>
      <c r="D96" s="660"/>
      <c r="E96" s="662"/>
      <c r="F96" s="664"/>
      <c r="G96" s="542"/>
      <c r="H96" s="652"/>
      <c r="I96" s="652"/>
      <c r="J96" s="652"/>
      <c r="K96" s="652"/>
      <c r="L96" s="652"/>
      <c r="M96" s="654"/>
    </row>
    <row r="97" spans="1:13">
      <c r="A97" s="656"/>
      <c r="B97" s="658"/>
      <c r="C97" s="658"/>
      <c r="D97" s="660"/>
      <c r="E97" s="662"/>
      <c r="F97" s="664"/>
      <c r="G97" s="542"/>
      <c r="H97" s="652"/>
      <c r="I97" s="652"/>
      <c r="J97" s="652"/>
      <c r="K97" s="652"/>
      <c r="L97" s="652"/>
      <c r="M97" s="654"/>
    </row>
    <row r="98" spans="1:13" ht="15" thickBot="1">
      <c r="A98" s="656"/>
      <c r="B98" s="658"/>
      <c r="C98" s="658"/>
      <c r="D98" s="660"/>
      <c r="E98" s="662"/>
      <c r="F98" s="664"/>
      <c r="G98" s="542"/>
      <c r="H98" s="652"/>
      <c r="I98" s="652"/>
      <c r="J98" s="652"/>
      <c r="K98" s="652"/>
      <c r="L98" s="652"/>
      <c r="M98" s="654"/>
    </row>
    <row r="99" spans="1:13" ht="15" customHeight="1">
      <c r="A99" s="655">
        <f>'7- Mapa Final'!A80</f>
        <v>8</v>
      </c>
      <c r="B99" s="657" t="str">
        <f>'7- Mapa Final'!B80</f>
        <v>Diferencias entre el inventario Fisico y el Kardex (SICOF)</v>
      </c>
      <c r="C99" s="657" t="str">
        <f>'7- Mapa Final'!C80</f>
        <v>El sistema de información para el control de almacén e inventarios del almacén no refleja la realidad física del inventario de bienes en uso y en bodega</v>
      </c>
      <c r="D99" s="659" t="str">
        <f>'7- Mapa Final'!J80</f>
        <v>Muy Baja - 1</v>
      </c>
      <c r="E99" s="661" t="str">
        <f>'7- Mapa Final'!K80</f>
        <v>Moderado - 3</v>
      </c>
      <c r="F99" s="663" t="str">
        <f>'7- Mapa Final'!M80</f>
        <v>Moderado - 3</v>
      </c>
      <c r="G99" s="541"/>
      <c r="H99" s="651"/>
      <c r="I99" s="651"/>
      <c r="J99" s="651"/>
      <c r="K99" s="651"/>
      <c r="L99" s="651"/>
      <c r="M99" s="653"/>
    </row>
    <row r="100" spans="1:13">
      <c r="A100" s="656"/>
      <c r="B100" s="658"/>
      <c r="C100" s="658"/>
      <c r="D100" s="660"/>
      <c r="E100" s="662"/>
      <c r="F100" s="664"/>
      <c r="G100" s="542"/>
      <c r="H100" s="652"/>
      <c r="I100" s="652"/>
      <c r="J100" s="652"/>
      <c r="K100" s="652"/>
      <c r="L100" s="652"/>
      <c r="M100" s="654"/>
    </row>
    <row r="101" spans="1:13">
      <c r="A101" s="656"/>
      <c r="B101" s="658"/>
      <c r="C101" s="658"/>
      <c r="D101" s="660"/>
      <c r="E101" s="662"/>
      <c r="F101" s="664"/>
      <c r="G101" s="542"/>
      <c r="H101" s="652"/>
      <c r="I101" s="652"/>
      <c r="J101" s="652"/>
      <c r="K101" s="652"/>
      <c r="L101" s="652"/>
      <c r="M101" s="654"/>
    </row>
    <row r="102" spans="1:13">
      <c r="A102" s="656"/>
      <c r="B102" s="658"/>
      <c r="C102" s="658"/>
      <c r="D102" s="660"/>
      <c r="E102" s="662"/>
      <c r="F102" s="664"/>
      <c r="G102" s="542"/>
      <c r="H102" s="652"/>
      <c r="I102" s="652"/>
      <c r="J102" s="652"/>
      <c r="K102" s="652"/>
      <c r="L102" s="652"/>
      <c r="M102" s="654"/>
    </row>
    <row r="103" spans="1:13">
      <c r="A103" s="656"/>
      <c r="B103" s="658"/>
      <c r="C103" s="658"/>
      <c r="D103" s="660"/>
      <c r="E103" s="662"/>
      <c r="F103" s="664"/>
      <c r="G103" s="542"/>
      <c r="H103" s="652"/>
      <c r="I103" s="652"/>
      <c r="J103" s="652"/>
      <c r="K103" s="652"/>
      <c r="L103" s="652"/>
      <c r="M103" s="654"/>
    </row>
    <row r="104" spans="1:13">
      <c r="A104" s="656"/>
      <c r="B104" s="658"/>
      <c r="C104" s="658"/>
      <c r="D104" s="660"/>
      <c r="E104" s="662"/>
      <c r="F104" s="664"/>
      <c r="G104" s="542"/>
      <c r="H104" s="652"/>
      <c r="I104" s="652"/>
      <c r="J104" s="652"/>
      <c r="K104" s="652"/>
      <c r="L104" s="652"/>
      <c r="M104" s="654"/>
    </row>
    <row r="105" spans="1:13">
      <c r="A105" s="656"/>
      <c r="B105" s="658"/>
      <c r="C105" s="658"/>
      <c r="D105" s="660"/>
      <c r="E105" s="662"/>
      <c r="F105" s="664"/>
      <c r="G105" s="542"/>
      <c r="H105" s="652"/>
      <c r="I105" s="652"/>
      <c r="J105" s="652"/>
      <c r="K105" s="652"/>
      <c r="L105" s="652"/>
      <c r="M105" s="654"/>
    </row>
    <row r="106" spans="1:13">
      <c r="A106" s="656"/>
      <c r="B106" s="658"/>
      <c r="C106" s="658"/>
      <c r="D106" s="660"/>
      <c r="E106" s="662"/>
      <c r="F106" s="664"/>
      <c r="G106" s="542"/>
      <c r="H106" s="652"/>
      <c r="I106" s="652"/>
      <c r="J106" s="652"/>
      <c r="K106" s="652"/>
      <c r="L106" s="652"/>
      <c r="M106" s="654"/>
    </row>
    <row r="107" spans="1:13">
      <c r="A107" s="656"/>
      <c r="B107" s="658"/>
      <c r="C107" s="658"/>
      <c r="D107" s="660"/>
      <c r="E107" s="662"/>
      <c r="F107" s="664"/>
      <c r="G107" s="542"/>
      <c r="H107" s="652"/>
      <c r="I107" s="652"/>
      <c r="J107" s="652"/>
      <c r="K107" s="652"/>
      <c r="L107" s="652"/>
      <c r="M107" s="654"/>
    </row>
    <row r="108" spans="1:13" ht="15" thickBot="1">
      <c r="A108" s="656"/>
      <c r="B108" s="658"/>
      <c r="C108" s="658"/>
      <c r="D108" s="660"/>
      <c r="E108" s="662"/>
      <c r="F108" s="664"/>
      <c r="G108" s="542"/>
      <c r="H108" s="652"/>
      <c r="I108" s="652"/>
      <c r="J108" s="652"/>
      <c r="K108" s="652"/>
      <c r="L108" s="652"/>
      <c r="M108" s="654"/>
    </row>
    <row r="109" spans="1:13" ht="15" customHeight="1">
      <c r="A109" s="655">
        <f>'7- Mapa Final'!A90</f>
        <v>9</v>
      </c>
      <c r="B109" s="657" t="str">
        <f>'7- Mapa Final'!B90</f>
        <v>Daños en los equipos instalados en los inmuebles a cargo del Nivel Central, por falta de mantenimiento</v>
      </c>
      <c r="C109" s="657" t="str">
        <f>'7- Mapa Final'!C90</f>
        <v>Posibilidad de cortes en servicios de energía, agua, ascensores, que afecten el normal funcionamiento de las dependencias ubicadas en los inmuebles a cargo del nivel centra</v>
      </c>
      <c r="D109" s="659" t="str">
        <f>'7- Mapa Final'!J90</f>
        <v>Muy Baja - 1</v>
      </c>
      <c r="E109" s="661" t="str">
        <f>'7- Mapa Final'!K90</f>
        <v>Menor - 2</v>
      </c>
      <c r="F109" s="663" t="str">
        <f>'7- Mapa Final'!M90</f>
        <v>Muy Baja - 1</v>
      </c>
      <c r="G109" s="541"/>
      <c r="H109" s="651"/>
      <c r="I109" s="651"/>
      <c r="J109" s="651"/>
      <c r="K109" s="651"/>
      <c r="L109" s="651"/>
      <c r="M109" s="653"/>
    </row>
    <row r="110" spans="1:13">
      <c r="A110" s="656"/>
      <c r="B110" s="658"/>
      <c r="C110" s="658"/>
      <c r="D110" s="660"/>
      <c r="E110" s="662"/>
      <c r="F110" s="664"/>
      <c r="G110" s="542"/>
      <c r="H110" s="652"/>
      <c r="I110" s="652"/>
      <c r="J110" s="652"/>
      <c r="K110" s="652"/>
      <c r="L110" s="652"/>
      <c r="M110" s="654"/>
    </row>
    <row r="111" spans="1:13">
      <c r="A111" s="656"/>
      <c r="B111" s="658"/>
      <c r="C111" s="658"/>
      <c r="D111" s="660"/>
      <c r="E111" s="662"/>
      <c r="F111" s="664"/>
      <c r="G111" s="542"/>
      <c r="H111" s="652"/>
      <c r="I111" s="652"/>
      <c r="J111" s="652"/>
      <c r="K111" s="652"/>
      <c r="L111" s="652"/>
      <c r="M111" s="654"/>
    </row>
    <row r="112" spans="1:13">
      <c r="A112" s="656"/>
      <c r="B112" s="658"/>
      <c r="C112" s="658"/>
      <c r="D112" s="660"/>
      <c r="E112" s="662"/>
      <c r="F112" s="664"/>
      <c r="G112" s="542"/>
      <c r="H112" s="652"/>
      <c r="I112" s="652"/>
      <c r="J112" s="652"/>
      <c r="K112" s="652"/>
      <c r="L112" s="652"/>
      <c r="M112" s="654"/>
    </row>
    <row r="113" spans="1:13">
      <c r="A113" s="656"/>
      <c r="B113" s="658"/>
      <c r="C113" s="658"/>
      <c r="D113" s="660"/>
      <c r="E113" s="662"/>
      <c r="F113" s="664"/>
      <c r="G113" s="542"/>
      <c r="H113" s="652"/>
      <c r="I113" s="652"/>
      <c r="J113" s="652"/>
      <c r="K113" s="652"/>
      <c r="L113" s="652"/>
      <c r="M113" s="654"/>
    </row>
    <row r="114" spans="1:13">
      <c r="A114" s="656"/>
      <c r="B114" s="658"/>
      <c r="C114" s="658"/>
      <c r="D114" s="660"/>
      <c r="E114" s="662"/>
      <c r="F114" s="664"/>
      <c r="G114" s="542"/>
      <c r="H114" s="652"/>
      <c r="I114" s="652"/>
      <c r="J114" s="652"/>
      <c r="K114" s="652"/>
      <c r="L114" s="652"/>
      <c r="M114" s="654"/>
    </row>
    <row r="115" spans="1:13">
      <c r="A115" s="656"/>
      <c r="B115" s="658"/>
      <c r="C115" s="658"/>
      <c r="D115" s="660"/>
      <c r="E115" s="662"/>
      <c r="F115" s="664"/>
      <c r="G115" s="542"/>
      <c r="H115" s="652"/>
      <c r="I115" s="652"/>
      <c r="J115" s="652"/>
      <c r="K115" s="652"/>
      <c r="L115" s="652"/>
      <c r="M115" s="654"/>
    </row>
    <row r="116" spans="1:13">
      <c r="A116" s="656"/>
      <c r="B116" s="658"/>
      <c r="C116" s="658"/>
      <c r="D116" s="660"/>
      <c r="E116" s="662"/>
      <c r="F116" s="664"/>
      <c r="G116" s="542"/>
      <c r="H116" s="652"/>
      <c r="I116" s="652"/>
      <c r="J116" s="652"/>
      <c r="K116" s="652"/>
      <c r="L116" s="652"/>
      <c r="M116" s="654"/>
    </row>
    <row r="117" spans="1:13">
      <c r="A117" s="656"/>
      <c r="B117" s="658"/>
      <c r="C117" s="658"/>
      <c r="D117" s="660"/>
      <c r="E117" s="662"/>
      <c r="F117" s="664"/>
      <c r="G117" s="542"/>
      <c r="H117" s="652"/>
      <c r="I117" s="652"/>
      <c r="J117" s="652"/>
      <c r="K117" s="652"/>
      <c r="L117" s="652"/>
      <c r="M117" s="654"/>
    </row>
    <row r="118" spans="1:13" ht="15" thickBot="1">
      <c r="A118" s="656"/>
      <c r="B118" s="658"/>
      <c r="C118" s="658"/>
      <c r="D118" s="660"/>
      <c r="E118" s="662"/>
      <c r="F118" s="664"/>
      <c r="G118" s="542"/>
      <c r="H118" s="652"/>
      <c r="I118" s="652"/>
      <c r="J118" s="652"/>
      <c r="K118" s="652"/>
      <c r="L118" s="652"/>
      <c r="M118" s="654"/>
    </row>
    <row r="119" spans="1:13" ht="15" customHeight="1">
      <c r="A119" s="655">
        <f>'7- Mapa Final'!A100</f>
        <v>10</v>
      </c>
      <c r="B119" s="657" t="str">
        <f>'7- Mapa Final'!B100</f>
        <v xml:space="preserve">Recibir dádivas o beneficios a nombre propio o de terceros para afectar la seguridad o confidencialidad de la información </v>
      </c>
      <c r="C119" s="657" t="str">
        <f>'7- Mapa Final'!C100</f>
        <v>Recibir dádivas o beneficios a nombre propio o de terceros por revelar información confidencial, alterar, retener o no publicar información.</v>
      </c>
      <c r="D119" s="659" t="str">
        <f>'7- Mapa Final'!J100</f>
        <v>Muy Baja - 1</v>
      </c>
      <c r="E119" s="661" t="str">
        <f>'7- Mapa Final'!K100</f>
        <v>Moderado - 3</v>
      </c>
      <c r="F119" s="663" t="str">
        <f>'7- Mapa Final'!M100</f>
        <v>Moderado - 3</v>
      </c>
      <c r="G119" s="541"/>
      <c r="H119" s="651"/>
      <c r="I119" s="651"/>
      <c r="J119" s="651"/>
      <c r="K119" s="651"/>
      <c r="L119" s="651"/>
      <c r="M119" s="653"/>
    </row>
    <row r="120" spans="1:13">
      <c r="A120" s="656"/>
      <c r="B120" s="658"/>
      <c r="C120" s="658"/>
      <c r="D120" s="660"/>
      <c r="E120" s="662"/>
      <c r="F120" s="664"/>
      <c r="G120" s="542"/>
      <c r="H120" s="652"/>
      <c r="I120" s="652"/>
      <c r="J120" s="652"/>
      <c r="K120" s="652"/>
      <c r="L120" s="652"/>
      <c r="M120" s="654"/>
    </row>
    <row r="121" spans="1:13">
      <c r="A121" s="656"/>
      <c r="B121" s="658"/>
      <c r="C121" s="658"/>
      <c r="D121" s="660"/>
      <c r="E121" s="662"/>
      <c r="F121" s="664"/>
      <c r="G121" s="542"/>
      <c r="H121" s="652"/>
      <c r="I121" s="652"/>
      <c r="J121" s="652"/>
      <c r="K121" s="652"/>
      <c r="L121" s="652"/>
      <c r="M121" s="654"/>
    </row>
    <row r="122" spans="1:13">
      <c r="A122" s="656"/>
      <c r="B122" s="658"/>
      <c r="C122" s="658"/>
      <c r="D122" s="660"/>
      <c r="E122" s="662"/>
      <c r="F122" s="664"/>
      <c r="G122" s="542"/>
      <c r="H122" s="652"/>
      <c r="I122" s="652"/>
      <c r="J122" s="652"/>
      <c r="K122" s="652"/>
      <c r="L122" s="652"/>
      <c r="M122" s="654"/>
    </row>
    <row r="123" spans="1:13">
      <c r="A123" s="656"/>
      <c r="B123" s="658"/>
      <c r="C123" s="658"/>
      <c r="D123" s="660"/>
      <c r="E123" s="662"/>
      <c r="F123" s="664"/>
      <c r="G123" s="542"/>
      <c r="H123" s="652"/>
      <c r="I123" s="652"/>
      <c r="J123" s="652"/>
      <c r="K123" s="652"/>
      <c r="L123" s="652"/>
      <c r="M123" s="654"/>
    </row>
    <row r="124" spans="1:13">
      <c r="A124" s="656"/>
      <c r="B124" s="658"/>
      <c r="C124" s="658"/>
      <c r="D124" s="660"/>
      <c r="E124" s="662"/>
      <c r="F124" s="664"/>
      <c r="G124" s="542"/>
      <c r="H124" s="652"/>
      <c r="I124" s="652"/>
      <c r="J124" s="652"/>
      <c r="K124" s="652"/>
      <c r="L124" s="652"/>
      <c r="M124" s="654"/>
    </row>
    <row r="125" spans="1:13">
      <c r="A125" s="656"/>
      <c r="B125" s="658"/>
      <c r="C125" s="658"/>
      <c r="D125" s="660"/>
      <c r="E125" s="662"/>
      <c r="F125" s="664"/>
      <c r="G125" s="542"/>
      <c r="H125" s="652"/>
      <c r="I125" s="652"/>
      <c r="J125" s="652"/>
      <c r="K125" s="652"/>
      <c r="L125" s="652"/>
      <c r="M125" s="654"/>
    </row>
    <row r="126" spans="1:13">
      <c r="A126" s="656"/>
      <c r="B126" s="658"/>
      <c r="C126" s="658"/>
      <c r="D126" s="660"/>
      <c r="E126" s="662"/>
      <c r="F126" s="664"/>
      <c r="G126" s="542"/>
      <c r="H126" s="652"/>
      <c r="I126" s="652"/>
      <c r="J126" s="652"/>
      <c r="K126" s="652"/>
      <c r="L126" s="652"/>
      <c r="M126" s="654"/>
    </row>
    <row r="127" spans="1:13">
      <c r="A127" s="656"/>
      <c r="B127" s="658"/>
      <c r="C127" s="658"/>
      <c r="D127" s="660"/>
      <c r="E127" s="662"/>
      <c r="F127" s="664"/>
      <c r="G127" s="542"/>
      <c r="H127" s="652"/>
      <c r="I127" s="652"/>
      <c r="J127" s="652"/>
      <c r="K127" s="652"/>
      <c r="L127" s="652"/>
      <c r="M127" s="654"/>
    </row>
    <row r="128" spans="1:13" ht="15" thickBot="1">
      <c r="A128" s="656"/>
      <c r="B128" s="658"/>
      <c r="C128" s="658"/>
      <c r="D128" s="660"/>
      <c r="E128" s="662"/>
      <c r="F128" s="664"/>
      <c r="G128" s="542"/>
      <c r="H128" s="652"/>
      <c r="I128" s="652"/>
      <c r="J128" s="652"/>
      <c r="K128" s="652"/>
      <c r="L128" s="652"/>
      <c r="M128" s="654"/>
    </row>
    <row r="129" spans="1:13" ht="15" customHeight="1">
      <c r="A129" s="655">
        <f>'7- Mapa Final'!A110</f>
        <v>11</v>
      </c>
      <c r="B129" s="657" t="str">
        <f>'7- Mapa Final'!B110</f>
        <v>Ofrecer, prometer, entregar, aceptar o solicitar una ventaja indebida para la adquisición de bienes y servicios</v>
      </c>
      <c r="C129" s="657" t="str">
        <f>'7- Mapa Final'!C110</f>
        <v>Incorporar condiciones o requisitos que favorezcan a un proveedor en particular y/o una caracteristica o cualidad de un bien o servicio en especial</v>
      </c>
      <c r="D129" s="659" t="str">
        <f>'7- Mapa Final'!J110</f>
        <v>Muy Baja - 1</v>
      </c>
      <c r="E129" s="661" t="str">
        <f>'7- Mapa Final'!K110</f>
        <v>Moderado - 3</v>
      </c>
      <c r="F129" s="663" t="str">
        <f>'7- Mapa Final'!M110</f>
        <v>Moderado - 3</v>
      </c>
      <c r="G129" s="541"/>
      <c r="H129" s="651"/>
      <c r="I129" s="651"/>
      <c r="J129" s="651"/>
      <c r="K129" s="651"/>
      <c r="L129" s="651"/>
      <c r="M129" s="653"/>
    </row>
    <row r="130" spans="1:13">
      <c r="A130" s="656"/>
      <c r="B130" s="658"/>
      <c r="C130" s="658"/>
      <c r="D130" s="660"/>
      <c r="E130" s="662"/>
      <c r="F130" s="664"/>
      <c r="G130" s="542"/>
      <c r="H130" s="652"/>
      <c r="I130" s="652"/>
      <c r="J130" s="652"/>
      <c r="K130" s="652"/>
      <c r="L130" s="652"/>
      <c r="M130" s="654"/>
    </row>
    <row r="131" spans="1:13">
      <c r="A131" s="656"/>
      <c r="B131" s="658"/>
      <c r="C131" s="658"/>
      <c r="D131" s="660"/>
      <c r="E131" s="662"/>
      <c r="F131" s="664"/>
      <c r="G131" s="542"/>
      <c r="H131" s="652"/>
      <c r="I131" s="652"/>
      <c r="J131" s="652"/>
      <c r="K131" s="652"/>
      <c r="L131" s="652"/>
      <c r="M131" s="654"/>
    </row>
    <row r="132" spans="1:13">
      <c r="A132" s="656"/>
      <c r="B132" s="658"/>
      <c r="C132" s="658"/>
      <c r="D132" s="660"/>
      <c r="E132" s="662"/>
      <c r="F132" s="664"/>
      <c r="G132" s="542"/>
      <c r="H132" s="652"/>
      <c r="I132" s="652"/>
      <c r="J132" s="652"/>
      <c r="K132" s="652"/>
      <c r="L132" s="652"/>
      <c r="M132" s="654"/>
    </row>
    <row r="133" spans="1:13">
      <c r="A133" s="656"/>
      <c r="B133" s="658"/>
      <c r="C133" s="658"/>
      <c r="D133" s="660"/>
      <c r="E133" s="662"/>
      <c r="F133" s="664"/>
      <c r="G133" s="542"/>
      <c r="H133" s="652"/>
      <c r="I133" s="652"/>
      <c r="J133" s="652"/>
      <c r="K133" s="652"/>
      <c r="L133" s="652"/>
      <c r="M133" s="654"/>
    </row>
    <row r="134" spans="1:13">
      <c r="A134" s="656"/>
      <c r="B134" s="658"/>
      <c r="C134" s="658"/>
      <c r="D134" s="660"/>
      <c r="E134" s="662"/>
      <c r="F134" s="664"/>
      <c r="G134" s="542"/>
      <c r="H134" s="652"/>
      <c r="I134" s="652"/>
      <c r="J134" s="652"/>
      <c r="K134" s="652"/>
      <c r="L134" s="652"/>
      <c r="M134" s="654"/>
    </row>
    <row r="135" spans="1:13">
      <c r="A135" s="656"/>
      <c r="B135" s="658"/>
      <c r="C135" s="658"/>
      <c r="D135" s="660"/>
      <c r="E135" s="662"/>
      <c r="F135" s="664"/>
      <c r="G135" s="542"/>
      <c r="H135" s="652"/>
      <c r="I135" s="652"/>
      <c r="J135" s="652"/>
      <c r="K135" s="652"/>
      <c r="L135" s="652"/>
      <c r="M135" s="654"/>
    </row>
    <row r="136" spans="1:13">
      <c r="A136" s="656"/>
      <c r="B136" s="658"/>
      <c r="C136" s="658"/>
      <c r="D136" s="660"/>
      <c r="E136" s="662"/>
      <c r="F136" s="664"/>
      <c r="G136" s="542"/>
      <c r="H136" s="652"/>
      <c r="I136" s="652"/>
      <c r="J136" s="652"/>
      <c r="K136" s="652"/>
      <c r="L136" s="652"/>
      <c r="M136" s="654"/>
    </row>
    <row r="137" spans="1:13">
      <c r="A137" s="656"/>
      <c r="B137" s="658"/>
      <c r="C137" s="658"/>
      <c r="D137" s="660"/>
      <c r="E137" s="662"/>
      <c r="F137" s="664"/>
      <c r="G137" s="542"/>
      <c r="H137" s="652"/>
      <c r="I137" s="652"/>
      <c r="J137" s="652"/>
      <c r="K137" s="652"/>
      <c r="L137" s="652"/>
      <c r="M137" s="654"/>
    </row>
    <row r="138" spans="1:13" ht="15" thickBot="1">
      <c r="A138" s="656"/>
      <c r="B138" s="658"/>
      <c r="C138" s="658"/>
      <c r="D138" s="660"/>
      <c r="E138" s="662"/>
      <c r="F138" s="664"/>
      <c r="G138" s="542"/>
      <c r="H138" s="652"/>
      <c r="I138" s="652"/>
      <c r="J138" s="652"/>
      <c r="K138" s="652"/>
      <c r="L138" s="652"/>
      <c r="M138" s="654"/>
    </row>
    <row r="139" spans="1:13" ht="15" customHeight="1">
      <c r="A139" s="655">
        <f>'7- Mapa Final'!A120</f>
        <v>12</v>
      </c>
      <c r="B139" s="657" t="str">
        <f>'7- Mapa Final'!B120</f>
        <v>Ofrecer, prometer, entregar, aceptar o solicitar una ventaja indebida para recibir bienes o servicios que no satisfacen las condiciones establecidas en los contratos y especificaciones técnicas</v>
      </c>
      <c r="C139" s="657" t="str">
        <f>'7- Mapa Final'!C120</f>
        <v xml:space="preserve">Cuando el supervisor y/o interventor en menoscabo de los intereses Institucionales y/o del Estado desvie, manipule, oculte, o se abstenga de brindar información sobre incumplimientos técnicos, financieros, contables, jurídicos y/o administrativos en la ejecución del contrato
 </v>
      </c>
      <c r="D139" s="659" t="str">
        <f>'7- Mapa Final'!J120</f>
        <v>Muy Baja - 1</v>
      </c>
      <c r="E139" s="661" t="str">
        <f>'7- Mapa Final'!K120</f>
        <v>Moderado - 3</v>
      </c>
      <c r="F139" s="663" t="str">
        <f>'7- Mapa Final'!M120</f>
        <v>Moderado - 3</v>
      </c>
      <c r="G139" s="541"/>
      <c r="H139" s="651"/>
      <c r="I139" s="651"/>
      <c r="J139" s="651"/>
      <c r="K139" s="651"/>
      <c r="L139" s="651"/>
      <c r="M139" s="653"/>
    </row>
    <row r="140" spans="1:13">
      <c r="A140" s="656"/>
      <c r="B140" s="658"/>
      <c r="C140" s="658"/>
      <c r="D140" s="660"/>
      <c r="E140" s="662"/>
      <c r="F140" s="664"/>
      <c r="G140" s="542"/>
      <c r="H140" s="652"/>
      <c r="I140" s="652"/>
      <c r="J140" s="652"/>
      <c r="K140" s="652"/>
      <c r="L140" s="652"/>
      <c r="M140" s="654"/>
    </row>
    <row r="141" spans="1:13">
      <c r="A141" s="656"/>
      <c r="B141" s="658"/>
      <c r="C141" s="658"/>
      <c r="D141" s="660"/>
      <c r="E141" s="662"/>
      <c r="F141" s="664"/>
      <c r="G141" s="542"/>
      <c r="H141" s="652"/>
      <c r="I141" s="652"/>
      <c r="J141" s="652"/>
      <c r="K141" s="652"/>
      <c r="L141" s="652"/>
      <c r="M141" s="654"/>
    </row>
    <row r="142" spans="1:13">
      <c r="A142" s="656"/>
      <c r="B142" s="658"/>
      <c r="C142" s="658"/>
      <c r="D142" s="660"/>
      <c r="E142" s="662"/>
      <c r="F142" s="664"/>
      <c r="G142" s="542"/>
      <c r="H142" s="652"/>
      <c r="I142" s="652"/>
      <c r="J142" s="652"/>
      <c r="K142" s="652"/>
      <c r="L142" s="652"/>
      <c r="M142" s="654"/>
    </row>
    <row r="143" spans="1:13">
      <c r="A143" s="656"/>
      <c r="B143" s="658"/>
      <c r="C143" s="658"/>
      <c r="D143" s="660"/>
      <c r="E143" s="662"/>
      <c r="F143" s="664"/>
      <c r="G143" s="542"/>
      <c r="H143" s="652"/>
      <c r="I143" s="652"/>
      <c r="J143" s="652"/>
      <c r="K143" s="652"/>
      <c r="L143" s="652"/>
      <c r="M143" s="654"/>
    </row>
    <row r="144" spans="1:13">
      <c r="A144" s="656"/>
      <c r="B144" s="658"/>
      <c r="C144" s="658"/>
      <c r="D144" s="660"/>
      <c r="E144" s="662"/>
      <c r="F144" s="664"/>
      <c r="G144" s="542"/>
      <c r="H144" s="652"/>
      <c r="I144" s="652"/>
      <c r="J144" s="652"/>
      <c r="K144" s="652"/>
      <c r="L144" s="652"/>
      <c r="M144" s="654"/>
    </row>
    <row r="145" spans="1:13">
      <c r="A145" s="656"/>
      <c r="B145" s="658"/>
      <c r="C145" s="658"/>
      <c r="D145" s="660"/>
      <c r="E145" s="662"/>
      <c r="F145" s="664"/>
      <c r="G145" s="542"/>
      <c r="H145" s="652"/>
      <c r="I145" s="652"/>
      <c r="J145" s="652"/>
      <c r="K145" s="652"/>
      <c r="L145" s="652"/>
      <c r="M145" s="654"/>
    </row>
    <row r="146" spans="1:13">
      <c r="A146" s="656"/>
      <c r="B146" s="658"/>
      <c r="C146" s="658"/>
      <c r="D146" s="660"/>
      <c r="E146" s="662"/>
      <c r="F146" s="664"/>
      <c r="G146" s="542"/>
      <c r="H146" s="652"/>
      <c r="I146" s="652"/>
      <c r="J146" s="652"/>
      <c r="K146" s="652"/>
      <c r="L146" s="652"/>
      <c r="M146" s="654"/>
    </row>
    <row r="147" spans="1:13">
      <c r="A147" s="656"/>
      <c r="B147" s="658"/>
      <c r="C147" s="658"/>
      <c r="D147" s="660"/>
      <c r="E147" s="662"/>
      <c r="F147" s="664"/>
      <c r="G147" s="542"/>
      <c r="H147" s="652"/>
      <c r="I147" s="652"/>
      <c r="J147" s="652"/>
      <c r="K147" s="652"/>
      <c r="L147" s="652"/>
      <c r="M147" s="654"/>
    </row>
    <row r="148" spans="1:13" ht="15" thickBot="1">
      <c r="A148" s="656"/>
      <c r="B148" s="658"/>
      <c r="C148" s="658"/>
      <c r="D148" s="660"/>
      <c r="E148" s="662"/>
      <c r="F148" s="664"/>
      <c r="G148" s="542"/>
      <c r="H148" s="652"/>
      <c r="I148" s="652"/>
      <c r="J148" s="652"/>
      <c r="K148" s="652"/>
      <c r="L148" s="652"/>
      <c r="M148" s="654"/>
    </row>
    <row r="149" spans="1:13" ht="15" customHeight="1">
      <c r="A149" s="655">
        <f>'7- Mapa Final'!A130</f>
        <v>13</v>
      </c>
      <c r="B149" s="657" t="str">
        <f>'7- Mapa Final'!B130</f>
        <v>Ofrecer, prometer, entregar, aceptar o solicitar una ventaja indebida para permitir el uso de los bienes muebles e inmubles, equipos y consumibles de la entidad con destino diferente a lo establecido.</v>
      </c>
      <c r="C149" s="657" t="str">
        <f>'7- Mapa Final'!C130</f>
        <v xml:space="preserve">Permitir el uso o destinación de los bienes muebles, inmuebles, equipos y consumibles de la entidad con proposito diferente a lo establecido </v>
      </c>
      <c r="D149" s="659" t="str">
        <f>'7- Mapa Final'!J130</f>
        <v>Muy Baja - 1</v>
      </c>
      <c r="E149" s="661" t="str">
        <f>'7- Mapa Final'!K130</f>
        <v>Moderado - 3</v>
      </c>
      <c r="F149" s="663" t="str">
        <f>'7- Mapa Final'!M130</f>
        <v>Moderado - 3</v>
      </c>
      <c r="G149" s="541"/>
      <c r="H149" s="651"/>
      <c r="I149" s="651"/>
      <c r="J149" s="651"/>
      <c r="K149" s="651"/>
      <c r="L149" s="651"/>
      <c r="M149" s="653"/>
    </row>
    <row r="150" spans="1:13">
      <c r="A150" s="656"/>
      <c r="B150" s="658"/>
      <c r="C150" s="658"/>
      <c r="D150" s="660"/>
      <c r="E150" s="662"/>
      <c r="F150" s="664"/>
      <c r="G150" s="542"/>
      <c r="H150" s="652"/>
      <c r="I150" s="652"/>
      <c r="J150" s="652"/>
      <c r="K150" s="652"/>
      <c r="L150" s="652"/>
      <c r="M150" s="654"/>
    </row>
    <row r="151" spans="1:13">
      <c r="A151" s="656"/>
      <c r="B151" s="658"/>
      <c r="C151" s="658"/>
      <c r="D151" s="660"/>
      <c r="E151" s="662"/>
      <c r="F151" s="664"/>
      <c r="G151" s="542"/>
      <c r="H151" s="652"/>
      <c r="I151" s="652"/>
      <c r="J151" s="652"/>
      <c r="K151" s="652"/>
      <c r="L151" s="652"/>
      <c r="M151" s="654"/>
    </row>
    <row r="152" spans="1:13">
      <c r="A152" s="656"/>
      <c r="B152" s="658"/>
      <c r="C152" s="658"/>
      <c r="D152" s="660"/>
      <c r="E152" s="662"/>
      <c r="F152" s="664"/>
      <c r="G152" s="542"/>
      <c r="H152" s="652"/>
      <c r="I152" s="652"/>
      <c r="J152" s="652"/>
      <c r="K152" s="652"/>
      <c r="L152" s="652"/>
      <c r="M152" s="654"/>
    </row>
    <row r="153" spans="1:13">
      <c r="A153" s="656"/>
      <c r="B153" s="658"/>
      <c r="C153" s="658"/>
      <c r="D153" s="660"/>
      <c r="E153" s="662"/>
      <c r="F153" s="664"/>
      <c r="G153" s="542"/>
      <c r="H153" s="652"/>
      <c r="I153" s="652"/>
      <c r="J153" s="652"/>
      <c r="K153" s="652"/>
      <c r="L153" s="652"/>
      <c r="M153" s="654"/>
    </row>
    <row r="154" spans="1:13">
      <c r="A154" s="656"/>
      <c r="B154" s="658"/>
      <c r="C154" s="658"/>
      <c r="D154" s="660"/>
      <c r="E154" s="662"/>
      <c r="F154" s="664"/>
      <c r="G154" s="542"/>
      <c r="H154" s="652"/>
      <c r="I154" s="652"/>
      <c r="J154" s="652"/>
      <c r="K154" s="652"/>
      <c r="L154" s="652"/>
      <c r="M154" s="654"/>
    </row>
    <row r="155" spans="1:13">
      <c r="A155" s="656"/>
      <c r="B155" s="658"/>
      <c r="C155" s="658"/>
      <c r="D155" s="660"/>
      <c r="E155" s="662"/>
      <c r="F155" s="664"/>
      <c r="G155" s="542"/>
      <c r="H155" s="652"/>
      <c r="I155" s="652"/>
      <c r="J155" s="652"/>
      <c r="K155" s="652"/>
      <c r="L155" s="652"/>
      <c r="M155" s="654"/>
    </row>
    <row r="156" spans="1:13">
      <c r="A156" s="656"/>
      <c r="B156" s="658"/>
      <c r="C156" s="658"/>
      <c r="D156" s="660"/>
      <c r="E156" s="662"/>
      <c r="F156" s="664"/>
      <c r="G156" s="542"/>
      <c r="H156" s="652"/>
      <c r="I156" s="652"/>
      <c r="J156" s="652"/>
      <c r="K156" s="652"/>
      <c r="L156" s="652"/>
      <c r="M156" s="654"/>
    </row>
    <row r="157" spans="1:13">
      <c r="A157" s="656"/>
      <c r="B157" s="658"/>
      <c r="C157" s="658"/>
      <c r="D157" s="660"/>
      <c r="E157" s="662"/>
      <c r="F157" s="664"/>
      <c r="G157" s="542"/>
      <c r="H157" s="652"/>
      <c r="I157" s="652"/>
      <c r="J157" s="652"/>
      <c r="K157" s="652"/>
      <c r="L157" s="652"/>
      <c r="M157" s="654"/>
    </row>
    <row r="158" spans="1:13">
      <c r="A158" s="656"/>
      <c r="B158" s="658"/>
      <c r="C158" s="658"/>
      <c r="D158" s="660"/>
      <c r="E158" s="662"/>
      <c r="F158" s="664"/>
      <c r="G158" s="542"/>
      <c r="H158" s="652"/>
      <c r="I158" s="652"/>
      <c r="J158" s="652"/>
      <c r="K158" s="652"/>
      <c r="L158" s="652"/>
      <c r="M158" s="654"/>
    </row>
  </sheetData>
  <mergeCells count="210">
    <mergeCell ref="J149:J158"/>
    <mergeCell ref="K149:K158"/>
    <mergeCell ref="L149:L158"/>
    <mergeCell ref="M149:M158"/>
    <mergeCell ref="A149:A158"/>
    <mergeCell ref="B149:B158"/>
    <mergeCell ref="C149:C158"/>
    <mergeCell ref="D149:D158"/>
    <mergeCell ref="E149:E158"/>
    <mergeCell ref="F149:F158"/>
    <mergeCell ref="G149:G158"/>
    <mergeCell ref="H149:H158"/>
    <mergeCell ref="I149:I158"/>
    <mergeCell ref="C1:L2"/>
    <mergeCell ref="J139:J148"/>
    <mergeCell ref="K139:K148"/>
    <mergeCell ref="L139:L148"/>
    <mergeCell ref="M139:M148"/>
    <mergeCell ref="A139:A148"/>
    <mergeCell ref="B139:B148"/>
    <mergeCell ref="C139:C148"/>
    <mergeCell ref="D139:D148"/>
    <mergeCell ref="E139:E148"/>
    <mergeCell ref="F139:F148"/>
    <mergeCell ref="G139:G148"/>
    <mergeCell ref="H139:H148"/>
    <mergeCell ref="I139:I148"/>
    <mergeCell ref="A3:B3"/>
    <mergeCell ref="C3:M3"/>
    <mergeCell ref="A4:B4"/>
    <mergeCell ref="C4:M4"/>
    <mergeCell ref="A5:B5"/>
    <mergeCell ref="C5:M5"/>
    <mergeCell ref="A6:C6"/>
    <mergeCell ref="D6:F6"/>
    <mergeCell ref="G6:G7"/>
    <mergeCell ref="H6:H7"/>
    <mergeCell ref="I6:J6"/>
    <mergeCell ref="K6:L6"/>
    <mergeCell ref="M6:M7"/>
    <mergeCell ref="H9:H18"/>
    <mergeCell ref="I9:I18"/>
    <mergeCell ref="J9:J18"/>
    <mergeCell ref="K9:K18"/>
    <mergeCell ref="L9:L18"/>
    <mergeCell ref="M9:M18"/>
    <mergeCell ref="M19:M28"/>
    <mergeCell ref="G19:G28"/>
    <mergeCell ref="H19:H28"/>
    <mergeCell ref="I19:I28"/>
    <mergeCell ref="J19:J28"/>
    <mergeCell ref="K19:K28"/>
    <mergeCell ref="L19:L28"/>
    <mergeCell ref="A19:A28"/>
    <mergeCell ref="B19:B28"/>
    <mergeCell ref="C19:C28"/>
    <mergeCell ref="D19:D28"/>
    <mergeCell ref="E19:E28"/>
    <mergeCell ref="F19:F28"/>
    <mergeCell ref="H29:H38"/>
    <mergeCell ref="I29:I38"/>
    <mergeCell ref="A8:G8"/>
    <mergeCell ref="A9:A18"/>
    <mergeCell ref="B9:B18"/>
    <mergeCell ref="C9:C18"/>
    <mergeCell ref="D9:D18"/>
    <mergeCell ref="E9:E18"/>
    <mergeCell ref="F9:F18"/>
    <mergeCell ref="G9:G18"/>
    <mergeCell ref="J29:J38"/>
    <mergeCell ref="K29:K38"/>
    <mergeCell ref="L29:L38"/>
    <mergeCell ref="M29:M38"/>
    <mergeCell ref="A39:A48"/>
    <mergeCell ref="B39:B48"/>
    <mergeCell ref="C39:C48"/>
    <mergeCell ref="D39:D48"/>
    <mergeCell ref="E39:E48"/>
    <mergeCell ref="F39:F48"/>
    <mergeCell ref="M39:M48"/>
    <mergeCell ref="G39:G48"/>
    <mergeCell ref="H39:H48"/>
    <mergeCell ref="I39:I48"/>
    <mergeCell ref="J39:J48"/>
    <mergeCell ref="K39:K48"/>
    <mergeCell ref="L39:L48"/>
    <mergeCell ref="A29:A38"/>
    <mergeCell ref="B29:B38"/>
    <mergeCell ref="C29:C38"/>
    <mergeCell ref="D29:D38"/>
    <mergeCell ref="E29:E38"/>
    <mergeCell ref="F29:F38"/>
    <mergeCell ref="G29:G38"/>
    <mergeCell ref="A49:A58"/>
    <mergeCell ref="B49:B58"/>
    <mergeCell ref="C49:C58"/>
    <mergeCell ref="D49:D58"/>
    <mergeCell ref="E49:E58"/>
    <mergeCell ref="F49:F58"/>
    <mergeCell ref="G49:G58"/>
    <mergeCell ref="H49:H58"/>
    <mergeCell ref="I49:I58"/>
    <mergeCell ref="J49:J58"/>
    <mergeCell ref="K49:K58"/>
    <mergeCell ref="L49:L58"/>
    <mergeCell ref="M49:M58"/>
    <mergeCell ref="M59:M68"/>
    <mergeCell ref="G59:G68"/>
    <mergeCell ref="H59:H68"/>
    <mergeCell ref="I59:I68"/>
    <mergeCell ref="J59:J68"/>
    <mergeCell ref="J79:J88"/>
    <mergeCell ref="K79:K88"/>
    <mergeCell ref="L59:L68"/>
    <mergeCell ref="M69:M78"/>
    <mergeCell ref="G69:G78"/>
    <mergeCell ref="H69:H78"/>
    <mergeCell ref="I69:I78"/>
    <mergeCell ref="J69:J78"/>
    <mergeCell ref="K69:K78"/>
    <mergeCell ref="L69:L78"/>
    <mergeCell ref="L79:L88"/>
    <mergeCell ref="M79:M88"/>
    <mergeCell ref="A69:A78"/>
    <mergeCell ref="B69:B78"/>
    <mergeCell ref="C69:C78"/>
    <mergeCell ref="D69:D78"/>
    <mergeCell ref="E69:E78"/>
    <mergeCell ref="F69:F78"/>
    <mergeCell ref="K59:K68"/>
    <mergeCell ref="A59:A68"/>
    <mergeCell ref="B59:B68"/>
    <mergeCell ref="C59:C68"/>
    <mergeCell ref="D59:D68"/>
    <mergeCell ref="E59:E68"/>
    <mergeCell ref="F59:F68"/>
    <mergeCell ref="L109:L118"/>
    <mergeCell ref="M109:M118"/>
    <mergeCell ref="J89:J98"/>
    <mergeCell ref="K89:K98"/>
    <mergeCell ref="L89:L98"/>
    <mergeCell ref="M89:M98"/>
    <mergeCell ref="A79:A88"/>
    <mergeCell ref="B79:B88"/>
    <mergeCell ref="C79:C88"/>
    <mergeCell ref="D79:D88"/>
    <mergeCell ref="E79:E88"/>
    <mergeCell ref="F79:F88"/>
    <mergeCell ref="G79:G88"/>
    <mergeCell ref="H79:H88"/>
    <mergeCell ref="I79:I88"/>
    <mergeCell ref="A89:A98"/>
    <mergeCell ref="B89:B98"/>
    <mergeCell ref="C89:C98"/>
    <mergeCell ref="D89:D98"/>
    <mergeCell ref="E89:E98"/>
    <mergeCell ref="F89:F98"/>
    <mergeCell ref="G89:G98"/>
    <mergeCell ref="H89:H98"/>
    <mergeCell ref="I89:I98"/>
    <mergeCell ref="J99:J108"/>
    <mergeCell ref="K99:K108"/>
    <mergeCell ref="L99:L108"/>
    <mergeCell ref="M99:M108"/>
    <mergeCell ref="A99:A108"/>
    <mergeCell ref="B99:B108"/>
    <mergeCell ref="C99:C108"/>
    <mergeCell ref="D99:D108"/>
    <mergeCell ref="E99:E108"/>
    <mergeCell ref="F99:F108"/>
    <mergeCell ref="G99:G108"/>
    <mergeCell ref="H99:H108"/>
    <mergeCell ref="I99:I108"/>
    <mergeCell ref="J119:J128"/>
    <mergeCell ref="K119:K128"/>
    <mergeCell ref="L119:L128"/>
    <mergeCell ref="M119:M128"/>
    <mergeCell ref="A109:A118"/>
    <mergeCell ref="B109:B118"/>
    <mergeCell ref="C109:C118"/>
    <mergeCell ref="D109:D118"/>
    <mergeCell ref="E109:E118"/>
    <mergeCell ref="F109:F118"/>
    <mergeCell ref="G109:G118"/>
    <mergeCell ref="A119:A128"/>
    <mergeCell ref="B119:B128"/>
    <mergeCell ref="C119:C128"/>
    <mergeCell ref="D119:D128"/>
    <mergeCell ref="E119:E128"/>
    <mergeCell ref="F119:F128"/>
    <mergeCell ref="G119:G128"/>
    <mergeCell ref="H119:H128"/>
    <mergeCell ref="I119:I128"/>
    <mergeCell ref="H109:H118"/>
    <mergeCell ref="I109:I118"/>
    <mergeCell ref="J109:J118"/>
    <mergeCell ref="K109:K118"/>
    <mergeCell ref="J129:J138"/>
    <mergeCell ref="K129:K138"/>
    <mergeCell ref="L129:L138"/>
    <mergeCell ref="M129:M138"/>
    <mergeCell ref="A129:A138"/>
    <mergeCell ref="B129:B138"/>
    <mergeCell ref="C129:C138"/>
    <mergeCell ref="D129:D138"/>
    <mergeCell ref="E129:E138"/>
    <mergeCell ref="F129:F138"/>
    <mergeCell ref="G129:G138"/>
    <mergeCell ref="H129:H138"/>
    <mergeCell ref="I129:I138"/>
  </mergeCells>
  <conditionalFormatting sqref="A6:B6">
    <cfRule type="containsText" dxfId="95" priority="476" operator="containsText" text="3- Moderado">
      <formula>NOT(ISERROR(SEARCH("3- Moderado",A6)))</formula>
    </cfRule>
    <cfRule type="containsText" dxfId="94" priority="477" operator="containsText" text="6- Moderado">
      <formula>NOT(ISERROR(SEARCH("6- Moderado",A6)))</formula>
    </cfRule>
    <cfRule type="containsText" dxfId="93" priority="478" operator="containsText" text="4- Moderado">
      <formula>NOT(ISERROR(SEARCH("4- Moderado",A6)))</formula>
    </cfRule>
    <cfRule type="containsText" dxfId="92" priority="479" operator="containsText" text="3- Bajo">
      <formula>NOT(ISERROR(SEARCH("3- Bajo",A6)))</formula>
    </cfRule>
    <cfRule type="containsText" dxfId="91" priority="480" operator="containsText" text="4- Bajo">
      <formula>NOT(ISERROR(SEARCH("4- Bajo",A6)))</formula>
    </cfRule>
    <cfRule type="containsText" dxfId="90" priority="481" operator="containsText" text="1- Bajo">
      <formula>NOT(ISERROR(SEARCH("1- Bajo",A6)))</formula>
    </cfRule>
  </conditionalFormatting>
  <conditionalFormatting sqref="A9:E9 A19:E19 A29:E29 A39:E39 A49:E49 A59:E59 A69:E69 A79:E79 A89:E89 A99:E99 A109:E109 A119:E119 A129:E129 A139:E139 A149:E149">
    <cfRule type="containsText" dxfId="89" priority="470" operator="containsText" text="3- Moderado">
      <formula>NOT(ISERROR(SEARCH("3- Moderado",A9)))</formula>
    </cfRule>
    <cfRule type="containsText" dxfId="88" priority="471" operator="containsText" text="6- Moderado">
      <formula>NOT(ISERROR(SEARCH("6- Moderado",A9)))</formula>
    </cfRule>
    <cfRule type="containsText" dxfId="87" priority="472" operator="containsText" text="4- Moderado">
      <formula>NOT(ISERROR(SEARCH("4- Moderado",A9)))</formula>
    </cfRule>
    <cfRule type="containsText" dxfId="86" priority="473" operator="containsText" text="3- Bajo">
      <formula>NOT(ISERROR(SEARCH("3- Bajo",A9)))</formula>
    </cfRule>
    <cfRule type="containsText" dxfId="85" priority="474" operator="containsText" text="4- Bajo">
      <formula>NOT(ISERROR(SEARCH("4- Bajo",A9)))</formula>
    </cfRule>
    <cfRule type="containsText" dxfId="84" priority="475" operator="containsText" text="1- Bajo">
      <formula>NOT(ISERROR(SEARCH("1- Bajo",A9)))</formula>
    </cfRule>
  </conditionalFormatting>
  <conditionalFormatting sqref="C7:F7">
    <cfRule type="containsText" dxfId="83" priority="442" operator="containsText" text="3- Moderado">
      <formula>NOT(ISERROR(SEARCH("3- Moderado",C7)))</formula>
    </cfRule>
    <cfRule type="containsText" dxfId="82" priority="443" operator="containsText" text="6- Moderado">
      <formula>NOT(ISERROR(SEARCH("6- Moderado",C7)))</formula>
    </cfRule>
    <cfRule type="containsText" dxfId="81" priority="444" operator="containsText" text="4- Moderado">
      <formula>NOT(ISERROR(SEARCH("4- Moderado",C7)))</formula>
    </cfRule>
    <cfRule type="containsText" dxfId="80" priority="445" operator="containsText" text="3- Bajo">
      <formula>NOT(ISERROR(SEARCH("3- Bajo",C7)))</formula>
    </cfRule>
    <cfRule type="containsText" dxfId="79" priority="446" operator="containsText" text="4- Bajo">
      <formula>NOT(ISERROR(SEARCH("4- Bajo",C7)))</formula>
    </cfRule>
    <cfRule type="containsText" dxfId="78" priority="447" operator="containsText" text="1- Bajo">
      <formula>NOT(ISERROR(SEARCH("1- Bajo",C7)))</formula>
    </cfRule>
  </conditionalFormatting>
  <conditionalFormatting sqref="D9:D158">
    <cfRule type="containsText" dxfId="77" priority="278" operator="containsText" text="Muy Alta">
      <formula>NOT(ISERROR(SEARCH("Muy Alta",D9)))</formula>
    </cfRule>
    <cfRule type="containsText" dxfId="76" priority="279" operator="containsText" text="Alta">
      <formula>NOT(ISERROR(SEARCH("Alta",D9)))</formula>
    </cfRule>
    <cfRule type="containsText" dxfId="75" priority="280" operator="containsText" text="Baja">
      <formula>NOT(ISERROR(SEARCH("Baja",D9)))</formula>
    </cfRule>
    <cfRule type="containsText" dxfId="74" priority="281" operator="containsText" text="Muy Baja">
      <formula>NOT(ISERROR(SEARCH("Muy Baja",D9)))</formula>
    </cfRule>
    <cfRule type="containsText" dxfId="73" priority="283" operator="containsText" text="Media">
      <formula>NOT(ISERROR(SEARCH("Media",D9)))</formula>
    </cfRule>
  </conditionalFormatting>
  <conditionalFormatting sqref="E9:E158">
    <cfRule type="containsText" dxfId="72" priority="274" operator="containsText" text="Catastrófico">
      <formula>NOT(ISERROR(SEARCH("Catastrófico",E9)))</formula>
    </cfRule>
    <cfRule type="containsText" dxfId="71" priority="275" operator="containsText" text="Mayor">
      <formula>NOT(ISERROR(SEARCH("Mayor",E9)))</formula>
    </cfRule>
    <cfRule type="containsText" dxfId="70" priority="276" operator="containsText" text="Menor">
      <formula>NOT(ISERROR(SEARCH("Menor",E9)))</formula>
    </cfRule>
    <cfRule type="containsText" dxfId="69" priority="277" operator="containsText" text="Leve">
      <formula>NOT(ISERROR(SEARCH("Leve",E9)))</formula>
    </cfRule>
  </conditionalFormatting>
  <conditionalFormatting sqref="E9:F158">
    <cfRule type="containsText" dxfId="68" priority="282" operator="containsText" text="Moderado">
      <formula>NOT(ISERROR(SEARCH("Moderado",E9)))</formula>
    </cfRule>
  </conditionalFormatting>
  <conditionalFormatting sqref="F9:F158">
    <cfRule type="containsText" dxfId="67" priority="297" operator="containsText" text="Bajo">
      <formula>NOT(ISERROR(SEARCH("Bajo",F9)))</formula>
    </cfRule>
    <cfRule type="containsText" dxfId="66" priority="298" operator="containsText" text="Moderado">
      <formula>NOT(ISERROR(SEARCH("Moderado",F9)))</formula>
    </cfRule>
    <cfRule type="containsText" dxfId="65" priority="299" operator="containsText" text="Alto">
      <formula>NOT(ISERROR(SEARCH("Alto",F9)))</formula>
    </cfRule>
    <cfRule type="containsText" dxfId="64" priority="300" operator="containsText" text="Extremo">
      <formula>NOT(ISERROR(SEARCH("Extremo",F9)))</formula>
    </cfRule>
    <cfRule type="colorScale" priority="487">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7" xr:uid="{00000000-0002-0000-0A00-000000000000}"/>
    <dataValidation allowBlank="1" showInputMessage="1" showErrorMessage="1" prompt="Describir las actividades que se van a desarrollar para el proyecto" sqref="H6" xr:uid="{00000000-0002-0000-0A00-000001000000}"/>
    <dataValidation allowBlank="1" showInputMessage="1" showErrorMessage="1" prompt="Seleccionar si el responsable es el responsable de las acciones es el nivel central" sqref="I6:I7" xr:uid="{00000000-0002-0000-0A00-000002000000}"/>
    <dataValidation allowBlank="1" showInputMessage="1" showErrorMessage="1" prompt="seleccionar si el responsable de ejecutar las acciones es el nivel central" sqref="J7"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'9- Matriz de Calor '!$S$8:$S$11</xm:f>
          </x14:formula1>
          <xm:sqref>G9:G158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FM158"/>
  <sheetViews>
    <sheetView showGridLines="0" zoomScale="55" zoomScaleNormal="55" workbookViewId="0">
      <selection activeCell="C5" sqref="C5:M5"/>
    </sheetView>
  </sheetViews>
  <sheetFormatPr baseColWidth="10" defaultColWidth="11.44140625" defaultRowHeight="14.4"/>
  <cols>
    <col min="1" max="1" width="18.44140625" style="4" customWidth="1"/>
    <col min="2" max="2" width="35.88671875" style="4" customWidth="1"/>
    <col min="3" max="3" width="40.33203125" customWidth="1"/>
    <col min="4" max="4" width="16.88671875" style="54" customWidth="1"/>
    <col min="5" max="5" width="18.5546875" style="17" customWidth="1"/>
    <col min="6" max="6" width="18.33203125" style="17" bestFit="1" customWidth="1"/>
    <col min="7" max="7" width="18.33203125" bestFit="1" customWidth="1"/>
    <col min="8" max="8" width="32.6640625" customWidth="1"/>
    <col min="9" max="9" width="16.5546875" customWidth="1"/>
    <col min="10" max="10" width="14.33203125" customWidth="1"/>
    <col min="11" max="11" width="17.6640625" customWidth="1"/>
    <col min="12" max="12" width="17.5546875" customWidth="1"/>
    <col min="13" max="13" width="48.33203125" customWidth="1"/>
    <col min="14" max="169" width="11.44140625" style="1"/>
  </cols>
  <sheetData>
    <row r="1" spans="1:13" s="10" customFormat="1" ht="16.5" customHeight="1">
      <c r="A1" s="147"/>
      <c r="B1" s="147"/>
      <c r="C1" s="670"/>
      <c r="D1" s="670"/>
      <c r="E1" s="670"/>
      <c r="F1" s="670"/>
      <c r="G1" s="670"/>
      <c r="H1" s="670"/>
      <c r="I1" s="670"/>
      <c r="J1" s="670"/>
      <c r="K1" s="670"/>
      <c r="L1" s="670"/>
      <c r="M1" s="148"/>
    </row>
    <row r="2" spans="1:13" s="10" customFormat="1" ht="86.25" customHeight="1">
      <c r="A2" s="147"/>
      <c r="B2" s="147"/>
      <c r="C2" s="671"/>
      <c r="D2" s="671"/>
      <c r="E2" s="671"/>
      <c r="F2" s="671"/>
      <c r="G2" s="671"/>
      <c r="H2" s="671"/>
      <c r="I2" s="671"/>
      <c r="J2" s="671"/>
      <c r="K2" s="671"/>
      <c r="L2" s="671"/>
      <c r="M2" s="148"/>
    </row>
    <row r="3" spans="1:13" s="10" customFormat="1" ht="40.950000000000003" customHeight="1">
      <c r="A3" s="562" t="s">
        <v>204</v>
      </c>
      <c r="B3" s="562"/>
      <c r="C3" s="568" t="s">
        <v>5</v>
      </c>
      <c r="D3" s="568"/>
      <c r="E3" s="568"/>
      <c r="F3" s="568"/>
      <c r="G3" s="568"/>
      <c r="H3" s="568"/>
      <c r="I3" s="568"/>
      <c r="J3" s="568"/>
      <c r="K3" s="568"/>
      <c r="L3" s="568"/>
      <c r="M3" s="568"/>
    </row>
    <row r="4" spans="1:13" s="10" customFormat="1" ht="57" customHeight="1">
      <c r="A4" s="562" t="s">
        <v>205</v>
      </c>
      <c r="B4" s="562"/>
      <c r="C4" s="567" t="s">
        <v>206</v>
      </c>
      <c r="D4" s="567"/>
      <c r="E4" s="567"/>
      <c r="F4" s="567"/>
      <c r="G4" s="567"/>
      <c r="H4" s="567"/>
      <c r="I4" s="567"/>
      <c r="J4" s="567"/>
      <c r="K4" s="567"/>
      <c r="L4" s="567"/>
      <c r="M4" s="567"/>
    </row>
    <row r="5" spans="1:13" s="10" customFormat="1" ht="40.950000000000003" customHeight="1">
      <c r="A5" s="562" t="s">
        <v>207</v>
      </c>
      <c r="B5" s="562"/>
      <c r="C5" s="672" t="s">
        <v>208</v>
      </c>
      <c r="D5" s="673"/>
      <c r="E5" s="673"/>
      <c r="F5" s="673"/>
      <c r="G5" s="673"/>
      <c r="H5" s="673"/>
      <c r="I5" s="673"/>
      <c r="J5" s="673"/>
      <c r="K5" s="673"/>
      <c r="L5" s="673"/>
      <c r="M5" s="674"/>
    </row>
    <row r="6" spans="1:13" s="13" customFormat="1" ht="40.5" customHeight="1" thickTop="1" thickBot="1">
      <c r="A6" s="675" t="s">
        <v>529</v>
      </c>
      <c r="B6" s="676"/>
      <c r="C6" s="677"/>
      <c r="D6" s="678" t="s">
        <v>530</v>
      </c>
      <c r="E6" s="678"/>
      <c r="F6" s="678"/>
      <c r="G6" s="679" t="s">
        <v>531</v>
      </c>
      <c r="H6" s="680" t="s">
        <v>532</v>
      </c>
      <c r="I6" s="667" t="s">
        <v>533</v>
      </c>
      <c r="J6" s="668"/>
      <c r="K6" s="667" t="s">
        <v>534</v>
      </c>
      <c r="L6" s="668"/>
      <c r="M6" s="669" t="s">
        <v>555</v>
      </c>
    </row>
    <row r="7" spans="1:13" s="14" customFormat="1" ht="108" customHeight="1" thickTop="1" thickBot="1">
      <c r="A7" s="21" t="s">
        <v>41</v>
      </c>
      <c r="B7" s="21" t="s">
        <v>146</v>
      </c>
      <c r="C7" s="21" t="s">
        <v>148</v>
      </c>
      <c r="D7" s="18" t="s">
        <v>158</v>
      </c>
      <c r="E7" s="18" t="s">
        <v>536</v>
      </c>
      <c r="F7" s="18" t="s">
        <v>537</v>
      </c>
      <c r="G7" s="679"/>
      <c r="H7" s="681"/>
      <c r="I7" s="19" t="s">
        <v>538</v>
      </c>
      <c r="J7" s="19" t="s">
        <v>539</v>
      </c>
      <c r="K7" s="19" t="s">
        <v>540</v>
      </c>
      <c r="L7" s="19" t="s">
        <v>541</v>
      </c>
      <c r="M7" s="669"/>
    </row>
    <row r="8" spans="1:13" s="15" customFormat="1" ht="21.75" customHeight="1" thickTop="1" thickBot="1">
      <c r="A8" s="665"/>
      <c r="B8" s="666"/>
      <c r="C8" s="666"/>
      <c r="D8" s="666"/>
      <c r="E8" s="666"/>
      <c r="F8" s="666"/>
      <c r="G8" s="666"/>
      <c r="H8" s="20"/>
      <c r="I8" s="20"/>
      <c r="J8" s="20"/>
      <c r="K8" s="20"/>
      <c r="L8" s="20"/>
      <c r="M8" s="20"/>
    </row>
    <row r="9" spans="1:13" s="16" customFormat="1" ht="15" customHeight="1">
      <c r="A9" s="655">
        <f>'7- Mapa Final'!A10</f>
        <v>1</v>
      </c>
      <c r="B9" s="657" t="str">
        <f>'7- Mapa Final'!B10</f>
        <v>Inoportunidad en la liquidación de contratos y en el cierre de los expedientes contractuales</v>
      </c>
      <c r="C9" s="657" t="str">
        <f>'7- Mapa Final'!C10</f>
        <v>Caso probable en que no se realice a tiempo la liquidación de contratos a cargo y/o se haga se haga el cierre de expedientes contractuales de manera extemporánea</v>
      </c>
      <c r="D9" s="659" t="str">
        <f>'7- Mapa Final'!J10</f>
        <v>Muy Baja - 1</v>
      </c>
      <c r="E9" s="661" t="str">
        <f>'7- Mapa Final'!K10</f>
        <v>Leve - 1</v>
      </c>
      <c r="F9" s="663" t="str">
        <f>'7- Mapa Final'!M10</f>
        <v>Bajo - 1</v>
      </c>
      <c r="G9" s="541"/>
      <c r="H9" s="651"/>
      <c r="I9" s="651"/>
      <c r="J9" s="651"/>
      <c r="K9" s="651"/>
      <c r="L9" s="651"/>
      <c r="M9" s="653"/>
    </row>
    <row r="10" spans="1:13" s="16" customFormat="1" ht="13.5" customHeight="1">
      <c r="A10" s="656"/>
      <c r="B10" s="658"/>
      <c r="C10" s="658"/>
      <c r="D10" s="660"/>
      <c r="E10" s="662"/>
      <c r="F10" s="664"/>
      <c r="G10" s="542"/>
      <c r="H10" s="652"/>
      <c r="I10" s="652"/>
      <c r="J10" s="652"/>
      <c r="K10" s="652"/>
      <c r="L10" s="652"/>
      <c r="M10" s="654"/>
    </row>
    <row r="11" spans="1:13" s="16" customFormat="1" ht="13.5" customHeight="1">
      <c r="A11" s="656"/>
      <c r="B11" s="658"/>
      <c r="C11" s="658"/>
      <c r="D11" s="660"/>
      <c r="E11" s="662"/>
      <c r="F11" s="664"/>
      <c r="G11" s="542"/>
      <c r="H11" s="652"/>
      <c r="I11" s="652"/>
      <c r="J11" s="652"/>
      <c r="K11" s="652"/>
      <c r="L11" s="652"/>
      <c r="M11" s="654"/>
    </row>
    <row r="12" spans="1:13" s="16" customFormat="1" ht="13.5" customHeight="1">
      <c r="A12" s="656"/>
      <c r="B12" s="658"/>
      <c r="C12" s="658"/>
      <c r="D12" s="660"/>
      <c r="E12" s="662"/>
      <c r="F12" s="664"/>
      <c r="G12" s="542"/>
      <c r="H12" s="652"/>
      <c r="I12" s="652"/>
      <c r="J12" s="652"/>
      <c r="K12" s="652"/>
      <c r="L12" s="652"/>
      <c r="M12" s="654"/>
    </row>
    <row r="13" spans="1:13" s="16" customFormat="1" ht="13.5" customHeight="1">
      <c r="A13" s="656"/>
      <c r="B13" s="658"/>
      <c r="C13" s="658"/>
      <c r="D13" s="660"/>
      <c r="E13" s="662"/>
      <c r="F13" s="664"/>
      <c r="G13" s="542"/>
      <c r="H13" s="652"/>
      <c r="I13" s="652"/>
      <c r="J13" s="652"/>
      <c r="K13" s="652"/>
      <c r="L13" s="652"/>
      <c r="M13" s="654"/>
    </row>
    <row r="14" spans="1:13" s="16" customFormat="1" ht="13.5" customHeight="1">
      <c r="A14" s="656"/>
      <c r="B14" s="658"/>
      <c r="C14" s="658"/>
      <c r="D14" s="660"/>
      <c r="E14" s="662"/>
      <c r="F14" s="664"/>
      <c r="G14" s="542"/>
      <c r="H14" s="652"/>
      <c r="I14" s="652"/>
      <c r="J14" s="652"/>
      <c r="K14" s="652"/>
      <c r="L14" s="652"/>
      <c r="M14" s="654"/>
    </row>
    <row r="15" spans="1:13" s="16" customFormat="1" ht="13.5" customHeight="1">
      <c r="A15" s="656"/>
      <c r="B15" s="658"/>
      <c r="C15" s="658"/>
      <c r="D15" s="660"/>
      <c r="E15" s="662"/>
      <c r="F15" s="664"/>
      <c r="G15" s="542"/>
      <c r="H15" s="652"/>
      <c r="I15" s="652"/>
      <c r="J15" s="652"/>
      <c r="K15" s="652"/>
      <c r="L15" s="652"/>
      <c r="M15" s="654"/>
    </row>
    <row r="16" spans="1:13" s="16" customFormat="1" ht="13.5" customHeight="1">
      <c r="A16" s="656"/>
      <c r="B16" s="658"/>
      <c r="C16" s="658"/>
      <c r="D16" s="660"/>
      <c r="E16" s="662"/>
      <c r="F16" s="664"/>
      <c r="G16" s="542"/>
      <c r="H16" s="652"/>
      <c r="I16" s="652"/>
      <c r="J16" s="652"/>
      <c r="K16" s="652"/>
      <c r="L16" s="652"/>
      <c r="M16" s="654"/>
    </row>
    <row r="17" spans="1:13" s="16" customFormat="1" ht="13.5" customHeight="1">
      <c r="A17" s="656"/>
      <c r="B17" s="658"/>
      <c r="C17" s="658"/>
      <c r="D17" s="660"/>
      <c r="E17" s="662"/>
      <c r="F17" s="664"/>
      <c r="G17" s="542"/>
      <c r="H17" s="652"/>
      <c r="I17" s="652"/>
      <c r="J17" s="652"/>
      <c r="K17" s="652"/>
      <c r="L17" s="652"/>
      <c r="M17" s="654"/>
    </row>
    <row r="18" spans="1:13" s="16" customFormat="1" ht="21.75" customHeight="1" thickBot="1">
      <c r="A18" s="656"/>
      <c r="B18" s="658"/>
      <c r="C18" s="658"/>
      <c r="D18" s="660"/>
      <c r="E18" s="662"/>
      <c r="F18" s="664"/>
      <c r="G18" s="542"/>
      <c r="H18" s="652"/>
      <c r="I18" s="652"/>
      <c r="J18" s="652"/>
      <c r="K18" s="652"/>
      <c r="L18" s="652"/>
      <c r="M18" s="654"/>
    </row>
    <row r="19" spans="1:13" s="16" customFormat="1" ht="12.75" customHeight="1">
      <c r="A19" s="655" t="e">
        <f>'7- Mapa Final'!#REF!</f>
        <v>#REF!</v>
      </c>
      <c r="B19" s="657" t="e">
        <f>'7- Mapa Final'!#REF!</f>
        <v>#REF!</v>
      </c>
      <c r="C19" s="657" t="e">
        <f>'7- Mapa Final'!#REF!</f>
        <v>#REF!</v>
      </c>
      <c r="D19" s="659" t="e">
        <f>'7- Mapa Final'!#REF!</f>
        <v>#REF!</v>
      </c>
      <c r="E19" s="661" t="e">
        <f>'7- Mapa Final'!#REF!</f>
        <v>#REF!</v>
      </c>
      <c r="F19" s="663" t="e">
        <f>'7- Mapa Final'!#REF!</f>
        <v>#REF!</v>
      </c>
      <c r="G19" s="541"/>
      <c r="H19" s="651"/>
      <c r="I19" s="651"/>
      <c r="J19" s="651"/>
      <c r="K19" s="651"/>
      <c r="L19" s="651"/>
      <c r="M19" s="653"/>
    </row>
    <row r="20" spans="1:13" s="16" customFormat="1" ht="12.75" customHeight="1">
      <c r="A20" s="656"/>
      <c r="B20" s="658"/>
      <c r="C20" s="658"/>
      <c r="D20" s="660"/>
      <c r="E20" s="662"/>
      <c r="F20" s="664"/>
      <c r="G20" s="542"/>
      <c r="H20" s="652"/>
      <c r="I20" s="652"/>
      <c r="J20" s="652"/>
      <c r="K20" s="652"/>
      <c r="L20" s="652"/>
      <c r="M20" s="654"/>
    </row>
    <row r="21" spans="1:13" s="16" customFormat="1" ht="12.75" customHeight="1">
      <c r="A21" s="656"/>
      <c r="B21" s="658"/>
      <c r="C21" s="658"/>
      <c r="D21" s="660"/>
      <c r="E21" s="662"/>
      <c r="F21" s="664"/>
      <c r="G21" s="542"/>
      <c r="H21" s="652"/>
      <c r="I21" s="652"/>
      <c r="J21" s="652"/>
      <c r="K21" s="652"/>
      <c r="L21" s="652"/>
      <c r="M21" s="654"/>
    </row>
    <row r="22" spans="1:13" s="16" customFormat="1" ht="12.75" customHeight="1">
      <c r="A22" s="656"/>
      <c r="B22" s="658"/>
      <c r="C22" s="658"/>
      <c r="D22" s="660"/>
      <c r="E22" s="662"/>
      <c r="F22" s="664"/>
      <c r="G22" s="542"/>
      <c r="H22" s="652"/>
      <c r="I22" s="652"/>
      <c r="J22" s="652"/>
      <c r="K22" s="652"/>
      <c r="L22" s="652"/>
      <c r="M22" s="654"/>
    </row>
    <row r="23" spans="1:13" s="16" customFormat="1" ht="13.5" customHeight="1">
      <c r="A23" s="656"/>
      <c r="B23" s="658"/>
      <c r="C23" s="658"/>
      <c r="D23" s="660"/>
      <c r="E23" s="662"/>
      <c r="F23" s="664"/>
      <c r="G23" s="542"/>
      <c r="H23" s="652"/>
      <c r="I23" s="652"/>
      <c r="J23" s="652"/>
      <c r="K23" s="652"/>
      <c r="L23" s="652"/>
      <c r="M23" s="654"/>
    </row>
    <row r="24" spans="1:13">
      <c r="A24" s="656"/>
      <c r="B24" s="658"/>
      <c r="C24" s="658"/>
      <c r="D24" s="660"/>
      <c r="E24" s="662"/>
      <c r="F24" s="664"/>
      <c r="G24" s="542"/>
      <c r="H24" s="652"/>
      <c r="I24" s="652"/>
      <c r="J24" s="652"/>
      <c r="K24" s="652"/>
      <c r="L24" s="652"/>
      <c r="M24" s="654"/>
    </row>
    <row r="25" spans="1:13">
      <c r="A25" s="656"/>
      <c r="B25" s="658"/>
      <c r="C25" s="658"/>
      <c r="D25" s="660"/>
      <c r="E25" s="662"/>
      <c r="F25" s="664"/>
      <c r="G25" s="542"/>
      <c r="H25" s="652"/>
      <c r="I25" s="652"/>
      <c r="J25" s="652"/>
      <c r="K25" s="652"/>
      <c r="L25" s="652"/>
      <c r="M25" s="654"/>
    </row>
    <row r="26" spans="1:13">
      <c r="A26" s="656"/>
      <c r="B26" s="658"/>
      <c r="C26" s="658"/>
      <c r="D26" s="660"/>
      <c r="E26" s="662"/>
      <c r="F26" s="664"/>
      <c r="G26" s="542"/>
      <c r="H26" s="652"/>
      <c r="I26" s="652"/>
      <c r="J26" s="652"/>
      <c r="K26" s="652"/>
      <c r="L26" s="652"/>
      <c r="M26" s="654"/>
    </row>
    <row r="27" spans="1:13">
      <c r="A27" s="656"/>
      <c r="B27" s="658"/>
      <c r="C27" s="658"/>
      <c r="D27" s="660"/>
      <c r="E27" s="662"/>
      <c r="F27" s="664"/>
      <c r="G27" s="542"/>
      <c r="H27" s="652"/>
      <c r="I27" s="652"/>
      <c r="J27" s="652"/>
      <c r="K27" s="652"/>
      <c r="L27" s="652"/>
      <c r="M27" s="654"/>
    </row>
    <row r="28" spans="1:13" ht="15" thickBot="1">
      <c r="A28" s="656"/>
      <c r="B28" s="658"/>
      <c r="C28" s="658"/>
      <c r="D28" s="660"/>
      <c r="E28" s="662"/>
      <c r="F28" s="664"/>
      <c r="G28" s="542"/>
      <c r="H28" s="652"/>
      <c r="I28" s="652"/>
      <c r="J28" s="652"/>
      <c r="K28" s="652"/>
      <c r="L28" s="652"/>
      <c r="M28" s="654"/>
    </row>
    <row r="29" spans="1:13" s="16" customFormat="1" ht="12.75" customHeight="1">
      <c r="A29" s="655">
        <f>'7- Mapa Final'!A20</f>
        <v>2</v>
      </c>
      <c r="B29" s="657" t="str">
        <f>'7- Mapa Final'!B20</f>
        <v>No salvaguardar los bienes e intereses asegurables de la Entidad</v>
      </c>
      <c r="C29" s="657" t="str">
        <f>'7- Mapa Final'!C20</f>
        <v>No atender los requisitos legales y normativos establecidos para el adecuado aseguramiento de los bienes e intereses de la Entidad</v>
      </c>
      <c r="D29" s="659" t="str">
        <f>'7- Mapa Final'!J20</f>
        <v>Muy Baja - 1</v>
      </c>
      <c r="E29" s="661" t="str">
        <f>'7- Mapa Final'!K20</f>
        <v>Leve - 1</v>
      </c>
      <c r="F29" s="663" t="str">
        <f>'7- Mapa Final'!M20</f>
        <v>Bajo - 1</v>
      </c>
      <c r="G29" s="541"/>
      <c r="H29" s="651"/>
      <c r="I29" s="651"/>
      <c r="J29" s="651"/>
      <c r="K29" s="651"/>
      <c r="L29" s="651"/>
      <c r="M29" s="653"/>
    </row>
    <row r="30" spans="1:13" s="16" customFormat="1" ht="12.75" customHeight="1">
      <c r="A30" s="656"/>
      <c r="B30" s="658"/>
      <c r="C30" s="658"/>
      <c r="D30" s="660"/>
      <c r="E30" s="662"/>
      <c r="F30" s="664"/>
      <c r="G30" s="542"/>
      <c r="H30" s="652"/>
      <c r="I30" s="652"/>
      <c r="J30" s="652"/>
      <c r="K30" s="652"/>
      <c r="L30" s="652"/>
      <c r="M30" s="654"/>
    </row>
    <row r="31" spans="1:13" s="16" customFormat="1" ht="12.75" customHeight="1">
      <c r="A31" s="656"/>
      <c r="B31" s="658"/>
      <c r="C31" s="658"/>
      <c r="D31" s="660"/>
      <c r="E31" s="662"/>
      <c r="F31" s="664"/>
      <c r="G31" s="542"/>
      <c r="H31" s="652"/>
      <c r="I31" s="652"/>
      <c r="J31" s="652"/>
      <c r="K31" s="652"/>
      <c r="L31" s="652"/>
      <c r="M31" s="654"/>
    </row>
    <row r="32" spans="1:13" s="16" customFormat="1" ht="12.75" customHeight="1">
      <c r="A32" s="656"/>
      <c r="B32" s="658"/>
      <c r="C32" s="658"/>
      <c r="D32" s="660"/>
      <c r="E32" s="662"/>
      <c r="F32" s="664"/>
      <c r="G32" s="542"/>
      <c r="H32" s="652"/>
      <c r="I32" s="652"/>
      <c r="J32" s="652"/>
      <c r="K32" s="652"/>
      <c r="L32" s="652"/>
      <c r="M32" s="654"/>
    </row>
    <row r="33" spans="1:13" s="16" customFormat="1" ht="13.5" customHeight="1">
      <c r="A33" s="656"/>
      <c r="B33" s="658"/>
      <c r="C33" s="658"/>
      <c r="D33" s="660"/>
      <c r="E33" s="662"/>
      <c r="F33" s="664"/>
      <c r="G33" s="542"/>
      <c r="H33" s="652"/>
      <c r="I33" s="652"/>
      <c r="J33" s="652"/>
      <c r="K33" s="652"/>
      <c r="L33" s="652"/>
      <c r="M33" s="654"/>
    </row>
    <row r="34" spans="1:13">
      <c r="A34" s="656"/>
      <c r="B34" s="658"/>
      <c r="C34" s="658"/>
      <c r="D34" s="660"/>
      <c r="E34" s="662"/>
      <c r="F34" s="664"/>
      <c r="G34" s="542"/>
      <c r="H34" s="652"/>
      <c r="I34" s="652"/>
      <c r="J34" s="652"/>
      <c r="K34" s="652"/>
      <c r="L34" s="652"/>
      <c r="M34" s="654"/>
    </row>
    <row r="35" spans="1:13">
      <c r="A35" s="656"/>
      <c r="B35" s="658"/>
      <c r="C35" s="658"/>
      <c r="D35" s="660"/>
      <c r="E35" s="662"/>
      <c r="F35" s="664"/>
      <c r="G35" s="542"/>
      <c r="H35" s="652"/>
      <c r="I35" s="652"/>
      <c r="J35" s="652"/>
      <c r="K35" s="652"/>
      <c r="L35" s="652"/>
      <c r="M35" s="654"/>
    </row>
    <row r="36" spans="1:13">
      <c r="A36" s="656"/>
      <c r="B36" s="658"/>
      <c r="C36" s="658"/>
      <c r="D36" s="660"/>
      <c r="E36" s="662"/>
      <c r="F36" s="664"/>
      <c r="G36" s="542"/>
      <c r="H36" s="652"/>
      <c r="I36" s="652"/>
      <c r="J36" s="652"/>
      <c r="K36" s="652"/>
      <c r="L36" s="652"/>
      <c r="M36" s="654"/>
    </row>
    <row r="37" spans="1:13">
      <c r="A37" s="656"/>
      <c r="B37" s="658"/>
      <c r="C37" s="658"/>
      <c r="D37" s="660"/>
      <c r="E37" s="662"/>
      <c r="F37" s="664"/>
      <c r="G37" s="542"/>
      <c r="H37" s="652"/>
      <c r="I37" s="652"/>
      <c r="J37" s="652"/>
      <c r="K37" s="652"/>
      <c r="L37" s="652"/>
      <c r="M37" s="654"/>
    </row>
    <row r="38" spans="1:13" ht="15" thickBot="1">
      <c r="A38" s="656"/>
      <c r="B38" s="658"/>
      <c r="C38" s="658"/>
      <c r="D38" s="660"/>
      <c r="E38" s="662"/>
      <c r="F38" s="664"/>
      <c r="G38" s="542"/>
      <c r="H38" s="652"/>
      <c r="I38" s="652"/>
      <c r="J38" s="652"/>
      <c r="K38" s="652"/>
      <c r="L38" s="652"/>
      <c r="M38" s="654"/>
    </row>
    <row r="39" spans="1:13" s="16" customFormat="1" ht="12.75" customHeight="1">
      <c r="A39" s="655">
        <f>'7- Mapa Final'!A30</f>
        <v>3</v>
      </c>
      <c r="B39" s="657" t="str">
        <f>'7- Mapa Final'!B30</f>
        <v>Perdida parcial o total de la información</v>
      </c>
      <c r="C39" s="657" t="str">
        <f>'7- Mapa Final'!C30</f>
        <v>Posibilidad de pérdida de la documentación en los procesos internos del área, debido al traslado de la documentación a otras dependencias. Igualmente el no registro en el aplicativo de correspondencia de las solicitudes remitdias a la entidad a través de correo electrónico o de manera física</v>
      </c>
      <c r="D39" s="659" t="str">
        <f>'7- Mapa Final'!J30</f>
        <v>Muy Baja - 1</v>
      </c>
      <c r="E39" s="661" t="str">
        <f>'7- Mapa Final'!K30</f>
        <v>Leve - 1</v>
      </c>
      <c r="F39" s="663" t="str">
        <f>'7- Mapa Final'!M30</f>
        <v>Bajo - 1</v>
      </c>
      <c r="G39" s="541"/>
      <c r="H39" s="651"/>
      <c r="I39" s="651"/>
      <c r="J39" s="651"/>
      <c r="K39" s="651"/>
      <c r="L39" s="651"/>
      <c r="M39" s="653"/>
    </row>
    <row r="40" spans="1:13" s="16" customFormat="1" ht="12.75" customHeight="1">
      <c r="A40" s="656"/>
      <c r="B40" s="658"/>
      <c r="C40" s="658"/>
      <c r="D40" s="660"/>
      <c r="E40" s="662"/>
      <c r="F40" s="664"/>
      <c r="G40" s="542"/>
      <c r="H40" s="652"/>
      <c r="I40" s="652"/>
      <c r="J40" s="652"/>
      <c r="K40" s="652"/>
      <c r="L40" s="652"/>
      <c r="M40" s="654"/>
    </row>
    <row r="41" spans="1:13" s="16" customFormat="1" ht="12.75" customHeight="1">
      <c r="A41" s="656"/>
      <c r="B41" s="658"/>
      <c r="C41" s="658"/>
      <c r="D41" s="660"/>
      <c r="E41" s="662"/>
      <c r="F41" s="664"/>
      <c r="G41" s="542"/>
      <c r="H41" s="652"/>
      <c r="I41" s="652"/>
      <c r="J41" s="652"/>
      <c r="K41" s="652"/>
      <c r="L41" s="652"/>
      <c r="M41" s="654"/>
    </row>
    <row r="42" spans="1:13" s="16" customFormat="1" ht="12.75" customHeight="1">
      <c r="A42" s="656"/>
      <c r="B42" s="658"/>
      <c r="C42" s="658"/>
      <c r="D42" s="660"/>
      <c r="E42" s="662"/>
      <c r="F42" s="664"/>
      <c r="G42" s="542"/>
      <c r="H42" s="652"/>
      <c r="I42" s="652"/>
      <c r="J42" s="652"/>
      <c r="K42" s="652"/>
      <c r="L42" s="652"/>
      <c r="M42" s="654"/>
    </row>
    <row r="43" spans="1:13" s="16" customFormat="1" ht="13.5" customHeight="1">
      <c r="A43" s="656"/>
      <c r="B43" s="658"/>
      <c r="C43" s="658"/>
      <c r="D43" s="660"/>
      <c r="E43" s="662"/>
      <c r="F43" s="664"/>
      <c r="G43" s="542"/>
      <c r="H43" s="652"/>
      <c r="I43" s="652"/>
      <c r="J43" s="652"/>
      <c r="K43" s="652"/>
      <c r="L43" s="652"/>
      <c r="M43" s="654"/>
    </row>
    <row r="44" spans="1:13">
      <c r="A44" s="656"/>
      <c r="B44" s="658"/>
      <c r="C44" s="658"/>
      <c r="D44" s="660"/>
      <c r="E44" s="662"/>
      <c r="F44" s="664"/>
      <c r="G44" s="542"/>
      <c r="H44" s="652"/>
      <c r="I44" s="652"/>
      <c r="J44" s="652"/>
      <c r="K44" s="652"/>
      <c r="L44" s="652"/>
      <c r="M44" s="654"/>
    </row>
    <row r="45" spans="1:13">
      <c r="A45" s="656"/>
      <c r="B45" s="658"/>
      <c r="C45" s="658"/>
      <c r="D45" s="660"/>
      <c r="E45" s="662"/>
      <c r="F45" s="664"/>
      <c r="G45" s="542"/>
      <c r="H45" s="652"/>
      <c r="I45" s="652"/>
      <c r="J45" s="652"/>
      <c r="K45" s="652"/>
      <c r="L45" s="652"/>
      <c r="M45" s="654"/>
    </row>
    <row r="46" spans="1:13">
      <c r="A46" s="656"/>
      <c r="B46" s="658"/>
      <c r="C46" s="658"/>
      <c r="D46" s="660"/>
      <c r="E46" s="662"/>
      <c r="F46" s="664"/>
      <c r="G46" s="542"/>
      <c r="H46" s="652"/>
      <c r="I46" s="652"/>
      <c r="J46" s="652"/>
      <c r="K46" s="652"/>
      <c r="L46" s="652"/>
      <c r="M46" s="654"/>
    </row>
    <row r="47" spans="1:13">
      <c r="A47" s="656"/>
      <c r="B47" s="658"/>
      <c r="C47" s="658"/>
      <c r="D47" s="660"/>
      <c r="E47" s="662"/>
      <c r="F47" s="664"/>
      <c r="G47" s="542"/>
      <c r="H47" s="652"/>
      <c r="I47" s="652"/>
      <c r="J47" s="652"/>
      <c r="K47" s="652"/>
      <c r="L47" s="652"/>
      <c r="M47" s="654"/>
    </row>
    <row r="48" spans="1:13" ht="15" thickBot="1">
      <c r="A48" s="656"/>
      <c r="B48" s="658"/>
      <c r="C48" s="658"/>
      <c r="D48" s="660"/>
      <c r="E48" s="662"/>
      <c r="F48" s="664"/>
      <c r="G48" s="542"/>
      <c r="H48" s="652"/>
      <c r="I48" s="652"/>
      <c r="J48" s="652"/>
      <c r="K48" s="652"/>
      <c r="L48" s="652"/>
      <c r="M48" s="654"/>
    </row>
    <row r="49" spans="1:13" s="16" customFormat="1" ht="12.75" customHeight="1">
      <c r="A49" s="655">
        <f>'7- Mapa Final'!A40</f>
        <v>4</v>
      </c>
      <c r="B49" s="657" t="str">
        <f>'7- Mapa Final'!B40</f>
        <v>Suspensión de los Servicios Públicos Domiciliarios y/o de Telefonía Móvil Celular (TMC)</v>
      </c>
      <c r="C49" s="657" t="str">
        <f>'7- Mapa Final'!C40</f>
        <v>Pérdida de los beneficios obtenidos mediante el uso de los Servicios Públicos domiciliarios y Servicios TMC.</v>
      </c>
      <c r="D49" s="659" t="str">
        <f>'7- Mapa Final'!J40</f>
        <v>Muy Baja - 1</v>
      </c>
      <c r="E49" s="661" t="str">
        <f>'7- Mapa Final'!K40</f>
        <v>Leve - 1</v>
      </c>
      <c r="F49" s="663" t="str">
        <f>'7- Mapa Final'!M40</f>
        <v>Bajo - 1</v>
      </c>
      <c r="G49" s="541"/>
      <c r="H49" s="651"/>
      <c r="I49" s="651"/>
      <c r="J49" s="651"/>
      <c r="K49" s="651"/>
      <c r="L49" s="651"/>
      <c r="M49" s="653"/>
    </row>
    <row r="50" spans="1:13" s="16" customFormat="1" ht="12.75" customHeight="1">
      <c r="A50" s="656"/>
      <c r="B50" s="658"/>
      <c r="C50" s="658"/>
      <c r="D50" s="660"/>
      <c r="E50" s="662"/>
      <c r="F50" s="664"/>
      <c r="G50" s="542"/>
      <c r="H50" s="652"/>
      <c r="I50" s="652"/>
      <c r="J50" s="652"/>
      <c r="K50" s="652"/>
      <c r="L50" s="652"/>
      <c r="M50" s="654"/>
    </row>
    <row r="51" spans="1:13" s="16" customFormat="1" ht="12.75" customHeight="1">
      <c r="A51" s="656"/>
      <c r="B51" s="658"/>
      <c r="C51" s="658"/>
      <c r="D51" s="660"/>
      <c r="E51" s="662"/>
      <c r="F51" s="664"/>
      <c r="G51" s="542"/>
      <c r="H51" s="652"/>
      <c r="I51" s="652"/>
      <c r="J51" s="652"/>
      <c r="K51" s="652"/>
      <c r="L51" s="652"/>
      <c r="M51" s="654"/>
    </row>
    <row r="52" spans="1:13" s="16" customFormat="1" ht="12.75" customHeight="1">
      <c r="A52" s="656"/>
      <c r="B52" s="658"/>
      <c r="C52" s="658"/>
      <c r="D52" s="660"/>
      <c r="E52" s="662"/>
      <c r="F52" s="664"/>
      <c r="G52" s="542"/>
      <c r="H52" s="652"/>
      <c r="I52" s="652"/>
      <c r="J52" s="652"/>
      <c r="K52" s="652"/>
      <c r="L52" s="652"/>
      <c r="M52" s="654"/>
    </row>
    <row r="53" spans="1:13" s="16" customFormat="1" ht="13.5" customHeight="1">
      <c r="A53" s="656"/>
      <c r="B53" s="658"/>
      <c r="C53" s="658"/>
      <c r="D53" s="660"/>
      <c r="E53" s="662"/>
      <c r="F53" s="664"/>
      <c r="G53" s="542"/>
      <c r="H53" s="652"/>
      <c r="I53" s="652"/>
      <c r="J53" s="652"/>
      <c r="K53" s="652"/>
      <c r="L53" s="652"/>
      <c r="M53" s="654"/>
    </row>
    <row r="54" spans="1:13">
      <c r="A54" s="656"/>
      <c r="B54" s="658"/>
      <c r="C54" s="658"/>
      <c r="D54" s="660"/>
      <c r="E54" s="662"/>
      <c r="F54" s="664"/>
      <c r="G54" s="542"/>
      <c r="H54" s="652"/>
      <c r="I54" s="652"/>
      <c r="J54" s="652"/>
      <c r="K54" s="652"/>
      <c r="L54" s="652"/>
      <c r="M54" s="654"/>
    </row>
    <row r="55" spans="1:13">
      <c r="A55" s="656"/>
      <c r="B55" s="658"/>
      <c r="C55" s="658"/>
      <c r="D55" s="660"/>
      <c r="E55" s="662"/>
      <c r="F55" s="664"/>
      <c r="G55" s="542"/>
      <c r="H55" s="652"/>
      <c r="I55" s="652"/>
      <c r="J55" s="652"/>
      <c r="K55" s="652"/>
      <c r="L55" s="652"/>
      <c r="M55" s="654"/>
    </row>
    <row r="56" spans="1:13">
      <c r="A56" s="656"/>
      <c r="B56" s="658"/>
      <c r="C56" s="658"/>
      <c r="D56" s="660"/>
      <c r="E56" s="662"/>
      <c r="F56" s="664"/>
      <c r="G56" s="542"/>
      <c r="H56" s="652"/>
      <c r="I56" s="652"/>
      <c r="J56" s="652"/>
      <c r="K56" s="652"/>
      <c r="L56" s="652"/>
      <c r="M56" s="654"/>
    </row>
    <row r="57" spans="1:13">
      <c r="A57" s="656"/>
      <c r="B57" s="658"/>
      <c r="C57" s="658"/>
      <c r="D57" s="660"/>
      <c r="E57" s="662"/>
      <c r="F57" s="664"/>
      <c r="G57" s="542"/>
      <c r="H57" s="652"/>
      <c r="I57" s="652"/>
      <c r="J57" s="652"/>
      <c r="K57" s="652"/>
      <c r="L57" s="652"/>
      <c r="M57" s="654"/>
    </row>
    <row r="58" spans="1:13" ht="15" thickBot="1">
      <c r="A58" s="656"/>
      <c r="B58" s="658"/>
      <c r="C58" s="658"/>
      <c r="D58" s="660"/>
      <c r="E58" s="662"/>
      <c r="F58" s="664"/>
      <c r="G58" s="542"/>
      <c r="H58" s="652"/>
      <c r="I58" s="652"/>
      <c r="J58" s="652"/>
      <c r="K58" s="652"/>
      <c r="L58" s="652"/>
      <c r="M58" s="654"/>
    </row>
    <row r="59" spans="1:13" s="16" customFormat="1" ht="12.75" customHeight="1">
      <c r="A59" s="655">
        <f>'7- Mapa Final'!A50</f>
        <v>5</v>
      </c>
      <c r="B59" s="657" t="str">
        <f>'7- Mapa Final'!B50</f>
        <v>Tener registros desactualizados del parque automotor de la Rama Judicial (Hojas de vida de los vehículos, reporte de novedades) y/o pérdida de la información anéxa documentada.</v>
      </c>
      <c r="C59" s="657" t="str">
        <f>'7- Mapa Final'!C50</f>
        <v>Falta de información para realizar seguimiento en términos de cumplimiento, detección y análisis de las novedades de los vehículos.</v>
      </c>
      <c r="D59" s="659" t="str">
        <f>'7- Mapa Final'!J50</f>
        <v>Muy Baja - 1</v>
      </c>
      <c r="E59" s="661" t="str">
        <f>'7- Mapa Final'!K50</f>
        <v>Leve - 1</v>
      </c>
      <c r="F59" s="663" t="str">
        <f>'7- Mapa Final'!M50</f>
        <v>Bajo - 1</v>
      </c>
      <c r="G59" s="541"/>
      <c r="H59" s="651"/>
      <c r="I59" s="651"/>
      <c r="J59" s="651"/>
      <c r="K59" s="651"/>
      <c r="L59" s="651"/>
      <c r="M59" s="653"/>
    </row>
    <row r="60" spans="1:13" s="16" customFormat="1" ht="12.75" customHeight="1">
      <c r="A60" s="656"/>
      <c r="B60" s="658"/>
      <c r="C60" s="658"/>
      <c r="D60" s="660"/>
      <c r="E60" s="662"/>
      <c r="F60" s="664"/>
      <c r="G60" s="542"/>
      <c r="H60" s="652"/>
      <c r="I60" s="652"/>
      <c r="J60" s="652"/>
      <c r="K60" s="652"/>
      <c r="L60" s="652"/>
      <c r="M60" s="654"/>
    </row>
    <row r="61" spans="1:13" s="16" customFormat="1" ht="12.75" customHeight="1">
      <c r="A61" s="656"/>
      <c r="B61" s="658"/>
      <c r="C61" s="658"/>
      <c r="D61" s="660"/>
      <c r="E61" s="662"/>
      <c r="F61" s="664"/>
      <c r="G61" s="542"/>
      <c r="H61" s="652"/>
      <c r="I61" s="652"/>
      <c r="J61" s="652"/>
      <c r="K61" s="652"/>
      <c r="L61" s="652"/>
      <c r="M61" s="654"/>
    </row>
    <row r="62" spans="1:13" s="16" customFormat="1" ht="12.75" customHeight="1">
      <c r="A62" s="656"/>
      <c r="B62" s="658"/>
      <c r="C62" s="658"/>
      <c r="D62" s="660"/>
      <c r="E62" s="662"/>
      <c r="F62" s="664"/>
      <c r="G62" s="542"/>
      <c r="H62" s="652"/>
      <c r="I62" s="652"/>
      <c r="J62" s="652"/>
      <c r="K62" s="652"/>
      <c r="L62" s="652"/>
      <c r="M62" s="654"/>
    </row>
    <row r="63" spans="1:13" s="16" customFormat="1" ht="13.5" customHeight="1">
      <c r="A63" s="656"/>
      <c r="B63" s="658"/>
      <c r="C63" s="658"/>
      <c r="D63" s="660"/>
      <c r="E63" s="662"/>
      <c r="F63" s="664"/>
      <c r="G63" s="542"/>
      <c r="H63" s="652"/>
      <c r="I63" s="652"/>
      <c r="J63" s="652"/>
      <c r="K63" s="652"/>
      <c r="L63" s="652"/>
      <c r="M63" s="654"/>
    </row>
    <row r="64" spans="1:13">
      <c r="A64" s="656"/>
      <c r="B64" s="658"/>
      <c r="C64" s="658"/>
      <c r="D64" s="660"/>
      <c r="E64" s="662"/>
      <c r="F64" s="664"/>
      <c r="G64" s="542"/>
      <c r="H64" s="652"/>
      <c r="I64" s="652"/>
      <c r="J64" s="652"/>
      <c r="K64" s="652"/>
      <c r="L64" s="652"/>
      <c r="M64" s="654"/>
    </row>
    <row r="65" spans="1:13">
      <c r="A65" s="656"/>
      <c r="B65" s="658"/>
      <c r="C65" s="658"/>
      <c r="D65" s="660"/>
      <c r="E65" s="662"/>
      <c r="F65" s="664"/>
      <c r="G65" s="542"/>
      <c r="H65" s="652"/>
      <c r="I65" s="652"/>
      <c r="J65" s="652"/>
      <c r="K65" s="652"/>
      <c r="L65" s="652"/>
      <c r="M65" s="654"/>
    </row>
    <row r="66" spans="1:13">
      <c r="A66" s="656"/>
      <c r="B66" s="658"/>
      <c r="C66" s="658"/>
      <c r="D66" s="660"/>
      <c r="E66" s="662"/>
      <c r="F66" s="664"/>
      <c r="G66" s="542"/>
      <c r="H66" s="652"/>
      <c r="I66" s="652"/>
      <c r="J66" s="652"/>
      <c r="K66" s="652"/>
      <c r="L66" s="652"/>
      <c r="M66" s="654"/>
    </row>
    <row r="67" spans="1:13">
      <c r="A67" s="656"/>
      <c r="B67" s="658"/>
      <c r="C67" s="658"/>
      <c r="D67" s="660"/>
      <c r="E67" s="662"/>
      <c r="F67" s="664"/>
      <c r="G67" s="542"/>
      <c r="H67" s="652"/>
      <c r="I67" s="652"/>
      <c r="J67" s="652"/>
      <c r="K67" s="652"/>
      <c r="L67" s="652"/>
      <c r="M67" s="654"/>
    </row>
    <row r="68" spans="1:13" ht="15" thickBot="1">
      <c r="A68" s="656"/>
      <c r="B68" s="658"/>
      <c r="C68" s="658"/>
      <c r="D68" s="660"/>
      <c r="E68" s="662"/>
      <c r="F68" s="664"/>
      <c r="G68" s="542"/>
      <c r="H68" s="652"/>
      <c r="I68" s="652"/>
      <c r="J68" s="652"/>
      <c r="K68" s="652"/>
      <c r="L68" s="652"/>
      <c r="M68" s="654"/>
    </row>
    <row r="69" spans="1:13" s="16" customFormat="1" ht="12.75" customHeight="1">
      <c r="A69" s="655">
        <f>'7- Mapa Final'!A60</f>
        <v>6</v>
      </c>
      <c r="B69" s="657" t="str">
        <f>'7- Mapa Final'!B60</f>
        <v>Afectación de los aspectos ambientales</v>
      </c>
      <c r="C69" s="657" t="str">
        <f>'7- Mapa Final'!C60</f>
        <v>Falta de información para que los desarrollos administrativos incluyan los enfoques ambientales.</v>
      </c>
      <c r="D69" s="659" t="str">
        <f>'7- Mapa Final'!J60</f>
        <v>Muy Baja - 1</v>
      </c>
      <c r="E69" s="661" t="str">
        <f>'7- Mapa Final'!K60</f>
        <v>Moderado - 3</v>
      </c>
      <c r="F69" s="663" t="str">
        <f>'7- Mapa Final'!M60</f>
        <v>Moderado - 3</v>
      </c>
      <c r="G69" s="541"/>
      <c r="H69" s="651"/>
      <c r="I69" s="651"/>
      <c r="J69" s="651"/>
      <c r="K69" s="651"/>
      <c r="L69" s="651"/>
      <c r="M69" s="653"/>
    </row>
    <row r="70" spans="1:13" s="16" customFormat="1" ht="12.75" customHeight="1">
      <c r="A70" s="656"/>
      <c r="B70" s="658"/>
      <c r="C70" s="658"/>
      <c r="D70" s="660"/>
      <c r="E70" s="662"/>
      <c r="F70" s="664"/>
      <c r="G70" s="542"/>
      <c r="H70" s="652"/>
      <c r="I70" s="652"/>
      <c r="J70" s="652"/>
      <c r="K70" s="652"/>
      <c r="L70" s="652"/>
      <c r="M70" s="654"/>
    </row>
    <row r="71" spans="1:13" s="16" customFormat="1" ht="12.75" customHeight="1">
      <c r="A71" s="656"/>
      <c r="B71" s="658"/>
      <c r="C71" s="658"/>
      <c r="D71" s="660"/>
      <c r="E71" s="662"/>
      <c r="F71" s="664"/>
      <c r="G71" s="542"/>
      <c r="H71" s="652"/>
      <c r="I71" s="652"/>
      <c r="J71" s="652"/>
      <c r="K71" s="652"/>
      <c r="L71" s="652"/>
      <c r="M71" s="654"/>
    </row>
    <row r="72" spans="1:13" s="16" customFormat="1" ht="12.75" customHeight="1">
      <c r="A72" s="656"/>
      <c r="B72" s="658"/>
      <c r="C72" s="658"/>
      <c r="D72" s="660"/>
      <c r="E72" s="662"/>
      <c r="F72" s="664"/>
      <c r="G72" s="542"/>
      <c r="H72" s="652"/>
      <c r="I72" s="652"/>
      <c r="J72" s="652"/>
      <c r="K72" s="652"/>
      <c r="L72" s="652"/>
      <c r="M72" s="654"/>
    </row>
    <row r="73" spans="1:13" s="16" customFormat="1" ht="13.5" customHeight="1">
      <c r="A73" s="656"/>
      <c r="B73" s="658"/>
      <c r="C73" s="658"/>
      <c r="D73" s="660"/>
      <c r="E73" s="662"/>
      <c r="F73" s="664"/>
      <c r="G73" s="542"/>
      <c r="H73" s="652"/>
      <c r="I73" s="652"/>
      <c r="J73" s="652"/>
      <c r="K73" s="652"/>
      <c r="L73" s="652"/>
      <c r="M73" s="654"/>
    </row>
    <row r="74" spans="1:13">
      <c r="A74" s="656"/>
      <c r="B74" s="658"/>
      <c r="C74" s="658"/>
      <c r="D74" s="660"/>
      <c r="E74" s="662"/>
      <c r="F74" s="664"/>
      <c r="G74" s="542"/>
      <c r="H74" s="652"/>
      <c r="I74" s="652"/>
      <c r="J74" s="652"/>
      <c r="K74" s="652"/>
      <c r="L74" s="652"/>
      <c r="M74" s="654"/>
    </row>
    <row r="75" spans="1:13">
      <c r="A75" s="656"/>
      <c r="B75" s="658"/>
      <c r="C75" s="658"/>
      <c r="D75" s="660"/>
      <c r="E75" s="662"/>
      <c r="F75" s="664"/>
      <c r="G75" s="542"/>
      <c r="H75" s="652"/>
      <c r="I75" s="652"/>
      <c r="J75" s="652"/>
      <c r="K75" s="652"/>
      <c r="L75" s="652"/>
      <c r="M75" s="654"/>
    </row>
    <row r="76" spans="1:13">
      <c r="A76" s="656"/>
      <c r="B76" s="658"/>
      <c r="C76" s="658"/>
      <c r="D76" s="660"/>
      <c r="E76" s="662"/>
      <c r="F76" s="664"/>
      <c r="G76" s="542"/>
      <c r="H76" s="652"/>
      <c r="I76" s="652"/>
      <c r="J76" s="652"/>
      <c r="K76" s="652"/>
      <c r="L76" s="652"/>
      <c r="M76" s="654"/>
    </row>
    <row r="77" spans="1:13">
      <c r="A77" s="656"/>
      <c r="B77" s="658"/>
      <c r="C77" s="658"/>
      <c r="D77" s="660"/>
      <c r="E77" s="662"/>
      <c r="F77" s="664"/>
      <c r="G77" s="542"/>
      <c r="H77" s="652"/>
      <c r="I77" s="652"/>
      <c r="J77" s="652"/>
      <c r="K77" s="652"/>
      <c r="L77" s="652"/>
      <c r="M77" s="654"/>
    </row>
    <row r="78" spans="1:13" ht="15" thickBot="1">
      <c r="A78" s="656"/>
      <c r="B78" s="658"/>
      <c r="C78" s="658"/>
      <c r="D78" s="660"/>
      <c r="E78" s="662"/>
      <c r="F78" s="664"/>
      <c r="G78" s="542"/>
      <c r="H78" s="652"/>
      <c r="I78" s="652"/>
      <c r="J78" s="652"/>
      <c r="K78" s="652"/>
      <c r="L78" s="652"/>
      <c r="M78" s="654"/>
    </row>
    <row r="79" spans="1:13" ht="15" customHeight="1">
      <c r="A79" s="655">
        <f>'7- Mapa Final'!A70</f>
        <v>7</v>
      </c>
      <c r="B79" s="657" t="str">
        <f>'7- Mapa Final'!B70</f>
        <v>Suspensión de actividades en las sedes por emergencias, fenómenos naturales o de orden publico</v>
      </c>
      <c r="C79" s="657" t="str">
        <f>'7- Mapa Final'!C70</f>
        <v>Pérdidas humanas, materiales y económicas por eventos asociados a la ocurrencia de una emergencia, desastre o fenómenos naturales o de orden publico</v>
      </c>
      <c r="D79" s="659" t="str">
        <f>'7- Mapa Final'!J70</f>
        <v>Muy Baja - 1</v>
      </c>
      <c r="E79" s="661" t="str">
        <f>'7- Mapa Final'!K70</f>
        <v>Moderado - 3</v>
      </c>
      <c r="F79" s="663" t="str">
        <f>'7- Mapa Final'!M70</f>
        <v>Moderado - 3</v>
      </c>
      <c r="G79" s="541"/>
      <c r="H79" s="651"/>
      <c r="I79" s="651"/>
      <c r="J79" s="651"/>
      <c r="K79" s="651"/>
      <c r="L79" s="651"/>
      <c r="M79" s="653"/>
    </row>
    <row r="80" spans="1:13">
      <c r="A80" s="656"/>
      <c r="B80" s="658"/>
      <c r="C80" s="658"/>
      <c r="D80" s="660"/>
      <c r="E80" s="662"/>
      <c r="F80" s="664"/>
      <c r="G80" s="542"/>
      <c r="H80" s="652"/>
      <c r="I80" s="652"/>
      <c r="J80" s="652"/>
      <c r="K80" s="652"/>
      <c r="L80" s="652"/>
      <c r="M80" s="654"/>
    </row>
    <row r="81" spans="1:13">
      <c r="A81" s="656"/>
      <c r="B81" s="658"/>
      <c r="C81" s="658"/>
      <c r="D81" s="660"/>
      <c r="E81" s="662"/>
      <c r="F81" s="664"/>
      <c r="G81" s="542"/>
      <c r="H81" s="652"/>
      <c r="I81" s="652"/>
      <c r="J81" s="652"/>
      <c r="K81" s="652"/>
      <c r="L81" s="652"/>
      <c r="M81" s="654"/>
    </row>
    <row r="82" spans="1:13">
      <c r="A82" s="656"/>
      <c r="B82" s="658"/>
      <c r="C82" s="658"/>
      <c r="D82" s="660"/>
      <c r="E82" s="662"/>
      <c r="F82" s="664"/>
      <c r="G82" s="542"/>
      <c r="H82" s="652"/>
      <c r="I82" s="652"/>
      <c r="J82" s="652"/>
      <c r="K82" s="652"/>
      <c r="L82" s="652"/>
      <c r="M82" s="654"/>
    </row>
    <row r="83" spans="1:13">
      <c r="A83" s="656"/>
      <c r="B83" s="658"/>
      <c r="C83" s="658"/>
      <c r="D83" s="660"/>
      <c r="E83" s="662"/>
      <c r="F83" s="664"/>
      <c r="G83" s="542"/>
      <c r="H83" s="652"/>
      <c r="I83" s="652"/>
      <c r="J83" s="652"/>
      <c r="K83" s="652"/>
      <c r="L83" s="652"/>
      <c r="M83" s="654"/>
    </row>
    <row r="84" spans="1:13">
      <c r="A84" s="656"/>
      <c r="B84" s="658"/>
      <c r="C84" s="658"/>
      <c r="D84" s="660"/>
      <c r="E84" s="662"/>
      <c r="F84" s="664"/>
      <c r="G84" s="542"/>
      <c r="H84" s="652"/>
      <c r="I84" s="652"/>
      <c r="J84" s="652"/>
      <c r="K84" s="652"/>
      <c r="L84" s="652"/>
      <c r="M84" s="654"/>
    </row>
    <row r="85" spans="1:13">
      <c r="A85" s="656"/>
      <c r="B85" s="658"/>
      <c r="C85" s="658"/>
      <c r="D85" s="660"/>
      <c r="E85" s="662"/>
      <c r="F85" s="664"/>
      <c r="G85" s="542"/>
      <c r="H85" s="652"/>
      <c r="I85" s="652"/>
      <c r="J85" s="652"/>
      <c r="K85" s="652"/>
      <c r="L85" s="652"/>
      <c r="M85" s="654"/>
    </row>
    <row r="86" spans="1:13">
      <c r="A86" s="656"/>
      <c r="B86" s="658"/>
      <c r="C86" s="658"/>
      <c r="D86" s="660"/>
      <c r="E86" s="662"/>
      <c r="F86" s="664"/>
      <c r="G86" s="542"/>
      <c r="H86" s="652"/>
      <c r="I86" s="652"/>
      <c r="J86" s="652"/>
      <c r="K86" s="652"/>
      <c r="L86" s="652"/>
      <c r="M86" s="654"/>
    </row>
    <row r="87" spans="1:13">
      <c r="A87" s="656"/>
      <c r="B87" s="658"/>
      <c r="C87" s="658"/>
      <c r="D87" s="660"/>
      <c r="E87" s="662"/>
      <c r="F87" s="664"/>
      <c r="G87" s="542"/>
      <c r="H87" s="652"/>
      <c r="I87" s="652"/>
      <c r="J87" s="652"/>
      <c r="K87" s="652"/>
      <c r="L87" s="652"/>
      <c r="M87" s="654"/>
    </row>
    <row r="88" spans="1:13" ht="15" thickBot="1">
      <c r="A88" s="656"/>
      <c r="B88" s="658"/>
      <c r="C88" s="658"/>
      <c r="D88" s="660"/>
      <c r="E88" s="662"/>
      <c r="F88" s="664"/>
      <c r="G88" s="542"/>
      <c r="H88" s="652"/>
      <c r="I88" s="652"/>
      <c r="J88" s="652"/>
      <c r="K88" s="652"/>
      <c r="L88" s="652"/>
      <c r="M88" s="654"/>
    </row>
    <row r="89" spans="1:13" ht="15" customHeight="1">
      <c r="A89" s="655" t="e">
        <f>'7- Mapa Final'!#REF!</f>
        <v>#REF!</v>
      </c>
      <c r="B89" s="657" t="e">
        <f>'7- Mapa Final'!#REF!</f>
        <v>#REF!</v>
      </c>
      <c r="C89" s="657" t="e">
        <f>'7- Mapa Final'!#REF!</f>
        <v>#REF!</v>
      </c>
      <c r="D89" s="659" t="e">
        <f>'7- Mapa Final'!#REF!</f>
        <v>#REF!</v>
      </c>
      <c r="E89" s="661" t="e">
        <f>'7- Mapa Final'!#REF!</f>
        <v>#REF!</v>
      </c>
      <c r="F89" s="663" t="e">
        <f>'7- Mapa Final'!#REF!</f>
        <v>#REF!</v>
      </c>
      <c r="G89" s="541"/>
      <c r="H89" s="651"/>
      <c r="I89" s="651"/>
      <c r="J89" s="651"/>
      <c r="K89" s="651"/>
      <c r="L89" s="651"/>
      <c r="M89" s="653"/>
    </row>
    <row r="90" spans="1:13">
      <c r="A90" s="656"/>
      <c r="B90" s="658"/>
      <c r="C90" s="658"/>
      <c r="D90" s="660"/>
      <c r="E90" s="662"/>
      <c r="F90" s="664"/>
      <c r="G90" s="542"/>
      <c r="H90" s="652"/>
      <c r="I90" s="652"/>
      <c r="J90" s="652"/>
      <c r="K90" s="652"/>
      <c r="L90" s="652"/>
      <c r="M90" s="654"/>
    </row>
    <row r="91" spans="1:13">
      <c r="A91" s="656"/>
      <c r="B91" s="658"/>
      <c r="C91" s="658"/>
      <c r="D91" s="660"/>
      <c r="E91" s="662"/>
      <c r="F91" s="664"/>
      <c r="G91" s="542"/>
      <c r="H91" s="652"/>
      <c r="I91" s="652"/>
      <c r="J91" s="652"/>
      <c r="K91" s="652"/>
      <c r="L91" s="652"/>
      <c r="M91" s="654"/>
    </row>
    <row r="92" spans="1:13">
      <c r="A92" s="656"/>
      <c r="B92" s="658"/>
      <c r="C92" s="658"/>
      <c r="D92" s="660"/>
      <c r="E92" s="662"/>
      <c r="F92" s="664"/>
      <c r="G92" s="542"/>
      <c r="H92" s="652"/>
      <c r="I92" s="652"/>
      <c r="J92" s="652"/>
      <c r="K92" s="652"/>
      <c r="L92" s="652"/>
      <c r="M92" s="654"/>
    </row>
    <row r="93" spans="1:13">
      <c r="A93" s="656"/>
      <c r="B93" s="658"/>
      <c r="C93" s="658"/>
      <c r="D93" s="660"/>
      <c r="E93" s="662"/>
      <c r="F93" s="664"/>
      <c r="G93" s="542"/>
      <c r="H93" s="652"/>
      <c r="I93" s="652"/>
      <c r="J93" s="652"/>
      <c r="K93" s="652"/>
      <c r="L93" s="652"/>
      <c r="M93" s="654"/>
    </row>
    <row r="94" spans="1:13">
      <c r="A94" s="656"/>
      <c r="B94" s="658"/>
      <c r="C94" s="658"/>
      <c r="D94" s="660"/>
      <c r="E94" s="662"/>
      <c r="F94" s="664"/>
      <c r="G94" s="542"/>
      <c r="H94" s="652"/>
      <c r="I94" s="652"/>
      <c r="J94" s="652"/>
      <c r="K94" s="652"/>
      <c r="L94" s="652"/>
      <c r="M94" s="654"/>
    </row>
    <row r="95" spans="1:13">
      <c r="A95" s="656"/>
      <c r="B95" s="658"/>
      <c r="C95" s="658"/>
      <c r="D95" s="660"/>
      <c r="E95" s="662"/>
      <c r="F95" s="664"/>
      <c r="G95" s="542"/>
      <c r="H95" s="652"/>
      <c r="I95" s="652"/>
      <c r="J95" s="652"/>
      <c r="K95" s="652"/>
      <c r="L95" s="652"/>
      <c r="M95" s="654"/>
    </row>
    <row r="96" spans="1:13">
      <c r="A96" s="656"/>
      <c r="B96" s="658"/>
      <c r="C96" s="658"/>
      <c r="D96" s="660"/>
      <c r="E96" s="662"/>
      <c r="F96" s="664"/>
      <c r="G96" s="542"/>
      <c r="H96" s="652"/>
      <c r="I96" s="652"/>
      <c r="J96" s="652"/>
      <c r="K96" s="652"/>
      <c r="L96" s="652"/>
      <c r="M96" s="654"/>
    </row>
    <row r="97" spans="1:13">
      <c r="A97" s="656"/>
      <c r="B97" s="658"/>
      <c r="C97" s="658"/>
      <c r="D97" s="660"/>
      <c r="E97" s="662"/>
      <c r="F97" s="664"/>
      <c r="G97" s="542"/>
      <c r="H97" s="652"/>
      <c r="I97" s="652"/>
      <c r="J97" s="652"/>
      <c r="K97" s="652"/>
      <c r="L97" s="652"/>
      <c r="M97" s="654"/>
    </row>
    <row r="98" spans="1:13" ht="15" thickBot="1">
      <c r="A98" s="656"/>
      <c r="B98" s="658"/>
      <c r="C98" s="658"/>
      <c r="D98" s="660"/>
      <c r="E98" s="662"/>
      <c r="F98" s="664"/>
      <c r="G98" s="542"/>
      <c r="H98" s="652"/>
      <c r="I98" s="652"/>
      <c r="J98" s="652"/>
      <c r="K98" s="652"/>
      <c r="L98" s="652"/>
      <c r="M98" s="654"/>
    </row>
    <row r="99" spans="1:13" ht="15" customHeight="1">
      <c r="A99" s="655">
        <f>'7- Mapa Final'!A80</f>
        <v>8</v>
      </c>
      <c r="B99" s="657" t="str">
        <f>'7- Mapa Final'!B80</f>
        <v>Diferencias entre el inventario Fisico y el Kardex (SICOF)</v>
      </c>
      <c r="C99" s="657" t="str">
        <f>'7- Mapa Final'!C80</f>
        <v>El sistema de información para el control de almacén e inventarios del almacén no refleja la realidad física del inventario de bienes en uso y en bodega</v>
      </c>
      <c r="D99" s="659" t="str">
        <f>'7- Mapa Final'!J80</f>
        <v>Muy Baja - 1</v>
      </c>
      <c r="E99" s="661" t="str">
        <f>'7- Mapa Final'!K80</f>
        <v>Moderado - 3</v>
      </c>
      <c r="F99" s="663" t="str">
        <f>'7- Mapa Final'!M80</f>
        <v>Moderado - 3</v>
      </c>
      <c r="G99" s="541"/>
      <c r="H99" s="651"/>
      <c r="I99" s="651"/>
      <c r="J99" s="651"/>
      <c r="K99" s="651"/>
      <c r="L99" s="651"/>
      <c r="M99" s="653"/>
    </row>
    <row r="100" spans="1:13">
      <c r="A100" s="656"/>
      <c r="B100" s="658"/>
      <c r="C100" s="658"/>
      <c r="D100" s="660"/>
      <c r="E100" s="662"/>
      <c r="F100" s="664"/>
      <c r="G100" s="542"/>
      <c r="H100" s="652"/>
      <c r="I100" s="652"/>
      <c r="J100" s="652"/>
      <c r="K100" s="652"/>
      <c r="L100" s="652"/>
      <c r="M100" s="654"/>
    </row>
    <row r="101" spans="1:13">
      <c r="A101" s="656"/>
      <c r="B101" s="658"/>
      <c r="C101" s="658"/>
      <c r="D101" s="660"/>
      <c r="E101" s="662"/>
      <c r="F101" s="664"/>
      <c r="G101" s="542"/>
      <c r="H101" s="652"/>
      <c r="I101" s="652"/>
      <c r="J101" s="652"/>
      <c r="K101" s="652"/>
      <c r="L101" s="652"/>
      <c r="M101" s="654"/>
    </row>
    <row r="102" spans="1:13">
      <c r="A102" s="656"/>
      <c r="B102" s="658"/>
      <c r="C102" s="658"/>
      <c r="D102" s="660"/>
      <c r="E102" s="662"/>
      <c r="F102" s="664"/>
      <c r="G102" s="542"/>
      <c r="H102" s="652"/>
      <c r="I102" s="652"/>
      <c r="J102" s="652"/>
      <c r="K102" s="652"/>
      <c r="L102" s="652"/>
      <c r="M102" s="654"/>
    </row>
    <row r="103" spans="1:13">
      <c r="A103" s="656"/>
      <c r="B103" s="658"/>
      <c r="C103" s="658"/>
      <c r="D103" s="660"/>
      <c r="E103" s="662"/>
      <c r="F103" s="664"/>
      <c r="G103" s="542"/>
      <c r="H103" s="652"/>
      <c r="I103" s="652"/>
      <c r="J103" s="652"/>
      <c r="K103" s="652"/>
      <c r="L103" s="652"/>
      <c r="M103" s="654"/>
    </row>
    <row r="104" spans="1:13">
      <c r="A104" s="656"/>
      <c r="B104" s="658"/>
      <c r="C104" s="658"/>
      <c r="D104" s="660"/>
      <c r="E104" s="662"/>
      <c r="F104" s="664"/>
      <c r="G104" s="542"/>
      <c r="H104" s="652"/>
      <c r="I104" s="652"/>
      <c r="J104" s="652"/>
      <c r="K104" s="652"/>
      <c r="L104" s="652"/>
      <c r="M104" s="654"/>
    </row>
    <row r="105" spans="1:13">
      <c r="A105" s="656"/>
      <c r="B105" s="658"/>
      <c r="C105" s="658"/>
      <c r="D105" s="660"/>
      <c r="E105" s="662"/>
      <c r="F105" s="664"/>
      <c r="G105" s="542"/>
      <c r="H105" s="652"/>
      <c r="I105" s="652"/>
      <c r="J105" s="652"/>
      <c r="K105" s="652"/>
      <c r="L105" s="652"/>
      <c r="M105" s="654"/>
    </row>
    <row r="106" spans="1:13">
      <c r="A106" s="656"/>
      <c r="B106" s="658"/>
      <c r="C106" s="658"/>
      <c r="D106" s="660"/>
      <c r="E106" s="662"/>
      <c r="F106" s="664"/>
      <c r="G106" s="542"/>
      <c r="H106" s="652"/>
      <c r="I106" s="652"/>
      <c r="J106" s="652"/>
      <c r="K106" s="652"/>
      <c r="L106" s="652"/>
      <c r="M106" s="654"/>
    </row>
    <row r="107" spans="1:13">
      <c r="A107" s="656"/>
      <c r="B107" s="658"/>
      <c r="C107" s="658"/>
      <c r="D107" s="660"/>
      <c r="E107" s="662"/>
      <c r="F107" s="664"/>
      <c r="G107" s="542"/>
      <c r="H107" s="652"/>
      <c r="I107" s="652"/>
      <c r="J107" s="652"/>
      <c r="K107" s="652"/>
      <c r="L107" s="652"/>
      <c r="M107" s="654"/>
    </row>
    <row r="108" spans="1:13" ht="15" thickBot="1">
      <c r="A108" s="656"/>
      <c r="B108" s="658"/>
      <c r="C108" s="658"/>
      <c r="D108" s="660"/>
      <c r="E108" s="662"/>
      <c r="F108" s="664"/>
      <c r="G108" s="542"/>
      <c r="H108" s="652"/>
      <c r="I108" s="652"/>
      <c r="J108" s="652"/>
      <c r="K108" s="652"/>
      <c r="L108" s="652"/>
      <c r="M108" s="654"/>
    </row>
    <row r="109" spans="1:13" ht="15" customHeight="1">
      <c r="A109" s="655">
        <f>'7- Mapa Final'!A90</f>
        <v>9</v>
      </c>
      <c r="B109" s="657" t="str">
        <f>'7- Mapa Final'!B90</f>
        <v>Daños en los equipos instalados en los inmuebles a cargo del Nivel Central, por falta de mantenimiento</v>
      </c>
      <c r="C109" s="657" t="str">
        <f>'7- Mapa Final'!C90</f>
        <v>Posibilidad de cortes en servicios de energía, agua, ascensores, que afecten el normal funcionamiento de las dependencias ubicadas en los inmuebles a cargo del nivel centra</v>
      </c>
      <c r="D109" s="659" t="str">
        <f>'7- Mapa Final'!J90</f>
        <v>Muy Baja - 1</v>
      </c>
      <c r="E109" s="661" t="str">
        <f>'7- Mapa Final'!K90</f>
        <v>Menor - 2</v>
      </c>
      <c r="F109" s="663" t="str">
        <f>'7- Mapa Final'!M90</f>
        <v>Muy Baja - 1</v>
      </c>
      <c r="G109" s="541"/>
      <c r="H109" s="651"/>
      <c r="I109" s="651"/>
      <c r="J109" s="651"/>
      <c r="K109" s="651"/>
      <c r="L109" s="651"/>
      <c r="M109" s="653"/>
    </row>
    <row r="110" spans="1:13">
      <c r="A110" s="656"/>
      <c r="B110" s="658"/>
      <c r="C110" s="658"/>
      <c r="D110" s="660"/>
      <c r="E110" s="662"/>
      <c r="F110" s="664"/>
      <c r="G110" s="542"/>
      <c r="H110" s="652"/>
      <c r="I110" s="652"/>
      <c r="J110" s="652"/>
      <c r="K110" s="652"/>
      <c r="L110" s="652"/>
      <c r="M110" s="654"/>
    </row>
    <row r="111" spans="1:13">
      <c r="A111" s="656"/>
      <c r="B111" s="658"/>
      <c r="C111" s="658"/>
      <c r="D111" s="660"/>
      <c r="E111" s="662"/>
      <c r="F111" s="664"/>
      <c r="G111" s="542"/>
      <c r="H111" s="652"/>
      <c r="I111" s="652"/>
      <c r="J111" s="652"/>
      <c r="K111" s="652"/>
      <c r="L111" s="652"/>
      <c r="M111" s="654"/>
    </row>
    <row r="112" spans="1:13">
      <c r="A112" s="656"/>
      <c r="B112" s="658"/>
      <c r="C112" s="658"/>
      <c r="D112" s="660"/>
      <c r="E112" s="662"/>
      <c r="F112" s="664"/>
      <c r="G112" s="542"/>
      <c r="H112" s="652"/>
      <c r="I112" s="652"/>
      <c r="J112" s="652"/>
      <c r="K112" s="652"/>
      <c r="L112" s="652"/>
      <c r="M112" s="654"/>
    </row>
    <row r="113" spans="1:13">
      <c r="A113" s="656"/>
      <c r="B113" s="658"/>
      <c r="C113" s="658"/>
      <c r="D113" s="660"/>
      <c r="E113" s="662"/>
      <c r="F113" s="664"/>
      <c r="G113" s="542"/>
      <c r="H113" s="652"/>
      <c r="I113" s="652"/>
      <c r="J113" s="652"/>
      <c r="K113" s="652"/>
      <c r="L113" s="652"/>
      <c r="M113" s="654"/>
    </row>
    <row r="114" spans="1:13">
      <c r="A114" s="656"/>
      <c r="B114" s="658"/>
      <c r="C114" s="658"/>
      <c r="D114" s="660"/>
      <c r="E114" s="662"/>
      <c r="F114" s="664"/>
      <c r="G114" s="542"/>
      <c r="H114" s="652"/>
      <c r="I114" s="652"/>
      <c r="J114" s="652"/>
      <c r="K114" s="652"/>
      <c r="L114" s="652"/>
      <c r="M114" s="654"/>
    </row>
    <row r="115" spans="1:13">
      <c r="A115" s="656"/>
      <c r="B115" s="658"/>
      <c r="C115" s="658"/>
      <c r="D115" s="660"/>
      <c r="E115" s="662"/>
      <c r="F115" s="664"/>
      <c r="G115" s="542"/>
      <c r="H115" s="652"/>
      <c r="I115" s="652"/>
      <c r="J115" s="652"/>
      <c r="K115" s="652"/>
      <c r="L115" s="652"/>
      <c r="M115" s="654"/>
    </row>
    <row r="116" spans="1:13">
      <c r="A116" s="656"/>
      <c r="B116" s="658"/>
      <c r="C116" s="658"/>
      <c r="D116" s="660"/>
      <c r="E116" s="662"/>
      <c r="F116" s="664"/>
      <c r="G116" s="542"/>
      <c r="H116" s="652"/>
      <c r="I116" s="652"/>
      <c r="J116" s="652"/>
      <c r="K116" s="652"/>
      <c r="L116" s="652"/>
      <c r="M116" s="654"/>
    </row>
    <row r="117" spans="1:13">
      <c r="A117" s="656"/>
      <c r="B117" s="658"/>
      <c r="C117" s="658"/>
      <c r="D117" s="660"/>
      <c r="E117" s="662"/>
      <c r="F117" s="664"/>
      <c r="G117" s="542"/>
      <c r="H117" s="652"/>
      <c r="I117" s="652"/>
      <c r="J117" s="652"/>
      <c r="K117" s="652"/>
      <c r="L117" s="652"/>
      <c r="M117" s="654"/>
    </row>
    <row r="118" spans="1:13" ht="15" thickBot="1">
      <c r="A118" s="656"/>
      <c r="B118" s="658"/>
      <c r="C118" s="658"/>
      <c r="D118" s="660"/>
      <c r="E118" s="662"/>
      <c r="F118" s="664"/>
      <c r="G118" s="542"/>
      <c r="H118" s="652"/>
      <c r="I118" s="652"/>
      <c r="J118" s="652"/>
      <c r="K118" s="652"/>
      <c r="L118" s="652"/>
      <c r="M118" s="654"/>
    </row>
    <row r="119" spans="1:13" ht="15" customHeight="1">
      <c r="A119" s="655">
        <f>'7- Mapa Final'!A100</f>
        <v>10</v>
      </c>
      <c r="B119" s="657" t="str">
        <f>'7- Mapa Final'!B100</f>
        <v xml:space="preserve">Recibir dádivas o beneficios a nombre propio o de terceros para afectar la seguridad o confidencialidad de la información </v>
      </c>
      <c r="C119" s="657" t="str">
        <f>'7- Mapa Final'!C100</f>
        <v>Recibir dádivas o beneficios a nombre propio o de terceros por revelar información confidencial, alterar, retener o no publicar información.</v>
      </c>
      <c r="D119" s="659" t="str">
        <f>'7- Mapa Final'!J100</f>
        <v>Muy Baja - 1</v>
      </c>
      <c r="E119" s="661" t="str">
        <f>'7- Mapa Final'!K100</f>
        <v>Moderado - 3</v>
      </c>
      <c r="F119" s="663" t="str">
        <f>'7- Mapa Final'!M100</f>
        <v>Moderado - 3</v>
      </c>
      <c r="G119" s="541"/>
      <c r="H119" s="651"/>
      <c r="I119" s="651"/>
      <c r="J119" s="651"/>
      <c r="K119" s="651"/>
      <c r="L119" s="651"/>
      <c r="M119" s="653"/>
    </row>
    <row r="120" spans="1:13">
      <c r="A120" s="656"/>
      <c r="B120" s="658"/>
      <c r="C120" s="658"/>
      <c r="D120" s="660"/>
      <c r="E120" s="662"/>
      <c r="F120" s="664"/>
      <c r="G120" s="542"/>
      <c r="H120" s="652"/>
      <c r="I120" s="652"/>
      <c r="J120" s="652"/>
      <c r="K120" s="652"/>
      <c r="L120" s="652"/>
      <c r="M120" s="654"/>
    </row>
    <row r="121" spans="1:13">
      <c r="A121" s="656"/>
      <c r="B121" s="658"/>
      <c r="C121" s="658"/>
      <c r="D121" s="660"/>
      <c r="E121" s="662"/>
      <c r="F121" s="664"/>
      <c r="G121" s="542"/>
      <c r="H121" s="652"/>
      <c r="I121" s="652"/>
      <c r="J121" s="652"/>
      <c r="K121" s="652"/>
      <c r="L121" s="652"/>
      <c r="M121" s="654"/>
    </row>
    <row r="122" spans="1:13">
      <c r="A122" s="656"/>
      <c r="B122" s="658"/>
      <c r="C122" s="658"/>
      <c r="D122" s="660"/>
      <c r="E122" s="662"/>
      <c r="F122" s="664"/>
      <c r="G122" s="542"/>
      <c r="H122" s="652"/>
      <c r="I122" s="652"/>
      <c r="J122" s="652"/>
      <c r="K122" s="652"/>
      <c r="L122" s="652"/>
      <c r="M122" s="654"/>
    </row>
    <row r="123" spans="1:13">
      <c r="A123" s="656"/>
      <c r="B123" s="658"/>
      <c r="C123" s="658"/>
      <c r="D123" s="660"/>
      <c r="E123" s="662"/>
      <c r="F123" s="664"/>
      <c r="G123" s="542"/>
      <c r="H123" s="652"/>
      <c r="I123" s="652"/>
      <c r="J123" s="652"/>
      <c r="K123" s="652"/>
      <c r="L123" s="652"/>
      <c r="M123" s="654"/>
    </row>
    <row r="124" spans="1:13">
      <c r="A124" s="656"/>
      <c r="B124" s="658"/>
      <c r="C124" s="658"/>
      <c r="D124" s="660"/>
      <c r="E124" s="662"/>
      <c r="F124" s="664"/>
      <c r="G124" s="542"/>
      <c r="H124" s="652"/>
      <c r="I124" s="652"/>
      <c r="J124" s="652"/>
      <c r="K124" s="652"/>
      <c r="L124" s="652"/>
      <c r="M124" s="654"/>
    </row>
    <row r="125" spans="1:13">
      <c r="A125" s="656"/>
      <c r="B125" s="658"/>
      <c r="C125" s="658"/>
      <c r="D125" s="660"/>
      <c r="E125" s="662"/>
      <c r="F125" s="664"/>
      <c r="G125" s="542"/>
      <c r="H125" s="652"/>
      <c r="I125" s="652"/>
      <c r="J125" s="652"/>
      <c r="K125" s="652"/>
      <c r="L125" s="652"/>
      <c r="M125" s="654"/>
    </row>
    <row r="126" spans="1:13">
      <c r="A126" s="656"/>
      <c r="B126" s="658"/>
      <c r="C126" s="658"/>
      <c r="D126" s="660"/>
      <c r="E126" s="662"/>
      <c r="F126" s="664"/>
      <c r="G126" s="542"/>
      <c r="H126" s="652"/>
      <c r="I126" s="652"/>
      <c r="J126" s="652"/>
      <c r="K126" s="652"/>
      <c r="L126" s="652"/>
      <c r="M126" s="654"/>
    </row>
    <row r="127" spans="1:13">
      <c r="A127" s="656"/>
      <c r="B127" s="658"/>
      <c r="C127" s="658"/>
      <c r="D127" s="660"/>
      <c r="E127" s="662"/>
      <c r="F127" s="664"/>
      <c r="G127" s="542"/>
      <c r="H127" s="652"/>
      <c r="I127" s="652"/>
      <c r="J127" s="652"/>
      <c r="K127" s="652"/>
      <c r="L127" s="652"/>
      <c r="M127" s="654"/>
    </row>
    <row r="128" spans="1:13" ht="15" thickBot="1">
      <c r="A128" s="656"/>
      <c r="B128" s="658"/>
      <c r="C128" s="658"/>
      <c r="D128" s="660"/>
      <c r="E128" s="662"/>
      <c r="F128" s="664"/>
      <c r="G128" s="542"/>
      <c r="H128" s="652"/>
      <c r="I128" s="652"/>
      <c r="J128" s="652"/>
      <c r="K128" s="652"/>
      <c r="L128" s="652"/>
      <c r="M128" s="654"/>
    </row>
    <row r="129" spans="1:13" ht="15" customHeight="1">
      <c r="A129" s="655">
        <f>'7- Mapa Final'!A110</f>
        <v>11</v>
      </c>
      <c r="B129" s="657" t="str">
        <f>'7- Mapa Final'!B110</f>
        <v>Ofrecer, prometer, entregar, aceptar o solicitar una ventaja indebida para la adquisición de bienes y servicios</v>
      </c>
      <c r="C129" s="657" t="str">
        <f>'7- Mapa Final'!C110</f>
        <v>Incorporar condiciones o requisitos que favorezcan a un proveedor en particular y/o una caracteristica o cualidad de un bien o servicio en especial</v>
      </c>
      <c r="D129" s="659" t="str">
        <f>'7- Mapa Final'!J110</f>
        <v>Muy Baja - 1</v>
      </c>
      <c r="E129" s="661" t="str">
        <f>'7- Mapa Final'!K110</f>
        <v>Moderado - 3</v>
      </c>
      <c r="F129" s="663" t="str">
        <f>'7- Mapa Final'!M110</f>
        <v>Moderado - 3</v>
      </c>
      <c r="G129" s="541"/>
      <c r="H129" s="651"/>
      <c r="I129" s="651"/>
      <c r="J129" s="651"/>
      <c r="K129" s="651"/>
      <c r="L129" s="651"/>
      <c r="M129" s="653"/>
    </row>
    <row r="130" spans="1:13">
      <c r="A130" s="656"/>
      <c r="B130" s="658"/>
      <c r="C130" s="658"/>
      <c r="D130" s="660"/>
      <c r="E130" s="662"/>
      <c r="F130" s="664"/>
      <c r="G130" s="542"/>
      <c r="H130" s="652"/>
      <c r="I130" s="652"/>
      <c r="J130" s="652"/>
      <c r="K130" s="652"/>
      <c r="L130" s="652"/>
      <c r="M130" s="654"/>
    </row>
    <row r="131" spans="1:13">
      <c r="A131" s="656"/>
      <c r="B131" s="658"/>
      <c r="C131" s="658"/>
      <c r="D131" s="660"/>
      <c r="E131" s="662"/>
      <c r="F131" s="664"/>
      <c r="G131" s="542"/>
      <c r="H131" s="652"/>
      <c r="I131" s="652"/>
      <c r="J131" s="652"/>
      <c r="K131" s="652"/>
      <c r="L131" s="652"/>
      <c r="M131" s="654"/>
    </row>
    <row r="132" spans="1:13">
      <c r="A132" s="656"/>
      <c r="B132" s="658"/>
      <c r="C132" s="658"/>
      <c r="D132" s="660"/>
      <c r="E132" s="662"/>
      <c r="F132" s="664"/>
      <c r="G132" s="542"/>
      <c r="H132" s="652"/>
      <c r="I132" s="652"/>
      <c r="J132" s="652"/>
      <c r="K132" s="652"/>
      <c r="L132" s="652"/>
      <c r="M132" s="654"/>
    </row>
    <row r="133" spans="1:13">
      <c r="A133" s="656"/>
      <c r="B133" s="658"/>
      <c r="C133" s="658"/>
      <c r="D133" s="660"/>
      <c r="E133" s="662"/>
      <c r="F133" s="664"/>
      <c r="G133" s="542"/>
      <c r="H133" s="652"/>
      <c r="I133" s="652"/>
      <c r="J133" s="652"/>
      <c r="K133" s="652"/>
      <c r="L133" s="652"/>
      <c r="M133" s="654"/>
    </row>
    <row r="134" spans="1:13">
      <c r="A134" s="656"/>
      <c r="B134" s="658"/>
      <c r="C134" s="658"/>
      <c r="D134" s="660"/>
      <c r="E134" s="662"/>
      <c r="F134" s="664"/>
      <c r="G134" s="542"/>
      <c r="H134" s="652"/>
      <c r="I134" s="652"/>
      <c r="J134" s="652"/>
      <c r="K134" s="652"/>
      <c r="L134" s="652"/>
      <c r="M134" s="654"/>
    </row>
    <row r="135" spans="1:13">
      <c r="A135" s="656"/>
      <c r="B135" s="658"/>
      <c r="C135" s="658"/>
      <c r="D135" s="660"/>
      <c r="E135" s="662"/>
      <c r="F135" s="664"/>
      <c r="G135" s="542"/>
      <c r="H135" s="652"/>
      <c r="I135" s="652"/>
      <c r="J135" s="652"/>
      <c r="K135" s="652"/>
      <c r="L135" s="652"/>
      <c r="M135" s="654"/>
    </row>
    <row r="136" spans="1:13">
      <c r="A136" s="656"/>
      <c r="B136" s="658"/>
      <c r="C136" s="658"/>
      <c r="D136" s="660"/>
      <c r="E136" s="662"/>
      <c r="F136" s="664"/>
      <c r="G136" s="542"/>
      <c r="H136" s="652"/>
      <c r="I136" s="652"/>
      <c r="J136" s="652"/>
      <c r="K136" s="652"/>
      <c r="L136" s="652"/>
      <c r="M136" s="654"/>
    </row>
    <row r="137" spans="1:13">
      <c r="A137" s="656"/>
      <c r="B137" s="658"/>
      <c r="C137" s="658"/>
      <c r="D137" s="660"/>
      <c r="E137" s="662"/>
      <c r="F137" s="664"/>
      <c r="G137" s="542"/>
      <c r="H137" s="652"/>
      <c r="I137" s="652"/>
      <c r="J137" s="652"/>
      <c r="K137" s="652"/>
      <c r="L137" s="652"/>
      <c r="M137" s="654"/>
    </row>
    <row r="138" spans="1:13" ht="15" thickBot="1">
      <c r="A138" s="656"/>
      <c r="B138" s="658"/>
      <c r="C138" s="658"/>
      <c r="D138" s="660"/>
      <c r="E138" s="662"/>
      <c r="F138" s="664"/>
      <c r="G138" s="542"/>
      <c r="H138" s="652"/>
      <c r="I138" s="652"/>
      <c r="J138" s="652"/>
      <c r="K138" s="652"/>
      <c r="L138" s="652"/>
      <c r="M138" s="654"/>
    </row>
    <row r="139" spans="1:13" ht="15" customHeight="1">
      <c r="A139" s="655">
        <f>'7- Mapa Final'!A120</f>
        <v>12</v>
      </c>
      <c r="B139" s="657" t="str">
        <f>'7- Mapa Final'!B120</f>
        <v>Ofrecer, prometer, entregar, aceptar o solicitar una ventaja indebida para recibir bienes o servicios que no satisfacen las condiciones establecidas en los contratos y especificaciones técnicas</v>
      </c>
      <c r="C139" s="657" t="str">
        <f>'7- Mapa Final'!C120</f>
        <v xml:space="preserve">Cuando el supervisor y/o interventor en menoscabo de los intereses Institucionales y/o del Estado desvie, manipule, oculte, o se abstenga de brindar información sobre incumplimientos técnicos, financieros, contables, jurídicos y/o administrativos en la ejecución del contrato
 </v>
      </c>
      <c r="D139" s="659" t="str">
        <f>'7- Mapa Final'!J120</f>
        <v>Muy Baja - 1</v>
      </c>
      <c r="E139" s="661" t="str">
        <f>'7- Mapa Final'!K120</f>
        <v>Moderado - 3</v>
      </c>
      <c r="F139" s="663" t="str">
        <f>'7- Mapa Final'!M120</f>
        <v>Moderado - 3</v>
      </c>
      <c r="G139" s="541"/>
      <c r="H139" s="651"/>
      <c r="I139" s="651"/>
      <c r="J139" s="651"/>
      <c r="K139" s="651"/>
      <c r="L139" s="651"/>
      <c r="M139" s="653"/>
    </row>
    <row r="140" spans="1:13">
      <c r="A140" s="656"/>
      <c r="B140" s="658"/>
      <c r="C140" s="658"/>
      <c r="D140" s="660"/>
      <c r="E140" s="662"/>
      <c r="F140" s="664"/>
      <c r="G140" s="542"/>
      <c r="H140" s="652"/>
      <c r="I140" s="652"/>
      <c r="J140" s="652"/>
      <c r="K140" s="652"/>
      <c r="L140" s="652"/>
      <c r="M140" s="654"/>
    </row>
    <row r="141" spans="1:13">
      <c r="A141" s="656"/>
      <c r="B141" s="658"/>
      <c r="C141" s="658"/>
      <c r="D141" s="660"/>
      <c r="E141" s="662"/>
      <c r="F141" s="664"/>
      <c r="G141" s="542"/>
      <c r="H141" s="652"/>
      <c r="I141" s="652"/>
      <c r="J141" s="652"/>
      <c r="K141" s="652"/>
      <c r="L141" s="652"/>
      <c r="M141" s="654"/>
    </row>
    <row r="142" spans="1:13">
      <c r="A142" s="656"/>
      <c r="B142" s="658"/>
      <c r="C142" s="658"/>
      <c r="D142" s="660"/>
      <c r="E142" s="662"/>
      <c r="F142" s="664"/>
      <c r="G142" s="542"/>
      <c r="H142" s="652"/>
      <c r="I142" s="652"/>
      <c r="J142" s="652"/>
      <c r="K142" s="652"/>
      <c r="L142" s="652"/>
      <c r="M142" s="654"/>
    </row>
    <row r="143" spans="1:13">
      <c r="A143" s="656"/>
      <c r="B143" s="658"/>
      <c r="C143" s="658"/>
      <c r="D143" s="660"/>
      <c r="E143" s="662"/>
      <c r="F143" s="664"/>
      <c r="G143" s="542"/>
      <c r="H143" s="652"/>
      <c r="I143" s="652"/>
      <c r="J143" s="652"/>
      <c r="K143" s="652"/>
      <c r="L143" s="652"/>
      <c r="M143" s="654"/>
    </row>
    <row r="144" spans="1:13">
      <c r="A144" s="656"/>
      <c r="B144" s="658"/>
      <c r="C144" s="658"/>
      <c r="D144" s="660"/>
      <c r="E144" s="662"/>
      <c r="F144" s="664"/>
      <c r="G144" s="542"/>
      <c r="H144" s="652"/>
      <c r="I144" s="652"/>
      <c r="J144" s="652"/>
      <c r="K144" s="652"/>
      <c r="L144" s="652"/>
      <c r="M144" s="654"/>
    </row>
    <row r="145" spans="1:13">
      <c r="A145" s="656"/>
      <c r="B145" s="658"/>
      <c r="C145" s="658"/>
      <c r="D145" s="660"/>
      <c r="E145" s="662"/>
      <c r="F145" s="664"/>
      <c r="G145" s="542"/>
      <c r="H145" s="652"/>
      <c r="I145" s="652"/>
      <c r="J145" s="652"/>
      <c r="K145" s="652"/>
      <c r="L145" s="652"/>
      <c r="M145" s="654"/>
    </row>
    <row r="146" spans="1:13">
      <c r="A146" s="656"/>
      <c r="B146" s="658"/>
      <c r="C146" s="658"/>
      <c r="D146" s="660"/>
      <c r="E146" s="662"/>
      <c r="F146" s="664"/>
      <c r="G146" s="542"/>
      <c r="H146" s="652"/>
      <c r="I146" s="652"/>
      <c r="J146" s="652"/>
      <c r="K146" s="652"/>
      <c r="L146" s="652"/>
      <c r="M146" s="654"/>
    </row>
    <row r="147" spans="1:13">
      <c r="A147" s="656"/>
      <c r="B147" s="658"/>
      <c r="C147" s="658"/>
      <c r="D147" s="660"/>
      <c r="E147" s="662"/>
      <c r="F147" s="664"/>
      <c r="G147" s="542"/>
      <c r="H147" s="652"/>
      <c r="I147" s="652"/>
      <c r="J147" s="652"/>
      <c r="K147" s="652"/>
      <c r="L147" s="652"/>
      <c r="M147" s="654"/>
    </row>
    <row r="148" spans="1:13" ht="15" thickBot="1">
      <c r="A148" s="656"/>
      <c r="B148" s="658"/>
      <c r="C148" s="658"/>
      <c r="D148" s="660"/>
      <c r="E148" s="662"/>
      <c r="F148" s="664"/>
      <c r="G148" s="542"/>
      <c r="H148" s="652"/>
      <c r="I148" s="652"/>
      <c r="J148" s="652"/>
      <c r="K148" s="652"/>
      <c r="L148" s="652"/>
      <c r="M148" s="654"/>
    </row>
    <row r="149" spans="1:13" ht="15" customHeight="1">
      <c r="A149" s="655">
        <f>'7- Mapa Final'!A130</f>
        <v>13</v>
      </c>
      <c r="B149" s="657" t="str">
        <f>'7- Mapa Final'!B130</f>
        <v>Ofrecer, prometer, entregar, aceptar o solicitar una ventaja indebida para permitir el uso de los bienes muebles e inmubles, equipos y consumibles de la entidad con destino diferente a lo establecido.</v>
      </c>
      <c r="C149" s="657" t="str">
        <f>'7- Mapa Final'!C130</f>
        <v xml:space="preserve">Permitir el uso o destinación de los bienes muebles, inmuebles, equipos y consumibles de la entidad con proposito diferente a lo establecido </v>
      </c>
      <c r="D149" s="659" t="str">
        <f>'7- Mapa Final'!J130</f>
        <v>Muy Baja - 1</v>
      </c>
      <c r="E149" s="661" t="str">
        <f>'7- Mapa Final'!K130</f>
        <v>Moderado - 3</v>
      </c>
      <c r="F149" s="663" t="str">
        <f>'7- Mapa Final'!M130</f>
        <v>Moderado - 3</v>
      </c>
      <c r="G149" s="541"/>
      <c r="H149" s="651"/>
      <c r="I149" s="651"/>
      <c r="J149" s="651"/>
      <c r="K149" s="651"/>
      <c r="L149" s="651"/>
      <c r="M149" s="653"/>
    </row>
    <row r="150" spans="1:13">
      <c r="A150" s="656"/>
      <c r="B150" s="658"/>
      <c r="C150" s="658"/>
      <c r="D150" s="660"/>
      <c r="E150" s="662"/>
      <c r="F150" s="664"/>
      <c r="G150" s="542"/>
      <c r="H150" s="652"/>
      <c r="I150" s="652"/>
      <c r="J150" s="652"/>
      <c r="K150" s="652"/>
      <c r="L150" s="652"/>
      <c r="M150" s="654"/>
    </row>
    <row r="151" spans="1:13">
      <c r="A151" s="656"/>
      <c r="B151" s="658"/>
      <c r="C151" s="658"/>
      <c r="D151" s="660"/>
      <c r="E151" s="662"/>
      <c r="F151" s="664"/>
      <c r="G151" s="542"/>
      <c r="H151" s="652"/>
      <c r="I151" s="652"/>
      <c r="J151" s="652"/>
      <c r="K151" s="652"/>
      <c r="L151" s="652"/>
      <c r="M151" s="654"/>
    </row>
    <row r="152" spans="1:13">
      <c r="A152" s="656"/>
      <c r="B152" s="658"/>
      <c r="C152" s="658"/>
      <c r="D152" s="660"/>
      <c r="E152" s="662"/>
      <c r="F152" s="664"/>
      <c r="G152" s="542"/>
      <c r="H152" s="652"/>
      <c r="I152" s="652"/>
      <c r="J152" s="652"/>
      <c r="K152" s="652"/>
      <c r="L152" s="652"/>
      <c r="M152" s="654"/>
    </row>
    <row r="153" spans="1:13">
      <c r="A153" s="656"/>
      <c r="B153" s="658"/>
      <c r="C153" s="658"/>
      <c r="D153" s="660"/>
      <c r="E153" s="662"/>
      <c r="F153" s="664"/>
      <c r="G153" s="542"/>
      <c r="H153" s="652"/>
      <c r="I153" s="652"/>
      <c r="J153" s="652"/>
      <c r="K153" s="652"/>
      <c r="L153" s="652"/>
      <c r="M153" s="654"/>
    </row>
    <row r="154" spans="1:13">
      <c r="A154" s="656"/>
      <c r="B154" s="658"/>
      <c r="C154" s="658"/>
      <c r="D154" s="660"/>
      <c r="E154" s="662"/>
      <c r="F154" s="664"/>
      <c r="G154" s="542"/>
      <c r="H154" s="652"/>
      <c r="I154" s="652"/>
      <c r="J154" s="652"/>
      <c r="K154" s="652"/>
      <c r="L154" s="652"/>
      <c r="M154" s="654"/>
    </row>
    <row r="155" spans="1:13">
      <c r="A155" s="656"/>
      <c r="B155" s="658"/>
      <c r="C155" s="658"/>
      <c r="D155" s="660"/>
      <c r="E155" s="662"/>
      <c r="F155" s="664"/>
      <c r="G155" s="542"/>
      <c r="H155" s="652"/>
      <c r="I155" s="652"/>
      <c r="J155" s="652"/>
      <c r="K155" s="652"/>
      <c r="L155" s="652"/>
      <c r="M155" s="654"/>
    </row>
    <row r="156" spans="1:13">
      <c r="A156" s="656"/>
      <c r="B156" s="658"/>
      <c r="C156" s="658"/>
      <c r="D156" s="660"/>
      <c r="E156" s="662"/>
      <c r="F156" s="664"/>
      <c r="G156" s="542"/>
      <c r="H156" s="652"/>
      <c r="I156" s="652"/>
      <c r="J156" s="652"/>
      <c r="K156" s="652"/>
      <c r="L156" s="652"/>
      <c r="M156" s="654"/>
    </row>
    <row r="157" spans="1:13">
      <c r="A157" s="656"/>
      <c r="B157" s="658"/>
      <c r="C157" s="658"/>
      <c r="D157" s="660"/>
      <c r="E157" s="662"/>
      <c r="F157" s="664"/>
      <c r="G157" s="542"/>
      <c r="H157" s="652"/>
      <c r="I157" s="652"/>
      <c r="J157" s="652"/>
      <c r="K157" s="652"/>
      <c r="L157" s="652"/>
      <c r="M157" s="654"/>
    </row>
    <row r="158" spans="1:13">
      <c r="A158" s="656"/>
      <c r="B158" s="658"/>
      <c r="C158" s="658"/>
      <c r="D158" s="660"/>
      <c r="E158" s="662"/>
      <c r="F158" s="664"/>
      <c r="G158" s="542"/>
      <c r="H158" s="652"/>
      <c r="I158" s="652"/>
      <c r="J158" s="652"/>
      <c r="K158" s="652"/>
      <c r="L158" s="652"/>
      <c r="M158" s="654"/>
    </row>
  </sheetData>
  <mergeCells count="210">
    <mergeCell ref="J149:J158"/>
    <mergeCell ref="K149:K158"/>
    <mergeCell ref="L149:L158"/>
    <mergeCell ref="M149:M158"/>
    <mergeCell ref="A149:A158"/>
    <mergeCell ref="B149:B158"/>
    <mergeCell ref="C149:C158"/>
    <mergeCell ref="D149:D158"/>
    <mergeCell ref="E149:E158"/>
    <mergeCell ref="F149:F158"/>
    <mergeCell ref="G149:G158"/>
    <mergeCell ref="H149:H158"/>
    <mergeCell ref="I149:I158"/>
    <mergeCell ref="C1:L2"/>
    <mergeCell ref="J139:J148"/>
    <mergeCell ref="K139:K148"/>
    <mergeCell ref="L139:L148"/>
    <mergeCell ref="M139:M148"/>
    <mergeCell ref="A139:A148"/>
    <mergeCell ref="B139:B148"/>
    <mergeCell ref="C139:C148"/>
    <mergeCell ref="D139:D148"/>
    <mergeCell ref="E139:E148"/>
    <mergeCell ref="F139:F148"/>
    <mergeCell ref="G139:G148"/>
    <mergeCell ref="H139:H148"/>
    <mergeCell ref="I139:I148"/>
    <mergeCell ref="A3:B3"/>
    <mergeCell ref="C3:M3"/>
    <mergeCell ref="A4:B4"/>
    <mergeCell ref="C4:M4"/>
    <mergeCell ref="A5:B5"/>
    <mergeCell ref="C5:M5"/>
    <mergeCell ref="A6:C6"/>
    <mergeCell ref="D6:F6"/>
    <mergeCell ref="G6:G7"/>
    <mergeCell ref="H6:H7"/>
    <mergeCell ref="I6:J6"/>
    <mergeCell ref="K6:L6"/>
    <mergeCell ref="M6:M7"/>
    <mergeCell ref="H9:H18"/>
    <mergeCell ref="I9:I18"/>
    <mergeCell ref="J9:J18"/>
    <mergeCell ref="K9:K18"/>
    <mergeCell ref="L9:L18"/>
    <mergeCell ref="M9:M18"/>
    <mergeCell ref="M19:M28"/>
    <mergeCell ref="G19:G28"/>
    <mergeCell ref="H19:H28"/>
    <mergeCell ref="I19:I28"/>
    <mergeCell ref="J19:J28"/>
    <mergeCell ref="K19:K28"/>
    <mergeCell ref="L19:L28"/>
    <mergeCell ref="A19:A28"/>
    <mergeCell ref="B19:B28"/>
    <mergeCell ref="C19:C28"/>
    <mergeCell ref="D19:D28"/>
    <mergeCell ref="E19:E28"/>
    <mergeCell ref="F19:F28"/>
    <mergeCell ref="H29:H38"/>
    <mergeCell ref="I29:I38"/>
    <mergeCell ref="A8:G8"/>
    <mergeCell ref="A9:A18"/>
    <mergeCell ref="B9:B18"/>
    <mergeCell ref="C9:C18"/>
    <mergeCell ref="D9:D18"/>
    <mergeCell ref="E9:E18"/>
    <mergeCell ref="F9:F18"/>
    <mergeCell ref="G9:G18"/>
    <mergeCell ref="J29:J38"/>
    <mergeCell ref="K29:K38"/>
    <mergeCell ref="L29:L38"/>
    <mergeCell ref="M29:M38"/>
    <mergeCell ref="A39:A48"/>
    <mergeCell ref="B39:B48"/>
    <mergeCell ref="C39:C48"/>
    <mergeCell ref="D39:D48"/>
    <mergeCell ref="E39:E48"/>
    <mergeCell ref="F39:F48"/>
    <mergeCell ref="M39:M48"/>
    <mergeCell ref="G39:G48"/>
    <mergeCell ref="H39:H48"/>
    <mergeCell ref="I39:I48"/>
    <mergeCell ref="J39:J48"/>
    <mergeCell ref="K39:K48"/>
    <mergeCell ref="L39:L48"/>
    <mergeCell ref="A29:A38"/>
    <mergeCell ref="B29:B38"/>
    <mergeCell ref="C29:C38"/>
    <mergeCell ref="D29:D38"/>
    <mergeCell ref="E29:E38"/>
    <mergeCell ref="F29:F38"/>
    <mergeCell ref="G29:G38"/>
    <mergeCell ref="A49:A58"/>
    <mergeCell ref="B49:B58"/>
    <mergeCell ref="C49:C58"/>
    <mergeCell ref="D49:D58"/>
    <mergeCell ref="E49:E58"/>
    <mergeCell ref="F49:F58"/>
    <mergeCell ref="G49:G58"/>
    <mergeCell ref="H49:H58"/>
    <mergeCell ref="I49:I58"/>
    <mergeCell ref="J49:J58"/>
    <mergeCell ref="K49:K58"/>
    <mergeCell ref="L49:L58"/>
    <mergeCell ref="M49:M58"/>
    <mergeCell ref="M59:M68"/>
    <mergeCell ref="G59:G68"/>
    <mergeCell ref="H59:H68"/>
    <mergeCell ref="I59:I68"/>
    <mergeCell ref="J59:J68"/>
    <mergeCell ref="J79:J88"/>
    <mergeCell ref="K79:K88"/>
    <mergeCell ref="L59:L68"/>
    <mergeCell ref="M69:M78"/>
    <mergeCell ref="G69:G78"/>
    <mergeCell ref="H69:H78"/>
    <mergeCell ref="I69:I78"/>
    <mergeCell ref="J69:J78"/>
    <mergeCell ref="K69:K78"/>
    <mergeCell ref="L69:L78"/>
    <mergeCell ref="L79:L88"/>
    <mergeCell ref="M79:M88"/>
    <mergeCell ref="A69:A78"/>
    <mergeCell ref="B69:B78"/>
    <mergeCell ref="C69:C78"/>
    <mergeCell ref="D69:D78"/>
    <mergeCell ref="E69:E78"/>
    <mergeCell ref="F69:F78"/>
    <mergeCell ref="K59:K68"/>
    <mergeCell ref="A59:A68"/>
    <mergeCell ref="B59:B68"/>
    <mergeCell ref="C59:C68"/>
    <mergeCell ref="D59:D68"/>
    <mergeCell ref="E59:E68"/>
    <mergeCell ref="F59:F68"/>
    <mergeCell ref="L109:L118"/>
    <mergeCell ref="M109:M118"/>
    <mergeCell ref="J89:J98"/>
    <mergeCell ref="K89:K98"/>
    <mergeCell ref="L89:L98"/>
    <mergeCell ref="M89:M98"/>
    <mergeCell ref="A79:A88"/>
    <mergeCell ref="B79:B88"/>
    <mergeCell ref="C79:C88"/>
    <mergeCell ref="D79:D88"/>
    <mergeCell ref="E79:E88"/>
    <mergeCell ref="F79:F88"/>
    <mergeCell ref="G79:G88"/>
    <mergeCell ref="H79:H88"/>
    <mergeCell ref="I79:I88"/>
    <mergeCell ref="A89:A98"/>
    <mergeCell ref="B89:B98"/>
    <mergeCell ref="C89:C98"/>
    <mergeCell ref="D89:D98"/>
    <mergeCell ref="E89:E98"/>
    <mergeCell ref="F89:F98"/>
    <mergeCell ref="G89:G98"/>
    <mergeCell ref="H89:H98"/>
    <mergeCell ref="I89:I98"/>
    <mergeCell ref="J99:J108"/>
    <mergeCell ref="K99:K108"/>
    <mergeCell ref="L99:L108"/>
    <mergeCell ref="M99:M108"/>
    <mergeCell ref="A99:A108"/>
    <mergeCell ref="B99:B108"/>
    <mergeCell ref="C99:C108"/>
    <mergeCell ref="D99:D108"/>
    <mergeCell ref="E99:E108"/>
    <mergeCell ref="F99:F108"/>
    <mergeCell ref="G99:G108"/>
    <mergeCell ref="H99:H108"/>
    <mergeCell ref="I99:I108"/>
    <mergeCell ref="J119:J128"/>
    <mergeCell ref="K119:K128"/>
    <mergeCell ref="L119:L128"/>
    <mergeCell ref="M119:M128"/>
    <mergeCell ref="A109:A118"/>
    <mergeCell ref="B109:B118"/>
    <mergeCell ref="C109:C118"/>
    <mergeCell ref="D109:D118"/>
    <mergeCell ref="E109:E118"/>
    <mergeCell ref="F109:F118"/>
    <mergeCell ref="G109:G118"/>
    <mergeCell ref="A119:A128"/>
    <mergeCell ref="B119:B128"/>
    <mergeCell ref="C119:C128"/>
    <mergeCell ref="D119:D128"/>
    <mergeCell ref="E119:E128"/>
    <mergeCell ref="F119:F128"/>
    <mergeCell ref="G119:G128"/>
    <mergeCell ref="H119:H128"/>
    <mergeCell ref="I119:I128"/>
    <mergeCell ref="H109:H118"/>
    <mergeCell ref="I109:I118"/>
    <mergeCell ref="J109:J118"/>
    <mergeCell ref="K109:K118"/>
    <mergeCell ref="J129:J138"/>
    <mergeCell ref="K129:K138"/>
    <mergeCell ref="L129:L138"/>
    <mergeCell ref="M129:M138"/>
    <mergeCell ref="A129:A138"/>
    <mergeCell ref="B129:B138"/>
    <mergeCell ref="C129:C138"/>
    <mergeCell ref="D129:D138"/>
    <mergeCell ref="E129:E138"/>
    <mergeCell ref="F129:F138"/>
    <mergeCell ref="G129:G138"/>
    <mergeCell ref="H129:H138"/>
    <mergeCell ref="I129:I138"/>
  </mergeCells>
  <conditionalFormatting sqref="A6:B6">
    <cfRule type="containsText" dxfId="63" priority="476" operator="containsText" text="3- Moderado">
      <formula>NOT(ISERROR(SEARCH("3- Moderado",A6)))</formula>
    </cfRule>
    <cfRule type="containsText" dxfId="62" priority="477" operator="containsText" text="6- Moderado">
      <formula>NOT(ISERROR(SEARCH("6- Moderado",A6)))</formula>
    </cfRule>
    <cfRule type="containsText" dxfId="61" priority="478" operator="containsText" text="4- Moderado">
      <formula>NOT(ISERROR(SEARCH("4- Moderado",A6)))</formula>
    </cfRule>
    <cfRule type="containsText" dxfId="60" priority="479" operator="containsText" text="3- Bajo">
      <formula>NOT(ISERROR(SEARCH("3- Bajo",A6)))</formula>
    </cfRule>
    <cfRule type="containsText" dxfId="59" priority="480" operator="containsText" text="4- Bajo">
      <formula>NOT(ISERROR(SEARCH("4- Bajo",A6)))</formula>
    </cfRule>
    <cfRule type="containsText" dxfId="58" priority="481" operator="containsText" text="1- Bajo">
      <formula>NOT(ISERROR(SEARCH("1- Bajo",A6)))</formula>
    </cfRule>
  </conditionalFormatting>
  <conditionalFormatting sqref="A9:E9 A19:E19 A29:E29 A39:E39 A49:E49 A59:E59 A69:E69 A79:E79 A89:E89 A99:E99 A109:E109 A119:E119 A129:E129 A139:E139 A149:E149">
    <cfRule type="containsText" dxfId="57" priority="470" operator="containsText" text="3- Moderado">
      <formula>NOT(ISERROR(SEARCH("3- Moderado",A9)))</formula>
    </cfRule>
    <cfRule type="containsText" dxfId="56" priority="471" operator="containsText" text="6- Moderado">
      <formula>NOT(ISERROR(SEARCH("6- Moderado",A9)))</formula>
    </cfRule>
    <cfRule type="containsText" dxfId="55" priority="472" operator="containsText" text="4- Moderado">
      <formula>NOT(ISERROR(SEARCH("4- Moderado",A9)))</formula>
    </cfRule>
    <cfRule type="containsText" dxfId="54" priority="473" operator="containsText" text="3- Bajo">
      <formula>NOT(ISERROR(SEARCH("3- Bajo",A9)))</formula>
    </cfRule>
    <cfRule type="containsText" dxfId="53" priority="474" operator="containsText" text="4- Bajo">
      <formula>NOT(ISERROR(SEARCH("4- Bajo",A9)))</formula>
    </cfRule>
    <cfRule type="containsText" dxfId="52" priority="475" operator="containsText" text="1- Bajo">
      <formula>NOT(ISERROR(SEARCH("1- Bajo",A9)))</formula>
    </cfRule>
  </conditionalFormatting>
  <conditionalFormatting sqref="C7:F7">
    <cfRule type="containsText" dxfId="51" priority="442" operator="containsText" text="3- Moderado">
      <formula>NOT(ISERROR(SEARCH("3- Moderado",C7)))</formula>
    </cfRule>
    <cfRule type="containsText" dxfId="50" priority="443" operator="containsText" text="6- Moderado">
      <formula>NOT(ISERROR(SEARCH("6- Moderado",C7)))</formula>
    </cfRule>
    <cfRule type="containsText" dxfId="49" priority="444" operator="containsText" text="4- Moderado">
      <formula>NOT(ISERROR(SEARCH("4- Moderado",C7)))</formula>
    </cfRule>
    <cfRule type="containsText" dxfId="48" priority="445" operator="containsText" text="3- Bajo">
      <formula>NOT(ISERROR(SEARCH("3- Bajo",C7)))</formula>
    </cfRule>
    <cfRule type="containsText" dxfId="47" priority="446" operator="containsText" text="4- Bajo">
      <formula>NOT(ISERROR(SEARCH("4- Bajo",C7)))</formula>
    </cfRule>
    <cfRule type="containsText" dxfId="46" priority="447" operator="containsText" text="1- Bajo">
      <formula>NOT(ISERROR(SEARCH("1- Bajo",C7)))</formula>
    </cfRule>
  </conditionalFormatting>
  <conditionalFormatting sqref="D9:D158">
    <cfRule type="containsText" dxfId="45" priority="278" operator="containsText" text="Muy Alta">
      <formula>NOT(ISERROR(SEARCH("Muy Alta",D9)))</formula>
    </cfRule>
    <cfRule type="containsText" dxfId="44" priority="279" operator="containsText" text="Alta">
      <formula>NOT(ISERROR(SEARCH("Alta",D9)))</formula>
    </cfRule>
    <cfRule type="containsText" dxfId="43" priority="280" operator="containsText" text="Baja">
      <formula>NOT(ISERROR(SEARCH("Baja",D9)))</formula>
    </cfRule>
    <cfRule type="containsText" dxfId="42" priority="281" operator="containsText" text="Muy Baja">
      <formula>NOT(ISERROR(SEARCH("Muy Baja",D9)))</formula>
    </cfRule>
    <cfRule type="containsText" dxfId="41" priority="283" operator="containsText" text="Media">
      <formula>NOT(ISERROR(SEARCH("Media",D9)))</formula>
    </cfRule>
  </conditionalFormatting>
  <conditionalFormatting sqref="E9:E158">
    <cfRule type="containsText" dxfId="40" priority="274" operator="containsText" text="Catastrófico">
      <formula>NOT(ISERROR(SEARCH("Catastrófico",E9)))</formula>
    </cfRule>
    <cfRule type="containsText" dxfId="39" priority="275" operator="containsText" text="Mayor">
      <formula>NOT(ISERROR(SEARCH("Mayor",E9)))</formula>
    </cfRule>
    <cfRule type="containsText" dxfId="38" priority="276" operator="containsText" text="Menor">
      <formula>NOT(ISERROR(SEARCH("Menor",E9)))</formula>
    </cfRule>
    <cfRule type="containsText" dxfId="37" priority="277" operator="containsText" text="Leve">
      <formula>NOT(ISERROR(SEARCH("Leve",E9)))</formula>
    </cfRule>
  </conditionalFormatting>
  <conditionalFormatting sqref="E9:F158">
    <cfRule type="containsText" dxfId="36" priority="282" operator="containsText" text="Moderado">
      <formula>NOT(ISERROR(SEARCH("Moderado",E9)))</formula>
    </cfRule>
  </conditionalFormatting>
  <conditionalFormatting sqref="F9:F158">
    <cfRule type="containsText" dxfId="35" priority="297" operator="containsText" text="Bajo">
      <formula>NOT(ISERROR(SEARCH("Bajo",F9)))</formula>
    </cfRule>
    <cfRule type="containsText" dxfId="34" priority="298" operator="containsText" text="Moderado">
      <formula>NOT(ISERROR(SEARCH("Moderado",F9)))</formula>
    </cfRule>
    <cfRule type="containsText" dxfId="33" priority="299" operator="containsText" text="Alto">
      <formula>NOT(ISERROR(SEARCH("Alto",F9)))</formula>
    </cfRule>
    <cfRule type="containsText" dxfId="32" priority="300" operator="containsText" text="Extremo">
      <formula>NOT(ISERROR(SEARCH("Extremo",F9)))</formula>
    </cfRule>
    <cfRule type="colorScale" priority="487">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7" xr:uid="{00000000-0002-0000-0B00-000000000000}"/>
    <dataValidation allowBlank="1" showInputMessage="1" showErrorMessage="1" prompt="Seleccionar si el responsable es el responsable de las acciones es el nivel central" sqref="I6:I7" xr:uid="{00000000-0002-0000-0B00-000001000000}"/>
    <dataValidation allowBlank="1" showInputMessage="1" showErrorMessage="1" prompt="Describir las actividades que se van a desarrollar para el proyecto" sqref="H6" xr:uid="{00000000-0002-0000-0B00-000002000000}"/>
    <dataValidation allowBlank="1" showInputMessage="1" showErrorMessage="1" prompt="Registrar qué factor  que ocasina el riesgo: un facot identtficado el contexto._x000a_O  personas, recursos, estilo de direccion , factores externos, , codiciones ambientales" sqref="C7"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G9:G158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FM158"/>
  <sheetViews>
    <sheetView showGridLines="0" zoomScale="55" zoomScaleNormal="55" workbookViewId="0">
      <selection activeCell="C5" sqref="C5:M5"/>
    </sheetView>
  </sheetViews>
  <sheetFormatPr baseColWidth="10" defaultColWidth="11.44140625" defaultRowHeight="14.4"/>
  <cols>
    <col min="1" max="1" width="18.44140625" style="4" customWidth="1"/>
    <col min="2" max="2" width="35.88671875" style="4" customWidth="1"/>
    <col min="3" max="3" width="40.33203125" customWidth="1"/>
    <col min="4" max="4" width="16.88671875" style="54" customWidth="1"/>
    <col min="5" max="5" width="18.5546875" style="17" customWidth="1"/>
    <col min="6" max="6" width="18.33203125" style="17" bestFit="1" customWidth="1"/>
    <col min="7" max="7" width="18.33203125" bestFit="1" customWidth="1"/>
    <col min="8" max="8" width="32.6640625" customWidth="1"/>
    <col min="9" max="9" width="16.5546875" customWidth="1"/>
    <col min="10" max="10" width="14.33203125" customWidth="1"/>
    <col min="11" max="11" width="17.6640625" customWidth="1"/>
    <col min="12" max="12" width="17.5546875" customWidth="1"/>
    <col min="13" max="13" width="48.33203125" customWidth="1"/>
    <col min="14" max="169" width="11.44140625" style="1"/>
  </cols>
  <sheetData>
    <row r="1" spans="1:13" s="10" customFormat="1" ht="16.5" customHeight="1">
      <c r="A1" s="147"/>
      <c r="B1" s="147"/>
      <c r="C1" s="670"/>
      <c r="D1" s="670"/>
      <c r="E1" s="670"/>
      <c r="F1" s="670"/>
      <c r="G1" s="670"/>
      <c r="H1" s="670"/>
      <c r="I1" s="670"/>
      <c r="J1" s="670"/>
      <c r="K1" s="670"/>
      <c r="L1" s="670"/>
      <c r="M1" s="148"/>
    </row>
    <row r="2" spans="1:13" s="10" customFormat="1" ht="90" customHeight="1">
      <c r="A2" s="147"/>
      <c r="B2" s="147"/>
      <c r="C2" s="671"/>
      <c r="D2" s="671"/>
      <c r="E2" s="671"/>
      <c r="F2" s="671"/>
      <c r="G2" s="671"/>
      <c r="H2" s="671"/>
      <c r="I2" s="671"/>
      <c r="J2" s="671"/>
      <c r="K2" s="671"/>
      <c r="L2" s="671"/>
      <c r="M2" s="148"/>
    </row>
    <row r="3" spans="1:13" s="10" customFormat="1" ht="40.950000000000003" customHeight="1">
      <c r="A3" s="562" t="s">
        <v>204</v>
      </c>
      <c r="B3" s="562"/>
      <c r="C3" s="568" t="s">
        <v>5</v>
      </c>
      <c r="D3" s="568"/>
      <c r="E3" s="568"/>
      <c r="F3" s="568"/>
      <c r="G3" s="568"/>
      <c r="H3" s="568"/>
      <c r="I3" s="568"/>
      <c r="J3" s="568"/>
      <c r="K3" s="568"/>
      <c r="L3" s="568"/>
      <c r="M3" s="568"/>
    </row>
    <row r="4" spans="1:13" s="10" customFormat="1" ht="55.5" customHeight="1">
      <c r="A4" s="562" t="s">
        <v>205</v>
      </c>
      <c r="B4" s="562"/>
      <c r="C4" s="567" t="s">
        <v>206</v>
      </c>
      <c r="D4" s="567"/>
      <c r="E4" s="567"/>
      <c r="F4" s="567"/>
      <c r="G4" s="567"/>
      <c r="H4" s="567"/>
      <c r="I4" s="567"/>
      <c r="J4" s="567"/>
      <c r="K4" s="567"/>
      <c r="L4" s="567"/>
      <c r="M4" s="567"/>
    </row>
    <row r="5" spans="1:13" s="10" customFormat="1" ht="40.950000000000003" customHeight="1">
      <c r="A5" s="562" t="s">
        <v>207</v>
      </c>
      <c r="B5" s="562"/>
      <c r="C5" s="672" t="s">
        <v>208</v>
      </c>
      <c r="D5" s="673"/>
      <c r="E5" s="673"/>
      <c r="F5" s="673"/>
      <c r="G5" s="673"/>
      <c r="H5" s="673"/>
      <c r="I5" s="673"/>
      <c r="J5" s="673"/>
      <c r="K5" s="673"/>
      <c r="L5" s="673"/>
      <c r="M5" s="674"/>
    </row>
    <row r="6" spans="1:13" s="13" customFormat="1" ht="40.5" customHeight="1" thickTop="1" thickBot="1">
      <c r="A6" s="675" t="s">
        <v>529</v>
      </c>
      <c r="B6" s="676"/>
      <c r="C6" s="677"/>
      <c r="D6" s="678" t="s">
        <v>530</v>
      </c>
      <c r="E6" s="678"/>
      <c r="F6" s="678"/>
      <c r="G6" s="679" t="s">
        <v>531</v>
      </c>
      <c r="H6" s="680" t="s">
        <v>532</v>
      </c>
      <c r="I6" s="667" t="s">
        <v>533</v>
      </c>
      <c r="J6" s="668"/>
      <c r="K6" s="667" t="s">
        <v>534</v>
      </c>
      <c r="L6" s="668"/>
      <c r="M6" s="669" t="s">
        <v>556</v>
      </c>
    </row>
    <row r="7" spans="1:13" s="14" customFormat="1" ht="108" customHeight="1" thickTop="1" thickBot="1">
      <c r="A7" s="21" t="s">
        <v>41</v>
      </c>
      <c r="B7" s="21" t="s">
        <v>146</v>
      </c>
      <c r="C7" s="21" t="s">
        <v>148</v>
      </c>
      <c r="D7" s="18" t="s">
        <v>158</v>
      </c>
      <c r="E7" s="18" t="s">
        <v>536</v>
      </c>
      <c r="F7" s="18" t="s">
        <v>537</v>
      </c>
      <c r="G7" s="679"/>
      <c r="H7" s="681"/>
      <c r="I7" s="19" t="s">
        <v>538</v>
      </c>
      <c r="J7" s="19" t="s">
        <v>539</v>
      </c>
      <c r="K7" s="19" t="s">
        <v>540</v>
      </c>
      <c r="L7" s="19" t="s">
        <v>541</v>
      </c>
      <c r="M7" s="669"/>
    </row>
    <row r="8" spans="1:13" s="15" customFormat="1" ht="21.75" customHeight="1" thickTop="1" thickBot="1">
      <c r="A8" s="665"/>
      <c r="B8" s="666"/>
      <c r="C8" s="666"/>
      <c r="D8" s="666"/>
      <c r="E8" s="666"/>
      <c r="F8" s="666"/>
      <c r="G8" s="666"/>
      <c r="H8" s="20"/>
      <c r="I8" s="20"/>
      <c r="J8" s="20"/>
      <c r="K8" s="20"/>
      <c r="L8" s="20"/>
      <c r="M8" s="20"/>
    </row>
    <row r="9" spans="1:13" s="16" customFormat="1" ht="15" customHeight="1">
      <c r="A9" s="655">
        <f>'7- Mapa Final'!A10</f>
        <v>1</v>
      </c>
      <c r="B9" s="657" t="str">
        <f>'7- Mapa Final'!B10</f>
        <v>Inoportunidad en la liquidación de contratos y en el cierre de los expedientes contractuales</v>
      </c>
      <c r="C9" s="657" t="str">
        <f>'7- Mapa Final'!C10</f>
        <v>Caso probable en que no se realice a tiempo la liquidación de contratos a cargo y/o se haga se haga el cierre de expedientes contractuales de manera extemporánea</v>
      </c>
      <c r="D9" s="659" t="str">
        <f>'7- Mapa Final'!J10</f>
        <v>Muy Baja - 1</v>
      </c>
      <c r="E9" s="661" t="str">
        <f>'7- Mapa Final'!K10</f>
        <v>Leve - 1</v>
      </c>
      <c r="F9" s="663" t="str">
        <f>'7- Mapa Final'!M10</f>
        <v>Bajo - 1</v>
      </c>
      <c r="G9" s="541"/>
      <c r="H9" s="651"/>
      <c r="I9" s="651"/>
      <c r="J9" s="651"/>
      <c r="K9" s="651"/>
      <c r="L9" s="651"/>
      <c r="M9" s="653"/>
    </row>
    <row r="10" spans="1:13" s="16" customFormat="1" ht="13.5" customHeight="1">
      <c r="A10" s="656"/>
      <c r="B10" s="658"/>
      <c r="C10" s="658"/>
      <c r="D10" s="660"/>
      <c r="E10" s="662"/>
      <c r="F10" s="664"/>
      <c r="G10" s="542"/>
      <c r="H10" s="652"/>
      <c r="I10" s="652"/>
      <c r="J10" s="652"/>
      <c r="K10" s="652"/>
      <c r="L10" s="652"/>
      <c r="M10" s="654"/>
    </row>
    <row r="11" spans="1:13" s="16" customFormat="1" ht="13.5" customHeight="1">
      <c r="A11" s="656"/>
      <c r="B11" s="658"/>
      <c r="C11" s="658"/>
      <c r="D11" s="660"/>
      <c r="E11" s="662"/>
      <c r="F11" s="664"/>
      <c r="G11" s="542"/>
      <c r="H11" s="652"/>
      <c r="I11" s="652"/>
      <c r="J11" s="652"/>
      <c r="K11" s="652"/>
      <c r="L11" s="652"/>
      <c r="M11" s="654"/>
    </row>
    <row r="12" spans="1:13" s="16" customFormat="1" ht="13.5" customHeight="1">
      <c r="A12" s="656"/>
      <c r="B12" s="658"/>
      <c r="C12" s="658"/>
      <c r="D12" s="660"/>
      <c r="E12" s="662"/>
      <c r="F12" s="664"/>
      <c r="G12" s="542"/>
      <c r="H12" s="652"/>
      <c r="I12" s="652"/>
      <c r="J12" s="652"/>
      <c r="K12" s="652"/>
      <c r="L12" s="652"/>
      <c r="M12" s="654"/>
    </row>
    <row r="13" spans="1:13" s="16" customFormat="1" ht="13.5" customHeight="1">
      <c r="A13" s="656"/>
      <c r="B13" s="658"/>
      <c r="C13" s="658"/>
      <c r="D13" s="660"/>
      <c r="E13" s="662"/>
      <c r="F13" s="664"/>
      <c r="G13" s="542"/>
      <c r="H13" s="652"/>
      <c r="I13" s="652"/>
      <c r="J13" s="652"/>
      <c r="K13" s="652"/>
      <c r="L13" s="652"/>
      <c r="M13" s="654"/>
    </row>
    <row r="14" spans="1:13" s="16" customFormat="1" ht="13.5" customHeight="1">
      <c r="A14" s="656"/>
      <c r="B14" s="658"/>
      <c r="C14" s="658"/>
      <c r="D14" s="660"/>
      <c r="E14" s="662"/>
      <c r="F14" s="664"/>
      <c r="G14" s="542"/>
      <c r="H14" s="652"/>
      <c r="I14" s="652"/>
      <c r="J14" s="652"/>
      <c r="K14" s="652"/>
      <c r="L14" s="652"/>
      <c r="M14" s="654"/>
    </row>
    <row r="15" spans="1:13" s="16" customFormat="1" ht="13.5" customHeight="1">
      <c r="A15" s="656"/>
      <c r="B15" s="658"/>
      <c r="C15" s="658"/>
      <c r="D15" s="660"/>
      <c r="E15" s="662"/>
      <c r="F15" s="664"/>
      <c r="G15" s="542"/>
      <c r="H15" s="652"/>
      <c r="I15" s="652"/>
      <c r="J15" s="652"/>
      <c r="K15" s="652"/>
      <c r="L15" s="652"/>
      <c r="M15" s="654"/>
    </row>
    <row r="16" spans="1:13" s="16" customFormat="1" ht="13.5" customHeight="1">
      <c r="A16" s="656"/>
      <c r="B16" s="658"/>
      <c r="C16" s="658"/>
      <c r="D16" s="660"/>
      <c r="E16" s="662"/>
      <c r="F16" s="664"/>
      <c r="G16" s="542"/>
      <c r="H16" s="652"/>
      <c r="I16" s="652"/>
      <c r="J16" s="652"/>
      <c r="K16" s="652"/>
      <c r="L16" s="652"/>
      <c r="M16" s="654"/>
    </row>
    <row r="17" spans="1:13" s="16" customFormat="1" ht="13.5" customHeight="1">
      <c r="A17" s="656"/>
      <c r="B17" s="658"/>
      <c r="C17" s="658"/>
      <c r="D17" s="660"/>
      <c r="E17" s="662"/>
      <c r="F17" s="664"/>
      <c r="G17" s="542"/>
      <c r="H17" s="652"/>
      <c r="I17" s="652"/>
      <c r="J17" s="652"/>
      <c r="K17" s="652"/>
      <c r="L17" s="652"/>
      <c r="M17" s="654"/>
    </row>
    <row r="18" spans="1:13" s="16" customFormat="1" ht="21.75" customHeight="1" thickBot="1">
      <c r="A18" s="656"/>
      <c r="B18" s="658"/>
      <c r="C18" s="658"/>
      <c r="D18" s="660"/>
      <c r="E18" s="662"/>
      <c r="F18" s="664"/>
      <c r="G18" s="542"/>
      <c r="H18" s="652"/>
      <c r="I18" s="652"/>
      <c r="J18" s="652"/>
      <c r="K18" s="652"/>
      <c r="L18" s="652"/>
      <c r="M18" s="654"/>
    </row>
    <row r="19" spans="1:13" s="16" customFormat="1" ht="12.75" customHeight="1">
      <c r="A19" s="655" t="e">
        <f>'7- Mapa Final'!#REF!</f>
        <v>#REF!</v>
      </c>
      <c r="B19" s="657" t="e">
        <f>'7- Mapa Final'!#REF!</f>
        <v>#REF!</v>
      </c>
      <c r="C19" s="657" t="e">
        <f>'7- Mapa Final'!#REF!</f>
        <v>#REF!</v>
      </c>
      <c r="D19" s="659" t="e">
        <f>'7- Mapa Final'!#REF!</f>
        <v>#REF!</v>
      </c>
      <c r="E19" s="661" t="e">
        <f>'7- Mapa Final'!#REF!</f>
        <v>#REF!</v>
      </c>
      <c r="F19" s="663" t="e">
        <f>'7- Mapa Final'!#REF!</f>
        <v>#REF!</v>
      </c>
      <c r="G19" s="541"/>
      <c r="H19" s="651"/>
      <c r="I19" s="651"/>
      <c r="J19" s="651"/>
      <c r="K19" s="651"/>
      <c r="L19" s="651"/>
      <c r="M19" s="653"/>
    </row>
    <row r="20" spans="1:13" s="16" customFormat="1" ht="12.75" customHeight="1">
      <c r="A20" s="656"/>
      <c r="B20" s="658"/>
      <c r="C20" s="658"/>
      <c r="D20" s="660"/>
      <c r="E20" s="662"/>
      <c r="F20" s="664"/>
      <c r="G20" s="542"/>
      <c r="H20" s="652"/>
      <c r="I20" s="652"/>
      <c r="J20" s="652"/>
      <c r="K20" s="652"/>
      <c r="L20" s="652"/>
      <c r="M20" s="654"/>
    </row>
    <row r="21" spans="1:13" s="16" customFormat="1" ht="12.75" customHeight="1">
      <c r="A21" s="656"/>
      <c r="B21" s="658"/>
      <c r="C21" s="658"/>
      <c r="D21" s="660"/>
      <c r="E21" s="662"/>
      <c r="F21" s="664"/>
      <c r="G21" s="542"/>
      <c r="H21" s="652"/>
      <c r="I21" s="652"/>
      <c r="J21" s="652"/>
      <c r="K21" s="652"/>
      <c r="L21" s="652"/>
      <c r="M21" s="654"/>
    </row>
    <row r="22" spans="1:13" s="16" customFormat="1" ht="12.75" customHeight="1">
      <c r="A22" s="656"/>
      <c r="B22" s="658"/>
      <c r="C22" s="658"/>
      <c r="D22" s="660"/>
      <c r="E22" s="662"/>
      <c r="F22" s="664"/>
      <c r="G22" s="542"/>
      <c r="H22" s="652"/>
      <c r="I22" s="652"/>
      <c r="J22" s="652"/>
      <c r="K22" s="652"/>
      <c r="L22" s="652"/>
      <c r="M22" s="654"/>
    </row>
    <row r="23" spans="1:13" s="16" customFormat="1" ht="13.5" customHeight="1">
      <c r="A23" s="656"/>
      <c r="B23" s="658"/>
      <c r="C23" s="658"/>
      <c r="D23" s="660"/>
      <c r="E23" s="662"/>
      <c r="F23" s="664"/>
      <c r="G23" s="542"/>
      <c r="H23" s="652"/>
      <c r="I23" s="652"/>
      <c r="J23" s="652"/>
      <c r="K23" s="652"/>
      <c r="L23" s="652"/>
      <c r="M23" s="654"/>
    </row>
    <row r="24" spans="1:13">
      <c r="A24" s="656"/>
      <c r="B24" s="658"/>
      <c r="C24" s="658"/>
      <c r="D24" s="660"/>
      <c r="E24" s="662"/>
      <c r="F24" s="664"/>
      <c r="G24" s="542"/>
      <c r="H24" s="652"/>
      <c r="I24" s="652"/>
      <c r="J24" s="652"/>
      <c r="K24" s="652"/>
      <c r="L24" s="652"/>
      <c r="M24" s="654"/>
    </row>
    <row r="25" spans="1:13">
      <c r="A25" s="656"/>
      <c r="B25" s="658"/>
      <c r="C25" s="658"/>
      <c r="D25" s="660"/>
      <c r="E25" s="662"/>
      <c r="F25" s="664"/>
      <c r="G25" s="542"/>
      <c r="H25" s="652"/>
      <c r="I25" s="652"/>
      <c r="J25" s="652"/>
      <c r="K25" s="652"/>
      <c r="L25" s="652"/>
      <c r="M25" s="654"/>
    </row>
    <row r="26" spans="1:13">
      <c r="A26" s="656"/>
      <c r="B26" s="658"/>
      <c r="C26" s="658"/>
      <c r="D26" s="660"/>
      <c r="E26" s="662"/>
      <c r="F26" s="664"/>
      <c r="G26" s="542"/>
      <c r="H26" s="652"/>
      <c r="I26" s="652"/>
      <c r="J26" s="652"/>
      <c r="K26" s="652"/>
      <c r="L26" s="652"/>
      <c r="M26" s="654"/>
    </row>
    <row r="27" spans="1:13">
      <c r="A27" s="656"/>
      <c r="B27" s="658"/>
      <c r="C27" s="658"/>
      <c r="D27" s="660"/>
      <c r="E27" s="662"/>
      <c r="F27" s="664"/>
      <c r="G27" s="542"/>
      <c r="H27" s="652"/>
      <c r="I27" s="652"/>
      <c r="J27" s="652"/>
      <c r="K27" s="652"/>
      <c r="L27" s="652"/>
      <c r="M27" s="654"/>
    </row>
    <row r="28" spans="1:13" ht="15" thickBot="1">
      <c r="A28" s="656"/>
      <c r="B28" s="658"/>
      <c r="C28" s="658"/>
      <c r="D28" s="660"/>
      <c r="E28" s="662"/>
      <c r="F28" s="664"/>
      <c r="G28" s="542"/>
      <c r="H28" s="652"/>
      <c r="I28" s="652"/>
      <c r="J28" s="652"/>
      <c r="K28" s="652"/>
      <c r="L28" s="652"/>
      <c r="M28" s="654"/>
    </row>
    <row r="29" spans="1:13" s="16" customFormat="1" ht="12.75" customHeight="1">
      <c r="A29" s="655">
        <f>'7- Mapa Final'!A20</f>
        <v>2</v>
      </c>
      <c r="B29" s="657" t="str">
        <f>'7- Mapa Final'!B20</f>
        <v>No salvaguardar los bienes e intereses asegurables de la Entidad</v>
      </c>
      <c r="C29" s="657" t="str">
        <f>'7- Mapa Final'!C20</f>
        <v>No atender los requisitos legales y normativos establecidos para el adecuado aseguramiento de los bienes e intereses de la Entidad</v>
      </c>
      <c r="D29" s="659" t="str">
        <f>'7- Mapa Final'!J20</f>
        <v>Muy Baja - 1</v>
      </c>
      <c r="E29" s="661" t="str">
        <f>'7- Mapa Final'!K20</f>
        <v>Leve - 1</v>
      </c>
      <c r="F29" s="663" t="str">
        <f>'7- Mapa Final'!M20</f>
        <v>Bajo - 1</v>
      </c>
      <c r="G29" s="541"/>
      <c r="H29" s="651"/>
      <c r="I29" s="651"/>
      <c r="J29" s="651"/>
      <c r="K29" s="651"/>
      <c r="L29" s="651"/>
      <c r="M29" s="653"/>
    </row>
    <row r="30" spans="1:13" s="16" customFormat="1" ht="12.75" customHeight="1">
      <c r="A30" s="656"/>
      <c r="B30" s="658"/>
      <c r="C30" s="658"/>
      <c r="D30" s="660"/>
      <c r="E30" s="662"/>
      <c r="F30" s="664"/>
      <c r="G30" s="542"/>
      <c r="H30" s="652"/>
      <c r="I30" s="652"/>
      <c r="J30" s="652"/>
      <c r="K30" s="652"/>
      <c r="L30" s="652"/>
      <c r="M30" s="654"/>
    </row>
    <row r="31" spans="1:13" s="16" customFormat="1" ht="12.75" customHeight="1">
      <c r="A31" s="656"/>
      <c r="B31" s="658"/>
      <c r="C31" s="658"/>
      <c r="D31" s="660"/>
      <c r="E31" s="662"/>
      <c r="F31" s="664"/>
      <c r="G31" s="542"/>
      <c r="H31" s="652"/>
      <c r="I31" s="652"/>
      <c r="J31" s="652"/>
      <c r="K31" s="652"/>
      <c r="L31" s="652"/>
      <c r="M31" s="654"/>
    </row>
    <row r="32" spans="1:13" s="16" customFormat="1" ht="12.75" customHeight="1">
      <c r="A32" s="656"/>
      <c r="B32" s="658"/>
      <c r="C32" s="658"/>
      <c r="D32" s="660"/>
      <c r="E32" s="662"/>
      <c r="F32" s="664"/>
      <c r="G32" s="542"/>
      <c r="H32" s="652"/>
      <c r="I32" s="652"/>
      <c r="J32" s="652"/>
      <c r="K32" s="652"/>
      <c r="L32" s="652"/>
      <c r="M32" s="654"/>
    </row>
    <row r="33" spans="1:13" s="16" customFormat="1" ht="13.5" customHeight="1">
      <c r="A33" s="656"/>
      <c r="B33" s="658"/>
      <c r="C33" s="658"/>
      <c r="D33" s="660"/>
      <c r="E33" s="662"/>
      <c r="F33" s="664"/>
      <c r="G33" s="542"/>
      <c r="H33" s="652"/>
      <c r="I33" s="652"/>
      <c r="J33" s="652"/>
      <c r="K33" s="652"/>
      <c r="L33" s="652"/>
      <c r="M33" s="654"/>
    </row>
    <row r="34" spans="1:13">
      <c r="A34" s="656"/>
      <c r="B34" s="658"/>
      <c r="C34" s="658"/>
      <c r="D34" s="660"/>
      <c r="E34" s="662"/>
      <c r="F34" s="664"/>
      <c r="G34" s="542"/>
      <c r="H34" s="652"/>
      <c r="I34" s="652"/>
      <c r="J34" s="652"/>
      <c r="K34" s="652"/>
      <c r="L34" s="652"/>
      <c r="M34" s="654"/>
    </row>
    <row r="35" spans="1:13">
      <c r="A35" s="656"/>
      <c r="B35" s="658"/>
      <c r="C35" s="658"/>
      <c r="D35" s="660"/>
      <c r="E35" s="662"/>
      <c r="F35" s="664"/>
      <c r="G35" s="542"/>
      <c r="H35" s="652"/>
      <c r="I35" s="652"/>
      <c r="J35" s="652"/>
      <c r="K35" s="652"/>
      <c r="L35" s="652"/>
      <c r="M35" s="654"/>
    </row>
    <row r="36" spans="1:13">
      <c r="A36" s="656"/>
      <c r="B36" s="658"/>
      <c r="C36" s="658"/>
      <c r="D36" s="660"/>
      <c r="E36" s="662"/>
      <c r="F36" s="664"/>
      <c r="G36" s="542"/>
      <c r="H36" s="652"/>
      <c r="I36" s="652"/>
      <c r="J36" s="652"/>
      <c r="K36" s="652"/>
      <c r="L36" s="652"/>
      <c r="M36" s="654"/>
    </row>
    <row r="37" spans="1:13">
      <c r="A37" s="656"/>
      <c r="B37" s="658"/>
      <c r="C37" s="658"/>
      <c r="D37" s="660"/>
      <c r="E37" s="662"/>
      <c r="F37" s="664"/>
      <c r="G37" s="542"/>
      <c r="H37" s="652"/>
      <c r="I37" s="652"/>
      <c r="J37" s="652"/>
      <c r="K37" s="652"/>
      <c r="L37" s="652"/>
      <c r="M37" s="654"/>
    </row>
    <row r="38" spans="1:13" ht="15" thickBot="1">
      <c r="A38" s="656"/>
      <c r="B38" s="658"/>
      <c r="C38" s="658"/>
      <c r="D38" s="660"/>
      <c r="E38" s="662"/>
      <c r="F38" s="664"/>
      <c r="G38" s="542"/>
      <c r="H38" s="652"/>
      <c r="I38" s="652"/>
      <c r="J38" s="652"/>
      <c r="K38" s="652"/>
      <c r="L38" s="652"/>
      <c r="M38" s="654"/>
    </row>
    <row r="39" spans="1:13" s="16" customFormat="1" ht="12.75" customHeight="1">
      <c r="A39" s="655">
        <f>'7- Mapa Final'!A30</f>
        <v>3</v>
      </c>
      <c r="B39" s="657" t="str">
        <f>'7- Mapa Final'!B30</f>
        <v>Perdida parcial o total de la información</v>
      </c>
      <c r="C39" s="657" t="str">
        <f>'7- Mapa Final'!C30</f>
        <v>Posibilidad de pérdida de la documentación en los procesos internos del área, debido al traslado de la documentación a otras dependencias. Igualmente el no registro en el aplicativo de correspondencia de las solicitudes remitdias a la entidad a través de correo electrónico o de manera física</v>
      </c>
      <c r="D39" s="659" t="str">
        <f>'7- Mapa Final'!J30</f>
        <v>Muy Baja - 1</v>
      </c>
      <c r="E39" s="661" t="str">
        <f>'7- Mapa Final'!K30</f>
        <v>Leve - 1</v>
      </c>
      <c r="F39" s="663" t="str">
        <f>'7- Mapa Final'!M30</f>
        <v>Bajo - 1</v>
      </c>
      <c r="G39" s="541"/>
      <c r="H39" s="651"/>
      <c r="I39" s="651"/>
      <c r="J39" s="651"/>
      <c r="K39" s="651"/>
      <c r="L39" s="651"/>
      <c r="M39" s="653"/>
    </row>
    <row r="40" spans="1:13" s="16" customFormat="1" ht="12.75" customHeight="1">
      <c r="A40" s="656"/>
      <c r="B40" s="658"/>
      <c r="C40" s="658"/>
      <c r="D40" s="660"/>
      <c r="E40" s="662"/>
      <c r="F40" s="664"/>
      <c r="G40" s="542"/>
      <c r="H40" s="652"/>
      <c r="I40" s="652"/>
      <c r="J40" s="652"/>
      <c r="K40" s="652"/>
      <c r="L40" s="652"/>
      <c r="M40" s="654"/>
    </row>
    <row r="41" spans="1:13" s="16" customFormat="1" ht="12.75" customHeight="1">
      <c r="A41" s="656"/>
      <c r="B41" s="658"/>
      <c r="C41" s="658"/>
      <c r="D41" s="660"/>
      <c r="E41" s="662"/>
      <c r="F41" s="664"/>
      <c r="G41" s="542"/>
      <c r="H41" s="652"/>
      <c r="I41" s="652"/>
      <c r="J41" s="652"/>
      <c r="K41" s="652"/>
      <c r="L41" s="652"/>
      <c r="M41" s="654"/>
    </row>
    <row r="42" spans="1:13" s="16" customFormat="1" ht="12.75" customHeight="1">
      <c r="A42" s="656"/>
      <c r="B42" s="658"/>
      <c r="C42" s="658"/>
      <c r="D42" s="660"/>
      <c r="E42" s="662"/>
      <c r="F42" s="664"/>
      <c r="G42" s="542"/>
      <c r="H42" s="652"/>
      <c r="I42" s="652"/>
      <c r="J42" s="652"/>
      <c r="K42" s="652"/>
      <c r="L42" s="652"/>
      <c r="M42" s="654"/>
    </row>
    <row r="43" spans="1:13" s="16" customFormat="1" ht="13.5" customHeight="1">
      <c r="A43" s="656"/>
      <c r="B43" s="658"/>
      <c r="C43" s="658"/>
      <c r="D43" s="660"/>
      <c r="E43" s="662"/>
      <c r="F43" s="664"/>
      <c r="G43" s="542"/>
      <c r="H43" s="652"/>
      <c r="I43" s="652"/>
      <c r="J43" s="652"/>
      <c r="K43" s="652"/>
      <c r="L43" s="652"/>
      <c r="M43" s="654"/>
    </row>
    <row r="44" spans="1:13">
      <c r="A44" s="656"/>
      <c r="B44" s="658"/>
      <c r="C44" s="658"/>
      <c r="D44" s="660"/>
      <c r="E44" s="662"/>
      <c r="F44" s="664"/>
      <c r="G44" s="542"/>
      <c r="H44" s="652"/>
      <c r="I44" s="652"/>
      <c r="J44" s="652"/>
      <c r="K44" s="652"/>
      <c r="L44" s="652"/>
      <c r="M44" s="654"/>
    </row>
    <row r="45" spans="1:13">
      <c r="A45" s="656"/>
      <c r="B45" s="658"/>
      <c r="C45" s="658"/>
      <c r="D45" s="660"/>
      <c r="E45" s="662"/>
      <c r="F45" s="664"/>
      <c r="G45" s="542"/>
      <c r="H45" s="652"/>
      <c r="I45" s="652"/>
      <c r="J45" s="652"/>
      <c r="K45" s="652"/>
      <c r="L45" s="652"/>
      <c r="M45" s="654"/>
    </row>
    <row r="46" spans="1:13">
      <c r="A46" s="656"/>
      <c r="B46" s="658"/>
      <c r="C46" s="658"/>
      <c r="D46" s="660"/>
      <c r="E46" s="662"/>
      <c r="F46" s="664"/>
      <c r="G46" s="542"/>
      <c r="H46" s="652"/>
      <c r="I46" s="652"/>
      <c r="J46" s="652"/>
      <c r="K46" s="652"/>
      <c r="L46" s="652"/>
      <c r="M46" s="654"/>
    </row>
    <row r="47" spans="1:13">
      <c r="A47" s="656"/>
      <c r="B47" s="658"/>
      <c r="C47" s="658"/>
      <c r="D47" s="660"/>
      <c r="E47" s="662"/>
      <c r="F47" s="664"/>
      <c r="G47" s="542"/>
      <c r="H47" s="652"/>
      <c r="I47" s="652"/>
      <c r="J47" s="652"/>
      <c r="K47" s="652"/>
      <c r="L47" s="652"/>
      <c r="M47" s="654"/>
    </row>
    <row r="48" spans="1:13" ht="15" thickBot="1">
      <c r="A48" s="656"/>
      <c r="B48" s="658"/>
      <c r="C48" s="658"/>
      <c r="D48" s="660"/>
      <c r="E48" s="662"/>
      <c r="F48" s="664"/>
      <c r="G48" s="542"/>
      <c r="H48" s="652"/>
      <c r="I48" s="652"/>
      <c r="J48" s="652"/>
      <c r="K48" s="652"/>
      <c r="L48" s="652"/>
      <c r="M48" s="654"/>
    </row>
    <row r="49" spans="1:13" s="16" customFormat="1" ht="12.75" customHeight="1">
      <c r="A49" s="655">
        <f>'7- Mapa Final'!A40</f>
        <v>4</v>
      </c>
      <c r="B49" s="657" t="str">
        <f>'7- Mapa Final'!B40</f>
        <v>Suspensión de los Servicios Públicos Domiciliarios y/o de Telefonía Móvil Celular (TMC)</v>
      </c>
      <c r="C49" s="657" t="str">
        <f>'7- Mapa Final'!C40</f>
        <v>Pérdida de los beneficios obtenidos mediante el uso de los Servicios Públicos domiciliarios y Servicios TMC.</v>
      </c>
      <c r="D49" s="659" t="str">
        <f>'7- Mapa Final'!J40</f>
        <v>Muy Baja - 1</v>
      </c>
      <c r="E49" s="661" t="str">
        <f>'7- Mapa Final'!K40</f>
        <v>Leve - 1</v>
      </c>
      <c r="F49" s="663" t="str">
        <f>'7- Mapa Final'!M40</f>
        <v>Bajo - 1</v>
      </c>
      <c r="G49" s="541"/>
      <c r="H49" s="651"/>
      <c r="I49" s="651"/>
      <c r="J49" s="651"/>
      <c r="K49" s="651"/>
      <c r="L49" s="651"/>
      <c r="M49" s="653"/>
    </row>
    <row r="50" spans="1:13" s="16" customFormat="1" ht="12.75" customHeight="1">
      <c r="A50" s="656"/>
      <c r="B50" s="658"/>
      <c r="C50" s="658"/>
      <c r="D50" s="660"/>
      <c r="E50" s="662"/>
      <c r="F50" s="664"/>
      <c r="G50" s="542"/>
      <c r="H50" s="652"/>
      <c r="I50" s="652"/>
      <c r="J50" s="652"/>
      <c r="K50" s="652"/>
      <c r="L50" s="652"/>
      <c r="M50" s="654"/>
    </row>
    <row r="51" spans="1:13" s="16" customFormat="1" ht="12.75" customHeight="1">
      <c r="A51" s="656"/>
      <c r="B51" s="658"/>
      <c r="C51" s="658"/>
      <c r="D51" s="660"/>
      <c r="E51" s="662"/>
      <c r="F51" s="664"/>
      <c r="G51" s="542"/>
      <c r="H51" s="652"/>
      <c r="I51" s="652"/>
      <c r="J51" s="652"/>
      <c r="K51" s="652"/>
      <c r="L51" s="652"/>
      <c r="M51" s="654"/>
    </row>
    <row r="52" spans="1:13" s="16" customFormat="1" ht="12.75" customHeight="1">
      <c r="A52" s="656"/>
      <c r="B52" s="658"/>
      <c r="C52" s="658"/>
      <c r="D52" s="660"/>
      <c r="E52" s="662"/>
      <c r="F52" s="664"/>
      <c r="G52" s="542"/>
      <c r="H52" s="652"/>
      <c r="I52" s="652"/>
      <c r="J52" s="652"/>
      <c r="K52" s="652"/>
      <c r="L52" s="652"/>
      <c r="M52" s="654"/>
    </row>
    <row r="53" spans="1:13" s="16" customFormat="1" ht="13.5" customHeight="1">
      <c r="A53" s="656"/>
      <c r="B53" s="658"/>
      <c r="C53" s="658"/>
      <c r="D53" s="660"/>
      <c r="E53" s="662"/>
      <c r="F53" s="664"/>
      <c r="G53" s="542"/>
      <c r="H53" s="652"/>
      <c r="I53" s="652"/>
      <c r="J53" s="652"/>
      <c r="K53" s="652"/>
      <c r="L53" s="652"/>
      <c r="M53" s="654"/>
    </row>
    <row r="54" spans="1:13">
      <c r="A54" s="656"/>
      <c r="B54" s="658"/>
      <c r="C54" s="658"/>
      <c r="D54" s="660"/>
      <c r="E54" s="662"/>
      <c r="F54" s="664"/>
      <c r="G54" s="542"/>
      <c r="H54" s="652"/>
      <c r="I54" s="652"/>
      <c r="J54" s="652"/>
      <c r="K54" s="652"/>
      <c r="L54" s="652"/>
      <c r="M54" s="654"/>
    </row>
    <row r="55" spans="1:13">
      <c r="A55" s="656"/>
      <c r="B55" s="658"/>
      <c r="C55" s="658"/>
      <c r="D55" s="660"/>
      <c r="E55" s="662"/>
      <c r="F55" s="664"/>
      <c r="G55" s="542"/>
      <c r="H55" s="652"/>
      <c r="I55" s="652"/>
      <c r="J55" s="652"/>
      <c r="K55" s="652"/>
      <c r="L55" s="652"/>
      <c r="M55" s="654"/>
    </row>
    <row r="56" spans="1:13">
      <c r="A56" s="656"/>
      <c r="B56" s="658"/>
      <c r="C56" s="658"/>
      <c r="D56" s="660"/>
      <c r="E56" s="662"/>
      <c r="F56" s="664"/>
      <c r="G56" s="542"/>
      <c r="H56" s="652"/>
      <c r="I56" s="652"/>
      <c r="J56" s="652"/>
      <c r="K56" s="652"/>
      <c r="L56" s="652"/>
      <c r="M56" s="654"/>
    </row>
    <row r="57" spans="1:13">
      <c r="A57" s="656"/>
      <c r="B57" s="658"/>
      <c r="C57" s="658"/>
      <c r="D57" s="660"/>
      <c r="E57" s="662"/>
      <c r="F57" s="664"/>
      <c r="G57" s="542"/>
      <c r="H57" s="652"/>
      <c r="I57" s="652"/>
      <c r="J57" s="652"/>
      <c r="K57" s="652"/>
      <c r="L57" s="652"/>
      <c r="M57" s="654"/>
    </row>
    <row r="58" spans="1:13" ht="15" thickBot="1">
      <c r="A58" s="656"/>
      <c r="B58" s="658"/>
      <c r="C58" s="658"/>
      <c r="D58" s="660"/>
      <c r="E58" s="662"/>
      <c r="F58" s="664"/>
      <c r="G58" s="542"/>
      <c r="H58" s="652"/>
      <c r="I58" s="652"/>
      <c r="J58" s="652"/>
      <c r="K58" s="652"/>
      <c r="L58" s="652"/>
      <c r="M58" s="654"/>
    </row>
    <row r="59" spans="1:13" s="16" customFormat="1" ht="12.75" customHeight="1">
      <c r="A59" s="655">
        <f>'7- Mapa Final'!A50</f>
        <v>5</v>
      </c>
      <c r="B59" s="657" t="str">
        <f>'7- Mapa Final'!B50</f>
        <v>Tener registros desactualizados del parque automotor de la Rama Judicial (Hojas de vida de los vehículos, reporte de novedades) y/o pérdida de la información anéxa documentada.</v>
      </c>
      <c r="C59" s="657" t="str">
        <f>'7- Mapa Final'!C50</f>
        <v>Falta de información para realizar seguimiento en términos de cumplimiento, detección y análisis de las novedades de los vehículos.</v>
      </c>
      <c r="D59" s="659" t="str">
        <f>'7- Mapa Final'!J50</f>
        <v>Muy Baja - 1</v>
      </c>
      <c r="E59" s="661" t="str">
        <f>'7- Mapa Final'!K50</f>
        <v>Leve - 1</v>
      </c>
      <c r="F59" s="663" t="str">
        <f>'7- Mapa Final'!M50</f>
        <v>Bajo - 1</v>
      </c>
      <c r="G59" s="541"/>
      <c r="H59" s="651"/>
      <c r="I59" s="651"/>
      <c r="J59" s="651"/>
      <c r="K59" s="651"/>
      <c r="L59" s="651"/>
      <c r="M59" s="653"/>
    </row>
    <row r="60" spans="1:13" s="16" customFormat="1" ht="12.75" customHeight="1">
      <c r="A60" s="656"/>
      <c r="B60" s="658"/>
      <c r="C60" s="658"/>
      <c r="D60" s="660"/>
      <c r="E60" s="662"/>
      <c r="F60" s="664"/>
      <c r="G60" s="542"/>
      <c r="H60" s="652"/>
      <c r="I60" s="652"/>
      <c r="J60" s="652"/>
      <c r="K60" s="652"/>
      <c r="L60" s="652"/>
      <c r="M60" s="654"/>
    </row>
    <row r="61" spans="1:13" s="16" customFormat="1" ht="12.75" customHeight="1">
      <c r="A61" s="656"/>
      <c r="B61" s="658"/>
      <c r="C61" s="658"/>
      <c r="D61" s="660"/>
      <c r="E61" s="662"/>
      <c r="F61" s="664"/>
      <c r="G61" s="542"/>
      <c r="H61" s="652"/>
      <c r="I61" s="652"/>
      <c r="J61" s="652"/>
      <c r="K61" s="652"/>
      <c r="L61" s="652"/>
      <c r="M61" s="654"/>
    </row>
    <row r="62" spans="1:13" s="16" customFormat="1" ht="12.75" customHeight="1">
      <c r="A62" s="656"/>
      <c r="B62" s="658"/>
      <c r="C62" s="658"/>
      <c r="D62" s="660"/>
      <c r="E62" s="662"/>
      <c r="F62" s="664"/>
      <c r="G62" s="542"/>
      <c r="H62" s="652"/>
      <c r="I62" s="652"/>
      <c r="J62" s="652"/>
      <c r="K62" s="652"/>
      <c r="L62" s="652"/>
      <c r="M62" s="654"/>
    </row>
    <row r="63" spans="1:13" s="16" customFormat="1" ht="13.5" customHeight="1">
      <c r="A63" s="656"/>
      <c r="B63" s="658"/>
      <c r="C63" s="658"/>
      <c r="D63" s="660"/>
      <c r="E63" s="662"/>
      <c r="F63" s="664"/>
      <c r="G63" s="542"/>
      <c r="H63" s="652"/>
      <c r="I63" s="652"/>
      <c r="J63" s="652"/>
      <c r="K63" s="652"/>
      <c r="L63" s="652"/>
      <c r="M63" s="654"/>
    </row>
    <row r="64" spans="1:13">
      <c r="A64" s="656"/>
      <c r="B64" s="658"/>
      <c r="C64" s="658"/>
      <c r="D64" s="660"/>
      <c r="E64" s="662"/>
      <c r="F64" s="664"/>
      <c r="G64" s="542"/>
      <c r="H64" s="652"/>
      <c r="I64" s="652"/>
      <c r="J64" s="652"/>
      <c r="K64" s="652"/>
      <c r="L64" s="652"/>
      <c r="M64" s="654"/>
    </row>
    <row r="65" spans="1:13">
      <c r="A65" s="656"/>
      <c r="B65" s="658"/>
      <c r="C65" s="658"/>
      <c r="D65" s="660"/>
      <c r="E65" s="662"/>
      <c r="F65" s="664"/>
      <c r="G65" s="542"/>
      <c r="H65" s="652"/>
      <c r="I65" s="652"/>
      <c r="J65" s="652"/>
      <c r="K65" s="652"/>
      <c r="L65" s="652"/>
      <c r="M65" s="654"/>
    </row>
    <row r="66" spans="1:13">
      <c r="A66" s="656"/>
      <c r="B66" s="658"/>
      <c r="C66" s="658"/>
      <c r="D66" s="660"/>
      <c r="E66" s="662"/>
      <c r="F66" s="664"/>
      <c r="G66" s="542"/>
      <c r="H66" s="652"/>
      <c r="I66" s="652"/>
      <c r="J66" s="652"/>
      <c r="K66" s="652"/>
      <c r="L66" s="652"/>
      <c r="M66" s="654"/>
    </row>
    <row r="67" spans="1:13">
      <c r="A67" s="656"/>
      <c r="B67" s="658"/>
      <c r="C67" s="658"/>
      <c r="D67" s="660"/>
      <c r="E67" s="662"/>
      <c r="F67" s="664"/>
      <c r="G67" s="542"/>
      <c r="H67" s="652"/>
      <c r="I67" s="652"/>
      <c r="J67" s="652"/>
      <c r="K67" s="652"/>
      <c r="L67" s="652"/>
      <c r="M67" s="654"/>
    </row>
    <row r="68" spans="1:13" ht="15" thickBot="1">
      <c r="A68" s="656"/>
      <c r="B68" s="658"/>
      <c r="C68" s="658"/>
      <c r="D68" s="660"/>
      <c r="E68" s="662"/>
      <c r="F68" s="664"/>
      <c r="G68" s="542"/>
      <c r="H68" s="652"/>
      <c r="I68" s="652"/>
      <c r="J68" s="652"/>
      <c r="K68" s="652"/>
      <c r="L68" s="652"/>
      <c r="M68" s="654"/>
    </row>
    <row r="69" spans="1:13" s="16" customFormat="1" ht="12.75" customHeight="1">
      <c r="A69" s="655">
        <f>'7- Mapa Final'!A60</f>
        <v>6</v>
      </c>
      <c r="B69" s="657" t="str">
        <f>'7- Mapa Final'!B60</f>
        <v>Afectación de los aspectos ambientales</v>
      </c>
      <c r="C69" s="657" t="str">
        <f>'7- Mapa Final'!C60</f>
        <v>Falta de información para que los desarrollos administrativos incluyan los enfoques ambientales.</v>
      </c>
      <c r="D69" s="659" t="str">
        <f>'7- Mapa Final'!J60</f>
        <v>Muy Baja - 1</v>
      </c>
      <c r="E69" s="661" t="str">
        <f>'7- Mapa Final'!K60</f>
        <v>Moderado - 3</v>
      </c>
      <c r="F69" s="663" t="str">
        <f>'7- Mapa Final'!M60</f>
        <v>Moderado - 3</v>
      </c>
      <c r="G69" s="541"/>
      <c r="H69" s="651"/>
      <c r="I69" s="651"/>
      <c r="J69" s="651"/>
      <c r="K69" s="651"/>
      <c r="L69" s="651"/>
      <c r="M69" s="653"/>
    </row>
    <row r="70" spans="1:13" s="16" customFormat="1" ht="12.75" customHeight="1">
      <c r="A70" s="656"/>
      <c r="B70" s="658"/>
      <c r="C70" s="658"/>
      <c r="D70" s="660"/>
      <c r="E70" s="662"/>
      <c r="F70" s="664"/>
      <c r="G70" s="542"/>
      <c r="H70" s="652"/>
      <c r="I70" s="652"/>
      <c r="J70" s="652"/>
      <c r="K70" s="652"/>
      <c r="L70" s="652"/>
      <c r="M70" s="654"/>
    </row>
    <row r="71" spans="1:13" s="16" customFormat="1" ht="12.75" customHeight="1">
      <c r="A71" s="656"/>
      <c r="B71" s="658"/>
      <c r="C71" s="658"/>
      <c r="D71" s="660"/>
      <c r="E71" s="662"/>
      <c r="F71" s="664"/>
      <c r="G71" s="542"/>
      <c r="H71" s="652"/>
      <c r="I71" s="652"/>
      <c r="J71" s="652"/>
      <c r="K71" s="652"/>
      <c r="L71" s="652"/>
      <c r="M71" s="654"/>
    </row>
    <row r="72" spans="1:13" s="16" customFormat="1" ht="12.75" customHeight="1">
      <c r="A72" s="656"/>
      <c r="B72" s="658"/>
      <c r="C72" s="658"/>
      <c r="D72" s="660"/>
      <c r="E72" s="662"/>
      <c r="F72" s="664"/>
      <c r="G72" s="542"/>
      <c r="H72" s="652"/>
      <c r="I72" s="652"/>
      <c r="J72" s="652"/>
      <c r="K72" s="652"/>
      <c r="L72" s="652"/>
      <c r="M72" s="654"/>
    </row>
    <row r="73" spans="1:13" s="16" customFormat="1" ht="13.5" customHeight="1">
      <c r="A73" s="656"/>
      <c r="B73" s="658"/>
      <c r="C73" s="658"/>
      <c r="D73" s="660"/>
      <c r="E73" s="662"/>
      <c r="F73" s="664"/>
      <c r="G73" s="542"/>
      <c r="H73" s="652"/>
      <c r="I73" s="652"/>
      <c r="J73" s="652"/>
      <c r="K73" s="652"/>
      <c r="L73" s="652"/>
      <c r="M73" s="654"/>
    </row>
    <row r="74" spans="1:13">
      <c r="A74" s="656"/>
      <c r="B74" s="658"/>
      <c r="C74" s="658"/>
      <c r="D74" s="660"/>
      <c r="E74" s="662"/>
      <c r="F74" s="664"/>
      <c r="G74" s="542"/>
      <c r="H74" s="652"/>
      <c r="I74" s="652"/>
      <c r="J74" s="652"/>
      <c r="K74" s="652"/>
      <c r="L74" s="652"/>
      <c r="M74" s="654"/>
    </row>
    <row r="75" spans="1:13">
      <c r="A75" s="656"/>
      <c r="B75" s="658"/>
      <c r="C75" s="658"/>
      <c r="D75" s="660"/>
      <c r="E75" s="662"/>
      <c r="F75" s="664"/>
      <c r="G75" s="542"/>
      <c r="H75" s="652"/>
      <c r="I75" s="652"/>
      <c r="J75" s="652"/>
      <c r="K75" s="652"/>
      <c r="L75" s="652"/>
      <c r="M75" s="654"/>
    </row>
    <row r="76" spans="1:13">
      <c r="A76" s="656"/>
      <c r="B76" s="658"/>
      <c r="C76" s="658"/>
      <c r="D76" s="660"/>
      <c r="E76" s="662"/>
      <c r="F76" s="664"/>
      <c r="G76" s="542"/>
      <c r="H76" s="652"/>
      <c r="I76" s="652"/>
      <c r="J76" s="652"/>
      <c r="K76" s="652"/>
      <c r="L76" s="652"/>
      <c r="M76" s="654"/>
    </row>
    <row r="77" spans="1:13">
      <c r="A77" s="656"/>
      <c r="B77" s="658"/>
      <c r="C77" s="658"/>
      <c r="D77" s="660"/>
      <c r="E77" s="662"/>
      <c r="F77" s="664"/>
      <c r="G77" s="542"/>
      <c r="H77" s="652"/>
      <c r="I77" s="652"/>
      <c r="J77" s="652"/>
      <c r="K77" s="652"/>
      <c r="L77" s="652"/>
      <c r="M77" s="654"/>
    </row>
    <row r="78" spans="1:13" ht="15" thickBot="1">
      <c r="A78" s="656"/>
      <c r="B78" s="658"/>
      <c r="C78" s="658"/>
      <c r="D78" s="660"/>
      <c r="E78" s="662"/>
      <c r="F78" s="664"/>
      <c r="G78" s="542"/>
      <c r="H78" s="652"/>
      <c r="I78" s="652"/>
      <c r="J78" s="652"/>
      <c r="K78" s="652"/>
      <c r="L78" s="652"/>
      <c r="M78" s="654"/>
    </row>
    <row r="79" spans="1:13" s="16" customFormat="1" ht="12.75" customHeight="1">
      <c r="A79" s="655">
        <f>'7- Mapa Final'!A70</f>
        <v>7</v>
      </c>
      <c r="B79" s="657" t="str">
        <f>'7- Mapa Final'!B70</f>
        <v>Suspensión de actividades en las sedes por emergencias, fenómenos naturales o de orden publico</v>
      </c>
      <c r="C79" s="657" t="str">
        <f>'7- Mapa Final'!C70</f>
        <v>Pérdidas humanas, materiales y económicas por eventos asociados a la ocurrencia de una emergencia, desastre o fenómenos naturales o de orden publico</v>
      </c>
      <c r="D79" s="659" t="str">
        <f>'7- Mapa Final'!J70</f>
        <v>Muy Baja - 1</v>
      </c>
      <c r="E79" s="661" t="str">
        <f>'7- Mapa Final'!K70</f>
        <v>Moderado - 3</v>
      </c>
      <c r="F79" s="663" t="str">
        <f>'7- Mapa Final'!M70</f>
        <v>Moderado - 3</v>
      </c>
      <c r="G79" s="541"/>
      <c r="H79" s="651"/>
      <c r="I79" s="651"/>
      <c r="J79" s="651"/>
      <c r="K79" s="651"/>
      <c r="L79" s="651"/>
      <c r="M79" s="653"/>
    </row>
    <row r="80" spans="1:13" s="16" customFormat="1" ht="12.75" customHeight="1">
      <c r="A80" s="656"/>
      <c r="B80" s="658"/>
      <c r="C80" s="658"/>
      <c r="D80" s="660"/>
      <c r="E80" s="662"/>
      <c r="F80" s="664"/>
      <c r="G80" s="542"/>
      <c r="H80" s="652"/>
      <c r="I80" s="652"/>
      <c r="J80" s="652"/>
      <c r="K80" s="652"/>
      <c r="L80" s="652"/>
      <c r="M80" s="654"/>
    </row>
    <row r="81" spans="1:13" s="16" customFormat="1" ht="12.75" customHeight="1">
      <c r="A81" s="656"/>
      <c r="B81" s="658"/>
      <c r="C81" s="658"/>
      <c r="D81" s="660"/>
      <c r="E81" s="662"/>
      <c r="F81" s="664"/>
      <c r="G81" s="542"/>
      <c r="H81" s="652"/>
      <c r="I81" s="652"/>
      <c r="J81" s="652"/>
      <c r="K81" s="652"/>
      <c r="L81" s="652"/>
      <c r="M81" s="654"/>
    </row>
    <row r="82" spans="1:13" s="16" customFormat="1" ht="12.75" customHeight="1">
      <c r="A82" s="656"/>
      <c r="B82" s="658"/>
      <c r="C82" s="658"/>
      <c r="D82" s="660"/>
      <c r="E82" s="662"/>
      <c r="F82" s="664"/>
      <c r="G82" s="542"/>
      <c r="H82" s="652"/>
      <c r="I82" s="652"/>
      <c r="J82" s="652"/>
      <c r="K82" s="652"/>
      <c r="L82" s="652"/>
      <c r="M82" s="654"/>
    </row>
    <row r="83" spans="1:13" s="16" customFormat="1" ht="13.5" customHeight="1">
      <c r="A83" s="656"/>
      <c r="B83" s="658"/>
      <c r="C83" s="658"/>
      <c r="D83" s="660"/>
      <c r="E83" s="662"/>
      <c r="F83" s="664"/>
      <c r="G83" s="542"/>
      <c r="H83" s="652"/>
      <c r="I83" s="652"/>
      <c r="J83" s="652"/>
      <c r="K83" s="652"/>
      <c r="L83" s="652"/>
      <c r="M83" s="654"/>
    </row>
    <row r="84" spans="1:13">
      <c r="A84" s="656"/>
      <c r="B84" s="658"/>
      <c r="C84" s="658"/>
      <c r="D84" s="660"/>
      <c r="E84" s="662"/>
      <c r="F84" s="664"/>
      <c r="G84" s="542"/>
      <c r="H84" s="652"/>
      <c r="I84" s="652"/>
      <c r="J84" s="652"/>
      <c r="K84" s="652"/>
      <c r="L84" s="652"/>
      <c r="M84" s="654"/>
    </row>
    <row r="85" spans="1:13">
      <c r="A85" s="656"/>
      <c r="B85" s="658"/>
      <c r="C85" s="658"/>
      <c r="D85" s="660"/>
      <c r="E85" s="662"/>
      <c r="F85" s="664"/>
      <c r="G85" s="542"/>
      <c r="H85" s="652"/>
      <c r="I85" s="652"/>
      <c r="J85" s="652"/>
      <c r="K85" s="652"/>
      <c r="L85" s="652"/>
      <c r="M85" s="654"/>
    </row>
    <row r="86" spans="1:13">
      <c r="A86" s="656"/>
      <c r="B86" s="658"/>
      <c r="C86" s="658"/>
      <c r="D86" s="660"/>
      <c r="E86" s="662"/>
      <c r="F86" s="664"/>
      <c r="G86" s="542"/>
      <c r="H86" s="652"/>
      <c r="I86" s="652"/>
      <c r="J86" s="652"/>
      <c r="K86" s="652"/>
      <c r="L86" s="652"/>
      <c r="M86" s="654"/>
    </row>
    <row r="87" spans="1:13">
      <c r="A87" s="656"/>
      <c r="B87" s="658"/>
      <c r="C87" s="658"/>
      <c r="D87" s="660"/>
      <c r="E87" s="662"/>
      <c r="F87" s="664"/>
      <c r="G87" s="542"/>
      <c r="H87" s="652"/>
      <c r="I87" s="652"/>
      <c r="J87" s="652"/>
      <c r="K87" s="652"/>
      <c r="L87" s="652"/>
      <c r="M87" s="654"/>
    </row>
    <row r="88" spans="1:13" ht="15" thickBot="1">
      <c r="A88" s="656"/>
      <c r="B88" s="658"/>
      <c r="C88" s="658"/>
      <c r="D88" s="660"/>
      <c r="E88" s="662"/>
      <c r="F88" s="664"/>
      <c r="G88" s="542"/>
      <c r="H88" s="652"/>
      <c r="I88" s="652"/>
      <c r="J88" s="652"/>
      <c r="K88" s="652"/>
      <c r="L88" s="652"/>
      <c r="M88" s="654"/>
    </row>
    <row r="89" spans="1:13" ht="15" customHeight="1">
      <c r="A89" s="655" t="e">
        <f>'7- Mapa Final'!#REF!</f>
        <v>#REF!</v>
      </c>
      <c r="B89" s="657" t="e">
        <f>'7- Mapa Final'!#REF!</f>
        <v>#REF!</v>
      </c>
      <c r="C89" s="657" t="e">
        <f>'7- Mapa Final'!#REF!</f>
        <v>#REF!</v>
      </c>
      <c r="D89" s="659" t="e">
        <f>'7- Mapa Final'!#REF!</f>
        <v>#REF!</v>
      </c>
      <c r="E89" s="661" t="e">
        <f>'7- Mapa Final'!#REF!</f>
        <v>#REF!</v>
      </c>
      <c r="F89" s="663" t="e">
        <f>'7- Mapa Final'!#REF!</f>
        <v>#REF!</v>
      </c>
      <c r="G89" s="541"/>
      <c r="H89" s="651"/>
      <c r="I89" s="651"/>
      <c r="J89" s="651"/>
      <c r="K89" s="651"/>
      <c r="L89" s="651"/>
      <c r="M89" s="653"/>
    </row>
    <row r="90" spans="1:13">
      <c r="A90" s="656"/>
      <c r="B90" s="658"/>
      <c r="C90" s="658"/>
      <c r="D90" s="660"/>
      <c r="E90" s="662"/>
      <c r="F90" s="664"/>
      <c r="G90" s="542"/>
      <c r="H90" s="652"/>
      <c r="I90" s="652"/>
      <c r="J90" s="652"/>
      <c r="K90" s="652"/>
      <c r="L90" s="652"/>
      <c r="M90" s="654"/>
    </row>
    <row r="91" spans="1:13">
      <c r="A91" s="656"/>
      <c r="B91" s="658"/>
      <c r="C91" s="658"/>
      <c r="D91" s="660"/>
      <c r="E91" s="662"/>
      <c r="F91" s="664"/>
      <c r="G91" s="542"/>
      <c r="H91" s="652"/>
      <c r="I91" s="652"/>
      <c r="J91" s="652"/>
      <c r="K91" s="652"/>
      <c r="L91" s="652"/>
      <c r="M91" s="654"/>
    </row>
    <row r="92" spans="1:13">
      <c r="A92" s="656"/>
      <c r="B92" s="658"/>
      <c r="C92" s="658"/>
      <c r="D92" s="660"/>
      <c r="E92" s="662"/>
      <c r="F92" s="664"/>
      <c r="G92" s="542"/>
      <c r="H92" s="652"/>
      <c r="I92" s="652"/>
      <c r="J92" s="652"/>
      <c r="K92" s="652"/>
      <c r="L92" s="652"/>
      <c r="M92" s="654"/>
    </row>
    <row r="93" spans="1:13">
      <c r="A93" s="656"/>
      <c r="B93" s="658"/>
      <c r="C93" s="658"/>
      <c r="D93" s="660"/>
      <c r="E93" s="662"/>
      <c r="F93" s="664"/>
      <c r="G93" s="542"/>
      <c r="H93" s="652"/>
      <c r="I93" s="652"/>
      <c r="J93" s="652"/>
      <c r="K93" s="652"/>
      <c r="L93" s="652"/>
      <c r="M93" s="654"/>
    </row>
    <row r="94" spans="1:13">
      <c r="A94" s="656"/>
      <c r="B94" s="658"/>
      <c r="C94" s="658"/>
      <c r="D94" s="660"/>
      <c r="E94" s="662"/>
      <c r="F94" s="664"/>
      <c r="G94" s="542"/>
      <c r="H94" s="652"/>
      <c r="I94" s="652"/>
      <c r="J94" s="652"/>
      <c r="K94" s="652"/>
      <c r="L94" s="652"/>
      <c r="M94" s="654"/>
    </row>
    <row r="95" spans="1:13">
      <c r="A95" s="656"/>
      <c r="B95" s="658"/>
      <c r="C95" s="658"/>
      <c r="D95" s="660"/>
      <c r="E95" s="662"/>
      <c r="F95" s="664"/>
      <c r="G95" s="542"/>
      <c r="H95" s="652"/>
      <c r="I95" s="652"/>
      <c r="J95" s="652"/>
      <c r="K95" s="652"/>
      <c r="L95" s="652"/>
      <c r="M95" s="654"/>
    </row>
    <row r="96" spans="1:13">
      <c r="A96" s="656"/>
      <c r="B96" s="658"/>
      <c r="C96" s="658"/>
      <c r="D96" s="660"/>
      <c r="E96" s="662"/>
      <c r="F96" s="664"/>
      <c r="G96" s="542"/>
      <c r="H96" s="652"/>
      <c r="I96" s="652"/>
      <c r="J96" s="652"/>
      <c r="K96" s="652"/>
      <c r="L96" s="652"/>
      <c r="M96" s="654"/>
    </row>
    <row r="97" spans="1:13">
      <c r="A97" s="656"/>
      <c r="B97" s="658"/>
      <c r="C97" s="658"/>
      <c r="D97" s="660"/>
      <c r="E97" s="662"/>
      <c r="F97" s="664"/>
      <c r="G97" s="542"/>
      <c r="H97" s="652"/>
      <c r="I97" s="652"/>
      <c r="J97" s="652"/>
      <c r="K97" s="652"/>
      <c r="L97" s="652"/>
      <c r="M97" s="654"/>
    </row>
    <row r="98" spans="1:13" ht="15" thickBot="1">
      <c r="A98" s="656"/>
      <c r="B98" s="658"/>
      <c r="C98" s="658"/>
      <c r="D98" s="660"/>
      <c r="E98" s="662"/>
      <c r="F98" s="664"/>
      <c r="G98" s="542"/>
      <c r="H98" s="652"/>
      <c r="I98" s="652"/>
      <c r="J98" s="652"/>
      <c r="K98" s="652"/>
      <c r="L98" s="652"/>
      <c r="M98" s="654"/>
    </row>
    <row r="99" spans="1:13" ht="15" customHeight="1">
      <c r="A99" s="655">
        <f>'7- Mapa Final'!A80</f>
        <v>8</v>
      </c>
      <c r="B99" s="657" t="str">
        <f>'7- Mapa Final'!B80</f>
        <v>Diferencias entre el inventario Fisico y el Kardex (SICOF)</v>
      </c>
      <c r="C99" s="657" t="str">
        <f>'7- Mapa Final'!C80</f>
        <v>El sistema de información para el control de almacén e inventarios del almacén no refleja la realidad física del inventario de bienes en uso y en bodega</v>
      </c>
      <c r="D99" s="659" t="str">
        <f>'7- Mapa Final'!J80</f>
        <v>Muy Baja - 1</v>
      </c>
      <c r="E99" s="661" t="str">
        <f>'7- Mapa Final'!K80</f>
        <v>Moderado - 3</v>
      </c>
      <c r="F99" s="663" t="str">
        <f>'7- Mapa Final'!M80</f>
        <v>Moderado - 3</v>
      </c>
      <c r="G99" s="541"/>
      <c r="H99" s="651"/>
      <c r="I99" s="651"/>
      <c r="J99" s="651"/>
      <c r="K99" s="651"/>
      <c r="L99" s="651"/>
      <c r="M99" s="653"/>
    </row>
    <row r="100" spans="1:13">
      <c r="A100" s="656"/>
      <c r="B100" s="658"/>
      <c r="C100" s="658"/>
      <c r="D100" s="660"/>
      <c r="E100" s="662"/>
      <c r="F100" s="664"/>
      <c r="G100" s="542"/>
      <c r="H100" s="652"/>
      <c r="I100" s="652"/>
      <c r="J100" s="652"/>
      <c r="K100" s="652"/>
      <c r="L100" s="652"/>
      <c r="M100" s="654"/>
    </row>
    <row r="101" spans="1:13">
      <c r="A101" s="656"/>
      <c r="B101" s="658"/>
      <c r="C101" s="658"/>
      <c r="D101" s="660"/>
      <c r="E101" s="662"/>
      <c r="F101" s="664"/>
      <c r="G101" s="542"/>
      <c r="H101" s="652"/>
      <c r="I101" s="652"/>
      <c r="J101" s="652"/>
      <c r="K101" s="652"/>
      <c r="L101" s="652"/>
      <c r="M101" s="654"/>
    </row>
    <row r="102" spans="1:13">
      <c r="A102" s="656"/>
      <c r="B102" s="658"/>
      <c r="C102" s="658"/>
      <c r="D102" s="660"/>
      <c r="E102" s="662"/>
      <c r="F102" s="664"/>
      <c r="G102" s="542"/>
      <c r="H102" s="652"/>
      <c r="I102" s="652"/>
      <c r="J102" s="652"/>
      <c r="K102" s="652"/>
      <c r="L102" s="652"/>
      <c r="M102" s="654"/>
    </row>
    <row r="103" spans="1:13">
      <c r="A103" s="656"/>
      <c r="B103" s="658"/>
      <c r="C103" s="658"/>
      <c r="D103" s="660"/>
      <c r="E103" s="662"/>
      <c r="F103" s="664"/>
      <c r="G103" s="542"/>
      <c r="H103" s="652"/>
      <c r="I103" s="652"/>
      <c r="J103" s="652"/>
      <c r="K103" s="652"/>
      <c r="L103" s="652"/>
      <c r="M103" s="654"/>
    </row>
    <row r="104" spans="1:13">
      <c r="A104" s="656"/>
      <c r="B104" s="658"/>
      <c r="C104" s="658"/>
      <c r="D104" s="660"/>
      <c r="E104" s="662"/>
      <c r="F104" s="664"/>
      <c r="G104" s="542"/>
      <c r="H104" s="652"/>
      <c r="I104" s="652"/>
      <c r="J104" s="652"/>
      <c r="K104" s="652"/>
      <c r="L104" s="652"/>
      <c r="M104" s="654"/>
    </row>
    <row r="105" spans="1:13">
      <c r="A105" s="656"/>
      <c r="B105" s="658"/>
      <c r="C105" s="658"/>
      <c r="D105" s="660"/>
      <c r="E105" s="662"/>
      <c r="F105" s="664"/>
      <c r="G105" s="542"/>
      <c r="H105" s="652"/>
      <c r="I105" s="652"/>
      <c r="J105" s="652"/>
      <c r="K105" s="652"/>
      <c r="L105" s="652"/>
      <c r="M105" s="654"/>
    </row>
    <row r="106" spans="1:13">
      <c r="A106" s="656"/>
      <c r="B106" s="658"/>
      <c r="C106" s="658"/>
      <c r="D106" s="660"/>
      <c r="E106" s="662"/>
      <c r="F106" s="664"/>
      <c r="G106" s="542"/>
      <c r="H106" s="652"/>
      <c r="I106" s="652"/>
      <c r="J106" s="652"/>
      <c r="K106" s="652"/>
      <c r="L106" s="652"/>
      <c r="M106" s="654"/>
    </row>
    <row r="107" spans="1:13">
      <c r="A107" s="656"/>
      <c r="B107" s="658"/>
      <c r="C107" s="658"/>
      <c r="D107" s="660"/>
      <c r="E107" s="662"/>
      <c r="F107" s="664"/>
      <c r="G107" s="542"/>
      <c r="H107" s="652"/>
      <c r="I107" s="652"/>
      <c r="J107" s="652"/>
      <c r="K107" s="652"/>
      <c r="L107" s="652"/>
      <c r="M107" s="654"/>
    </row>
    <row r="108" spans="1:13" ht="15" thickBot="1">
      <c r="A108" s="656"/>
      <c r="B108" s="658"/>
      <c r="C108" s="658"/>
      <c r="D108" s="660"/>
      <c r="E108" s="662"/>
      <c r="F108" s="664"/>
      <c r="G108" s="542"/>
      <c r="H108" s="652"/>
      <c r="I108" s="652"/>
      <c r="J108" s="652"/>
      <c r="K108" s="652"/>
      <c r="L108" s="652"/>
      <c r="M108" s="654"/>
    </row>
    <row r="109" spans="1:13" ht="15" customHeight="1">
      <c r="A109" s="655">
        <f>'7- Mapa Final'!A90</f>
        <v>9</v>
      </c>
      <c r="B109" s="657" t="str">
        <f>'7- Mapa Final'!B90</f>
        <v>Daños en los equipos instalados en los inmuebles a cargo del Nivel Central, por falta de mantenimiento</v>
      </c>
      <c r="C109" s="657" t="str">
        <f>'7- Mapa Final'!C90</f>
        <v>Posibilidad de cortes en servicios de energía, agua, ascensores, que afecten el normal funcionamiento de las dependencias ubicadas en los inmuebles a cargo del nivel centra</v>
      </c>
      <c r="D109" s="659" t="str">
        <f>'7- Mapa Final'!J90</f>
        <v>Muy Baja - 1</v>
      </c>
      <c r="E109" s="661" t="str">
        <f>'7- Mapa Final'!K90</f>
        <v>Menor - 2</v>
      </c>
      <c r="F109" s="663" t="str">
        <f>'7- Mapa Final'!M90</f>
        <v>Muy Baja - 1</v>
      </c>
      <c r="G109" s="541"/>
      <c r="H109" s="651"/>
      <c r="I109" s="651"/>
      <c r="J109" s="651"/>
      <c r="K109" s="651"/>
      <c r="L109" s="651"/>
      <c r="M109" s="653"/>
    </row>
    <row r="110" spans="1:13">
      <c r="A110" s="656"/>
      <c r="B110" s="658"/>
      <c r="C110" s="658"/>
      <c r="D110" s="660"/>
      <c r="E110" s="662"/>
      <c r="F110" s="664"/>
      <c r="G110" s="542"/>
      <c r="H110" s="652"/>
      <c r="I110" s="652"/>
      <c r="J110" s="652"/>
      <c r="K110" s="652"/>
      <c r="L110" s="652"/>
      <c r="M110" s="654"/>
    </row>
    <row r="111" spans="1:13">
      <c r="A111" s="656"/>
      <c r="B111" s="658"/>
      <c r="C111" s="658"/>
      <c r="D111" s="660"/>
      <c r="E111" s="662"/>
      <c r="F111" s="664"/>
      <c r="G111" s="542"/>
      <c r="H111" s="652"/>
      <c r="I111" s="652"/>
      <c r="J111" s="652"/>
      <c r="K111" s="652"/>
      <c r="L111" s="652"/>
      <c r="M111" s="654"/>
    </row>
    <row r="112" spans="1:13">
      <c r="A112" s="656"/>
      <c r="B112" s="658"/>
      <c r="C112" s="658"/>
      <c r="D112" s="660"/>
      <c r="E112" s="662"/>
      <c r="F112" s="664"/>
      <c r="G112" s="542"/>
      <c r="H112" s="652"/>
      <c r="I112" s="652"/>
      <c r="J112" s="652"/>
      <c r="K112" s="652"/>
      <c r="L112" s="652"/>
      <c r="M112" s="654"/>
    </row>
    <row r="113" spans="1:13">
      <c r="A113" s="656"/>
      <c r="B113" s="658"/>
      <c r="C113" s="658"/>
      <c r="D113" s="660"/>
      <c r="E113" s="662"/>
      <c r="F113" s="664"/>
      <c r="G113" s="542"/>
      <c r="H113" s="652"/>
      <c r="I113" s="652"/>
      <c r="J113" s="652"/>
      <c r="K113" s="652"/>
      <c r="L113" s="652"/>
      <c r="M113" s="654"/>
    </row>
    <row r="114" spans="1:13">
      <c r="A114" s="656"/>
      <c r="B114" s="658"/>
      <c r="C114" s="658"/>
      <c r="D114" s="660"/>
      <c r="E114" s="662"/>
      <c r="F114" s="664"/>
      <c r="G114" s="542"/>
      <c r="H114" s="652"/>
      <c r="I114" s="652"/>
      <c r="J114" s="652"/>
      <c r="K114" s="652"/>
      <c r="L114" s="652"/>
      <c r="M114" s="654"/>
    </row>
    <row r="115" spans="1:13">
      <c r="A115" s="656"/>
      <c r="B115" s="658"/>
      <c r="C115" s="658"/>
      <c r="D115" s="660"/>
      <c r="E115" s="662"/>
      <c r="F115" s="664"/>
      <c r="G115" s="542"/>
      <c r="H115" s="652"/>
      <c r="I115" s="652"/>
      <c r="J115" s="652"/>
      <c r="K115" s="652"/>
      <c r="L115" s="652"/>
      <c r="M115" s="654"/>
    </row>
    <row r="116" spans="1:13">
      <c r="A116" s="656"/>
      <c r="B116" s="658"/>
      <c r="C116" s="658"/>
      <c r="D116" s="660"/>
      <c r="E116" s="662"/>
      <c r="F116" s="664"/>
      <c r="G116" s="542"/>
      <c r="H116" s="652"/>
      <c r="I116" s="652"/>
      <c r="J116" s="652"/>
      <c r="K116" s="652"/>
      <c r="L116" s="652"/>
      <c r="M116" s="654"/>
    </row>
    <row r="117" spans="1:13">
      <c r="A117" s="656"/>
      <c r="B117" s="658"/>
      <c r="C117" s="658"/>
      <c r="D117" s="660"/>
      <c r="E117" s="662"/>
      <c r="F117" s="664"/>
      <c r="G117" s="542"/>
      <c r="H117" s="652"/>
      <c r="I117" s="652"/>
      <c r="J117" s="652"/>
      <c r="K117" s="652"/>
      <c r="L117" s="652"/>
      <c r="M117" s="654"/>
    </row>
    <row r="118" spans="1:13" ht="15" thickBot="1">
      <c r="A118" s="656"/>
      <c r="B118" s="658"/>
      <c r="C118" s="658"/>
      <c r="D118" s="660"/>
      <c r="E118" s="662"/>
      <c r="F118" s="664"/>
      <c r="G118" s="542"/>
      <c r="H118" s="652"/>
      <c r="I118" s="652"/>
      <c r="J118" s="652"/>
      <c r="K118" s="652"/>
      <c r="L118" s="652"/>
      <c r="M118" s="654"/>
    </row>
    <row r="119" spans="1:13" ht="15" customHeight="1">
      <c r="A119" s="655">
        <f>'7- Mapa Final'!A100</f>
        <v>10</v>
      </c>
      <c r="B119" s="657" t="str">
        <f>'7- Mapa Final'!B100</f>
        <v xml:space="preserve">Recibir dádivas o beneficios a nombre propio o de terceros para afectar la seguridad o confidencialidad de la información </v>
      </c>
      <c r="C119" s="657" t="str">
        <f>'7- Mapa Final'!C100</f>
        <v>Recibir dádivas o beneficios a nombre propio o de terceros por revelar información confidencial, alterar, retener o no publicar información.</v>
      </c>
      <c r="D119" s="659" t="str">
        <f>'7- Mapa Final'!J100</f>
        <v>Muy Baja - 1</v>
      </c>
      <c r="E119" s="661" t="str">
        <f>'7- Mapa Final'!K100</f>
        <v>Moderado - 3</v>
      </c>
      <c r="F119" s="663" t="str">
        <f>'7- Mapa Final'!M100</f>
        <v>Moderado - 3</v>
      </c>
      <c r="G119" s="541"/>
      <c r="H119" s="651"/>
      <c r="I119" s="651"/>
      <c r="J119" s="651"/>
      <c r="K119" s="651"/>
      <c r="L119" s="651"/>
      <c r="M119" s="653"/>
    </row>
    <row r="120" spans="1:13">
      <c r="A120" s="656"/>
      <c r="B120" s="658"/>
      <c r="C120" s="658"/>
      <c r="D120" s="660"/>
      <c r="E120" s="662"/>
      <c r="F120" s="664"/>
      <c r="G120" s="542"/>
      <c r="H120" s="652"/>
      <c r="I120" s="652"/>
      <c r="J120" s="652"/>
      <c r="K120" s="652"/>
      <c r="L120" s="652"/>
      <c r="M120" s="654"/>
    </row>
    <row r="121" spans="1:13">
      <c r="A121" s="656"/>
      <c r="B121" s="658"/>
      <c r="C121" s="658"/>
      <c r="D121" s="660"/>
      <c r="E121" s="662"/>
      <c r="F121" s="664"/>
      <c r="G121" s="542"/>
      <c r="H121" s="652"/>
      <c r="I121" s="652"/>
      <c r="J121" s="652"/>
      <c r="K121" s="652"/>
      <c r="L121" s="652"/>
      <c r="M121" s="654"/>
    </row>
    <row r="122" spans="1:13">
      <c r="A122" s="656"/>
      <c r="B122" s="658"/>
      <c r="C122" s="658"/>
      <c r="D122" s="660"/>
      <c r="E122" s="662"/>
      <c r="F122" s="664"/>
      <c r="G122" s="542"/>
      <c r="H122" s="652"/>
      <c r="I122" s="652"/>
      <c r="J122" s="652"/>
      <c r="K122" s="652"/>
      <c r="L122" s="652"/>
      <c r="M122" s="654"/>
    </row>
    <row r="123" spans="1:13">
      <c r="A123" s="656"/>
      <c r="B123" s="658"/>
      <c r="C123" s="658"/>
      <c r="D123" s="660"/>
      <c r="E123" s="662"/>
      <c r="F123" s="664"/>
      <c r="G123" s="542"/>
      <c r="H123" s="652"/>
      <c r="I123" s="652"/>
      <c r="J123" s="652"/>
      <c r="K123" s="652"/>
      <c r="L123" s="652"/>
      <c r="M123" s="654"/>
    </row>
    <row r="124" spans="1:13">
      <c r="A124" s="656"/>
      <c r="B124" s="658"/>
      <c r="C124" s="658"/>
      <c r="D124" s="660"/>
      <c r="E124" s="662"/>
      <c r="F124" s="664"/>
      <c r="G124" s="542"/>
      <c r="H124" s="652"/>
      <c r="I124" s="652"/>
      <c r="J124" s="652"/>
      <c r="K124" s="652"/>
      <c r="L124" s="652"/>
      <c r="M124" s="654"/>
    </row>
    <row r="125" spans="1:13">
      <c r="A125" s="656"/>
      <c r="B125" s="658"/>
      <c r="C125" s="658"/>
      <c r="D125" s="660"/>
      <c r="E125" s="662"/>
      <c r="F125" s="664"/>
      <c r="G125" s="542"/>
      <c r="H125" s="652"/>
      <c r="I125" s="652"/>
      <c r="J125" s="652"/>
      <c r="K125" s="652"/>
      <c r="L125" s="652"/>
      <c r="M125" s="654"/>
    </row>
    <row r="126" spans="1:13">
      <c r="A126" s="656"/>
      <c r="B126" s="658"/>
      <c r="C126" s="658"/>
      <c r="D126" s="660"/>
      <c r="E126" s="662"/>
      <c r="F126" s="664"/>
      <c r="G126" s="542"/>
      <c r="H126" s="652"/>
      <c r="I126" s="652"/>
      <c r="J126" s="652"/>
      <c r="K126" s="652"/>
      <c r="L126" s="652"/>
      <c r="M126" s="654"/>
    </row>
    <row r="127" spans="1:13">
      <c r="A127" s="656"/>
      <c r="B127" s="658"/>
      <c r="C127" s="658"/>
      <c r="D127" s="660"/>
      <c r="E127" s="662"/>
      <c r="F127" s="664"/>
      <c r="G127" s="542"/>
      <c r="H127" s="652"/>
      <c r="I127" s="652"/>
      <c r="J127" s="652"/>
      <c r="K127" s="652"/>
      <c r="L127" s="652"/>
      <c r="M127" s="654"/>
    </row>
    <row r="128" spans="1:13" ht="15" thickBot="1">
      <c r="A128" s="656"/>
      <c r="B128" s="658"/>
      <c r="C128" s="658"/>
      <c r="D128" s="660"/>
      <c r="E128" s="662"/>
      <c r="F128" s="664"/>
      <c r="G128" s="542"/>
      <c r="H128" s="652"/>
      <c r="I128" s="652"/>
      <c r="J128" s="652"/>
      <c r="K128" s="652"/>
      <c r="L128" s="652"/>
      <c r="M128" s="654"/>
    </row>
    <row r="129" spans="1:13" ht="15" customHeight="1">
      <c r="A129" s="655">
        <f>'7- Mapa Final'!A110</f>
        <v>11</v>
      </c>
      <c r="B129" s="657" t="str">
        <f>'7- Mapa Final'!B110</f>
        <v>Ofrecer, prometer, entregar, aceptar o solicitar una ventaja indebida para la adquisición de bienes y servicios</v>
      </c>
      <c r="C129" s="657" t="str">
        <f>'7- Mapa Final'!C110</f>
        <v>Incorporar condiciones o requisitos que favorezcan a un proveedor en particular y/o una caracteristica o cualidad de un bien o servicio en especial</v>
      </c>
      <c r="D129" s="659" t="str">
        <f>'7- Mapa Final'!J110</f>
        <v>Muy Baja - 1</v>
      </c>
      <c r="E129" s="661" t="str">
        <f>'7- Mapa Final'!K110</f>
        <v>Moderado - 3</v>
      </c>
      <c r="F129" s="663" t="str">
        <f>'7- Mapa Final'!M110</f>
        <v>Moderado - 3</v>
      </c>
      <c r="G129" s="541"/>
      <c r="H129" s="651"/>
      <c r="I129" s="651"/>
      <c r="J129" s="651"/>
      <c r="K129" s="651"/>
      <c r="L129" s="651"/>
      <c r="M129" s="653"/>
    </row>
    <row r="130" spans="1:13">
      <c r="A130" s="656"/>
      <c r="B130" s="658"/>
      <c r="C130" s="658"/>
      <c r="D130" s="660"/>
      <c r="E130" s="662"/>
      <c r="F130" s="664"/>
      <c r="G130" s="542"/>
      <c r="H130" s="652"/>
      <c r="I130" s="652"/>
      <c r="J130" s="652"/>
      <c r="K130" s="652"/>
      <c r="L130" s="652"/>
      <c r="M130" s="654"/>
    </row>
    <row r="131" spans="1:13">
      <c r="A131" s="656"/>
      <c r="B131" s="658"/>
      <c r="C131" s="658"/>
      <c r="D131" s="660"/>
      <c r="E131" s="662"/>
      <c r="F131" s="664"/>
      <c r="G131" s="542"/>
      <c r="H131" s="652"/>
      <c r="I131" s="652"/>
      <c r="J131" s="652"/>
      <c r="K131" s="652"/>
      <c r="L131" s="652"/>
      <c r="M131" s="654"/>
    </row>
    <row r="132" spans="1:13">
      <c r="A132" s="656"/>
      <c r="B132" s="658"/>
      <c r="C132" s="658"/>
      <c r="D132" s="660"/>
      <c r="E132" s="662"/>
      <c r="F132" s="664"/>
      <c r="G132" s="542"/>
      <c r="H132" s="652"/>
      <c r="I132" s="652"/>
      <c r="J132" s="652"/>
      <c r="K132" s="652"/>
      <c r="L132" s="652"/>
      <c r="M132" s="654"/>
    </row>
    <row r="133" spans="1:13">
      <c r="A133" s="656"/>
      <c r="B133" s="658"/>
      <c r="C133" s="658"/>
      <c r="D133" s="660"/>
      <c r="E133" s="662"/>
      <c r="F133" s="664"/>
      <c r="G133" s="542"/>
      <c r="H133" s="652"/>
      <c r="I133" s="652"/>
      <c r="J133" s="652"/>
      <c r="K133" s="652"/>
      <c r="L133" s="652"/>
      <c r="M133" s="654"/>
    </row>
    <row r="134" spans="1:13">
      <c r="A134" s="656"/>
      <c r="B134" s="658"/>
      <c r="C134" s="658"/>
      <c r="D134" s="660"/>
      <c r="E134" s="662"/>
      <c r="F134" s="664"/>
      <c r="G134" s="542"/>
      <c r="H134" s="652"/>
      <c r="I134" s="652"/>
      <c r="J134" s="652"/>
      <c r="K134" s="652"/>
      <c r="L134" s="652"/>
      <c r="M134" s="654"/>
    </row>
    <row r="135" spans="1:13">
      <c r="A135" s="656"/>
      <c r="B135" s="658"/>
      <c r="C135" s="658"/>
      <c r="D135" s="660"/>
      <c r="E135" s="662"/>
      <c r="F135" s="664"/>
      <c r="G135" s="542"/>
      <c r="H135" s="652"/>
      <c r="I135" s="652"/>
      <c r="J135" s="652"/>
      <c r="K135" s="652"/>
      <c r="L135" s="652"/>
      <c r="M135" s="654"/>
    </row>
    <row r="136" spans="1:13">
      <c r="A136" s="656"/>
      <c r="B136" s="658"/>
      <c r="C136" s="658"/>
      <c r="D136" s="660"/>
      <c r="E136" s="662"/>
      <c r="F136" s="664"/>
      <c r="G136" s="542"/>
      <c r="H136" s="652"/>
      <c r="I136" s="652"/>
      <c r="J136" s="652"/>
      <c r="K136" s="652"/>
      <c r="L136" s="652"/>
      <c r="M136" s="654"/>
    </row>
    <row r="137" spans="1:13">
      <c r="A137" s="656"/>
      <c r="B137" s="658"/>
      <c r="C137" s="658"/>
      <c r="D137" s="660"/>
      <c r="E137" s="662"/>
      <c r="F137" s="664"/>
      <c r="G137" s="542"/>
      <c r="H137" s="652"/>
      <c r="I137" s="652"/>
      <c r="J137" s="652"/>
      <c r="K137" s="652"/>
      <c r="L137" s="652"/>
      <c r="M137" s="654"/>
    </row>
    <row r="138" spans="1:13" ht="15" thickBot="1">
      <c r="A138" s="656"/>
      <c r="B138" s="658"/>
      <c r="C138" s="658"/>
      <c r="D138" s="660"/>
      <c r="E138" s="662"/>
      <c r="F138" s="664"/>
      <c r="G138" s="542"/>
      <c r="H138" s="652"/>
      <c r="I138" s="652"/>
      <c r="J138" s="652"/>
      <c r="K138" s="652"/>
      <c r="L138" s="652"/>
      <c r="M138" s="654"/>
    </row>
    <row r="139" spans="1:13" ht="15" customHeight="1">
      <c r="A139" s="655">
        <f>'7- Mapa Final'!A120</f>
        <v>12</v>
      </c>
      <c r="B139" s="657" t="str">
        <f>'7- Mapa Final'!B120</f>
        <v>Ofrecer, prometer, entregar, aceptar o solicitar una ventaja indebida para recibir bienes o servicios que no satisfacen las condiciones establecidas en los contratos y especificaciones técnicas</v>
      </c>
      <c r="C139" s="657" t="str">
        <f>'7- Mapa Final'!C120</f>
        <v xml:space="preserve">Cuando el supervisor y/o interventor en menoscabo de los intereses Institucionales y/o del Estado desvie, manipule, oculte, o se abstenga de brindar información sobre incumplimientos técnicos, financieros, contables, jurídicos y/o administrativos en la ejecución del contrato
 </v>
      </c>
      <c r="D139" s="659" t="str">
        <f>'7- Mapa Final'!J120</f>
        <v>Muy Baja - 1</v>
      </c>
      <c r="E139" s="661" t="str">
        <f>'7- Mapa Final'!K120</f>
        <v>Moderado - 3</v>
      </c>
      <c r="F139" s="663" t="str">
        <f>'7- Mapa Final'!M120</f>
        <v>Moderado - 3</v>
      </c>
      <c r="G139" s="541"/>
      <c r="H139" s="651"/>
      <c r="I139" s="651"/>
      <c r="J139" s="651"/>
      <c r="K139" s="651"/>
      <c r="L139" s="651"/>
      <c r="M139" s="653"/>
    </row>
    <row r="140" spans="1:13">
      <c r="A140" s="656"/>
      <c r="B140" s="658"/>
      <c r="C140" s="658"/>
      <c r="D140" s="660"/>
      <c r="E140" s="662"/>
      <c r="F140" s="664"/>
      <c r="G140" s="542"/>
      <c r="H140" s="652"/>
      <c r="I140" s="652"/>
      <c r="J140" s="652"/>
      <c r="K140" s="652"/>
      <c r="L140" s="652"/>
      <c r="M140" s="654"/>
    </row>
    <row r="141" spans="1:13">
      <c r="A141" s="656"/>
      <c r="B141" s="658"/>
      <c r="C141" s="658"/>
      <c r="D141" s="660"/>
      <c r="E141" s="662"/>
      <c r="F141" s="664"/>
      <c r="G141" s="542"/>
      <c r="H141" s="652"/>
      <c r="I141" s="652"/>
      <c r="J141" s="652"/>
      <c r="K141" s="652"/>
      <c r="L141" s="652"/>
      <c r="M141" s="654"/>
    </row>
    <row r="142" spans="1:13">
      <c r="A142" s="656"/>
      <c r="B142" s="658"/>
      <c r="C142" s="658"/>
      <c r="D142" s="660"/>
      <c r="E142" s="662"/>
      <c r="F142" s="664"/>
      <c r="G142" s="542"/>
      <c r="H142" s="652"/>
      <c r="I142" s="652"/>
      <c r="J142" s="652"/>
      <c r="K142" s="652"/>
      <c r="L142" s="652"/>
      <c r="M142" s="654"/>
    </row>
    <row r="143" spans="1:13">
      <c r="A143" s="656"/>
      <c r="B143" s="658"/>
      <c r="C143" s="658"/>
      <c r="D143" s="660"/>
      <c r="E143" s="662"/>
      <c r="F143" s="664"/>
      <c r="G143" s="542"/>
      <c r="H143" s="652"/>
      <c r="I143" s="652"/>
      <c r="J143" s="652"/>
      <c r="K143" s="652"/>
      <c r="L143" s="652"/>
      <c r="M143" s="654"/>
    </row>
    <row r="144" spans="1:13">
      <c r="A144" s="656"/>
      <c r="B144" s="658"/>
      <c r="C144" s="658"/>
      <c r="D144" s="660"/>
      <c r="E144" s="662"/>
      <c r="F144" s="664"/>
      <c r="G144" s="542"/>
      <c r="H144" s="652"/>
      <c r="I144" s="652"/>
      <c r="J144" s="652"/>
      <c r="K144" s="652"/>
      <c r="L144" s="652"/>
      <c r="M144" s="654"/>
    </row>
    <row r="145" spans="1:13">
      <c r="A145" s="656"/>
      <c r="B145" s="658"/>
      <c r="C145" s="658"/>
      <c r="D145" s="660"/>
      <c r="E145" s="662"/>
      <c r="F145" s="664"/>
      <c r="G145" s="542"/>
      <c r="H145" s="652"/>
      <c r="I145" s="652"/>
      <c r="J145" s="652"/>
      <c r="K145" s="652"/>
      <c r="L145" s="652"/>
      <c r="M145" s="654"/>
    </row>
    <row r="146" spans="1:13">
      <c r="A146" s="656"/>
      <c r="B146" s="658"/>
      <c r="C146" s="658"/>
      <c r="D146" s="660"/>
      <c r="E146" s="662"/>
      <c r="F146" s="664"/>
      <c r="G146" s="542"/>
      <c r="H146" s="652"/>
      <c r="I146" s="652"/>
      <c r="J146" s="652"/>
      <c r="K146" s="652"/>
      <c r="L146" s="652"/>
      <c r="M146" s="654"/>
    </row>
    <row r="147" spans="1:13">
      <c r="A147" s="656"/>
      <c r="B147" s="658"/>
      <c r="C147" s="658"/>
      <c r="D147" s="660"/>
      <c r="E147" s="662"/>
      <c r="F147" s="664"/>
      <c r="G147" s="542"/>
      <c r="H147" s="652"/>
      <c r="I147" s="652"/>
      <c r="J147" s="652"/>
      <c r="K147" s="652"/>
      <c r="L147" s="652"/>
      <c r="M147" s="654"/>
    </row>
    <row r="148" spans="1:13" ht="15" thickBot="1">
      <c r="A148" s="656"/>
      <c r="B148" s="658"/>
      <c r="C148" s="658"/>
      <c r="D148" s="660"/>
      <c r="E148" s="662"/>
      <c r="F148" s="664"/>
      <c r="G148" s="542"/>
      <c r="H148" s="652"/>
      <c r="I148" s="652"/>
      <c r="J148" s="652"/>
      <c r="K148" s="652"/>
      <c r="L148" s="652"/>
      <c r="M148" s="654"/>
    </row>
    <row r="149" spans="1:13">
      <c r="A149" s="655">
        <f>'7- Mapa Final'!A130</f>
        <v>13</v>
      </c>
      <c r="B149" s="657" t="str">
        <f>'7- Mapa Final'!B130</f>
        <v>Ofrecer, prometer, entregar, aceptar o solicitar una ventaja indebida para permitir el uso de los bienes muebles e inmubles, equipos y consumibles de la entidad con destino diferente a lo establecido.</v>
      </c>
      <c r="C149" s="657" t="str">
        <f>'7- Mapa Final'!C130</f>
        <v xml:space="preserve">Permitir el uso o destinación de los bienes muebles, inmuebles, equipos y consumibles de la entidad con proposito diferente a lo establecido </v>
      </c>
      <c r="D149" s="659" t="str">
        <f>'7- Mapa Final'!J130</f>
        <v>Muy Baja - 1</v>
      </c>
      <c r="E149" s="661" t="str">
        <f>'7- Mapa Final'!K130</f>
        <v>Moderado - 3</v>
      </c>
      <c r="F149" s="663" t="str">
        <f>'7- Mapa Final'!M130</f>
        <v>Moderado - 3</v>
      </c>
      <c r="G149" s="541"/>
      <c r="H149" s="651"/>
      <c r="I149" s="651"/>
      <c r="J149" s="651"/>
      <c r="K149" s="651"/>
      <c r="L149" s="651"/>
      <c r="M149" s="653"/>
    </row>
    <row r="150" spans="1:13">
      <c r="A150" s="656"/>
      <c r="B150" s="658"/>
      <c r="C150" s="658"/>
      <c r="D150" s="660"/>
      <c r="E150" s="662"/>
      <c r="F150" s="664"/>
      <c r="G150" s="542"/>
      <c r="H150" s="652"/>
      <c r="I150" s="652"/>
      <c r="J150" s="652"/>
      <c r="K150" s="652"/>
      <c r="L150" s="652"/>
      <c r="M150" s="654"/>
    </row>
    <row r="151" spans="1:13">
      <c r="A151" s="656"/>
      <c r="B151" s="658"/>
      <c r="C151" s="658"/>
      <c r="D151" s="660"/>
      <c r="E151" s="662"/>
      <c r="F151" s="664"/>
      <c r="G151" s="542"/>
      <c r="H151" s="652"/>
      <c r="I151" s="652"/>
      <c r="J151" s="652"/>
      <c r="K151" s="652"/>
      <c r="L151" s="652"/>
      <c r="M151" s="654"/>
    </row>
    <row r="152" spans="1:13">
      <c r="A152" s="656"/>
      <c r="B152" s="658"/>
      <c r="C152" s="658"/>
      <c r="D152" s="660"/>
      <c r="E152" s="662"/>
      <c r="F152" s="664"/>
      <c r="G152" s="542"/>
      <c r="H152" s="652"/>
      <c r="I152" s="652"/>
      <c r="J152" s="652"/>
      <c r="K152" s="652"/>
      <c r="L152" s="652"/>
      <c r="M152" s="654"/>
    </row>
    <row r="153" spans="1:13">
      <c r="A153" s="656"/>
      <c r="B153" s="658"/>
      <c r="C153" s="658"/>
      <c r="D153" s="660"/>
      <c r="E153" s="662"/>
      <c r="F153" s="664"/>
      <c r="G153" s="542"/>
      <c r="H153" s="652"/>
      <c r="I153" s="652"/>
      <c r="J153" s="652"/>
      <c r="K153" s="652"/>
      <c r="L153" s="652"/>
      <c r="M153" s="654"/>
    </row>
    <row r="154" spans="1:13">
      <c r="A154" s="656"/>
      <c r="B154" s="658"/>
      <c r="C154" s="658"/>
      <c r="D154" s="660"/>
      <c r="E154" s="662"/>
      <c r="F154" s="664"/>
      <c r="G154" s="542"/>
      <c r="H154" s="652"/>
      <c r="I154" s="652"/>
      <c r="J154" s="652"/>
      <c r="K154" s="652"/>
      <c r="L154" s="652"/>
      <c r="M154" s="654"/>
    </row>
    <row r="155" spans="1:13">
      <c r="A155" s="656"/>
      <c r="B155" s="658"/>
      <c r="C155" s="658"/>
      <c r="D155" s="660"/>
      <c r="E155" s="662"/>
      <c r="F155" s="664"/>
      <c r="G155" s="542"/>
      <c r="H155" s="652"/>
      <c r="I155" s="652"/>
      <c r="J155" s="652"/>
      <c r="K155" s="652"/>
      <c r="L155" s="652"/>
      <c r="M155" s="654"/>
    </row>
    <row r="156" spans="1:13">
      <c r="A156" s="656"/>
      <c r="B156" s="658"/>
      <c r="C156" s="658"/>
      <c r="D156" s="660"/>
      <c r="E156" s="662"/>
      <c r="F156" s="664"/>
      <c r="G156" s="542"/>
      <c r="H156" s="652"/>
      <c r="I156" s="652"/>
      <c r="J156" s="652"/>
      <c r="K156" s="652"/>
      <c r="L156" s="652"/>
      <c r="M156" s="654"/>
    </row>
    <row r="157" spans="1:13">
      <c r="A157" s="656"/>
      <c r="B157" s="658"/>
      <c r="C157" s="658"/>
      <c r="D157" s="660"/>
      <c r="E157" s="662"/>
      <c r="F157" s="664"/>
      <c r="G157" s="542"/>
      <c r="H157" s="652"/>
      <c r="I157" s="652"/>
      <c r="J157" s="652"/>
      <c r="K157" s="652"/>
      <c r="L157" s="652"/>
      <c r="M157" s="654"/>
    </row>
    <row r="158" spans="1:13">
      <c r="A158" s="656"/>
      <c r="B158" s="658"/>
      <c r="C158" s="658"/>
      <c r="D158" s="660"/>
      <c r="E158" s="662"/>
      <c r="F158" s="664"/>
      <c r="G158" s="542"/>
      <c r="H158" s="652"/>
      <c r="I158" s="652"/>
      <c r="J158" s="652"/>
      <c r="K158" s="652"/>
      <c r="L158" s="652"/>
      <c r="M158" s="654"/>
    </row>
  </sheetData>
  <mergeCells count="210">
    <mergeCell ref="J149:J158"/>
    <mergeCell ref="K149:K158"/>
    <mergeCell ref="L149:L158"/>
    <mergeCell ref="M149:M158"/>
    <mergeCell ref="A149:A158"/>
    <mergeCell ref="B149:B158"/>
    <mergeCell ref="C149:C158"/>
    <mergeCell ref="D149:D158"/>
    <mergeCell ref="E149:E158"/>
    <mergeCell ref="F149:F158"/>
    <mergeCell ref="G149:G158"/>
    <mergeCell ref="H149:H158"/>
    <mergeCell ref="I149:I158"/>
    <mergeCell ref="C1:L2"/>
    <mergeCell ref="J139:J148"/>
    <mergeCell ref="K139:K148"/>
    <mergeCell ref="L139:L148"/>
    <mergeCell ref="M139:M148"/>
    <mergeCell ref="A139:A148"/>
    <mergeCell ref="B139:B148"/>
    <mergeCell ref="C139:C148"/>
    <mergeCell ref="D139:D148"/>
    <mergeCell ref="E139:E148"/>
    <mergeCell ref="F139:F148"/>
    <mergeCell ref="G139:G148"/>
    <mergeCell ref="H139:H148"/>
    <mergeCell ref="I139:I148"/>
    <mergeCell ref="A3:B3"/>
    <mergeCell ref="C3:M3"/>
    <mergeCell ref="A4:B4"/>
    <mergeCell ref="C4:M4"/>
    <mergeCell ref="A5:B5"/>
    <mergeCell ref="C5:M5"/>
    <mergeCell ref="A6:C6"/>
    <mergeCell ref="D6:F6"/>
    <mergeCell ref="G6:G7"/>
    <mergeCell ref="H6:H7"/>
    <mergeCell ref="I6:J6"/>
    <mergeCell ref="K6:L6"/>
    <mergeCell ref="M6:M7"/>
    <mergeCell ref="L9:L18"/>
    <mergeCell ref="M9:M18"/>
    <mergeCell ref="A8:G8"/>
    <mergeCell ref="A9:A18"/>
    <mergeCell ref="B9:B18"/>
    <mergeCell ref="C9:C18"/>
    <mergeCell ref="D9:D18"/>
    <mergeCell ref="E9:E18"/>
    <mergeCell ref="F9:F18"/>
    <mergeCell ref="G9:G18"/>
    <mergeCell ref="A19:A28"/>
    <mergeCell ref="B19:B28"/>
    <mergeCell ref="C19:C28"/>
    <mergeCell ref="D19:D28"/>
    <mergeCell ref="E19:E28"/>
    <mergeCell ref="F19:F28"/>
    <mergeCell ref="J29:J38"/>
    <mergeCell ref="K29:K38"/>
    <mergeCell ref="H9:H18"/>
    <mergeCell ref="I9:I18"/>
    <mergeCell ref="J9:J18"/>
    <mergeCell ref="K9:K18"/>
    <mergeCell ref="J49:J58"/>
    <mergeCell ref="K49:K58"/>
    <mergeCell ref="L49:L58"/>
    <mergeCell ref="M49:M58"/>
    <mergeCell ref="A59:A68"/>
    <mergeCell ref="B59:B68"/>
    <mergeCell ref="C59:C68"/>
    <mergeCell ref="D59:D68"/>
    <mergeCell ref="M19:M28"/>
    <mergeCell ref="A29:A38"/>
    <mergeCell ref="B29:B38"/>
    <mergeCell ref="C29:C38"/>
    <mergeCell ref="D29:D38"/>
    <mergeCell ref="E29:E38"/>
    <mergeCell ref="F29:F38"/>
    <mergeCell ref="G29:G38"/>
    <mergeCell ref="H29:H38"/>
    <mergeCell ref="I29:I38"/>
    <mergeCell ref="G19:G28"/>
    <mergeCell ref="H19:H28"/>
    <mergeCell ref="I19:I28"/>
    <mergeCell ref="J19:J28"/>
    <mergeCell ref="K19:K28"/>
    <mergeCell ref="L19:L28"/>
    <mergeCell ref="L29:L38"/>
    <mergeCell ref="M29:M38"/>
    <mergeCell ref="A39:A48"/>
    <mergeCell ref="B39:B48"/>
    <mergeCell ref="C39:C48"/>
    <mergeCell ref="D39:D48"/>
    <mergeCell ref="E39:E48"/>
    <mergeCell ref="F39:F48"/>
    <mergeCell ref="M39:M48"/>
    <mergeCell ref="G39:G48"/>
    <mergeCell ref="H39:H48"/>
    <mergeCell ref="I39:I48"/>
    <mergeCell ref="J39:J48"/>
    <mergeCell ref="K39:K48"/>
    <mergeCell ref="L39:L48"/>
    <mergeCell ref="E59:E68"/>
    <mergeCell ref="F59:F68"/>
    <mergeCell ref="A49:A58"/>
    <mergeCell ref="B49:B58"/>
    <mergeCell ref="C49:C58"/>
    <mergeCell ref="D49:D58"/>
    <mergeCell ref="E49:E58"/>
    <mergeCell ref="F49:F58"/>
    <mergeCell ref="G49:G58"/>
    <mergeCell ref="H49:H58"/>
    <mergeCell ref="I49:I58"/>
    <mergeCell ref="D79:D88"/>
    <mergeCell ref="E79:E88"/>
    <mergeCell ref="F79:F88"/>
    <mergeCell ref="M59:M68"/>
    <mergeCell ref="A69:A78"/>
    <mergeCell ref="B69:B78"/>
    <mergeCell ref="C69:C78"/>
    <mergeCell ref="D69:D78"/>
    <mergeCell ref="E69:E78"/>
    <mergeCell ref="F69:F78"/>
    <mergeCell ref="G69:G78"/>
    <mergeCell ref="H69:H78"/>
    <mergeCell ref="I69:I78"/>
    <mergeCell ref="G59:G68"/>
    <mergeCell ref="H59:H68"/>
    <mergeCell ref="I59:I68"/>
    <mergeCell ref="J59:J68"/>
    <mergeCell ref="K59:K68"/>
    <mergeCell ref="L59:L68"/>
    <mergeCell ref="M79:M88"/>
    <mergeCell ref="G79:G88"/>
    <mergeCell ref="M69:M78"/>
    <mergeCell ref="A79:A88"/>
    <mergeCell ref="B79:B88"/>
    <mergeCell ref="I89:I98"/>
    <mergeCell ref="H79:H88"/>
    <mergeCell ref="I79:I88"/>
    <mergeCell ref="J79:J88"/>
    <mergeCell ref="K79:K88"/>
    <mergeCell ref="L79:L88"/>
    <mergeCell ref="J69:J78"/>
    <mergeCell ref="K69:K78"/>
    <mergeCell ref="L69:L78"/>
    <mergeCell ref="J89:J98"/>
    <mergeCell ref="K89:K98"/>
    <mergeCell ref="L89:L98"/>
    <mergeCell ref="C79:C88"/>
    <mergeCell ref="H109:H118"/>
    <mergeCell ref="I109:I118"/>
    <mergeCell ref="M89:M98"/>
    <mergeCell ref="A99:A108"/>
    <mergeCell ref="B99:B108"/>
    <mergeCell ref="C99:C108"/>
    <mergeCell ref="D99:D108"/>
    <mergeCell ref="E99:E108"/>
    <mergeCell ref="F99:F108"/>
    <mergeCell ref="G99:G108"/>
    <mergeCell ref="H99:H108"/>
    <mergeCell ref="I99:I108"/>
    <mergeCell ref="J99:J108"/>
    <mergeCell ref="K99:K108"/>
    <mergeCell ref="L99:L108"/>
    <mergeCell ref="M99:M108"/>
    <mergeCell ref="A89:A98"/>
    <mergeCell ref="B89:B98"/>
    <mergeCell ref="C89:C98"/>
    <mergeCell ref="D89:D98"/>
    <mergeCell ref="E89:E98"/>
    <mergeCell ref="F89:F98"/>
    <mergeCell ref="G89:G98"/>
    <mergeCell ref="H89:H98"/>
    <mergeCell ref="J109:J118"/>
    <mergeCell ref="K109:K118"/>
    <mergeCell ref="L109:L118"/>
    <mergeCell ref="M109:M118"/>
    <mergeCell ref="A119:A128"/>
    <mergeCell ref="B119:B128"/>
    <mergeCell ref="C119:C128"/>
    <mergeCell ref="D119:D128"/>
    <mergeCell ref="E119:E128"/>
    <mergeCell ref="F119:F128"/>
    <mergeCell ref="G119:G128"/>
    <mergeCell ref="H119:H128"/>
    <mergeCell ref="I119:I128"/>
    <mergeCell ref="J119:J128"/>
    <mergeCell ref="K119:K128"/>
    <mergeCell ref="L119:L128"/>
    <mergeCell ref="M119:M128"/>
    <mergeCell ref="A109:A118"/>
    <mergeCell ref="B109:B118"/>
    <mergeCell ref="C109:C118"/>
    <mergeCell ref="D109:D118"/>
    <mergeCell ref="E109:E118"/>
    <mergeCell ref="F109:F118"/>
    <mergeCell ref="G109:G118"/>
    <mergeCell ref="J129:J138"/>
    <mergeCell ref="K129:K138"/>
    <mergeCell ref="L129:L138"/>
    <mergeCell ref="M129:M138"/>
    <mergeCell ref="A129:A138"/>
    <mergeCell ref="B129:B138"/>
    <mergeCell ref="C129:C138"/>
    <mergeCell ref="D129:D138"/>
    <mergeCell ref="E129:E138"/>
    <mergeCell ref="F129:F138"/>
    <mergeCell ref="G129:G138"/>
    <mergeCell ref="H129:H138"/>
    <mergeCell ref="I129:I138"/>
  </mergeCells>
  <conditionalFormatting sqref="A6:B6">
    <cfRule type="containsText" dxfId="31" priority="476" operator="containsText" text="3- Moderado">
      <formula>NOT(ISERROR(SEARCH("3- Moderado",A6)))</formula>
    </cfRule>
    <cfRule type="containsText" dxfId="30" priority="477" operator="containsText" text="6- Moderado">
      <formula>NOT(ISERROR(SEARCH("6- Moderado",A6)))</formula>
    </cfRule>
    <cfRule type="containsText" dxfId="29" priority="478" operator="containsText" text="4- Moderado">
      <formula>NOT(ISERROR(SEARCH("4- Moderado",A6)))</formula>
    </cfRule>
    <cfRule type="containsText" dxfId="28" priority="479" operator="containsText" text="3- Bajo">
      <formula>NOT(ISERROR(SEARCH("3- Bajo",A6)))</formula>
    </cfRule>
    <cfRule type="containsText" dxfId="27" priority="480" operator="containsText" text="4- Bajo">
      <formula>NOT(ISERROR(SEARCH("4- Bajo",A6)))</formula>
    </cfRule>
    <cfRule type="containsText" dxfId="26" priority="481" operator="containsText" text="1- Bajo">
      <formula>NOT(ISERROR(SEARCH("1- Bajo",A6)))</formula>
    </cfRule>
  </conditionalFormatting>
  <conditionalFormatting sqref="A9:E9 A19:E19 A29:E29 A39:E39 A49:E49 A59:E59 A69:E69 A79:E79 A89:E89 A99:E99 A109:E109 A119:E119 A129:E129 A139:E139 A149:E149">
    <cfRule type="containsText" dxfId="25" priority="470" operator="containsText" text="3- Moderado">
      <formula>NOT(ISERROR(SEARCH("3- Moderado",A9)))</formula>
    </cfRule>
    <cfRule type="containsText" dxfId="24" priority="471" operator="containsText" text="6- Moderado">
      <formula>NOT(ISERROR(SEARCH("6- Moderado",A9)))</formula>
    </cfRule>
    <cfRule type="containsText" dxfId="23" priority="472" operator="containsText" text="4- Moderado">
      <formula>NOT(ISERROR(SEARCH("4- Moderado",A9)))</formula>
    </cfRule>
    <cfRule type="containsText" dxfId="22" priority="473" operator="containsText" text="3- Bajo">
      <formula>NOT(ISERROR(SEARCH("3- Bajo",A9)))</formula>
    </cfRule>
    <cfRule type="containsText" dxfId="21" priority="474" operator="containsText" text="4- Bajo">
      <formula>NOT(ISERROR(SEARCH("4- Bajo",A9)))</formula>
    </cfRule>
    <cfRule type="containsText" dxfId="20" priority="475" operator="containsText" text="1- Bajo">
      <formula>NOT(ISERROR(SEARCH("1- Bajo",A9)))</formula>
    </cfRule>
  </conditionalFormatting>
  <conditionalFormatting sqref="C7:F7">
    <cfRule type="containsText" dxfId="19" priority="442" operator="containsText" text="3- Moderado">
      <formula>NOT(ISERROR(SEARCH("3- Moderado",C7)))</formula>
    </cfRule>
    <cfRule type="containsText" dxfId="18" priority="443" operator="containsText" text="6- Moderado">
      <formula>NOT(ISERROR(SEARCH("6- Moderado",C7)))</formula>
    </cfRule>
    <cfRule type="containsText" dxfId="17" priority="444" operator="containsText" text="4- Moderado">
      <formula>NOT(ISERROR(SEARCH("4- Moderado",C7)))</formula>
    </cfRule>
    <cfRule type="containsText" dxfId="16" priority="445" operator="containsText" text="3- Bajo">
      <formula>NOT(ISERROR(SEARCH("3- Bajo",C7)))</formula>
    </cfRule>
    <cfRule type="containsText" dxfId="15" priority="446" operator="containsText" text="4- Bajo">
      <formula>NOT(ISERROR(SEARCH("4- Bajo",C7)))</formula>
    </cfRule>
    <cfRule type="containsText" dxfId="14" priority="447" operator="containsText" text="1- Bajo">
      <formula>NOT(ISERROR(SEARCH("1- Bajo",C7)))</formula>
    </cfRule>
  </conditionalFormatting>
  <conditionalFormatting sqref="D9:D158">
    <cfRule type="containsText" dxfId="13" priority="278" operator="containsText" text="Muy Alta">
      <formula>NOT(ISERROR(SEARCH("Muy Alta",D9)))</formula>
    </cfRule>
    <cfRule type="containsText" dxfId="12" priority="279" operator="containsText" text="Alta">
      <formula>NOT(ISERROR(SEARCH("Alta",D9)))</formula>
    </cfRule>
    <cfRule type="containsText" dxfId="11" priority="280" operator="containsText" text="Baja">
      <formula>NOT(ISERROR(SEARCH("Baja",D9)))</formula>
    </cfRule>
    <cfRule type="containsText" dxfId="10" priority="281" operator="containsText" text="Muy Baja">
      <formula>NOT(ISERROR(SEARCH("Muy Baja",D9)))</formula>
    </cfRule>
    <cfRule type="containsText" dxfId="9" priority="283" operator="containsText" text="Media">
      <formula>NOT(ISERROR(SEARCH("Media",D9)))</formula>
    </cfRule>
  </conditionalFormatting>
  <conditionalFormatting sqref="E9:E158">
    <cfRule type="containsText" dxfId="8" priority="274" operator="containsText" text="Catastrófico">
      <formula>NOT(ISERROR(SEARCH("Catastrófico",E9)))</formula>
    </cfRule>
    <cfRule type="containsText" dxfId="7" priority="275" operator="containsText" text="Mayor">
      <formula>NOT(ISERROR(SEARCH("Mayor",E9)))</formula>
    </cfRule>
    <cfRule type="containsText" dxfId="6" priority="276" operator="containsText" text="Menor">
      <formula>NOT(ISERROR(SEARCH("Menor",E9)))</formula>
    </cfRule>
    <cfRule type="containsText" dxfId="5" priority="277" operator="containsText" text="Leve">
      <formula>NOT(ISERROR(SEARCH("Leve",E9)))</formula>
    </cfRule>
  </conditionalFormatting>
  <conditionalFormatting sqref="E9:F158">
    <cfRule type="containsText" dxfId="4" priority="282" operator="containsText" text="Moderado">
      <formula>NOT(ISERROR(SEARCH("Moderado",E9)))</formula>
    </cfRule>
  </conditionalFormatting>
  <conditionalFormatting sqref="F9:F158">
    <cfRule type="containsText" dxfId="3" priority="297" operator="containsText" text="Bajo">
      <formula>NOT(ISERROR(SEARCH("Bajo",F9)))</formula>
    </cfRule>
    <cfRule type="containsText" dxfId="2" priority="298" operator="containsText" text="Moderado">
      <formula>NOT(ISERROR(SEARCH("Moderado",F9)))</formula>
    </cfRule>
    <cfRule type="containsText" dxfId="1" priority="299" operator="containsText" text="Alto">
      <formula>NOT(ISERROR(SEARCH("Alto",F9)))</formula>
    </cfRule>
    <cfRule type="containsText" dxfId="0" priority="300" operator="containsText" text="Extremo">
      <formula>NOT(ISERROR(SEARCH("Extremo",F9)))</formula>
    </cfRule>
    <cfRule type="colorScale" priority="487">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7" xr:uid="{00000000-0002-0000-0C00-000000000000}"/>
    <dataValidation allowBlank="1" showInputMessage="1" showErrorMessage="1" prompt="Describir las actividades que se van a desarrollar para el proyecto" sqref="H6" xr:uid="{00000000-0002-0000-0C00-000001000000}"/>
    <dataValidation allowBlank="1" showInputMessage="1" showErrorMessage="1" prompt="Seleccionar si el responsable es el responsable de las acciones es el nivel central" sqref="I6:I7" xr:uid="{00000000-0002-0000-0C00-000002000000}"/>
    <dataValidation allowBlank="1" showInputMessage="1" showErrorMessage="1" prompt="seleccionar si el responsable de ejecutar las acciones es el nivel central" sqref="J7"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G9:G158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322A8-D5FB-4658-977B-FD2139A57BF5}">
  <dimension ref="A1:K31"/>
  <sheetViews>
    <sheetView workbookViewId="0"/>
  </sheetViews>
  <sheetFormatPr baseColWidth="10" defaultColWidth="0" defaultRowHeight="14.4" zeroHeight="1"/>
  <cols>
    <col min="1" max="11" width="11.44140625" customWidth="1"/>
    <col min="12" max="16384" width="11.44140625" hidden="1"/>
  </cols>
  <sheetData>
    <row r="1" spans="2:10"/>
    <row r="2" spans="2:10">
      <c r="B2" s="306" t="s">
        <v>24</v>
      </c>
      <c r="C2" s="306"/>
      <c r="D2" s="306"/>
      <c r="E2" s="306"/>
      <c r="F2" s="306"/>
      <c r="G2" s="306"/>
      <c r="H2" s="306"/>
      <c r="I2" s="306"/>
      <c r="J2" s="306"/>
    </row>
    <row r="3" spans="2:10" ht="15" thickBot="1">
      <c r="B3" s="82"/>
      <c r="C3" s="82"/>
      <c r="D3" s="82"/>
      <c r="E3" s="82"/>
      <c r="F3" s="82"/>
      <c r="G3" s="82"/>
      <c r="H3" s="82"/>
      <c r="I3" s="82"/>
      <c r="J3" s="82"/>
    </row>
    <row r="4" spans="2:10">
      <c r="B4" s="307" t="s">
        <v>25</v>
      </c>
      <c r="C4" s="308"/>
      <c r="D4" s="308"/>
      <c r="E4" s="308"/>
      <c r="F4" s="308"/>
      <c r="G4" s="308"/>
      <c r="H4" s="308"/>
      <c r="I4" s="308"/>
      <c r="J4" s="309"/>
    </row>
    <row r="5" spans="2:10">
      <c r="B5" s="310"/>
      <c r="C5" s="311"/>
      <c r="D5" s="311"/>
      <c r="E5" s="311"/>
      <c r="F5" s="311"/>
      <c r="G5" s="311"/>
      <c r="H5" s="311"/>
      <c r="I5" s="311"/>
      <c r="J5" s="312"/>
    </row>
    <row r="6" spans="2:10">
      <c r="B6" s="310"/>
      <c r="C6" s="311"/>
      <c r="D6" s="311"/>
      <c r="E6" s="311"/>
      <c r="F6" s="311"/>
      <c r="G6" s="311"/>
      <c r="H6" s="311"/>
      <c r="I6" s="311"/>
      <c r="J6" s="312"/>
    </row>
    <row r="7" spans="2:10" ht="15" thickBot="1">
      <c r="B7" s="313"/>
      <c r="C7" s="314"/>
      <c r="D7" s="314"/>
      <c r="E7" s="314"/>
      <c r="F7" s="314"/>
      <c r="G7" s="314"/>
      <c r="H7" s="314"/>
      <c r="I7" s="314"/>
      <c r="J7" s="315"/>
    </row>
    <row r="8" spans="2:10">
      <c r="B8" s="82"/>
      <c r="C8" s="82"/>
      <c r="D8" s="82"/>
      <c r="E8" s="82"/>
      <c r="F8" s="82"/>
      <c r="G8" s="82"/>
      <c r="H8" s="82"/>
      <c r="I8" s="82"/>
      <c r="J8" s="82"/>
    </row>
    <row r="9" spans="2:10">
      <c r="B9" s="316" t="s">
        <v>26</v>
      </c>
      <c r="C9" s="317"/>
      <c r="D9" s="317"/>
      <c r="E9" s="317"/>
      <c r="F9" s="317"/>
      <c r="G9" s="317"/>
      <c r="H9" s="317"/>
      <c r="I9" s="317"/>
      <c r="J9" s="318"/>
    </row>
    <row r="10" spans="2:10">
      <c r="B10" s="319"/>
      <c r="C10" s="311"/>
      <c r="D10" s="311"/>
      <c r="E10" s="311"/>
      <c r="F10" s="311"/>
      <c r="G10" s="311"/>
      <c r="H10" s="311"/>
      <c r="I10" s="311"/>
      <c r="J10" s="320"/>
    </row>
    <row r="11" spans="2:10">
      <c r="B11" s="319"/>
      <c r="C11" s="311"/>
      <c r="D11" s="311"/>
      <c r="E11" s="311"/>
      <c r="F11" s="311"/>
      <c r="G11" s="311"/>
      <c r="H11" s="311"/>
      <c r="I11" s="311"/>
      <c r="J11" s="320"/>
    </row>
    <row r="12" spans="2:10">
      <c r="B12" s="319"/>
      <c r="C12" s="311"/>
      <c r="D12" s="311"/>
      <c r="E12" s="311"/>
      <c r="F12" s="311"/>
      <c r="G12" s="311"/>
      <c r="H12" s="311"/>
      <c r="I12" s="311"/>
      <c r="J12" s="320"/>
    </row>
    <row r="13" spans="2:10">
      <c r="B13" s="319"/>
      <c r="C13" s="311"/>
      <c r="D13" s="311"/>
      <c r="E13" s="311"/>
      <c r="F13" s="311"/>
      <c r="G13" s="311"/>
      <c r="H13" s="311"/>
      <c r="I13" s="311"/>
      <c r="J13" s="320"/>
    </row>
    <row r="14" spans="2:10">
      <c r="B14" s="319"/>
      <c r="C14" s="311"/>
      <c r="D14" s="311"/>
      <c r="E14" s="311"/>
      <c r="F14" s="311"/>
      <c r="G14" s="311"/>
      <c r="H14" s="311"/>
      <c r="I14" s="311"/>
      <c r="J14" s="320"/>
    </row>
    <row r="15" spans="2:10">
      <c r="B15" s="321"/>
      <c r="C15" s="322"/>
      <c r="D15" s="322"/>
      <c r="E15" s="322"/>
      <c r="F15" s="322"/>
      <c r="G15" s="322"/>
      <c r="H15" s="322"/>
      <c r="I15" s="322"/>
      <c r="J15" s="323"/>
    </row>
    <row r="16" spans="2:10"/>
    <row r="17" spans="2:10">
      <c r="B17" s="316" t="s">
        <v>27</v>
      </c>
      <c r="C17" s="317"/>
      <c r="D17" s="317"/>
      <c r="E17" s="317"/>
      <c r="F17" s="317"/>
      <c r="G17" s="317"/>
      <c r="H17" s="317"/>
      <c r="I17" s="317"/>
      <c r="J17" s="318"/>
    </row>
    <row r="18" spans="2:10">
      <c r="B18" s="319"/>
      <c r="C18" s="311"/>
      <c r="D18" s="311"/>
      <c r="E18" s="311"/>
      <c r="F18" s="311"/>
      <c r="G18" s="311"/>
      <c r="H18" s="311"/>
      <c r="I18" s="311"/>
      <c r="J18" s="320"/>
    </row>
    <row r="19" spans="2:10">
      <c r="B19" s="319"/>
      <c r="C19" s="311"/>
      <c r="D19" s="311"/>
      <c r="E19" s="311"/>
      <c r="F19" s="311"/>
      <c r="G19" s="311"/>
      <c r="H19" s="311"/>
      <c r="I19" s="311"/>
      <c r="J19" s="320"/>
    </row>
    <row r="20" spans="2:10">
      <c r="B20" s="321"/>
      <c r="C20" s="322"/>
      <c r="D20" s="322"/>
      <c r="E20" s="322"/>
      <c r="F20" s="322"/>
      <c r="G20" s="322"/>
      <c r="H20" s="322"/>
      <c r="I20" s="322"/>
      <c r="J20" s="323"/>
    </row>
    <row r="21" spans="2:10">
      <c r="B21" s="82"/>
      <c r="C21" s="82"/>
      <c r="D21" s="82"/>
      <c r="E21" s="82"/>
      <c r="F21" s="82"/>
      <c r="G21" s="82"/>
      <c r="H21" s="82"/>
      <c r="I21" s="82"/>
      <c r="J21" s="82"/>
    </row>
    <row r="22" spans="2:10">
      <c r="B22" s="316" t="s">
        <v>28</v>
      </c>
      <c r="C22" s="317"/>
      <c r="D22" s="317"/>
      <c r="E22" s="317"/>
      <c r="F22" s="317"/>
      <c r="G22" s="317"/>
      <c r="H22" s="317"/>
      <c r="I22" s="317"/>
      <c r="J22" s="318"/>
    </row>
    <row r="23" spans="2:10">
      <c r="B23" s="319"/>
      <c r="C23" s="311"/>
      <c r="D23" s="311"/>
      <c r="E23" s="311"/>
      <c r="F23" s="311"/>
      <c r="G23" s="311"/>
      <c r="H23" s="311"/>
      <c r="I23" s="311"/>
      <c r="J23" s="320"/>
    </row>
    <row r="24" spans="2:10">
      <c r="B24" s="319"/>
      <c r="C24" s="311"/>
      <c r="D24" s="311"/>
      <c r="E24" s="311"/>
      <c r="F24" s="311"/>
      <c r="G24" s="311"/>
      <c r="H24" s="311"/>
      <c r="I24" s="311"/>
      <c r="J24" s="320"/>
    </row>
    <row r="25" spans="2:10">
      <c r="B25" s="319"/>
      <c r="C25" s="311"/>
      <c r="D25" s="311"/>
      <c r="E25" s="311"/>
      <c r="F25" s="311"/>
      <c r="G25" s="311"/>
      <c r="H25" s="311"/>
      <c r="I25" s="311"/>
      <c r="J25" s="320"/>
    </row>
    <row r="26" spans="2:10">
      <c r="B26" s="319"/>
      <c r="C26" s="311"/>
      <c r="D26" s="311"/>
      <c r="E26" s="311"/>
      <c r="F26" s="311"/>
      <c r="G26" s="311"/>
      <c r="H26" s="311"/>
      <c r="I26" s="311"/>
      <c r="J26" s="320"/>
    </row>
    <row r="27" spans="2:10">
      <c r="B27" s="319"/>
      <c r="C27" s="311"/>
      <c r="D27" s="311"/>
      <c r="E27" s="311"/>
      <c r="F27" s="311"/>
      <c r="G27" s="311"/>
      <c r="H27" s="311"/>
      <c r="I27" s="311"/>
      <c r="J27" s="320"/>
    </row>
    <row r="28" spans="2:10">
      <c r="B28" s="319"/>
      <c r="C28" s="311"/>
      <c r="D28" s="311"/>
      <c r="E28" s="311"/>
      <c r="F28" s="311"/>
      <c r="G28" s="311"/>
      <c r="H28" s="311"/>
      <c r="I28" s="311"/>
      <c r="J28" s="320"/>
    </row>
    <row r="29" spans="2:10">
      <c r="B29" s="319"/>
      <c r="C29" s="311"/>
      <c r="D29" s="311"/>
      <c r="E29" s="311"/>
      <c r="F29" s="311"/>
      <c r="G29" s="311"/>
      <c r="H29" s="311"/>
      <c r="I29" s="311"/>
      <c r="J29" s="320"/>
    </row>
    <row r="30" spans="2:10">
      <c r="B30" s="321"/>
      <c r="C30" s="322"/>
      <c r="D30" s="322"/>
      <c r="E30" s="322"/>
      <c r="F30" s="322"/>
      <c r="G30" s="322"/>
      <c r="H30" s="322"/>
      <c r="I30" s="322"/>
      <c r="J30" s="323"/>
    </row>
    <row r="31" spans="2:10"/>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5D96D7-CEBD-4F58-B372-6F2FEBF08376}">
  <sheetPr codeName="Sheet7"/>
  <dimension ref="A1:J41"/>
  <sheetViews>
    <sheetView showGridLines="0" view="pageBreakPreview" zoomScaleNormal="96" zoomScaleSheetLayoutView="100" workbookViewId="0"/>
  </sheetViews>
  <sheetFormatPr baseColWidth="10" defaultColWidth="0" defaultRowHeight="13.8" zeroHeight="1"/>
  <cols>
    <col min="1" max="1" width="53.33203125" style="130" customWidth="1"/>
    <col min="2" max="2" width="15.44140625" style="131" customWidth="1"/>
    <col min="3" max="3" width="55.88671875" style="111" customWidth="1"/>
    <col min="4" max="4" width="24.109375" style="131" customWidth="1"/>
    <col min="5" max="5" width="55.88671875" style="111" customWidth="1"/>
    <col min="6" max="6" width="4.6640625" style="111" customWidth="1"/>
    <col min="7" max="8" width="10.44140625" style="111" customWidth="1"/>
    <col min="9" max="9" width="2.6640625" style="111" customWidth="1"/>
    <col min="10" max="10" width="0" style="111" hidden="1" customWidth="1"/>
    <col min="11" max="16384" width="10.44140625" style="111" hidden="1"/>
  </cols>
  <sheetData>
    <row r="1" spans="1:6" ht="80.099999999999994" customHeight="1">
      <c r="A1" s="109"/>
      <c r="B1" s="325" t="s">
        <v>29</v>
      </c>
      <c r="C1" s="325"/>
      <c r="D1" s="325"/>
      <c r="E1" s="109"/>
      <c r="F1" s="110"/>
    </row>
    <row r="2" spans="1:6" ht="54.75" customHeight="1">
      <c r="A2" s="112" t="s">
        <v>30</v>
      </c>
      <c r="B2" s="327" t="s">
        <v>7</v>
      </c>
      <c r="C2" s="328"/>
      <c r="D2" s="113" t="s">
        <v>31</v>
      </c>
      <c r="E2" s="114" t="s">
        <v>5</v>
      </c>
    </row>
    <row r="3" spans="1:6" ht="16.649999999999999" customHeight="1">
      <c r="A3" s="115"/>
      <c r="B3" s="116"/>
      <c r="C3" s="116"/>
      <c r="D3" s="117"/>
      <c r="E3" s="116"/>
    </row>
    <row r="4" spans="1:6" ht="54.75" customHeight="1">
      <c r="A4" s="112" t="s">
        <v>32</v>
      </c>
      <c r="B4" s="329" t="s">
        <v>2</v>
      </c>
      <c r="C4" s="330"/>
      <c r="D4" s="330"/>
      <c r="E4" s="330"/>
    </row>
    <row r="5" spans="1:6" ht="13.35" customHeight="1">
      <c r="A5" s="118"/>
      <c r="B5" s="119"/>
      <c r="D5" s="117"/>
      <c r="E5" s="117"/>
    </row>
    <row r="6" spans="1:6" ht="21" customHeight="1">
      <c r="A6" s="331" t="s">
        <v>33</v>
      </c>
      <c r="B6" s="332" t="s">
        <v>34</v>
      </c>
      <c r="C6" s="332"/>
      <c r="D6" s="332" t="s">
        <v>35</v>
      </c>
      <c r="E6" s="332"/>
    </row>
    <row r="7" spans="1:6" ht="136.5" customHeight="1">
      <c r="A7" s="331"/>
      <c r="B7" s="333" t="s">
        <v>36</v>
      </c>
      <c r="C7" s="334"/>
      <c r="D7" s="335"/>
      <c r="E7" s="335"/>
    </row>
    <row r="8" spans="1:6" ht="21" customHeight="1">
      <c r="A8" s="118"/>
      <c r="B8" s="119"/>
      <c r="D8" s="117"/>
      <c r="E8" s="117"/>
    </row>
    <row r="9" spans="1:6" ht="20.100000000000001" customHeight="1">
      <c r="A9" s="326" t="s">
        <v>37</v>
      </c>
      <c r="B9" s="326"/>
      <c r="C9" s="326"/>
      <c r="D9" s="326"/>
      <c r="E9" s="326"/>
    </row>
    <row r="10" spans="1:6" ht="20.100000000000001" customHeight="1">
      <c r="A10" s="120" t="s">
        <v>38</v>
      </c>
      <c r="B10" s="120" t="s">
        <v>39</v>
      </c>
      <c r="C10" s="120" t="s">
        <v>40</v>
      </c>
      <c r="D10" s="120" t="s">
        <v>41</v>
      </c>
      <c r="E10" s="120" t="s">
        <v>42</v>
      </c>
    </row>
    <row r="11" spans="1:6" s="124" customFormat="1" ht="39.9" customHeight="1">
      <c r="A11" s="336" t="s">
        <v>43</v>
      </c>
      <c r="B11" s="121">
        <v>1</v>
      </c>
      <c r="C11" s="122" t="s">
        <v>44</v>
      </c>
      <c r="D11" s="123">
        <v>1</v>
      </c>
      <c r="E11" s="122" t="s">
        <v>45</v>
      </c>
      <c r="F11" s="166"/>
    </row>
    <row r="12" spans="1:6" s="124" customFormat="1" ht="39.9" customHeight="1">
      <c r="A12" s="336"/>
      <c r="B12" s="121">
        <v>2</v>
      </c>
      <c r="C12" s="122" t="s">
        <v>46</v>
      </c>
      <c r="D12" s="123">
        <v>2</v>
      </c>
      <c r="E12" s="122" t="s">
        <v>47</v>
      </c>
      <c r="F12" s="166"/>
    </row>
    <row r="13" spans="1:6" s="124" customFormat="1" ht="39.9" customHeight="1">
      <c r="A13" s="336"/>
      <c r="B13" s="121"/>
      <c r="C13" s="122"/>
      <c r="D13" s="123">
        <v>3</v>
      </c>
      <c r="E13" s="122" t="s">
        <v>48</v>
      </c>
      <c r="F13" s="166"/>
    </row>
    <row r="14" spans="1:6" ht="39.9" customHeight="1">
      <c r="A14" s="337" t="s">
        <v>49</v>
      </c>
      <c r="B14" s="125">
        <v>3</v>
      </c>
      <c r="C14" s="126" t="s">
        <v>50</v>
      </c>
      <c r="D14" s="125"/>
      <c r="E14" s="126"/>
      <c r="F14" s="164"/>
    </row>
    <row r="15" spans="1:6" ht="39.9" customHeight="1">
      <c r="A15" s="337"/>
      <c r="B15" s="125">
        <v>4</v>
      </c>
      <c r="C15" s="126" t="s">
        <v>51</v>
      </c>
      <c r="D15" s="125"/>
      <c r="E15" s="126"/>
      <c r="F15" s="164"/>
    </row>
    <row r="16" spans="1:6" ht="39.9" customHeight="1">
      <c r="A16" s="155" t="s">
        <v>52</v>
      </c>
      <c r="B16" s="125">
        <v>5</v>
      </c>
      <c r="C16" s="126" t="s">
        <v>53</v>
      </c>
      <c r="D16" s="125"/>
      <c r="E16" s="122"/>
      <c r="F16" s="164"/>
    </row>
    <row r="17" spans="1:6" ht="60" customHeight="1">
      <c r="A17" s="324" t="s">
        <v>54</v>
      </c>
      <c r="B17" s="125">
        <v>6</v>
      </c>
      <c r="C17" s="122" t="s">
        <v>55</v>
      </c>
      <c r="D17" s="121">
        <v>4</v>
      </c>
      <c r="E17" s="122" t="s">
        <v>56</v>
      </c>
      <c r="F17" s="164"/>
    </row>
    <row r="18" spans="1:6" ht="39.9" customHeight="1">
      <c r="A18" s="324"/>
      <c r="B18" s="125">
        <v>7</v>
      </c>
      <c r="C18" s="122" t="s">
        <v>57</v>
      </c>
      <c r="D18" s="121">
        <v>5</v>
      </c>
      <c r="E18" s="122" t="s">
        <v>58</v>
      </c>
      <c r="F18" s="164"/>
    </row>
    <row r="19" spans="1:6" ht="39.9" customHeight="1">
      <c r="A19" s="324"/>
      <c r="B19" s="125"/>
      <c r="C19" s="122"/>
      <c r="D19" s="121">
        <v>6</v>
      </c>
      <c r="E19" s="122" t="s">
        <v>59</v>
      </c>
      <c r="F19" s="164"/>
    </row>
    <row r="20" spans="1:6" ht="39.9" customHeight="1">
      <c r="A20" s="338" t="s">
        <v>60</v>
      </c>
      <c r="B20" s="125">
        <v>8</v>
      </c>
      <c r="C20" s="122" t="s">
        <v>61</v>
      </c>
      <c r="D20" s="121"/>
      <c r="E20" s="122"/>
      <c r="F20" s="164"/>
    </row>
    <row r="21" spans="1:6" ht="39.9" customHeight="1">
      <c r="A21" s="339"/>
      <c r="B21" s="125">
        <v>9</v>
      </c>
      <c r="C21" s="122" t="s">
        <v>62</v>
      </c>
      <c r="D21" s="121"/>
      <c r="E21" s="122"/>
      <c r="F21" s="164"/>
    </row>
    <row r="22" spans="1:6" ht="60" customHeight="1">
      <c r="A22" s="324" t="s">
        <v>63</v>
      </c>
      <c r="B22" s="125">
        <v>10</v>
      </c>
      <c r="C22" s="127" t="s">
        <v>64</v>
      </c>
      <c r="D22" s="125">
        <v>7</v>
      </c>
      <c r="E22" s="126" t="s">
        <v>65</v>
      </c>
      <c r="F22" s="164"/>
    </row>
    <row r="23" spans="1:6" ht="39.9" customHeight="1">
      <c r="A23" s="324"/>
      <c r="B23" s="125">
        <v>11</v>
      </c>
      <c r="C23" s="127" t="s">
        <v>66</v>
      </c>
      <c r="D23" s="125"/>
      <c r="E23" s="126"/>
      <c r="F23" s="164"/>
    </row>
    <row r="24" spans="1:6" ht="39.9" customHeight="1">
      <c r="A24" s="326" t="s">
        <v>67</v>
      </c>
      <c r="B24" s="326"/>
      <c r="C24" s="326"/>
      <c r="D24" s="326"/>
      <c r="E24" s="326"/>
      <c r="F24" s="164"/>
    </row>
    <row r="25" spans="1:6" ht="39.9" customHeight="1">
      <c r="A25" s="120" t="s">
        <v>38</v>
      </c>
      <c r="B25" s="120" t="s">
        <v>39</v>
      </c>
      <c r="C25" s="120" t="s">
        <v>68</v>
      </c>
      <c r="D25" s="120" t="s">
        <v>41</v>
      </c>
      <c r="E25" s="120" t="s">
        <v>69</v>
      </c>
      <c r="F25" s="164"/>
    </row>
    <row r="26" spans="1:6" ht="39.9" customHeight="1">
      <c r="A26" s="324" t="s">
        <v>70</v>
      </c>
      <c r="B26" s="121">
        <v>1</v>
      </c>
      <c r="C26" s="122" t="s">
        <v>71</v>
      </c>
      <c r="D26" s="121">
        <v>1</v>
      </c>
      <c r="E26" s="122" t="s">
        <v>72</v>
      </c>
      <c r="F26" s="164"/>
    </row>
    <row r="27" spans="1:6" ht="39.9" customHeight="1">
      <c r="A27" s="324"/>
      <c r="B27" s="121">
        <v>2</v>
      </c>
      <c r="C27" s="122" t="s">
        <v>73</v>
      </c>
      <c r="D27" s="121">
        <v>2</v>
      </c>
      <c r="E27" s="122" t="s">
        <v>74</v>
      </c>
      <c r="F27" s="164"/>
    </row>
    <row r="28" spans="1:6" ht="39.9" customHeight="1">
      <c r="A28" s="155" t="s">
        <v>75</v>
      </c>
      <c r="B28" s="121">
        <v>3</v>
      </c>
      <c r="C28" s="127" t="s">
        <v>76</v>
      </c>
      <c r="D28" s="121">
        <v>3</v>
      </c>
      <c r="E28" s="127" t="s">
        <v>77</v>
      </c>
      <c r="F28" s="164"/>
    </row>
    <row r="29" spans="1:6" s="128" customFormat="1" ht="39.9" customHeight="1">
      <c r="A29" s="324" t="s">
        <v>78</v>
      </c>
      <c r="B29" s="121">
        <v>4</v>
      </c>
      <c r="C29" s="122" t="s">
        <v>79</v>
      </c>
      <c r="D29" s="121">
        <v>4</v>
      </c>
      <c r="E29" s="129" t="s">
        <v>80</v>
      </c>
      <c r="F29" s="165"/>
    </row>
    <row r="30" spans="1:6" s="128" customFormat="1" ht="39.9" customHeight="1">
      <c r="A30" s="324"/>
      <c r="B30" s="121">
        <v>5</v>
      </c>
      <c r="C30" s="122" t="s">
        <v>81</v>
      </c>
      <c r="D30" s="121">
        <v>5</v>
      </c>
      <c r="E30" s="122" t="s">
        <v>82</v>
      </c>
      <c r="F30" s="165"/>
    </row>
    <row r="31" spans="1:6" ht="39.9" customHeight="1">
      <c r="A31" s="324" t="s">
        <v>83</v>
      </c>
      <c r="B31" s="121">
        <v>6</v>
      </c>
      <c r="C31" s="122" t="s">
        <v>84</v>
      </c>
      <c r="D31" s="121">
        <v>6</v>
      </c>
      <c r="E31" s="122" t="s">
        <v>85</v>
      </c>
      <c r="F31" s="164"/>
    </row>
    <row r="32" spans="1:6" ht="39.9" customHeight="1">
      <c r="A32" s="324"/>
      <c r="B32" s="121"/>
      <c r="C32" s="122"/>
      <c r="D32" s="123">
        <v>7</v>
      </c>
      <c r="E32" s="122" t="s">
        <v>86</v>
      </c>
      <c r="F32" s="164"/>
    </row>
    <row r="33" spans="1:6" ht="39.9" customHeight="1">
      <c r="A33" s="324" t="s">
        <v>87</v>
      </c>
      <c r="B33" s="121">
        <v>7</v>
      </c>
      <c r="C33" s="122" t="s">
        <v>88</v>
      </c>
      <c r="D33" s="123">
        <v>8</v>
      </c>
      <c r="E33" s="129" t="s">
        <v>89</v>
      </c>
      <c r="F33" s="164"/>
    </row>
    <row r="34" spans="1:6" ht="39.9" customHeight="1">
      <c r="A34" s="324"/>
      <c r="B34" s="121">
        <v>8</v>
      </c>
      <c r="C34" s="122" t="s">
        <v>90</v>
      </c>
      <c r="D34" s="123"/>
      <c r="E34" s="129"/>
      <c r="F34" s="164"/>
    </row>
    <row r="35" spans="1:6" ht="39.9" customHeight="1">
      <c r="A35" s="324" t="s">
        <v>91</v>
      </c>
      <c r="B35" s="121">
        <v>9</v>
      </c>
      <c r="C35" s="122" t="s">
        <v>92</v>
      </c>
      <c r="D35" s="123">
        <v>9</v>
      </c>
      <c r="E35" s="129" t="s">
        <v>93</v>
      </c>
      <c r="F35" s="164"/>
    </row>
    <row r="36" spans="1:6" ht="60" customHeight="1">
      <c r="A36" s="324"/>
      <c r="B36" s="121">
        <v>10</v>
      </c>
      <c r="C36" s="122" t="s">
        <v>94</v>
      </c>
      <c r="D36" s="123"/>
      <c r="E36" s="122"/>
      <c r="F36" s="164"/>
    </row>
    <row r="37" spans="1:6" ht="39.9" customHeight="1">
      <c r="A37" s="156" t="s">
        <v>95</v>
      </c>
      <c r="B37" s="121">
        <v>11</v>
      </c>
      <c r="C37" s="122" t="s">
        <v>96</v>
      </c>
      <c r="D37" s="123"/>
      <c r="E37" s="129"/>
      <c r="F37" s="164"/>
    </row>
    <row r="38" spans="1:6" ht="39.9" customHeight="1">
      <c r="A38" s="155" t="s">
        <v>97</v>
      </c>
      <c r="B38" s="121">
        <v>12</v>
      </c>
      <c r="C38" s="122" t="s">
        <v>98</v>
      </c>
      <c r="D38" s="123">
        <v>10</v>
      </c>
      <c r="E38" s="122" t="s">
        <v>99</v>
      </c>
      <c r="F38" s="164"/>
    </row>
    <row r="39" spans="1:6" ht="60" customHeight="1">
      <c r="A39" s="155" t="s">
        <v>100</v>
      </c>
      <c r="B39" s="121">
        <v>13</v>
      </c>
      <c r="C39" s="129" t="s">
        <v>101</v>
      </c>
      <c r="D39" s="123"/>
      <c r="E39" s="129"/>
      <c r="F39" s="164"/>
    </row>
    <row r="40" spans="1:6" ht="39.9" customHeight="1">
      <c r="A40" s="156" t="s">
        <v>102</v>
      </c>
      <c r="B40" s="121"/>
      <c r="C40" s="122"/>
      <c r="D40" s="123"/>
      <c r="E40" s="122"/>
      <c r="F40" s="164"/>
    </row>
    <row r="41" spans="1:6"/>
  </sheetData>
  <sheetProtection sheet="1" objects="1" scenarios="1"/>
  <mergeCells count="20">
    <mergeCell ref="B1:D1"/>
    <mergeCell ref="A24:E24"/>
    <mergeCell ref="B2:C2"/>
    <mergeCell ref="B4:E4"/>
    <mergeCell ref="A6:A7"/>
    <mergeCell ref="B6:C6"/>
    <mergeCell ref="D6:E6"/>
    <mergeCell ref="B7:C7"/>
    <mergeCell ref="D7:E7"/>
    <mergeCell ref="A22:A23"/>
    <mergeCell ref="A9:E9"/>
    <mergeCell ref="A11:A13"/>
    <mergeCell ref="A14:A15"/>
    <mergeCell ref="A17:A19"/>
    <mergeCell ref="A20:A21"/>
    <mergeCell ref="A33:A34"/>
    <mergeCell ref="A26:A27"/>
    <mergeCell ref="A29:A30"/>
    <mergeCell ref="A31:A32"/>
    <mergeCell ref="A35:A36"/>
  </mergeCells>
  <pageMargins left="0.7" right="0.7" top="0.75" bottom="0.75" header="0.3" footer="0.3"/>
  <pageSetup scale="14" orientation="portrait" r:id="rId1"/>
  <colBreaks count="1" manualBreakCount="1">
    <brk id="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B7B7E-FC2F-4D05-974C-A7712E303C25}">
  <sheetPr codeName="Sheet5"/>
  <dimension ref="A1:L12"/>
  <sheetViews>
    <sheetView showGridLines="0" view="pageBreakPreview" zoomScaleNormal="90" workbookViewId="0"/>
  </sheetViews>
  <sheetFormatPr baseColWidth="10" defaultColWidth="0" defaultRowHeight="15" zeroHeight="1"/>
  <cols>
    <col min="1" max="1" width="60.88671875" style="144" customWidth="1"/>
    <col min="2" max="2" width="15.88671875" style="145" customWidth="1"/>
    <col min="3" max="5" width="15.88671875" style="146" customWidth="1"/>
    <col min="6" max="6" width="40.88671875" style="144" customWidth="1"/>
    <col min="7" max="7" width="2.6640625" style="133" customWidth="1"/>
    <col min="8" max="11" width="10.44140625" style="133" customWidth="1"/>
    <col min="12" max="12" width="2.6640625" style="133" customWidth="1"/>
    <col min="13" max="16384" width="10.44140625" style="133" hidden="1"/>
  </cols>
  <sheetData>
    <row r="1" spans="1:6" ht="80.099999999999994" customHeight="1">
      <c r="A1" s="132"/>
      <c r="B1" s="343" t="s">
        <v>103</v>
      </c>
      <c r="C1" s="343"/>
      <c r="D1" s="343"/>
      <c r="E1" s="343"/>
      <c r="F1" s="132"/>
    </row>
    <row r="2" spans="1:6">
      <c r="A2" s="340" t="s">
        <v>104</v>
      </c>
      <c r="B2" s="340"/>
      <c r="C2" s="340"/>
      <c r="D2" s="340"/>
      <c r="E2" s="340"/>
      <c r="F2" s="340"/>
    </row>
    <row r="3" spans="1:6" ht="28.5" customHeight="1">
      <c r="A3" s="341" t="s">
        <v>105</v>
      </c>
      <c r="B3" s="342" t="s">
        <v>106</v>
      </c>
      <c r="C3" s="342"/>
      <c r="D3" s="342"/>
      <c r="E3" s="342"/>
      <c r="F3" s="157" t="s">
        <v>107</v>
      </c>
    </row>
    <row r="4" spans="1:6" ht="46.5" customHeight="1">
      <c r="A4" s="341"/>
      <c r="B4" s="134" t="s">
        <v>108</v>
      </c>
      <c r="C4" s="134" t="s">
        <v>109</v>
      </c>
      <c r="D4" s="134" t="s">
        <v>110</v>
      </c>
      <c r="E4" s="134" t="s">
        <v>111</v>
      </c>
      <c r="F4" s="135"/>
    </row>
    <row r="5" spans="1:6" ht="65.099999999999994" customHeight="1">
      <c r="A5" s="141" t="s">
        <v>112</v>
      </c>
      <c r="B5" s="136">
        <v>2</v>
      </c>
      <c r="C5" s="137"/>
      <c r="D5" s="137"/>
      <c r="E5" s="137"/>
      <c r="F5" s="138" t="s">
        <v>113</v>
      </c>
    </row>
    <row r="6" spans="1:6" ht="65.099999999999994" customHeight="1">
      <c r="A6" s="167" t="s">
        <v>114</v>
      </c>
      <c r="B6" s="136" t="s">
        <v>115</v>
      </c>
      <c r="C6" s="137"/>
      <c r="D6" s="137" t="s">
        <v>116</v>
      </c>
      <c r="E6" s="137">
        <v>9</v>
      </c>
      <c r="F6" s="138" t="s">
        <v>113</v>
      </c>
    </row>
    <row r="7" spans="1:6" ht="65.099999999999994" customHeight="1">
      <c r="A7" s="167" t="s">
        <v>117</v>
      </c>
      <c r="B7" s="139">
        <v>3</v>
      </c>
      <c r="C7" s="140">
        <v>6</v>
      </c>
      <c r="D7" s="140" t="s">
        <v>118</v>
      </c>
      <c r="E7" s="140" t="s">
        <v>119</v>
      </c>
      <c r="F7" s="138" t="s">
        <v>113</v>
      </c>
    </row>
    <row r="8" spans="1:6" ht="65.099999999999994" customHeight="1">
      <c r="A8" s="141" t="s">
        <v>120</v>
      </c>
      <c r="B8" s="139">
        <v>2</v>
      </c>
      <c r="C8" s="140"/>
      <c r="D8" s="140">
        <v>11</v>
      </c>
      <c r="E8" s="140"/>
      <c r="F8" s="138" t="s">
        <v>113</v>
      </c>
    </row>
    <row r="9" spans="1:6" ht="78.900000000000006" customHeight="1">
      <c r="A9" s="141" t="s">
        <v>121</v>
      </c>
      <c r="B9" s="139">
        <v>3</v>
      </c>
      <c r="C9" s="139" t="s">
        <v>122</v>
      </c>
      <c r="D9" s="137" t="s">
        <v>123</v>
      </c>
      <c r="E9" s="137" t="s">
        <v>124</v>
      </c>
      <c r="F9" s="138" t="s">
        <v>113</v>
      </c>
    </row>
    <row r="10" spans="1:6" ht="65.099999999999994" customHeight="1">
      <c r="A10" s="167" t="s">
        <v>125</v>
      </c>
      <c r="B10" s="136" t="s">
        <v>126</v>
      </c>
      <c r="C10" s="137">
        <v>6</v>
      </c>
      <c r="D10" s="137" t="s">
        <v>116</v>
      </c>
      <c r="E10" s="137" t="s">
        <v>127</v>
      </c>
      <c r="F10" s="138" t="s">
        <v>113</v>
      </c>
    </row>
    <row r="11" spans="1:6" ht="65.099999999999994" customHeight="1">
      <c r="A11" s="142" t="s">
        <v>128</v>
      </c>
      <c r="B11" s="139">
        <v>2.17</v>
      </c>
      <c r="C11" s="140">
        <v>8</v>
      </c>
      <c r="D11" s="140">
        <v>1</v>
      </c>
      <c r="E11" s="140" t="s">
        <v>129</v>
      </c>
      <c r="F11" s="143" t="s">
        <v>130</v>
      </c>
    </row>
    <row r="12" spans="1:6"/>
  </sheetData>
  <sheetProtection sheet="1" objects="1" scenarios="1"/>
  <mergeCells count="4">
    <mergeCell ref="A2:F2"/>
    <mergeCell ref="A3:A4"/>
    <mergeCell ref="B3:E3"/>
    <mergeCell ref="B1:E1"/>
  </mergeCells>
  <dataValidations disablePrompts="1"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 xr:uid="{89B36387-F3A5-8040-B3F4-ADAE9434D60F}"/>
    <dataValidation allowBlank="1" showInputMessage="1" showErrorMessage="1" prompt="Proponer y escribir en una frase la estrategia para gestionar la debilidad, la oportunidad, la amenaza o la fortaleza.Usar verbo de acción en infinitivo._x000a_" sqref="G1 A3" xr:uid="{DD92DC5E-BE8B-9B4E-8091-8812BC3D2186}"/>
  </dataValidations>
  <pageMargins left="0.7" right="0.7" top="0.75" bottom="0.75" header="0.3" footer="0.3"/>
  <pageSetup scale="48" orientation="portrait" r:id="rId1"/>
  <colBreaks count="1" manualBreakCount="1">
    <brk id="7"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A1:I57"/>
  <sheetViews>
    <sheetView showGridLines="0" zoomScaleNormal="100" workbookViewId="0"/>
  </sheetViews>
  <sheetFormatPr baseColWidth="10" defaultColWidth="0" defaultRowHeight="11.4" zeroHeight="1"/>
  <cols>
    <col min="1" max="1" width="2.6640625" style="82" customWidth="1"/>
    <col min="2" max="2" width="24.6640625" style="82" customWidth="1"/>
    <col min="3" max="3" width="11.33203125" style="83" customWidth="1"/>
    <col min="4" max="4" width="19.33203125" style="83" customWidth="1"/>
    <col min="5" max="5" width="13.5546875" style="82" customWidth="1"/>
    <col min="6" max="6" width="24.6640625" style="82" customWidth="1"/>
    <col min="7" max="7" width="79.109375" style="82" customWidth="1"/>
    <col min="8" max="8" width="2.6640625" style="82" customWidth="1"/>
    <col min="9" max="9" width="32" style="82" hidden="1" customWidth="1"/>
    <col min="10" max="16384" width="11.44140625" style="82" hidden="1"/>
  </cols>
  <sheetData>
    <row r="1" spans="2:9"/>
    <row r="2" spans="2:9" ht="12">
      <c r="B2" s="378" t="s">
        <v>131</v>
      </c>
      <c r="C2" s="379"/>
      <c r="D2" s="379"/>
      <c r="E2" s="379"/>
      <c r="F2" s="379"/>
      <c r="G2" s="380"/>
    </row>
    <row r="3" spans="2:9" ht="12">
      <c r="B3" s="381" t="s">
        <v>132</v>
      </c>
      <c r="C3" s="382"/>
      <c r="D3" s="383"/>
      <c r="E3" s="383"/>
      <c r="F3" s="383"/>
      <c r="G3" s="384"/>
    </row>
    <row r="4" spans="2:9" ht="48.75" customHeight="1">
      <c r="B4" s="385" t="s">
        <v>133</v>
      </c>
      <c r="C4" s="386"/>
      <c r="D4" s="386"/>
      <c r="E4" s="386"/>
      <c r="F4" s="386"/>
      <c r="G4" s="387"/>
    </row>
    <row r="5" spans="2:9" ht="12">
      <c r="B5" s="84"/>
      <c r="C5" s="97"/>
      <c r="D5" s="98"/>
      <c r="E5" s="99"/>
      <c r="F5" s="99"/>
      <c r="G5" s="100"/>
    </row>
    <row r="6" spans="2:9" ht="16.5" customHeight="1">
      <c r="B6" s="388" t="s">
        <v>134</v>
      </c>
      <c r="C6" s="389"/>
      <c r="D6" s="389"/>
      <c r="E6" s="389"/>
      <c r="F6" s="389"/>
      <c r="G6" s="390"/>
    </row>
    <row r="7" spans="2:9" ht="76.5" customHeight="1">
      <c r="B7" s="388"/>
      <c r="C7" s="389"/>
      <c r="D7" s="389"/>
      <c r="E7" s="389"/>
      <c r="F7" s="389"/>
      <c r="G7" s="390"/>
    </row>
    <row r="8" spans="2:9" ht="12.6" thickBot="1">
      <c r="B8" s="85"/>
      <c r="C8" s="86"/>
      <c r="D8" s="86"/>
      <c r="E8" s="87"/>
      <c r="F8" s="88"/>
      <c r="G8" s="101"/>
    </row>
    <row r="9" spans="2:9" ht="12">
      <c r="B9" s="89"/>
      <c r="C9" s="90" t="s">
        <v>135</v>
      </c>
      <c r="D9" s="391" t="s">
        <v>136</v>
      </c>
      <c r="E9" s="392"/>
      <c r="F9" s="393" t="s">
        <v>137</v>
      </c>
      <c r="G9" s="394"/>
    </row>
    <row r="10" spans="2:9" ht="15" customHeight="1">
      <c r="B10" s="91"/>
      <c r="C10" s="92">
        <v>5</v>
      </c>
      <c r="D10" s="376" t="s">
        <v>138</v>
      </c>
      <c r="E10" s="377"/>
      <c r="F10" s="370" t="s">
        <v>139</v>
      </c>
      <c r="G10" s="367"/>
      <c r="H10" s="345"/>
      <c r="I10" s="345"/>
    </row>
    <row r="11" spans="2:9" ht="12">
      <c r="B11" s="91"/>
      <c r="C11" s="92">
        <v>5</v>
      </c>
      <c r="D11" s="376" t="s">
        <v>140</v>
      </c>
      <c r="E11" s="377"/>
      <c r="F11" s="370" t="s">
        <v>141</v>
      </c>
      <c r="G11" s="367"/>
      <c r="H11" s="345"/>
      <c r="I11" s="345"/>
    </row>
    <row r="12" spans="2:9" ht="12">
      <c r="B12" s="91"/>
      <c r="C12" s="92">
        <v>5</v>
      </c>
      <c r="D12" s="376" t="s">
        <v>142</v>
      </c>
      <c r="E12" s="377"/>
      <c r="F12" s="370" t="s">
        <v>143</v>
      </c>
      <c r="G12" s="367"/>
      <c r="H12" s="345"/>
      <c r="I12" s="345"/>
    </row>
    <row r="13" spans="2:9" ht="27.75" customHeight="1">
      <c r="B13" s="91"/>
      <c r="C13" s="92">
        <v>5</v>
      </c>
      <c r="D13" s="376" t="s">
        <v>144</v>
      </c>
      <c r="E13" s="377"/>
      <c r="F13" s="370" t="s">
        <v>145</v>
      </c>
      <c r="G13" s="367"/>
      <c r="H13" s="345"/>
      <c r="I13" s="345"/>
    </row>
    <row r="14" spans="2:9" ht="12">
      <c r="B14" s="91"/>
      <c r="C14" s="92">
        <v>5</v>
      </c>
      <c r="D14" s="376" t="s">
        <v>146</v>
      </c>
      <c r="E14" s="377"/>
      <c r="F14" s="370" t="s">
        <v>147</v>
      </c>
      <c r="G14" s="367"/>
      <c r="H14" s="345"/>
      <c r="I14" s="345"/>
    </row>
    <row r="15" spans="2:9" ht="41.25" customHeight="1">
      <c r="B15" s="91"/>
      <c r="C15" s="92">
        <v>5</v>
      </c>
      <c r="D15" s="376" t="s">
        <v>148</v>
      </c>
      <c r="E15" s="377"/>
      <c r="F15" s="370" t="s">
        <v>149</v>
      </c>
      <c r="G15" s="367"/>
      <c r="H15" s="345"/>
      <c r="I15" s="345"/>
    </row>
    <row r="16" spans="2:9" ht="41.25" customHeight="1">
      <c r="B16" s="91"/>
      <c r="C16" s="92">
        <v>5</v>
      </c>
      <c r="D16" s="371" t="s">
        <v>150</v>
      </c>
      <c r="E16" s="372"/>
      <c r="F16" s="370" t="s">
        <v>151</v>
      </c>
      <c r="G16" s="367"/>
      <c r="H16" s="345"/>
      <c r="I16" s="345"/>
    </row>
    <row r="17" spans="2:9" ht="51.75" customHeight="1">
      <c r="B17" s="91"/>
      <c r="C17" s="92">
        <v>5</v>
      </c>
      <c r="D17" s="372" t="s">
        <v>152</v>
      </c>
      <c r="E17" s="375"/>
      <c r="F17" s="370" t="s">
        <v>153</v>
      </c>
      <c r="G17" s="367"/>
      <c r="H17" s="345"/>
      <c r="I17" s="345"/>
    </row>
    <row r="18" spans="2:9" ht="51.75" customHeight="1">
      <c r="B18" s="91"/>
      <c r="C18" s="92">
        <v>5</v>
      </c>
      <c r="D18" s="371" t="s">
        <v>154</v>
      </c>
      <c r="E18" s="372"/>
      <c r="F18" s="370" t="s">
        <v>155</v>
      </c>
      <c r="G18" s="367"/>
      <c r="H18" s="345"/>
      <c r="I18" s="345"/>
    </row>
    <row r="19" spans="2:9" ht="51.75" customHeight="1">
      <c r="B19" s="91"/>
      <c r="C19" s="92">
        <v>5</v>
      </c>
      <c r="D19" s="71" t="s">
        <v>156</v>
      </c>
      <c r="E19" s="72"/>
      <c r="F19" s="370" t="s">
        <v>157</v>
      </c>
      <c r="G19" s="367"/>
      <c r="H19" s="345"/>
      <c r="I19" s="345"/>
    </row>
    <row r="20" spans="2:9" ht="51.75" customHeight="1">
      <c r="B20" s="91"/>
      <c r="C20" s="92">
        <v>5</v>
      </c>
      <c r="D20" s="71" t="s">
        <v>158</v>
      </c>
      <c r="E20" s="72"/>
      <c r="F20" s="370" t="s">
        <v>159</v>
      </c>
      <c r="G20" s="367"/>
      <c r="H20" s="345"/>
      <c r="I20" s="345"/>
    </row>
    <row r="21" spans="2:9" ht="66.75" customHeight="1">
      <c r="B21" s="91"/>
      <c r="C21" s="92">
        <v>5</v>
      </c>
      <c r="D21" s="371" t="s">
        <v>160</v>
      </c>
      <c r="E21" s="372"/>
      <c r="F21" s="370" t="s">
        <v>161</v>
      </c>
      <c r="G21" s="367"/>
      <c r="H21" s="345"/>
      <c r="I21" s="345"/>
    </row>
    <row r="22" spans="2:9" ht="23.25" customHeight="1">
      <c r="B22" s="91"/>
      <c r="C22" s="92">
        <v>5</v>
      </c>
      <c r="D22" s="373" t="s">
        <v>162</v>
      </c>
      <c r="E22" s="374"/>
      <c r="F22" s="370" t="s">
        <v>163</v>
      </c>
      <c r="G22" s="367"/>
      <c r="H22" s="346"/>
      <c r="I22" s="346"/>
    </row>
    <row r="23" spans="2:9" ht="26.25" customHeight="1">
      <c r="B23" s="91"/>
      <c r="C23" s="92">
        <v>5</v>
      </c>
      <c r="D23" s="365" t="s">
        <v>164</v>
      </c>
      <c r="E23" s="365"/>
      <c r="F23" s="366" t="s">
        <v>165</v>
      </c>
      <c r="G23" s="367"/>
      <c r="H23" s="345"/>
      <c r="I23" s="345"/>
    </row>
    <row r="24" spans="2:9" ht="26.25" customHeight="1">
      <c r="B24" s="91"/>
      <c r="C24" s="92">
        <v>5</v>
      </c>
      <c r="D24" s="365" t="s">
        <v>166</v>
      </c>
      <c r="E24" s="365"/>
      <c r="F24" s="366" t="s">
        <v>167</v>
      </c>
      <c r="G24" s="367"/>
      <c r="H24" s="345"/>
      <c r="I24" s="345"/>
    </row>
    <row r="25" spans="2:9" ht="26.25" customHeight="1">
      <c r="B25" s="91"/>
      <c r="C25" s="92">
        <v>5</v>
      </c>
      <c r="D25" s="368" t="s">
        <v>168</v>
      </c>
      <c r="E25" s="369"/>
      <c r="F25" s="366" t="s">
        <v>169</v>
      </c>
      <c r="G25" s="367"/>
      <c r="H25" s="345"/>
      <c r="I25" s="345"/>
    </row>
    <row r="26" spans="2:9" ht="27" customHeight="1">
      <c r="B26" s="63"/>
      <c r="C26" s="345" t="s">
        <v>170</v>
      </c>
      <c r="D26" s="360"/>
      <c r="E26" s="360"/>
      <c r="F26" s="360"/>
      <c r="G26" s="361"/>
    </row>
    <row r="27" spans="2:9" ht="27" customHeight="1">
      <c r="B27" s="347" t="s">
        <v>171</v>
      </c>
      <c r="C27" s="348"/>
      <c r="D27" s="348"/>
      <c r="E27" s="348"/>
      <c r="F27" s="348"/>
      <c r="G27" s="349"/>
    </row>
    <row r="28" spans="2:9" ht="10.5" customHeight="1">
      <c r="B28" s="93"/>
      <c r="D28" s="64"/>
      <c r="E28" s="65"/>
      <c r="F28" s="66"/>
      <c r="G28" s="66"/>
    </row>
    <row r="29" spans="2:9" ht="12">
      <c r="B29" s="93"/>
      <c r="C29" s="94"/>
      <c r="D29" s="362" t="s">
        <v>136</v>
      </c>
      <c r="E29" s="362"/>
      <c r="F29" s="363" t="s">
        <v>137</v>
      </c>
      <c r="G29" s="364"/>
    </row>
    <row r="30" spans="2:9" ht="12">
      <c r="B30" s="93"/>
      <c r="D30" s="353" t="s">
        <v>138</v>
      </c>
      <c r="E30" s="353"/>
      <c r="F30" s="354" t="s">
        <v>172</v>
      </c>
      <c r="G30" s="355"/>
      <c r="H30" s="345"/>
      <c r="I30" s="345"/>
    </row>
    <row r="31" spans="2:9" ht="12">
      <c r="B31" s="93"/>
      <c r="D31" s="353" t="s">
        <v>140</v>
      </c>
      <c r="E31" s="353"/>
      <c r="F31" s="354" t="s">
        <v>173</v>
      </c>
      <c r="G31" s="355"/>
      <c r="H31" s="345"/>
      <c r="I31" s="345"/>
    </row>
    <row r="32" spans="2:9" ht="12">
      <c r="B32" s="93"/>
      <c r="D32" s="353" t="s">
        <v>142</v>
      </c>
      <c r="E32" s="353"/>
      <c r="F32" s="354" t="s">
        <v>174</v>
      </c>
      <c r="G32" s="355"/>
      <c r="H32" s="345"/>
      <c r="I32" s="345"/>
    </row>
    <row r="33" spans="4:9" ht="12">
      <c r="D33" s="353" t="s">
        <v>144</v>
      </c>
      <c r="E33" s="353"/>
      <c r="F33" s="354" t="s">
        <v>175</v>
      </c>
      <c r="G33" s="355"/>
      <c r="H33" s="345"/>
      <c r="I33" s="345"/>
    </row>
    <row r="34" spans="4:9" ht="12">
      <c r="D34" s="353" t="s">
        <v>146</v>
      </c>
      <c r="E34" s="353"/>
      <c r="F34" s="354" t="s">
        <v>176</v>
      </c>
      <c r="G34" s="355"/>
      <c r="H34" s="345"/>
      <c r="I34" s="345"/>
    </row>
    <row r="35" spans="4:9" ht="40.950000000000003" customHeight="1">
      <c r="D35" s="353" t="s">
        <v>177</v>
      </c>
      <c r="E35" s="353"/>
      <c r="F35" s="354" t="s">
        <v>178</v>
      </c>
      <c r="G35" s="355"/>
      <c r="H35" s="345"/>
      <c r="I35" s="345"/>
    </row>
    <row r="36" spans="4:9" ht="42" customHeight="1">
      <c r="D36" s="353" t="s">
        <v>179</v>
      </c>
      <c r="E36" s="353"/>
      <c r="F36" s="354" t="s">
        <v>180</v>
      </c>
      <c r="G36" s="355"/>
      <c r="H36" s="344"/>
      <c r="I36" s="344"/>
    </row>
    <row r="37" spans="4:9" ht="30.75" customHeight="1">
      <c r="D37" s="353" t="s">
        <v>181</v>
      </c>
      <c r="E37" s="353"/>
      <c r="F37" s="354" t="s">
        <v>182</v>
      </c>
      <c r="G37" s="355"/>
      <c r="H37" s="344"/>
      <c r="I37" s="344"/>
    </row>
    <row r="38" spans="4:9" ht="33" customHeight="1">
      <c r="D38" s="353" t="s">
        <v>183</v>
      </c>
      <c r="E38" s="353"/>
      <c r="F38" s="354" t="s">
        <v>182</v>
      </c>
      <c r="G38" s="355"/>
      <c r="H38" s="344"/>
      <c r="I38" s="344"/>
    </row>
    <row r="39" spans="4:9" ht="30" customHeight="1">
      <c r="D39" s="353" t="s">
        <v>184</v>
      </c>
      <c r="E39" s="353"/>
      <c r="F39" s="354" t="s">
        <v>182</v>
      </c>
      <c r="G39" s="355"/>
      <c r="H39" s="344"/>
      <c r="I39" s="344"/>
    </row>
    <row r="40" spans="4:9" ht="30" customHeight="1">
      <c r="D40" s="353" t="s">
        <v>185</v>
      </c>
      <c r="E40" s="353"/>
      <c r="F40" s="354" t="s">
        <v>182</v>
      </c>
      <c r="G40" s="355"/>
      <c r="H40" s="344"/>
      <c r="I40" s="344"/>
    </row>
    <row r="41" spans="4:9" ht="30" customHeight="1">
      <c r="D41" s="356" t="s">
        <v>186</v>
      </c>
      <c r="E41" s="357"/>
      <c r="F41" s="354" t="s">
        <v>187</v>
      </c>
      <c r="G41" s="355"/>
      <c r="H41" s="344"/>
      <c r="I41" s="344"/>
    </row>
    <row r="42" spans="4:9" ht="35.25" customHeight="1">
      <c r="D42" s="353" t="s">
        <v>188</v>
      </c>
      <c r="E42" s="353"/>
      <c r="F42" s="354" t="s">
        <v>189</v>
      </c>
      <c r="G42" s="355"/>
      <c r="H42" s="344"/>
      <c r="I42" s="344"/>
    </row>
    <row r="43" spans="4:9" ht="31.5" customHeight="1">
      <c r="D43" s="353" t="s">
        <v>181</v>
      </c>
      <c r="E43" s="353"/>
      <c r="F43" s="354" t="s">
        <v>182</v>
      </c>
      <c r="G43" s="355"/>
      <c r="H43" s="344"/>
      <c r="I43" s="344"/>
    </row>
    <row r="44" spans="4:9" ht="35.25" customHeight="1">
      <c r="D44" s="353" t="s">
        <v>190</v>
      </c>
      <c r="E44" s="353"/>
      <c r="F44" s="354" t="s">
        <v>182</v>
      </c>
      <c r="G44" s="355"/>
      <c r="H44" s="344"/>
      <c r="I44" s="344"/>
    </row>
    <row r="45" spans="4:9" ht="57" customHeight="1">
      <c r="D45" s="353" t="s">
        <v>185</v>
      </c>
      <c r="E45" s="353"/>
      <c r="F45" s="354" t="s">
        <v>182</v>
      </c>
      <c r="G45" s="355"/>
      <c r="H45" s="344"/>
      <c r="I45" s="344"/>
    </row>
    <row r="46" spans="4:9" ht="32.25" customHeight="1">
      <c r="D46" s="353" t="s">
        <v>183</v>
      </c>
      <c r="E46" s="353"/>
      <c r="F46" s="354" t="s">
        <v>182</v>
      </c>
      <c r="G46" s="355"/>
      <c r="H46" s="344"/>
      <c r="I46" s="344"/>
    </row>
    <row r="47" spans="4:9" ht="32.25" customHeight="1">
      <c r="D47" s="356" t="s">
        <v>191</v>
      </c>
      <c r="E47" s="357"/>
      <c r="F47" s="358" t="s">
        <v>192</v>
      </c>
      <c r="G47" s="359"/>
      <c r="H47" s="344"/>
      <c r="I47" s="344"/>
    </row>
    <row r="48" spans="4:9" ht="32.25" customHeight="1">
      <c r="D48" s="353" t="s">
        <v>193</v>
      </c>
      <c r="E48" s="353"/>
      <c r="F48" s="354" t="s">
        <v>194</v>
      </c>
      <c r="G48" s="355"/>
      <c r="H48" s="344"/>
      <c r="I48" s="344"/>
    </row>
    <row r="49" spans="2:9" ht="32.25" customHeight="1">
      <c r="B49" s="95"/>
      <c r="C49" s="96"/>
      <c r="D49" s="353" t="s">
        <v>195</v>
      </c>
      <c r="E49" s="353"/>
      <c r="F49" s="354" t="s">
        <v>196</v>
      </c>
      <c r="G49" s="355"/>
      <c r="H49" s="344"/>
      <c r="I49" s="344"/>
    </row>
    <row r="50" spans="2:9" ht="32.25" customHeight="1">
      <c r="B50" s="95"/>
      <c r="C50" s="96"/>
      <c r="D50" s="353" t="s">
        <v>197</v>
      </c>
      <c r="E50" s="353"/>
      <c r="F50" s="354" t="s">
        <v>198</v>
      </c>
      <c r="G50" s="355"/>
      <c r="H50" s="344"/>
      <c r="I50" s="344"/>
    </row>
    <row r="51" spans="2:9" ht="32.25" customHeight="1">
      <c r="B51" s="95"/>
      <c r="C51" s="96"/>
      <c r="D51" s="64"/>
      <c r="E51" s="64"/>
      <c r="F51" s="66"/>
      <c r="G51" s="262"/>
    </row>
    <row r="52" spans="2:9" ht="21.75" customHeight="1">
      <c r="B52" s="347" t="s">
        <v>199</v>
      </c>
      <c r="C52" s="348"/>
      <c r="D52" s="348"/>
      <c r="E52" s="348"/>
      <c r="F52" s="348"/>
      <c r="G52" s="349"/>
    </row>
    <row r="53" spans="2:9" ht="21.75" customHeight="1">
      <c r="B53" s="347" t="s">
        <v>200</v>
      </c>
      <c r="C53" s="348"/>
      <c r="D53" s="348"/>
      <c r="E53" s="348"/>
      <c r="F53" s="348"/>
      <c r="G53" s="349"/>
    </row>
    <row r="54" spans="2:9" ht="20.25" customHeight="1">
      <c r="B54" s="347" t="s">
        <v>201</v>
      </c>
      <c r="C54" s="348"/>
      <c r="D54" s="348"/>
      <c r="E54" s="348"/>
      <c r="F54" s="348"/>
      <c r="G54" s="349"/>
    </row>
    <row r="55" spans="2:9" ht="20.25" customHeight="1">
      <c r="B55" s="347" t="s">
        <v>202</v>
      </c>
      <c r="C55" s="348"/>
      <c r="D55" s="348"/>
      <c r="E55" s="348"/>
      <c r="F55" s="348"/>
      <c r="G55" s="349"/>
    </row>
    <row r="56" spans="2:9" ht="18" customHeight="1" thickBot="1">
      <c r="B56" s="350" t="s">
        <v>203</v>
      </c>
      <c r="C56" s="351"/>
      <c r="D56" s="351"/>
      <c r="E56" s="351"/>
      <c r="F56" s="351"/>
      <c r="G56" s="352"/>
    </row>
    <row r="57" spans="2:9"/>
  </sheetData>
  <mergeCells count="124">
    <mergeCell ref="B2:G2"/>
    <mergeCell ref="B3:G3"/>
    <mergeCell ref="B4:G4"/>
    <mergeCell ref="B6:G7"/>
    <mergeCell ref="D9:E9"/>
    <mergeCell ref="F9:G9"/>
    <mergeCell ref="D13:E13"/>
    <mergeCell ref="F13:G13"/>
    <mergeCell ref="D14:E14"/>
    <mergeCell ref="F14:G14"/>
    <mergeCell ref="D15:E15"/>
    <mergeCell ref="F15:G15"/>
    <mergeCell ref="D10:E10"/>
    <mergeCell ref="F10:G10"/>
    <mergeCell ref="D11:E11"/>
    <mergeCell ref="F11:G11"/>
    <mergeCell ref="D12:E12"/>
    <mergeCell ref="F12:G12"/>
    <mergeCell ref="F19:G19"/>
    <mergeCell ref="F20:G20"/>
    <mergeCell ref="D21:E21"/>
    <mergeCell ref="F21:G21"/>
    <mergeCell ref="D22:E22"/>
    <mergeCell ref="F22:G22"/>
    <mergeCell ref="D16:E16"/>
    <mergeCell ref="F16:G16"/>
    <mergeCell ref="D17:E17"/>
    <mergeCell ref="F17:G17"/>
    <mergeCell ref="D18:E18"/>
    <mergeCell ref="F18:G18"/>
    <mergeCell ref="C26:G26"/>
    <mergeCell ref="B27:G27"/>
    <mergeCell ref="D29:E29"/>
    <mergeCell ref="F29:G29"/>
    <mergeCell ref="D30:E30"/>
    <mergeCell ref="F30:G30"/>
    <mergeCell ref="D23:E23"/>
    <mergeCell ref="F23:G23"/>
    <mergeCell ref="D24:E24"/>
    <mergeCell ref="F24:G24"/>
    <mergeCell ref="D25:E25"/>
    <mergeCell ref="F25:G25"/>
    <mergeCell ref="D34:E34"/>
    <mergeCell ref="F34:G34"/>
    <mergeCell ref="D35:E35"/>
    <mergeCell ref="F35:G35"/>
    <mergeCell ref="D36:E36"/>
    <mergeCell ref="F36:G36"/>
    <mergeCell ref="D31:E31"/>
    <mergeCell ref="F31:G31"/>
    <mergeCell ref="D32:E32"/>
    <mergeCell ref="F32:G32"/>
    <mergeCell ref="D33:E33"/>
    <mergeCell ref="F33:G33"/>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H10:I10"/>
    <mergeCell ref="H11:I11"/>
    <mergeCell ref="H12:I12"/>
    <mergeCell ref="H13:I13"/>
    <mergeCell ref="H14:I14"/>
    <mergeCell ref="B54:G54"/>
    <mergeCell ref="B55:G55"/>
    <mergeCell ref="B56:G56"/>
    <mergeCell ref="D49:E49"/>
    <mergeCell ref="F49:G49"/>
    <mergeCell ref="D50:E50"/>
    <mergeCell ref="F50:G50"/>
    <mergeCell ref="B52:G52"/>
    <mergeCell ref="B53:G53"/>
    <mergeCell ref="D46:E46"/>
    <mergeCell ref="F46:G46"/>
    <mergeCell ref="D47:E47"/>
    <mergeCell ref="F47:G47"/>
    <mergeCell ref="D48:E48"/>
    <mergeCell ref="F48:G48"/>
    <mergeCell ref="D43:E43"/>
    <mergeCell ref="F43:G43"/>
    <mergeCell ref="D44:E44"/>
    <mergeCell ref="F44:G44"/>
    <mergeCell ref="H20:I20"/>
    <mergeCell ref="H21:I21"/>
    <mergeCell ref="H22:I22"/>
    <mergeCell ref="H23:I23"/>
    <mergeCell ref="H24:I24"/>
    <mergeCell ref="H15:I15"/>
    <mergeCell ref="H16:I16"/>
    <mergeCell ref="H17:I17"/>
    <mergeCell ref="H18:I18"/>
    <mergeCell ref="H19:I19"/>
    <mergeCell ref="H34:I34"/>
    <mergeCell ref="H35:I35"/>
    <mergeCell ref="H36:I36"/>
    <mergeCell ref="H37:I37"/>
    <mergeCell ref="H38:I38"/>
    <mergeCell ref="H25:I25"/>
    <mergeCell ref="H30:I30"/>
    <mergeCell ref="H31:I31"/>
    <mergeCell ref="H32:I32"/>
    <mergeCell ref="H33:I33"/>
    <mergeCell ref="H49:I49"/>
    <mergeCell ref="H50:I50"/>
    <mergeCell ref="H44:I44"/>
    <mergeCell ref="H45:I45"/>
    <mergeCell ref="H46:I46"/>
    <mergeCell ref="H47:I47"/>
    <mergeCell ref="H48:I48"/>
    <mergeCell ref="H39:I39"/>
    <mergeCell ref="H40:I40"/>
    <mergeCell ref="H41:I41"/>
    <mergeCell ref="H42:I42"/>
    <mergeCell ref="H43:I43"/>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IW67"/>
  <sheetViews>
    <sheetView showGridLines="0" topLeftCell="A9" zoomScale="70" zoomScaleNormal="70" zoomScalePageLayoutView="50" workbookViewId="0">
      <pane xSplit="2" ySplit="1" topLeftCell="C10" activePane="bottomRight" state="frozen"/>
      <selection pane="topRight" activeCell="C9" sqref="C9"/>
      <selection pane="bottomLeft" activeCell="A10" sqref="A10"/>
      <selection pane="bottomRight" activeCell="C10" sqref="C10:C14"/>
    </sheetView>
  </sheetViews>
  <sheetFormatPr baseColWidth="10" defaultColWidth="0" defaultRowHeight="13.8" zeroHeight="1"/>
  <cols>
    <col min="1" max="1" width="5" style="6" bestFit="1" customWidth="1"/>
    <col min="2" max="2" width="25.6640625" style="6" customWidth="1"/>
    <col min="3" max="3" width="35.6640625" style="6" customWidth="1"/>
    <col min="4" max="4" width="52.5546875" style="223" customWidth="1"/>
    <col min="5" max="5" width="27.44140625" style="6" customWidth="1"/>
    <col min="6" max="6" width="22" style="6" customWidth="1"/>
    <col min="7" max="7" width="17.33203125" style="6" bestFit="1" customWidth="1"/>
    <col min="8" max="8" width="26.33203125" style="6" customWidth="1"/>
    <col min="9" max="9" width="37.33203125" style="223" customWidth="1"/>
    <col min="10" max="10" width="33.33203125" style="223" customWidth="1"/>
    <col min="11" max="11" width="25.33203125" style="6" customWidth="1"/>
    <col min="12" max="12" width="8.5546875" style="6" hidden="1" customWidth="1"/>
    <col min="13" max="13" width="25.5546875" style="6" customWidth="1"/>
    <col min="14" max="14" width="26.33203125" style="6" customWidth="1"/>
    <col min="15" max="15" width="6.33203125" style="6" hidden="1" customWidth="1"/>
    <col min="16" max="16" width="3.6640625" style="173" customWidth="1"/>
    <col min="17" max="257" width="0" style="173" hidden="1" customWidth="1"/>
    <col min="258" max="16384" width="11.44140625" style="174" hidden="1"/>
  </cols>
  <sheetData>
    <row r="1" spans="1:15" ht="28.2">
      <c r="A1" s="210"/>
      <c r="B1" s="211"/>
      <c r="C1" s="408"/>
      <c r="D1" s="408"/>
      <c r="E1" s="408"/>
      <c r="F1" s="408"/>
      <c r="G1" s="408"/>
      <c r="H1" s="408"/>
      <c r="I1" s="408"/>
      <c r="J1" s="408"/>
      <c r="K1" s="408"/>
      <c r="L1" s="408"/>
      <c r="M1" s="408"/>
      <c r="N1" s="409"/>
      <c r="O1" s="212"/>
    </row>
    <row r="2" spans="1:15" ht="28.2">
      <c r="A2" s="213"/>
      <c r="B2" s="172"/>
      <c r="C2" s="410"/>
      <c r="D2" s="410"/>
      <c r="E2" s="410"/>
      <c r="F2" s="410"/>
      <c r="G2" s="410"/>
      <c r="H2" s="410"/>
      <c r="I2" s="410"/>
      <c r="J2" s="410"/>
      <c r="K2" s="410"/>
      <c r="L2" s="410"/>
      <c r="M2" s="410"/>
      <c r="N2" s="411"/>
      <c r="O2" s="214"/>
    </row>
    <row r="3" spans="1:15" ht="28.5" customHeight="1">
      <c r="A3" s="215"/>
      <c r="B3" s="216"/>
      <c r="C3" s="412"/>
      <c r="D3" s="412"/>
      <c r="E3" s="412"/>
      <c r="F3" s="412"/>
      <c r="G3" s="412"/>
      <c r="H3" s="412"/>
      <c r="I3" s="412"/>
      <c r="J3" s="412"/>
      <c r="K3" s="412"/>
      <c r="L3" s="412"/>
      <c r="M3" s="412"/>
      <c r="N3" s="413"/>
      <c r="O3" s="217"/>
    </row>
    <row r="4" spans="1:15" ht="17.399999999999999">
      <c r="A4" s="416" t="s">
        <v>204</v>
      </c>
      <c r="B4" s="416"/>
      <c r="C4" s="416"/>
      <c r="D4" s="423" t="s">
        <v>5</v>
      </c>
      <c r="E4" s="424"/>
      <c r="F4" s="424"/>
      <c r="G4" s="424"/>
      <c r="H4" s="424"/>
      <c r="I4" s="424"/>
      <c r="J4" s="424"/>
      <c r="K4" s="424"/>
      <c r="L4" s="424"/>
      <c r="M4" s="424"/>
      <c r="N4" s="425"/>
      <c r="O4" s="218"/>
    </row>
    <row r="5" spans="1:15" ht="38.4" customHeight="1">
      <c r="A5" s="416" t="s">
        <v>205</v>
      </c>
      <c r="B5" s="416"/>
      <c r="C5" s="416"/>
      <c r="D5" s="423" t="s">
        <v>206</v>
      </c>
      <c r="E5" s="424"/>
      <c r="F5" s="424"/>
      <c r="G5" s="424"/>
      <c r="H5" s="424"/>
      <c r="I5" s="424"/>
      <c r="J5" s="424"/>
      <c r="K5" s="424"/>
      <c r="L5" s="424"/>
      <c r="M5" s="424"/>
      <c r="N5" s="425"/>
      <c r="O5" s="219"/>
    </row>
    <row r="6" spans="1:15" ht="18" thickBot="1">
      <c r="A6" s="447" t="s">
        <v>207</v>
      </c>
      <c r="B6" s="447"/>
      <c r="C6" s="447"/>
      <c r="D6" s="443" t="s">
        <v>208</v>
      </c>
      <c r="E6" s="444"/>
      <c r="F6" s="444"/>
      <c r="G6" s="444"/>
      <c r="H6" s="444"/>
      <c r="I6" s="444"/>
      <c r="J6" s="444"/>
      <c r="K6" s="444"/>
      <c r="L6" s="444"/>
      <c r="M6" s="444"/>
      <c r="N6" s="445"/>
      <c r="O6" s="266"/>
    </row>
    <row r="7" spans="1:15" ht="15.6" customHeight="1" thickTop="1" thickBot="1">
      <c r="A7" s="272" t="s">
        <v>209</v>
      </c>
      <c r="B7" s="273"/>
      <c r="C7" s="273"/>
      <c r="D7" s="451" t="s">
        <v>210</v>
      </c>
      <c r="E7" s="448" t="s">
        <v>211</v>
      </c>
      <c r="F7" s="449"/>
      <c r="G7" s="449"/>
      <c r="H7" s="450"/>
      <c r="I7" s="459" t="s">
        <v>212</v>
      </c>
      <c r="J7" s="460"/>
      <c r="K7" s="460"/>
      <c r="L7" s="460"/>
      <c r="M7" s="461"/>
      <c r="N7" s="457" t="s">
        <v>213</v>
      </c>
      <c r="O7" s="458"/>
    </row>
    <row r="8" spans="1:15" ht="17.25" customHeight="1" thickTop="1">
      <c r="A8" s="417" t="s">
        <v>214</v>
      </c>
      <c r="B8" s="419" t="s">
        <v>215</v>
      </c>
      <c r="C8" s="220" t="s">
        <v>216</v>
      </c>
      <c r="D8" s="452"/>
      <c r="E8" s="421" t="s">
        <v>217</v>
      </c>
      <c r="F8" s="421" t="s">
        <v>218</v>
      </c>
      <c r="G8" s="421" t="s">
        <v>219</v>
      </c>
      <c r="H8" s="421" t="s">
        <v>158</v>
      </c>
      <c r="I8" s="446" t="s">
        <v>220</v>
      </c>
      <c r="J8" s="181" t="s">
        <v>221</v>
      </c>
      <c r="K8" s="446" t="s">
        <v>212</v>
      </c>
      <c r="L8" s="446" t="s">
        <v>222</v>
      </c>
      <c r="M8" s="446" t="s">
        <v>223</v>
      </c>
      <c r="N8" s="455" t="s">
        <v>224</v>
      </c>
      <c r="O8" s="453" t="s">
        <v>225</v>
      </c>
    </row>
    <row r="9" spans="1:15" s="265" customFormat="1" ht="93" customHeight="1" thickBot="1">
      <c r="A9" s="418"/>
      <c r="B9" s="420"/>
      <c r="C9" s="274" t="s">
        <v>226</v>
      </c>
      <c r="D9" s="420"/>
      <c r="E9" s="422"/>
      <c r="F9" s="422"/>
      <c r="G9" s="422"/>
      <c r="H9" s="422"/>
      <c r="I9" s="422"/>
      <c r="J9" s="275" t="s">
        <v>227</v>
      </c>
      <c r="K9" s="422" t="s">
        <v>228</v>
      </c>
      <c r="L9" s="422"/>
      <c r="M9" s="422" t="s">
        <v>228</v>
      </c>
      <c r="N9" s="456"/>
      <c r="O9" s="454"/>
    </row>
    <row r="10" spans="1:15" ht="60" customHeight="1" thickTop="1">
      <c r="A10" s="438">
        <v>1</v>
      </c>
      <c r="B10" s="439" t="s">
        <v>229</v>
      </c>
      <c r="C10" s="439" t="s">
        <v>230</v>
      </c>
      <c r="D10" s="267" t="s">
        <v>231</v>
      </c>
      <c r="E10" s="464">
        <v>25</v>
      </c>
      <c r="F10" s="465">
        <v>2</v>
      </c>
      <c r="G10" s="466">
        <f>+F10/E10</f>
        <v>0.08</v>
      </c>
      <c r="H10" s="467"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Baja - 2</v>
      </c>
      <c r="I10" s="269" t="s">
        <v>232</v>
      </c>
      <c r="J10" s="270" t="s">
        <v>233</v>
      </c>
      <c r="K10" s="268" t="str">
        <f>IFERROR(CONCATENATE(INDEX('8- Políticas de Administración '!$B$16:$F$53,MATCH('5- Identificación de Riesgos'!J10,'8- Políticas de Administración '!$C$16:$C$54,0),1)," - ",L10),"")</f>
        <v>Leve - 1</v>
      </c>
      <c r="L10" s="271">
        <f>IFERROR(VLOOKUP(INDEX('8- Políticas de Administración '!$B$16:$F$63,MATCH('5- Identificación de Riesgos'!J10,'8- Políticas de Administración '!$C$16:$C$64,0),1),'8- Políticas de Administración '!$B$16:$F$64,5,FALSE),"")</f>
        <v>1</v>
      </c>
      <c r="M10" s="464" t="str">
        <f>IFERROR(CONCATENATE(INDEX('8- Políticas de Administración '!$B$16:$F$53,MATCH(ROUND(AVERAGE(L10:L14),0),'8- Políticas de Administración '!$F$16:$F$53,0),1)," - ",ROUND(AVERAGE(L10:L14),0)),"")</f>
        <v>Leve - 1</v>
      </c>
      <c r="N10" s="463" t="str">
        <f>IFERROR(CONCATENATE(VLOOKUP((LEFT(H10,LEN(H10)-4)&amp;LEFT(M10,LEN(M10)-4)),'9- Matriz de Calor '!$D$18:$E$42,2,0)," - ",RIGHT(H10,1)*RIGHT(M10,1)),"")</f>
        <v>Bajo - 2</v>
      </c>
      <c r="O10" s="462">
        <f>RIGHT(H10,1)*RIGHT(M10,1)</f>
        <v>2</v>
      </c>
    </row>
    <row r="11" spans="1:15" ht="60" customHeight="1">
      <c r="A11" s="433"/>
      <c r="B11" s="430"/>
      <c r="C11" s="430"/>
      <c r="D11" s="170" t="s">
        <v>234</v>
      </c>
      <c r="E11" s="399"/>
      <c r="F11" s="436"/>
      <c r="G11" s="406"/>
      <c r="H11" s="396"/>
      <c r="I11" s="251" t="s">
        <v>235</v>
      </c>
      <c r="J11" s="254" t="s">
        <v>236</v>
      </c>
      <c r="K11" s="227" t="str">
        <f>IFERROR(CONCATENATE(INDEX('8- Políticas de Administración '!$B$16:$F$53,MATCH('5- Identificación de Riesgos'!J11,'8- Políticas de Administración '!$C$16:$C$54,0),1)," - ",L11),"")</f>
        <v>Leve - 1</v>
      </c>
      <c r="L11" s="228">
        <f>IFERROR(VLOOKUP(INDEX('8- Políticas de Administración '!$B$16:$F$63,MATCH('5- Identificación de Riesgos'!J11,'8- Políticas de Administración '!$C$16:$C$64,0),1),'8- Políticas de Administración '!$B$16:$F$64,5,FALSE),"")</f>
        <v>1</v>
      </c>
      <c r="M11" s="399"/>
      <c r="N11" s="402"/>
      <c r="O11" s="462"/>
    </row>
    <row r="12" spans="1:15" ht="60" customHeight="1">
      <c r="A12" s="433"/>
      <c r="B12" s="430"/>
      <c r="C12" s="430"/>
      <c r="D12" s="170" t="s">
        <v>237</v>
      </c>
      <c r="E12" s="399"/>
      <c r="F12" s="436"/>
      <c r="G12" s="406"/>
      <c r="H12" s="396"/>
      <c r="I12" s="251"/>
      <c r="J12" s="254"/>
      <c r="K12" s="227" t="str">
        <f>IFERROR(CONCATENATE(INDEX('8- Políticas de Administración '!$B$16:$F$53,MATCH('5- Identificación de Riesgos'!J12,'8- Políticas de Administración '!$C$16:$C$54,0),1)," - ",L12),"")</f>
        <v/>
      </c>
      <c r="L12" s="228" t="str">
        <f>IFERROR(VLOOKUP(INDEX('8- Políticas de Administración '!$B$16:$F$63,MATCH('5- Identificación de Riesgos'!J12,'8- Políticas de Administración '!$C$16:$C$64,0),1),'8- Políticas de Administración '!$B$16:$F$64,5,FALSE),"")</f>
        <v/>
      </c>
      <c r="M12" s="399"/>
      <c r="N12" s="402"/>
      <c r="O12" s="462"/>
    </row>
    <row r="13" spans="1:15" ht="60" customHeight="1">
      <c r="A13" s="433"/>
      <c r="B13" s="430"/>
      <c r="C13" s="430"/>
      <c r="D13" s="170" t="s">
        <v>238</v>
      </c>
      <c r="E13" s="399"/>
      <c r="F13" s="436"/>
      <c r="G13" s="406"/>
      <c r="H13" s="396"/>
      <c r="I13" s="251"/>
      <c r="J13" s="254"/>
      <c r="K13" s="227" t="str">
        <f>IFERROR(CONCATENATE(INDEX('8- Políticas de Administración '!$B$16:$F$53,MATCH('5- Identificación de Riesgos'!J13,'8- Políticas de Administración '!$C$16:$C$54,0),1)," - ",L13),"")</f>
        <v/>
      </c>
      <c r="L13" s="228" t="str">
        <f>IFERROR(VLOOKUP(INDEX('8- Políticas de Administración '!$B$16:$F$63,MATCH('5- Identificación de Riesgos'!J13,'8- Políticas de Administración '!$C$16:$C$64,0),1),'8- Políticas de Administración '!$B$16:$F$64,5,FALSE),"")</f>
        <v/>
      </c>
      <c r="M13" s="399"/>
      <c r="N13" s="402"/>
      <c r="O13" s="462"/>
    </row>
    <row r="14" spans="1:15" ht="60" customHeight="1" thickBot="1">
      <c r="A14" s="434"/>
      <c r="B14" s="431"/>
      <c r="C14" s="431"/>
      <c r="D14" s="235" t="s">
        <v>239</v>
      </c>
      <c r="E14" s="400"/>
      <c r="F14" s="437"/>
      <c r="G14" s="407"/>
      <c r="H14" s="397"/>
      <c r="I14" s="252"/>
      <c r="J14" s="255"/>
      <c r="K14" s="229" t="str">
        <f>IFERROR(CONCATENATE(INDEX('8- Políticas de Administración '!$B$16:$F$53,MATCH('5- Identificación de Riesgos'!J14,'8- Políticas de Administración '!$C$16:$C$54,0),1)," - ",L14),"")</f>
        <v/>
      </c>
      <c r="L14" s="230" t="str">
        <f>IFERROR(VLOOKUP(INDEX('8- Políticas de Administración '!$B$16:$F$63,MATCH('5- Identificación de Riesgos'!J14,'8- Políticas de Administración '!$C$16:$C$64,0),1),'8- Políticas de Administración '!$B$16:$F$64,5,FALSE),"")</f>
        <v/>
      </c>
      <c r="M14" s="400"/>
      <c r="N14" s="403"/>
      <c r="O14" s="462"/>
    </row>
    <row r="15" spans="1:15" ht="60" customHeight="1">
      <c r="A15" s="432">
        <v>2</v>
      </c>
      <c r="B15" s="429" t="s">
        <v>240</v>
      </c>
      <c r="C15" s="440" t="s">
        <v>241</v>
      </c>
      <c r="D15" s="169" t="s">
        <v>242</v>
      </c>
      <c r="E15" s="398">
        <v>348</v>
      </c>
      <c r="F15" s="398">
        <v>0</v>
      </c>
      <c r="G15" s="405">
        <f>+F15/E15</f>
        <v>0</v>
      </c>
      <c r="H15" s="395" t="str">
        <f>CONCATENATE(IF(G15&lt;='8- Políticas de Administración '!$D$6,'8- Políticas de Administración '!$B$6,IF(G15&lt;='8- Políticas de Administración '!$D$7,'8- Políticas de Administración '!$B$7,IF(G15&lt;='8- Políticas de Administración '!$D$8,'8- Políticas de Administración '!$B$8,IF(G15&lt;='8- Políticas de Administración '!$D$9,'8- Políticas de Administración '!$B$9,IF(G15&lt;='8- Políticas de Administración '!$D$10,'8- Políticas de Administración '!$B$10,"Probabilidad no valida")))))," - ",VLOOKUP(IF(G15&lt;='8- Políticas de Administración '!$D$6,'8- Políticas de Administración '!$B$6,IF(G15&lt;='8- Políticas de Administración '!$D$7,'8- Políticas de Administración '!$B$7,IF(G15&lt;='8- Políticas de Administración '!$D$8,'8- Políticas de Administración '!$B$8,IF(G15&lt;='8- Políticas de Administración '!$D$9,'8- Políticas de Administración '!$B$9,IF(G15&lt;='8- Políticas de Administración '!$D$10,'8- Políticas de Administración '!$B$10,"Probabilidad no valida"))))),'8- Políticas de Administración '!$B$6:$F$10,5,FALSE))</f>
        <v>Muy Baja - 1</v>
      </c>
      <c r="I15" s="250" t="s">
        <v>243</v>
      </c>
      <c r="J15" s="253" t="s">
        <v>244</v>
      </c>
      <c r="K15" s="224" t="str">
        <f>IFERROR(CONCATENATE(INDEX('8- Políticas de Administración '!$B$16:$F$53,MATCH('5- Identificación de Riesgos'!J15,'8- Políticas de Administración '!$C$16:$C$54,0),1)," - ",L15),"")</f>
        <v/>
      </c>
      <c r="L15" s="225" t="str">
        <f>IFERROR(VLOOKUP(INDEX('8- Políticas de Administración '!$B$16:$F$63,MATCH('5- Identificación de Riesgos'!J15,'8- Políticas de Administración '!$C$16:$C$64,0),1),'8- Políticas de Administración '!$B$16:$F$64,5,FALSE),"")</f>
        <v/>
      </c>
      <c r="M15" s="398" t="str">
        <f>IFERROR(CONCATENATE(INDEX('8- Políticas de Administración '!$B$16:$F$53,MATCH(ROUND(AVERAGE(L15:L19),0),'8- Políticas de Administración '!$F$16:$F$53,0),1)," - ",ROUND(AVERAGE(L15:L19),0)),"")</f>
        <v>Menor - 2</v>
      </c>
      <c r="N15" s="401" t="str">
        <f>IFERROR(CONCATENATE(VLOOKUP((LEFT(H15,LEN(H15)-4)&amp;LEFT(M15,LEN(M15)-4)),'9- Matriz de Calor '!$D$18:$E$42,2,0)," - ",RIGHT(H15,1)*RIGHT(M15,1)),"")</f>
        <v>Bajo - 2</v>
      </c>
      <c r="O15" s="468">
        <f>RIGHT(H15,1)*RIGHT(M15,1)</f>
        <v>2</v>
      </c>
    </row>
    <row r="16" spans="1:15" ht="60" customHeight="1">
      <c r="A16" s="433"/>
      <c r="B16" s="430"/>
      <c r="C16" s="441"/>
      <c r="D16" s="170" t="s">
        <v>245</v>
      </c>
      <c r="E16" s="399"/>
      <c r="F16" s="399"/>
      <c r="G16" s="406"/>
      <c r="H16" s="396"/>
      <c r="I16" s="251" t="s">
        <v>235</v>
      </c>
      <c r="J16" s="254" t="s">
        <v>246</v>
      </c>
      <c r="K16" s="227" t="str">
        <f>IFERROR(CONCATENATE(INDEX('8- Políticas de Administración '!$B$16:$F$53,MATCH('5- Identificación de Riesgos'!J16,'8- Políticas de Administración '!$C$16:$C$54,0),1)," - ",L16),"")</f>
        <v>Menor - 2</v>
      </c>
      <c r="L16" s="228">
        <f>IFERROR(VLOOKUP(INDEX('8- Políticas de Administración '!$B$16:$F$63,MATCH('5- Identificación de Riesgos'!J16,'8- Políticas de Administración '!$C$16:$C$64,0),1),'8- Políticas de Administración '!$B$16:$F$64,5,FALSE),"")</f>
        <v>2</v>
      </c>
      <c r="M16" s="399"/>
      <c r="N16" s="402"/>
      <c r="O16" s="468"/>
    </row>
    <row r="17" spans="1:15" ht="60" customHeight="1">
      <c r="A17" s="433"/>
      <c r="B17" s="430"/>
      <c r="C17" s="441"/>
      <c r="D17" s="170" t="s">
        <v>247</v>
      </c>
      <c r="E17" s="399"/>
      <c r="F17" s="399"/>
      <c r="G17" s="406"/>
      <c r="H17" s="396"/>
      <c r="I17" s="251" t="s">
        <v>232</v>
      </c>
      <c r="J17" s="254" t="s">
        <v>233</v>
      </c>
      <c r="K17" s="227" t="str">
        <f>IFERROR(CONCATENATE(INDEX('8- Políticas de Administración '!$B$16:$F$53,MATCH('5- Identificación de Riesgos'!J17,'8- Políticas de Administración '!$C$16:$C$54,0),1)," - ",L17),"")</f>
        <v>Leve - 1</v>
      </c>
      <c r="L17" s="228">
        <f>IFERROR(VLOOKUP(INDEX('8- Políticas de Administración '!$B$16:$F$63,MATCH('5- Identificación de Riesgos'!J17,'8- Políticas de Administración '!$C$16:$C$64,0),1),'8- Políticas de Administración '!$B$16:$F$64,5,FALSE),"")</f>
        <v>1</v>
      </c>
      <c r="M17" s="399"/>
      <c r="N17" s="402"/>
      <c r="O17" s="468"/>
    </row>
    <row r="18" spans="1:15" ht="60" customHeight="1">
      <c r="A18" s="433"/>
      <c r="B18" s="430"/>
      <c r="C18" s="441"/>
      <c r="D18" s="170" t="s">
        <v>248</v>
      </c>
      <c r="E18" s="399"/>
      <c r="F18" s="399"/>
      <c r="G18" s="406"/>
      <c r="H18" s="396"/>
      <c r="I18" s="251" t="s">
        <v>249</v>
      </c>
      <c r="J18" s="254" t="s">
        <v>250</v>
      </c>
      <c r="K18" s="227" t="str">
        <f>IFERROR(CONCATENATE(INDEX('8- Políticas de Administración '!$B$16:$F$53,MATCH('5- Identificación de Riesgos'!J18,'8- Políticas de Administración '!$C$16:$C$54,0),1)," - ",L18),"")</f>
        <v/>
      </c>
      <c r="L18" s="228" t="str">
        <f>IFERROR(VLOOKUP(INDEX('8- Políticas de Administración '!$B$16:$F$63,MATCH('5- Identificación de Riesgos'!J18,'8- Políticas de Administración '!$C$16:$C$64,0),1),'8- Políticas de Administración '!$B$16:$F$64,5,FALSE),"")</f>
        <v/>
      </c>
      <c r="M18" s="399"/>
      <c r="N18" s="402"/>
      <c r="O18" s="468"/>
    </row>
    <row r="19" spans="1:15" ht="60" customHeight="1">
      <c r="A19" s="434"/>
      <c r="B19" s="431"/>
      <c r="C19" s="442"/>
      <c r="D19" s="209" t="s">
        <v>251</v>
      </c>
      <c r="E19" s="400"/>
      <c r="F19" s="400"/>
      <c r="G19" s="407"/>
      <c r="H19" s="397"/>
      <c r="I19" s="252"/>
      <c r="J19" s="255"/>
      <c r="K19" s="229" t="str">
        <f>IFERROR(CONCATENATE(INDEX('8- Políticas de Administración '!$B$16:$F$53,MATCH('5- Identificación de Riesgos'!J19,'8- Políticas de Administración '!$C$16:$C$54,0),1)," - ",L19),"")</f>
        <v/>
      </c>
      <c r="L19" s="230" t="str">
        <f>IFERROR(VLOOKUP(INDEX('8- Políticas de Administración '!$B$16:$F$63,MATCH('5- Identificación de Riesgos'!J19,'8- Políticas de Administración '!$C$16:$C$64,0),1),'8- Políticas de Administración '!$B$16:$F$64,5,FALSE),"")</f>
        <v/>
      </c>
      <c r="M19" s="400"/>
      <c r="N19" s="403"/>
      <c r="O19" s="468"/>
    </row>
    <row r="20" spans="1:15" ht="60" customHeight="1">
      <c r="A20" s="432">
        <v>3</v>
      </c>
      <c r="B20" s="429" t="s">
        <v>252</v>
      </c>
      <c r="C20" s="440" t="s">
        <v>253</v>
      </c>
      <c r="D20" s="170" t="s">
        <v>254</v>
      </c>
      <c r="E20" s="398">
        <v>41000</v>
      </c>
      <c r="F20" s="398">
        <v>205</v>
      </c>
      <c r="G20" s="405">
        <f t="shared" ref="G20" si="0">F20/E20</f>
        <v>5.0000000000000001E-3</v>
      </c>
      <c r="H20" s="395"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Muy Baja - 1</v>
      </c>
      <c r="I20" s="250" t="s">
        <v>243</v>
      </c>
      <c r="J20" s="253" t="s">
        <v>255</v>
      </c>
      <c r="K20" s="224" t="str">
        <f>IFERROR(CONCATENATE(INDEX('8- Políticas de Administración '!$B$16:$F$53,MATCH('5- Identificación de Riesgos'!J20,'8- Políticas de Administración '!$C$16:$C$54,0),1)," - ",L20),"")</f>
        <v/>
      </c>
      <c r="L20" s="225" t="str">
        <f>IFERROR(VLOOKUP(INDEX('8- Políticas de Administración '!$B$16:$F$63,MATCH('5- Identificación de Riesgos'!J20,'8- Políticas de Administración '!$C$16:$C$64,0),1),'8- Políticas de Administración '!$B$16:$F$64,5,FALSE),"")</f>
        <v/>
      </c>
      <c r="M20" s="398" t="str">
        <f>IFERROR(CONCATENATE(INDEX('8- Políticas de Administración '!$B$16:$F$53,MATCH(ROUND(AVERAGE(L20:L24),0),'8- Políticas de Administración '!$F$16:$F$53,0),1)," - ",ROUND(AVERAGE(L20:L24),0)),"")</f>
        <v>Leve - 1</v>
      </c>
      <c r="N20" s="401" t="str">
        <f>IFERROR(CONCATENATE(VLOOKUP((LEFT(H20,LEN(H20)-4)&amp;LEFT(M20,LEN(M20)-4)),'9- Matriz de Calor '!$D$18:$E$42,2,0)," - ",RIGHT(H20,1)*RIGHT(M20,1)),"")</f>
        <v>Bajo - 1</v>
      </c>
      <c r="O20" s="468">
        <f>RIGHT(H20,1)*RIGHT(M20,1)</f>
        <v>1</v>
      </c>
    </row>
    <row r="21" spans="1:15" ht="60" customHeight="1">
      <c r="A21" s="433"/>
      <c r="B21" s="430"/>
      <c r="C21" s="441"/>
      <c r="D21" s="170" t="s">
        <v>256</v>
      </c>
      <c r="E21" s="399"/>
      <c r="F21" s="399"/>
      <c r="G21" s="406"/>
      <c r="H21" s="396"/>
      <c r="I21" s="251" t="s">
        <v>257</v>
      </c>
      <c r="J21" s="254" t="s">
        <v>258</v>
      </c>
      <c r="K21" s="227" t="str">
        <f>IFERROR(CONCATENATE(INDEX('8- Políticas de Administración '!$B$16:$F$53,MATCH('5- Identificación de Riesgos'!J21,'8- Políticas de Administración '!$C$16:$C$54,0),1)," - ",L21),"")</f>
        <v>Leve - 1</v>
      </c>
      <c r="L21" s="228">
        <f>IFERROR(VLOOKUP(INDEX('8- Políticas de Administración '!$B$16:$F$63,MATCH('5- Identificación de Riesgos'!J21,'8- Políticas de Administración '!$C$16:$C$64,0),1),'8- Políticas de Administración '!$B$16:$F$64,5,FALSE),"")</f>
        <v>1</v>
      </c>
      <c r="M21" s="399"/>
      <c r="N21" s="402"/>
      <c r="O21" s="468"/>
    </row>
    <row r="22" spans="1:15" ht="60" customHeight="1">
      <c r="A22" s="433"/>
      <c r="B22" s="430"/>
      <c r="C22" s="441"/>
      <c r="D22" s="170" t="s">
        <v>259</v>
      </c>
      <c r="E22" s="399"/>
      <c r="F22" s="399"/>
      <c r="G22" s="406"/>
      <c r="H22" s="396"/>
      <c r="I22" s="251"/>
      <c r="J22" s="254"/>
      <c r="K22" s="227" t="str">
        <f>IFERROR(CONCATENATE(INDEX('8- Políticas de Administración '!$B$16:$F$53,MATCH('5- Identificación de Riesgos'!J22,'8- Políticas de Administración '!$C$16:$C$54,0),1)," - ",L22),"")</f>
        <v/>
      </c>
      <c r="L22" s="228" t="str">
        <f>IFERROR(VLOOKUP(INDEX('8- Políticas de Administración '!$B$16:$F$63,MATCH('5- Identificación de Riesgos'!J22,'8- Políticas de Administración '!$C$16:$C$64,0),1),'8- Políticas de Administración '!$B$16:$F$64,5,FALSE),"")</f>
        <v/>
      </c>
      <c r="M22" s="399"/>
      <c r="N22" s="402"/>
      <c r="O22" s="468"/>
    </row>
    <row r="23" spans="1:15" ht="60" customHeight="1">
      <c r="A23" s="433"/>
      <c r="B23" s="430"/>
      <c r="C23" s="441"/>
      <c r="D23" s="170" t="s">
        <v>260</v>
      </c>
      <c r="E23" s="399"/>
      <c r="F23" s="399"/>
      <c r="G23" s="406"/>
      <c r="H23" s="396"/>
      <c r="I23" s="251"/>
      <c r="J23" s="254"/>
      <c r="K23" s="227" t="str">
        <f>IFERROR(CONCATENATE(INDEX('8- Políticas de Administración '!$B$16:$F$53,MATCH('5- Identificación de Riesgos'!J23,'8- Políticas de Administración '!$C$16:$C$54,0),1)," - ",L23),"")</f>
        <v/>
      </c>
      <c r="L23" s="228" t="str">
        <f>IFERROR(VLOOKUP(INDEX('8- Políticas de Administración '!$B$16:$F$63,MATCH('5- Identificación de Riesgos'!J23,'8- Políticas de Administración '!$C$16:$C$64,0),1),'8- Políticas de Administración '!$B$16:$F$64,5,FALSE),"")</f>
        <v/>
      </c>
      <c r="M23" s="399"/>
      <c r="N23" s="402"/>
      <c r="O23" s="468"/>
    </row>
    <row r="24" spans="1:15" ht="60" customHeight="1" thickBot="1">
      <c r="A24" s="434"/>
      <c r="B24" s="431"/>
      <c r="C24" s="442"/>
      <c r="D24" s="209" t="s">
        <v>261</v>
      </c>
      <c r="E24" s="400"/>
      <c r="F24" s="400"/>
      <c r="G24" s="407"/>
      <c r="H24" s="397"/>
      <c r="I24" s="252"/>
      <c r="J24" s="255"/>
      <c r="K24" s="229" t="str">
        <f>IFERROR(CONCATENATE(INDEX('8- Políticas de Administración '!$B$16:$F$53,MATCH('5- Identificación de Riesgos'!J24,'8- Políticas de Administración '!$C$16:$C$54,0),1)," - ",L24),"")</f>
        <v/>
      </c>
      <c r="L24" s="230" t="str">
        <f>IFERROR(VLOOKUP(INDEX('8- Políticas de Administración '!$B$16:$F$63,MATCH('5- Identificación de Riesgos'!J24,'8- Políticas de Administración '!$C$16:$C$64,0),1),'8- Políticas de Administración '!$B$16:$F$64,5,FALSE),"")</f>
        <v/>
      </c>
      <c r="M24" s="400"/>
      <c r="N24" s="403"/>
      <c r="O24" s="468"/>
    </row>
    <row r="25" spans="1:15" ht="60" customHeight="1">
      <c r="A25" s="432">
        <v>4</v>
      </c>
      <c r="B25" s="429" t="s">
        <v>262</v>
      </c>
      <c r="C25" s="429" t="s">
        <v>263</v>
      </c>
      <c r="D25" s="169" t="s">
        <v>264</v>
      </c>
      <c r="E25" s="398">
        <v>600</v>
      </c>
      <c r="F25" s="398">
        <v>0</v>
      </c>
      <c r="G25" s="405">
        <f t="shared" ref="G25" si="1">F25/E25</f>
        <v>0</v>
      </c>
      <c r="H25" s="395" t="str">
        <f>CONCATENATE(IF(G25&lt;='8- Políticas de Administración '!$D$6,'8- Políticas de Administración '!$B$6,IF(G25&lt;='8- Políticas de Administración '!$D$7,'8- Políticas de Administración '!$B$7,IF(G25&lt;='8- Políticas de Administración '!$D$8,'8- Políticas de Administración '!$B$8,IF(G25&lt;='8- Políticas de Administración '!$D$9,'8- Políticas de Administración '!$B$9,IF(G25&lt;='8- Políticas de Administración '!$D$10,'8- Políticas de Administración '!$B$10,"Probabilidad no valida")))))," - ",VLOOKUP(IF(G25&lt;='8- Políticas de Administración '!$D$6,'8- Políticas de Administración '!$B$6,IF(G25&lt;='8- Políticas de Administración '!$D$7,'8- Políticas de Administración '!$B$7,IF(G25&lt;='8- Políticas de Administración '!$D$8,'8- Políticas de Administración '!$B$8,IF(G25&lt;='8- Políticas de Administración '!$D$9,'8- Políticas de Administración '!$B$9,IF(G25&lt;='8- Políticas de Administración '!$D$10,'8- Políticas de Administración '!$B$10,"Probabilidad no valida"))))),'8- Políticas de Administración '!$B$6:$F$10,5,FALSE))</f>
        <v>Muy Baja - 1</v>
      </c>
      <c r="I25" s="250" t="s">
        <v>249</v>
      </c>
      <c r="J25" s="253" t="s">
        <v>265</v>
      </c>
      <c r="K25" s="224" t="str">
        <f>IFERROR(CONCATENATE(INDEX('8- Políticas de Administración '!$B$16:$F$53,MATCH('5- Identificación de Riesgos'!J25,'8- Políticas de Administración '!$C$16:$C$54,0),1)," - ",L25),"")</f>
        <v/>
      </c>
      <c r="L25" s="225" t="str">
        <f>IFERROR(VLOOKUP(INDEX('8- Políticas de Administración '!$B$16:$F$63,MATCH('5- Identificación de Riesgos'!J25,'8- Políticas de Administración '!$C$16:$C$64,0),1),'8- Políticas de Administración '!$B$16:$F$64,5,FALSE),"")</f>
        <v/>
      </c>
      <c r="M25" s="398" t="str">
        <f>IFERROR(CONCATENATE(INDEX('8- Políticas de Administración '!$B$16:$F$53,MATCH(ROUND(AVERAGE(L25:L29),0),'8- Políticas de Administración '!$F$16:$F$53,0),1)," - ",ROUND(AVERAGE(L25:L29),0)),"")</f>
        <v>Leve - 1</v>
      </c>
      <c r="N25" s="401" t="str">
        <f>IFERROR(CONCATENATE(VLOOKUP((LEFT(H25,LEN(H25)-4)&amp;LEFT(M25,LEN(M25)-4)),'9- Matriz de Calor '!$D$18:$E$42,2,0)," - ",RIGHT(H25,1)*RIGHT(M25,1)),"")</f>
        <v>Bajo - 1</v>
      </c>
      <c r="O25" s="469">
        <f>RIGHT(H25,1)*RIGHT(M25,1)</f>
        <v>1</v>
      </c>
    </row>
    <row r="26" spans="1:15" ht="60" customHeight="1">
      <c r="A26" s="433"/>
      <c r="B26" s="430"/>
      <c r="C26" s="430"/>
      <c r="D26" s="170" t="s">
        <v>266</v>
      </c>
      <c r="E26" s="399"/>
      <c r="F26" s="399"/>
      <c r="G26" s="406"/>
      <c r="H26" s="396"/>
      <c r="I26" s="251" t="s">
        <v>243</v>
      </c>
      <c r="J26" s="254" t="s">
        <v>267</v>
      </c>
      <c r="K26" s="227" t="str">
        <f>IFERROR(CONCATENATE(INDEX('8- Políticas de Administración '!$B$16:$F$53,MATCH('5- Identificación de Riesgos'!J26,'8- Políticas de Administración '!$C$16:$C$54,0),1)," - ",L26),"")</f>
        <v/>
      </c>
      <c r="L26" s="228" t="str">
        <f>IFERROR(VLOOKUP(INDEX('8- Políticas de Administración '!$B$16:$F$63,MATCH('5- Identificación de Riesgos'!J26,'8- Políticas de Administración '!$C$16:$C$64,0),1),'8- Políticas de Administración '!$B$16:$F$64,5,FALSE),"")</f>
        <v/>
      </c>
      <c r="M26" s="399"/>
      <c r="N26" s="402"/>
      <c r="O26" s="470"/>
    </row>
    <row r="27" spans="1:15" ht="60" customHeight="1">
      <c r="A27" s="433"/>
      <c r="B27" s="430"/>
      <c r="C27" s="430"/>
      <c r="D27" s="170" t="s">
        <v>268</v>
      </c>
      <c r="E27" s="399"/>
      <c r="F27" s="399"/>
      <c r="G27" s="406"/>
      <c r="H27" s="396"/>
      <c r="I27" s="251" t="s">
        <v>257</v>
      </c>
      <c r="J27" s="254" t="s">
        <v>258</v>
      </c>
      <c r="K27" s="227" t="str">
        <f>IFERROR(CONCATENATE(INDEX('8- Políticas de Administración '!$B$16:$F$53,MATCH('5- Identificación de Riesgos'!J27,'8- Políticas de Administración '!$C$16:$C$54,0),1)," - ",L27),"")</f>
        <v>Leve - 1</v>
      </c>
      <c r="L27" s="228">
        <f>IFERROR(VLOOKUP(INDEX('8- Políticas de Administración '!$B$16:$F$63,MATCH('5- Identificación de Riesgos'!J27,'8- Políticas de Administración '!$C$16:$C$64,0),1),'8- Políticas de Administración '!$B$16:$F$64,5,FALSE),"")</f>
        <v>1</v>
      </c>
      <c r="M27" s="399"/>
      <c r="N27" s="402"/>
      <c r="O27" s="470"/>
    </row>
    <row r="28" spans="1:15" ht="60" customHeight="1">
      <c r="A28" s="433"/>
      <c r="B28" s="430"/>
      <c r="C28" s="430"/>
      <c r="D28" s="170" t="s">
        <v>269</v>
      </c>
      <c r="E28" s="399"/>
      <c r="F28" s="399"/>
      <c r="G28" s="406"/>
      <c r="H28" s="396"/>
      <c r="I28" s="251" t="s">
        <v>235</v>
      </c>
      <c r="J28" s="254" t="s">
        <v>236</v>
      </c>
      <c r="K28" s="227" t="str">
        <f>IFERROR(CONCATENATE(INDEX('8- Políticas de Administración '!$B$16:$F$53,MATCH('5- Identificación de Riesgos'!J28,'8- Políticas de Administración '!$C$16:$C$54,0),1)," - ",L28),"")</f>
        <v>Leve - 1</v>
      </c>
      <c r="L28" s="228">
        <f>IFERROR(VLOOKUP(INDEX('8- Políticas de Administración '!$B$16:$F$63,MATCH('5- Identificación de Riesgos'!J28,'8- Políticas de Administración '!$C$16:$C$64,0),1),'8- Políticas de Administración '!$B$16:$F$64,5,FALSE),"")</f>
        <v>1</v>
      </c>
      <c r="M28" s="399"/>
      <c r="N28" s="402"/>
      <c r="O28" s="470"/>
    </row>
    <row r="29" spans="1:15" ht="60" customHeight="1" thickBot="1">
      <c r="A29" s="434"/>
      <c r="B29" s="431"/>
      <c r="C29" s="431"/>
      <c r="D29" s="209" t="s">
        <v>270</v>
      </c>
      <c r="E29" s="400"/>
      <c r="F29" s="400"/>
      <c r="G29" s="407"/>
      <c r="H29" s="397"/>
      <c r="I29" s="252"/>
      <c r="J29" s="255"/>
      <c r="K29" s="229" t="str">
        <f>IFERROR(CONCATENATE(INDEX('8- Políticas de Administración '!$B$16:$F$53,MATCH('5- Identificación de Riesgos'!J29,'8- Políticas de Administración '!$C$16:$C$54,0),1)," - ",L29),"")</f>
        <v/>
      </c>
      <c r="L29" s="230" t="str">
        <f>IFERROR(VLOOKUP(INDEX('8- Políticas de Administración '!$B$16:$F$63,MATCH('5- Identificación de Riesgos'!J29,'8- Políticas de Administración '!$C$16:$C$64,0),1),'8- Políticas de Administración '!$B$16:$F$64,5,FALSE),"")</f>
        <v/>
      </c>
      <c r="M29" s="400"/>
      <c r="N29" s="403"/>
      <c r="O29" s="470"/>
    </row>
    <row r="30" spans="1:15" s="221" customFormat="1" ht="60" customHeight="1">
      <c r="A30" s="432">
        <v>5</v>
      </c>
      <c r="B30" s="429" t="s">
        <v>271</v>
      </c>
      <c r="C30" s="429" t="s">
        <v>272</v>
      </c>
      <c r="D30" s="231" t="s">
        <v>273</v>
      </c>
      <c r="E30" s="435">
        <v>1200</v>
      </c>
      <c r="F30" s="435">
        <v>49</v>
      </c>
      <c r="G30" s="405">
        <f t="shared" ref="G30" si="2">F30/E30</f>
        <v>4.0833333333333333E-2</v>
      </c>
      <c r="H30" s="395"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Baja - 2</v>
      </c>
      <c r="I30" s="250" t="s">
        <v>232</v>
      </c>
      <c r="J30" s="253" t="s">
        <v>233</v>
      </c>
      <c r="K30" s="224" t="str">
        <f>IFERROR(CONCATENATE(INDEX('8- Políticas de Administración '!$B$16:$F$53,MATCH('5- Identificación de Riesgos'!J30,'8- Políticas de Administración '!$C$16:$C$54,0),1)," - ",L30),"")</f>
        <v>Leve - 1</v>
      </c>
      <c r="L30" s="225">
        <f>IFERROR(VLOOKUP(INDEX('8- Políticas de Administración '!$B$16:$F$63,MATCH('5- Identificación de Riesgos'!J30,'8- Políticas de Administración '!$C$16:$C$64,0),1),'8- Políticas de Administración '!$B$16:$F$64,5,FALSE),"")</f>
        <v>1</v>
      </c>
      <c r="M30" s="398" t="str">
        <f>IFERROR(CONCATENATE(INDEX('8- Políticas de Administración '!$B$16:$F$53,MATCH(ROUND(AVERAGE(L30:L34),0),'8- Políticas de Administración '!$F$16:$F$53,0),1)," - ",ROUND(AVERAGE(L30:L34),0)),"")</f>
        <v>Leve - 1</v>
      </c>
      <c r="N30" s="401" t="str">
        <f>IFERROR(CONCATENATE(VLOOKUP((LEFT(H30,LEN(H30)-4)&amp;LEFT(M30,LEN(M30)-4)),'9- Matriz de Calor '!$D$18:$E$42,2,0)," - ",RIGHT(H30,1)*RIGHT(M30,1)),"")</f>
        <v>Bajo - 2</v>
      </c>
      <c r="O30" s="471">
        <f>RIGHT(H30,1)*RIGHT(M30,1)</f>
        <v>2</v>
      </c>
    </row>
    <row r="31" spans="1:15" s="221" customFormat="1" ht="60" customHeight="1">
      <c r="A31" s="433"/>
      <c r="B31" s="430"/>
      <c r="C31" s="430"/>
      <c r="D31" s="233" t="s">
        <v>274</v>
      </c>
      <c r="E31" s="436"/>
      <c r="F31" s="436"/>
      <c r="G31" s="406"/>
      <c r="H31" s="396"/>
      <c r="I31" s="251" t="s">
        <v>249</v>
      </c>
      <c r="J31" s="254" t="s">
        <v>250</v>
      </c>
      <c r="K31" s="227" t="str">
        <f>IFERROR(CONCATENATE(INDEX('8- Políticas de Administración '!$B$16:$F$53,MATCH('5- Identificación de Riesgos'!J31,'8- Políticas de Administración '!$C$16:$C$54,0),1)," - ",L31),"")</f>
        <v/>
      </c>
      <c r="L31" s="228" t="str">
        <f>IFERROR(VLOOKUP(INDEX('8- Políticas de Administración '!$B$16:$F$63,MATCH('5- Identificación de Riesgos'!J31,'8- Políticas de Administración '!$C$16:$C$64,0),1),'8- Políticas de Administración '!$B$16:$F$64,5,FALSE),"")</f>
        <v/>
      </c>
      <c r="M31" s="399"/>
      <c r="N31" s="402"/>
      <c r="O31" s="471"/>
    </row>
    <row r="32" spans="1:15" s="221" customFormat="1" ht="60" customHeight="1">
      <c r="A32" s="433"/>
      <c r="B32" s="430"/>
      <c r="C32" s="430"/>
      <c r="D32" s="233" t="s">
        <v>275</v>
      </c>
      <c r="E32" s="436"/>
      <c r="F32" s="436"/>
      <c r="G32" s="406"/>
      <c r="H32" s="396"/>
      <c r="I32" s="251" t="s">
        <v>243</v>
      </c>
      <c r="J32" s="254" t="s">
        <v>267</v>
      </c>
      <c r="K32" s="227" t="str">
        <f>IFERROR(CONCATENATE(INDEX('8- Políticas de Administración '!$B$16:$F$53,MATCH('5- Identificación de Riesgos'!J32,'8- Políticas de Administración '!$C$16:$C$54,0),1)," - ",L32),"")</f>
        <v/>
      </c>
      <c r="L32" s="228" t="str">
        <f>IFERROR(VLOOKUP(INDEX('8- Políticas de Administración '!$B$16:$F$63,MATCH('5- Identificación de Riesgos'!J32,'8- Políticas de Administración '!$C$16:$C$64,0),1),'8- Políticas de Administración '!$B$16:$F$64,5,FALSE),"")</f>
        <v/>
      </c>
      <c r="M32" s="399"/>
      <c r="N32" s="402"/>
      <c r="O32" s="471"/>
    </row>
    <row r="33" spans="1:22" s="221" customFormat="1" ht="60" customHeight="1">
      <c r="A33" s="433"/>
      <c r="B33" s="430"/>
      <c r="C33" s="430"/>
      <c r="D33" s="233" t="s">
        <v>276</v>
      </c>
      <c r="E33" s="436"/>
      <c r="F33" s="436"/>
      <c r="G33" s="406"/>
      <c r="H33" s="396"/>
      <c r="I33" s="251" t="s">
        <v>235</v>
      </c>
      <c r="J33" s="254" t="s">
        <v>277</v>
      </c>
      <c r="K33" s="227" t="str">
        <f>IFERROR(CONCATENATE(INDEX('8- Políticas de Administración '!$B$16:$F$53,MATCH('5- Identificación de Riesgos'!J33,'8- Políticas de Administración '!$C$16:$C$54,0),1)," - ",L33),"")</f>
        <v/>
      </c>
      <c r="L33" s="228" t="str">
        <f>IFERROR(VLOOKUP(INDEX('8- Políticas de Administración '!$B$16:$F$63,MATCH('5- Identificación de Riesgos'!J33,'8- Políticas de Administración '!$C$16:$C$64,0),1),'8- Políticas de Administración '!$B$16:$F$64,5,FALSE),"")</f>
        <v/>
      </c>
      <c r="M33" s="399"/>
      <c r="N33" s="402"/>
      <c r="O33" s="471"/>
      <c r="P33" s="232"/>
      <c r="Q33" s="232"/>
      <c r="R33" s="232"/>
      <c r="S33" s="232"/>
      <c r="T33" s="232"/>
      <c r="U33" s="232"/>
      <c r="V33" s="232"/>
    </row>
    <row r="34" spans="1:22" s="221" customFormat="1" ht="60" customHeight="1" thickBot="1">
      <c r="A34" s="434"/>
      <c r="B34" s="431"/>
      <c r="C34" s="431"/>
      <c r="D34" s="235" t="s">
        <v>278</v>
      </c>
      <c r="E34" s="437"/>
      <c r="F34" s="437"/>
      <c r="G34" s="407"/>
      <c r="H34" s="397"/>
      <c r="I34" s="252"/>
      <c r="J34" s="255"/>
      <c r="K34" s="229" t="str">
        <f>IFERROR(CONCATENATE(INDEX('8- Políticas de Administración '!$B$16:$F$53,MATCH('5- Identificación de Riesgos'!J34,'8- Políticas de Administración '!$C$16:$C$54,0),1)," - ",L34),"")</f>
        <v/>
      </c>
      <c r="L34" s="230" t="str">
        <f>IFERROR(VLOOKUP(INDEX('8- Políticas de Administración '!$B$16:$F$63,MATCH('5- Identificación de Riesgos'!J34,'8- Políticas de Administración '!$C$16:$C$64,0),1),'8- Políticas de Administración '!$B$16:$F$64,5,FALSE),"")</f>
        <v/>
      </c>
      <c r="M34" s="400"/>
      <c r="N34" s="403"/>
      <c r="O34" s="471"/>
      <c r="P34" s="232"/>
      <c r="Q34" s="232"/>
      <c r="R34" s="232"/>
      <c r="S34" s="232"/>
      <c r="T34" s="232"/>
      <c r="U34" s="232"/>
      <c r="V34" s="232"/>
    </row>
    <row r="35" spans="1:22" ht="60" customHeight="1">
      <c r="A35" s="432">
        <v>6</v>
      </c>
      <c r="B35" s="429" t="s">
        <v>279</v>
      </c>
      <c r="C35" s="429" t="s">
        <v>280</v>
      </c>
      <c r="D35" s="231" t="s">
        <v>281</v>
      </c>
      <c r="E35" s="398">
        <v>4</v>
      </c>
      <c r="F35" s="398">
        <v>0</v>
      </c>
      <c r="G35" s="405">
        <f t="shared" ref="G35" si="3">F35/E35</f>
        <v>0</v>
      </c>
      <c r="H35" s="395" t="str">
        <f>CONCATENATE(IF(G35&lt;='8- Políticas de Administración '!$D$6,'8- Políticas de Administración '!$B$6,IF(G35&lt;='8- Políticas de Administración '!$D$7,'8- Políticas de Administración '!$B$7,IF(G35&lt;='8- Políticas de Administración '!$D$8,'8- Políticas de Administración '!$B$8,IF(G35&lt;='8- Políticas de Administración '!$D$9,'8- Políticas de Administración '!$B$9,IF(G35&lt;='8- Políticas de Administración '!$D$10,'8- Políticas de Administración '!$B$10,"Probabilidad no valida")))))," - ",VLOOKUP(IF(G35&lt;='8- Políticas de Administración '!$D$6,'8- Políticas de Administración '!$B$6,IF(G35&lt;='8- Políticas de Administración '!$D$7,'8- Políticas de Administración '!$B$7,IF(G35&lt;='8- Políticas de Administración '!$D$8,'8- Políticas de Administración '!$B$8,IF(G35&lt;='8- Políticas de Administración '!$D$9,'8- Políticas de Administración '!$B$9,IF(G35&lt;='8- Políticas de Administración '!$D$10,'8- Políticas de Administración '!$B$10,"Probabilidad no valida"))))),'8- Políticas de Administración '!$B$6:$F$10,5,FALSE))</f>
        <v>Muy Baja - 1</v>
      </c>
      <c r="I35" s="250" t="s">
        <v>235</v>
      </c>
      <c r="J35" s="253" t="s">
        <v>277</v>
      </c>
      <c r="K35" s="224" t="str">
        <f>IFERROR(CONCATENATE(INDEX('8- Políticas de Administración '!$B$16:$F$53,MATCH('5- Identificación de Riesgos'!J35,'8- Políticas de Administración '!$C$16:$C$54,0),1)," - ",L35),"")</f>
        <v/>
      </c>
      <c r="L35" s="225" t="str">
        <f>IFERROR(VLOOKUP(INDEX('8- Políticas de Administración '!$B$16:$F$63,MATCH('5- Identificación de Riesgos'!J35,'8- Políticas de Administración '!$C$16:$C$64,0),1),'8- Políticas de Administración '!$B$16:$F$64,5,FALSE),"")</f>
        <v/>
      </c>
      <c r="M35" s="398" t="str">
        <f>IFERROR(CONCATENATE(INDEX('8- Políticas de Administración '!$B$16:$F$53,MATCH(ROUND(AVERAGE(L35:L37),0),'8- Políticas de Administración '!$F$16:$F$53,0),1)," - ",ROUND(AVERAGE(L35:L37),0)),"")</f>
        <v>Mayor - 4</v>
      </c>
      <c r="N35" s="401" t="str">
        <f>IFERROR(CONCATENATE(VLOOKUP((LEFT(H35,LEN(H35)-4)&amp;LEFT(M35,LEN(M35)-4)),'9- Matriz de Calor '!$D$18:$E$42,2,0)," - ",RIGHT(H35,1)*RIGHT(M35,1)),"")</f>
        <v>Alto  - 4</v>
      </c>
      <c r="O35" s="414">
        <f>RIGHT(H35,1)*RIGHT(M35,1)</f>
        <v>4</v>
      </c>
      <c r="P35" s="226"/>
      <c r="Q35" s="404" t="s">
        <v>282</v>
      </c>
      <c r="R35" s="404"/>
      <c r="S35" s="404"/>
      <c r="T35" s="404"/>
      <c r="U35" s="404"/>
      <c r="V35" s="404"/>
    </row>
    <row r="36" spans="1:22" ht="60" customHeight="1">
      <c r="A36" s="433"/>
      <c r="B36" s="430"/>
      <c r="C36" s="430"/>
      <c r="D36" s="233" t="s">
        <v>283</v>
      </c>
      <c r="E36" s="399"/>
      <c r="F36" s="399"/>
      <c r="G36" s="406"/>
      <c r="H36" s="396"/>
      <c r="I36" s="251" t="s">
        <v>232</v>
      </c>
      <c r="J36" s="254" t="s">
        <v>284</v>
      </c>
      <c r="K36" s="227" t="str">
        <f>IFERROR(CONCATENATE(INDEX('8- Políticas de Administración '!$B$16:$F$53,MATCH('5- Identificación de Riesgos'!J36,'8- Políticas de Administración '!$C$16:$C$54,0),1)," - ",L36),"")</f>
        <v>Moderado - 3</v>
      </c>
      <c r="L36" s="228">
        <f>IFERROR(VLOOKUP(INDEX('8- Políticas de Administración '!$B$16:$F$63,MATCH('5- Identificación de Riesgos'!J36,'8- Políticas de Administración '!$C$16:$C$64,0),1),'8- Políticas de Administración '!$B$16:$F$64,5,FALSE),"")</f>
        <v>3</v>
      </c>
      <c r="M36" s="399"/>
      <c r="N36" s="402"/>
      <c r="O36" s="415"/>
      <c r="P36" s="226"/>
      <c r="Q36" s="404"/>
      <c r="R36" s="404"/>
      <c r="S36" s="404"/>
      <c r="T36" s="404"/>
      <c r="U36" s="404"/>
      <c r="V36" s="404"/>
    </row>
    <row r="37" spans="1:22" ht="60" customHeight="1" thickBot="1">
      <c r="A37" s="434"/>
      <c r="B37" s="431"/>
      <c r="C37" s="431"/>
      <c r="D37" s="235"/>
      <c r="E37" s="400"/>
      <c r="F37" s="400"/>
      <c r="G37" s="407"/>
      <c r="H37" s="397"/>
      <c r="I37" s="252" t="s">
        <v>257</v>
      </c>
      <c r="J37" s="255" t="s">
        <v>285</v>
      </c>
      <c r="K37" s="229" t="str">
        <f>IFERROR(CONCATENATE(INDEX('8- Políticas de Administración '!$B$16:$F$53,MATCH('5- Identificación de Riesgos'!J37,'8- Políticas de Administración '!$C$16:$C$54,0),1)," - ",L37),"")</f>
        <v>Mayor - 4</v>
      </c>
      <c r="L37" s="230">
        <f>IFERROR(VLOOKUP(INDEX('8- Políticas de Administración '!$B$16:$F$63,MATCH('5- Identificación de Riesgos'!J37,'8- Políticas de Administración '!$C$16:$C$64,0),1),'8- Políticas de Administración '!$B$16:$F$64,5,FALSE),"")</f>
        <v>4</v>
      </c>
      <c r="M37" s="400"/>
      <c r="N37" s="403"/>
      <c r="O37" s="415"/>
      <c r="P37" s="226"/>
      <c r="Q37" s="404"/>
      <c r="R37" s="404"/>
      <c r="S37" s="404"/>
      <c r="T37" s="404"/>
      <c r="U37" s="404"/>
      <c r="V37" s="404"/>
    </row>
    <row r="38" spans="1:22" ht="94.5" customHeight="1">
      <c r="A38" s="432">
        <v>7</v>
      </c>
      <c r="B38" s="429" t="s">
        <v>286</v>
      </c>
      <c r="C38" s="429" t="s">
        <v>287</v>
      </c>
      <c r="D38" s="231" t="s">
        <v>288</v>
      </c>
      <c r="E38" s="398">
        <v>12</v>
      </c>
      <c r="F38" s="398">
        <v>0</v>
      </c>
      <c r="G38" s="405">
        <f t="shared" ref="G38" si="4">F38/E38</f>
        <v>0</v>
      </c>
      <c r="H38" s="395" t="str">
        <f>CONCATENATE(IF(G38&lt;='8- Políticas de Administración '!$D$6,'8- Políticas de Administración '!$B$6,IF(G38&lt;='8- Políticas de Administración '!$D$7,'8- Políticas de Administración '!$B$7,IF(G38&lt;='8- Políticas de Administración '!$D$8,'8- Políticas de Administración '!$B$8,IF(G38&lt;='8- Políticas de Administración '!$D$9,'8- Políticas de Administración '!$B$9,IF(G38&lt;='8- Políticas de Administración '!$D$10,'8- Políticas de Administración '!$B$10,"Probabilidad no valida")))))," - ",VLOOKUP(IF(G38&lt;='8- Políticas de Administración '!$D$6,'8- Políticas de Administración '!$B$6,IF(G38&lt;='8- Políticas de Administración '!$D$7,'8- Políticas de Administración '!$B$7,IF(G38&lt;='8- Políticas de Administración '!$D$8,'8- Políticas de Administración '!$B$8,IF(G38&lt;='8- Políticas de Administración '!$D$9,'8- Políticas de Administración '!$B$9,IF(G38&lt;='8- Políticas de Administración '!$D$10,'8- Políticas de Administración '!$B$10,"Probabilidad no valida"))))),'8- Políticas de Administración '!$B$6:$F$10,5,FALSE))</f>
        <v>Muy Baja - 1</v>
      </c>
      <c r="I38" s="250" t="s">
        <v>249</v>
      </c>
      <c r="J38" s="253" t="s">
        <v>289</v>
      </c>
      <c r="K38" s="224" t="str">
        <f>IFERROR(CONCATENATE(INDEX('8- Políticas de Administración '!$B$16:$F$53,MATCH('5- Identificación de Riesgos'!J38,'8- Políticas de Administración '!$C$16:$C$54,0),1)," - ",L38),"")</f>
        <v/>
      </c>
      <c r="L38" s="225" t="str">
        <f>IFERROR(VLOOKUP(INDEX('8- Políticas de Administración '!$B$16:$F$63,MATCH('5- Identificación de Riesgos'!J38,'8- Políticas de Administración '!$C$16:$C$64,0),1),'8- Políticas de Administración '!$B$16:$F$64,5,FALSE),"")</f>
        <v/>
      </c>
      <c r="M38" s="398" t="str">
        <f>IFERROR(CONCATENATE(INDEX('8- Políticas de Administración '!$B$16:$F$53,MATCH(ROUND(AVERAGE(L38:L40),0),'8- Políticas de Administración '!$F$16:$F$53,0),1)," - ",ROUND(AVERAGE(L38:L40),0)),"")</f>
        <v>Mayor - 4</v>
      </c>
      <c r="N38" s="401" t="str">
        <f>IFERROR(CONCATENATE(VLOOKUP((LEFT(H38,LEN(H38)-4)&amp;LEFT(M38,LEN(M38)-4)),'9- Matriz de Calor '!$D$18:$E$42,2,0)," - ",RIGHT(H38,1)*RIGHT(M38,1)),"")</f>
        <v>Alto  - 4</v>
      </c>
      <c r="O38" s="414">
        <f>RIGHT(H38,1)*RIGHT(M38,1)</f>
        <v>4</v>
      </c>
      <c r="P38" s="226"/>
      <c r="Q38" s="404" t="s">
        <v>282</v>
      </c>
      <c r="R38" s="404"/>
      <c r="S38" s="404"/>
      <c r="T38" s="404"/>
      <c r="U38" s="404"/>
      <c r="V38" s="404"/>
    </row>
    <row r="39" spans="1:22" ht="94.5" customHeight="1">
      <c r="A39" s="433"/>
      <c r="B39" s="430"/>
      <c r="C39" s="430"/>
      <c r="D39" s="233" t="s">
        <v>290</v>
      </c>
      <c r="E39" s="399"/>
      <c r="F39" s="399"/>
      <c r="G39" s="406"/>
      <c r="H39" s="396"/>
      <c r="I39" s="251" t="s">
        <v>235</v>
      </c>
      <c r="J39" s="254" t="s">
        <v>291</v>
      </c>
      <c r="K39" s="227" t="str">
        <f>IFERROR(CONCATENATE(INDEX('8- Políticas de Administración '!$B$16:$F$53,MATCH('5- Identificación de Riesgos'!J39,'8- Políticas de Administración '!$C$16:$C$54,0),1)," - ",L39),"")</f>
        <v>Catastrófico - 5</v>
      </c>
      <c r="L39" s="228">
        <f>IFERROR(VLOOKUP(INDEX('8- Políticas de Administración '!$B$16:$F$63,MATCH('5- Identificación de Riesgos'!J39,'8- Políticas de Administración '!$C$16:$C$64,0),1),'8- Políticas de Administración '!$B$16:$F$64,5,FALSE),"")</f>
        <v>5</v>
      </c>
      <c r="M39" s="399"/>
      <c r="N39" s="402"/>
      <c r="O39" s="415"/>
      <c r="P39" s="226"/>
      <c r="Q39" s="404"/>
      <c r="R39" s="404"/>
      <c r="S39" s="404"/>
      <c r="T39" s="404"/>
      <c r="U39" s="404"/>
      <c r="V39" s="404"/>
    </row>
    <row r="40" spans="1:22" ht="90" customHeight="1" thickBot="1">
      <c r="A40" s="434"/>
      <c r="B40" s="431"/>
      <c r="C40" s="431"/>
      <c r="D40" s="235" t="s">
        <v>292</v>
      </c>
      <c r="E40" s="400"/>
      <c r="F40" s="400"/>
      <c r="G40" s="407"/>
      <c r="H40" s="397"/>
      <c r="I40" s="252" t="s">
        <v>232</v>
      </c>
      <c r="J40" s="255" t="s">
        <v>284</v>
      </c>
      <c r="K40" s="229" t="str">
        <f>IFERROR(CONCATENATE(INDEX('8- Políticas de Administración '!$B$16:$F$53,MATCH('5- Identificación de Riesgos'!J40,'8- Políticas de Administración '!$C$16:$C$54,0),1)," - ",L40),"")</f>
        <v>Moderado - 3</v>
      </c>
      <c r="L40" s="230">
        <f>IFERROR(VLOOKUP(INDEX('8- Políticas de Administración '!$B$16:$F$63,MATCH('5- Identificación de Riesgos'!J40,'8- Políticas de Administración '!$C$16:$C$64,0),1),'8- Políticas de Administración '!$B$16:$F$64,5,FALSE),"")</f>
        <v>3</v>
      </c>
      <c r="M40" s="400"/>
      <c r="N40" s="403"/>
      <c r="O40" s="415"/>
      <c r="P40" s="226"/>
      <c r="Q40" s="404"/>
      <c r="R40" s="404"/>
      <c r="S40" s="404"/>
      <c r="T40" s="404"/>
      <c r="U40" s="404"/>
      <c r="V40" s="404"/>
    </row>
    <row r="41" spans="1:22" ht="60" customHeight="1">
      <c r="A41" s="432">
        <v>8</v>
      </c>
      <c r="B41" s="429" t="s">
        <v>293</v>
      </c>
      <c r="C41" s="429" t="s">
        <v>294</v>
      </c>
      <c r="D41" s="169" t="s">
        <v>295</v>
      </c>
      <c r="E41" s="398">
        <v>12</v>
      </c>
      <c r="F41" s="398">
        <v>1</v>
      </c>
      <c r="G41" s="405">
        <f>F41/E41</f>
        <v>8.3333333333333329E-2</v>
      </c>
      <c r="H41" s="395" t="str">
        <f>CONCATENATE(IF(G41&lt;='8- Políticas de Administración '!$D$6,'8- Políticas de Administración '!$B$6,IF(G41&lt;='8- Políticas de Administración '!$D$7,'8- Políticas de Administración '!$B$7,IF(G41&lt;='8- Políticas de Administración '!$D$8,'8- Políticas de Administración '!$B$8,IF(G41&lt;='8- Políticas de Administración '!$D$9,'8- Políticas de Administración '!$B$9,IF(G41&lt;='8- Políticas de Administración '!$D$10,'8- Políticas de Administración '!$B$10,"Probabilidad no valida")))))," - ",VLOOKUP(IF(G41&lt;='8- Políticas de Administración '!$D$6,'8- Políticas de Administración '!$B$6,IF(G41&lt;='8- Políticas de Administración '!$D$7,'8- Políticas de Administración '!$B$7,IF(G41&lt;='8- Políticas de Administración '!$D$8,'8- Políticas de Administración '!$B$8,IF(G41&lt;='8- Políticas de Administración '!$D$9,'8- Políticas de Administración '!$B$9,IF(G41&lt;='8- Políticas de Administración '!$D$10,'8- Políticas de Administración '!$B$10,"Probabilidad no valida"))))),'8- Políticas de Administración '!$B$6:$F$10,5,FALSE))</f>
        <v>Baja - 2</v>
      </c>
      <c r="I41" s="250" t="s">
        <v>257</v>
      </c>
      <c r="J41" s="253" t="s">
        <v>285</v>
      </c>
      <c r="K41" s="224" t="str">
        <f>IFERROR(CONCATENATE(INDEX('8- Políticas de Administración '!$B$16:$F$53,MATCH('5- Identificación de Riesgos'!J41,'8- Políticas de Administración '!$C$16:$C$54,0),1)," - ",L41),"")</f>
        <v>Mayor - 4</v>
      </c>
      <c r="L41" s="225">
        <f>IFERROR(VLOOKUP(INDEX('8- Políticas de Administración '!$B$16:$F$63,MATCH('5- Identificación de Riesgos'!J41,'8- Políticas de Administración '!$C$16:$C$64,0),1),'8- Políticas de Administración '!$B$16:$F$64,5,FALSE),"")</f>
        <v>4</v>
      </c>
      <c r="M41" s="398" t="str">
        <f>IFERROR(CONCATENATE(INDEX('8- Políticas de Administración '!$B$16:$F$53,MATCH(ROUND(AVERAGE(L41:L45),0),'8- Políticas de Administración '!$F$16:$F$53,0),1)," - ",ROUND(AVERAGE(L41:L45),0)),"")</f>
        <v>Mayor - 4</v>
      </c>
      <c r="N41" s="401" t="str">
        <f>IFERROR(CONCATENATE(VLOOKUP((LEFT(H41,LEN(H41)-4)&amp;LEFT(M41,LEN(M41)-4)),'9- Matriz de Calor '!$D$18:$E$42,2,0)," - ",RIGHT(H41,1)*RIGHT(M41,1)),"")</f>
        <v>Alto - 8</v>
      </c>
      <c r="O41" s="414">
        <f>RIGHT(H41,1)*RIGHT(M41,1)</f>
        <v>8</v>
      </c>
      <c r="P41" s="226"/>
      <c r="Q41" s="404" t="s">
        <v>282</v>
      </c>
      <c r="R41" s="404"/>
      <c r="S41" s="404"/>
      <c r="T41" s="404"/>
      <c r="U41" s="404"/>
      <c r="V41" s="404"/>
    </row>
    <row r="42" spans="1:22" ht="60" customHeight="1">
      <c r="A42" s="433"/>
      <c r="B42" s="430"/>
      <c r="C42" s="430"/>
      <c r="D42" s="170" t="s">
        <v>296</v>
      </c>
      <c r="E42" s="399"/>
      <c r="F42" s="399"/>
      <c r="G42" s="406"/>
      <c r="H42" s="396"/>
      <c r="I42" s="251" t="s">
        <v>235</v>
      </c>
      <c r="J42" s="254" t="s">
        <v>291</v>
      </c>
      <c r="K42" s="227" t="str">
        <f>IFERROR(CONCATENATE(INDEX('8- Políticas de Administración '!$B$16:$F$53,MATCH('5- Identificación de Riesgos'!J42,'8- Políticas de Administración '!$C$16:$C$54,0),1)," - ",L42),"")</f>
        <v>Catastrófico - 5</v>
      </c>
      <c r="L42" s="228">
        <f>IFERROR(VLOOKUP(INDEX('8- Políticas de Administración '!$B$16:$F$63,MATCH('5- Identificación de Riesgos'!J42,'8- Políticas de Administración '!$C$16:$C$64,0),1),'8- Políticas de Administración '!$B$16:$F$64,5,FALSE),"")</f>
        <v>5</v>
      </c>
      <c r="M42" s="399"/>
      <c r="N42" s="402"/>
      <c r="O42" s="415"/>
      <c r="P42" s="226"/>
      <c r="Q42" s="404"/>
      <c r="R42" s="404"/>
      <c r="S42" s="404"/>
      <c r="T42" s="404"/>
      <c r="U42" s="404"/>
      <c r="V42" s="404"/>
    </row>
    <row r="43" spans="1:22" ht="60" customHeight="1">
      <c r="A43" s="433"/>
      <c r="B43" s="430"/>
      <c r="C43" s="430"/>
      <c r="D43" s="170" t="s">
        <v>297</v>
      </c>
      <c r="E43" s="399"/>
      <c r="F43" s="399"/>
      <c r="G43" s="406"/>
      <c r="H43" s="396"/>
      <c r="I43" s="251" t="s">
        <v>298</v>
      </c>
      <c r="J43" s="254" t="s">
        <v>299</v>
      </c>
      <c r="K43" s="227" t="str">
        <f>IFERROR(CONCATENATE(INDEX('8- Políticas de Administración '!$B$16:$F$53,MATCH('5- Identificación de Riesgos'!J43,'8- Políticas de Administración '!$C$16:$C$54,0),1)," - ",L43),"")</f>
        <v/>
      </c>
      <c r="L43" s="228">
        <f>IFERROR(VLOOKUP(INDEX('8- Políticas de Administración '!$B$16:$F$63,MATCH('5- Identificación de Riesgos'!J43,'8- Políticas de Administración '!$C$16:$C$64,0),1),'8- Políticas de Administración '!$B$16:$F$64,5,FALSE),"")</f>
        <v>3</v>
      </c>
      <c r="M43" s="399"/>
      <c r="N43" s="402"/>
      <c r="O43" s="415"/>
      <c r="P43" s="226"/>
      <c r="Q43" s="404"/>
      <c r="R43" s="404"/>
      <c r="S43" s="404"/>
      <c r="T43" s="404"/>
      <c r="U43" s="404"/>
      <c r="V43" s="404"/>
    </row>
    <row r="44" spans="1:22" ht="60" customHeight="1">
      <c r="A44" s="433"/>
      <c r="B44" s="430"/>
      <c r="C44" s="430"/>
      <c r="D44" s="233" t="s">
        <v>300</v>
      </c>
      <c r="E44" s="399"/>
      <c r="F44" s="399"/>
      <c r="G44" s="406"/>
      <c r="H44" s="396"/>
      <c r="I44" s="251"/>
      <c r="J44" s="254"/>
      <c r="K44" s="227" t="str">
        <f>IFERROR(CONCATENATE(INDEX('8- Políticas de Administración '!$B$16:$F$53,MATCH('5- Identificación de Riesgos'!J44,'8- Políticas de Administración '!$C$16:$C$54,0),1)," - ",L44),"")</f>
        <v/>
      </c>
      <c r="L44" s="228" t="str">
        <f>IFERROR(VLOOKUP(INDEX('8- Políticas de Administración '!$B$16:$F$63,MATCH('5- Identificación de Riesgos'!J44,'8- Políticas de Administración '!$C$16:$C$64,0),1),'8- Políticas de Administración '!$B$16:$F$64,5,FALSE),"")</f>
        <v/>
      </c>
      <c r="M44" s="399"/>
      <c r="N44" s="402"/>
      <c r="O44" s="415"/>
      <c r="P44" s="226"/>
      <c r="Q44" s="404"/>
      <c r="R44" s="404"/>
      <c r="S44" s="404"/>
      <c r="T44" s="404"/>
      <c r="U44" s="404"/>
      <c r="V44" s="404"/>
    </row>
    <row r="45" spans="1:22" ht="60" customHeight="1" thickBot="1">
      <c r="A45" s="434"/>
      <c r="B45" s="431"/>
      <c r="C45" s="431"/>
      <c r="D45" s="209" t="s">
        <v>301</v>
      </c>
      <c r="E45" s="400"/>
      <c r="F45" s="400"/>
      <c r="G45" s="407"/>
      <c r="H45" s="397"/>
      <c r="I45" s="252"/>
      <c r="J45" s="255"/>
      <c r="K45" s="229" t="str">
        <f>IFERROR(CONCATENATE(INDEX('8- Políticas de Administración '!$B$16:$F$53,MATCH('5- Identificación de Riesgos'!J45,'8- Políticas de Administración '!$C$16:$C$54,0),1)," - ",L45),"")</f>
        <v/>
      </c>
      <c r="L45" s="230" t="str">
        <f>IFERROR(VLOOKUP(INDEX('8- Políticas de Administración '!$B$16:$F$63,MATCH('5- Identificación de Riesgos'!J45,'8- Políticas de Administración '!$C$16:$C$64,0),1),'8- Políticas de Administración '!$B$16:$F$64,5,FALSE),"")</f>
        <v/>
      </c>
      <c r="M45" s="400"/>
      <c r="N45" s="403"/>
      <c r="O45" s="415"/>
      <c r="P45" s="226"/>
      <c r="Q45" s="404"/>
      <c r="R45" s="404"/>
      <c r="S45" s="404"/>
      <c r="T45" s="404"/>
      <c r="U45" s="404"/>
      <c r="V45" s="404"/>
    </row>
    <row r="46" spans="1:22" ht="60" customHeight="1">
      <c r="A46" s="432">
        <v>9</v>
      </c>
      <c r="B46" s="429" t="s">
        <v>302</v>
      </c>
      <c r="C46" s="429" t="s">
        <v>303</v>
      </c>
      <c r="D46" s="169" t="s">
        <v>304</v>
      </c>
      <c r="E46" s="398">
        <v>12</v>
      </c>
      <c r="F46" s="398">
        <v>0</v>
      </c>
      <c r="G46" s="405">
        <f t="shared" ref="G46" si="5">F46/E46</f>
        <v>0</v>
      </c>
      <c r="H46" s="395" t="str">
        <f>CONCATENATE(IF(G46&lt;='8- Políticas de Administración '!$D$6,'8- Políticas de Administración '!$B$6,IF(G46&lt;='8- Políticas de Administración '!$D$7,'8- Políticas de Administración '!$B$7,IF(G46&lt;='8- Políticas de Administración '!$D$8,'8- Políticas de Administración '!$B$8,IF(G46&lt;='8- Políticas de Administración '!$D$9,'8- Políticas de Administración '!$B$9,IF(G46&lt;='8- Políticas de Administración '!$D$10,'8- Políticas de Administración '!$B$10,"Probabilidad no valida")))))," - ",VLOOKUP(IF(G46&lt;='8- Políticas de Administración '!$D$6,'8- Políticas de Administración '!$B$6,IF(G46&lt;='8- Políticas de Administración '!$D$7,'8- Políticas de Administración '!$B$7,IF(G46&lt;='8- Políticas de Administración '!$D$8,'8- Políticas de Administración '!$B$8,IF(G46&lt;='8- Políticas de Administración '!$D$9,'8- Políticas de Administración '!$B$9,IF(G46&lt;='8- Políticas de Administración '!$D$10,'8- Políticas de Administración '!$B$10,"Probabilidad no valida"))))),'8- Políticas de Administración '!$B$6:$F$10,5,FALSE))</f>
        <v>Muy Baja - 1</v>
      </c>
      <c r="I46" s="250" t="s">
        <v>235</v>
      </c>
      <c r="J46" s="253" t="s">
        <v>305</v>
      </c>
      <c r="K46" s="224" t="str">
        <f>IFERROR(CONCATENATE(INDEX('8- Políticas de Administración '!$B$16:$F$53,MATCH('5- Identificación de Riesgos'!J46,'8- Políticas de Administración '!$C$16:$C$54,0),1)," - ",L46),"")</f>
        <v>Moderado - 3</v>
      </c>
      <c r="L46" s="225">
        <f>IFERROR(VLOOKUP(INDEX('8- Políticas de Administración '!$B$16:$F$63,MATCH('5- Identificación de Riesgos'!J46,'8- Políticas de Administración '!$C$16:$C$64,0),1),'8- Políticas de Administración '!$B$16:$F$64,5,FALSE),"")</f>
        <v>3</v>
      </c>
      <c r="M46" s="398" t="str">
        <f>IFERROR(CONCATENATE(INDEX('8- Políticas de Administración '!$B$16:$F$53,MATCH(ROUND(AVERAGE(L46:L48),0),'8- Políticas de Administración '!$F$16:$F$53,0),1)," - ",ROUND(AVERAGE(L46:L48),0)),"")</f>
        <v>Moderado - 3</v>
      </c>
      <c r="N46" s="401" t="str">
        <f>IFERROR(CONCATENATE(VLOOKUP((LEFT(H46,LEN(H46)-4)&amp;LEFT(M46,LEN(M46)-4)),'9- Matriz de Calor '!$D$18:$E$42,2,0)," - ",RIGHT(H46,1)*RIGHT(M46,1)),"")</f>
        <v>Moderado - 3</v>
      </c>
      <c r="O46" s="414">
        <f>RIGHT(H46,1)*RIGHT(M46,1)</f>
        <v>3</v>
      </c>
      <c r="P46" s="226"/>
      <c r="Q46" s="404" t="s">
        <v>282</v>
      </c>
      <c r="R46" s="404"/>
      <c r="S46" s="404"/>
      <c r="T46" s="404"/>
      <c r="U46" s="404"/>
      <c r="V46" s="404"/>
    </row>
    <row r="47" spans="1:22" ht="60" customHeight="1">
      <c r="A47" s="433"/>
      <c r="B47" s="430"/>
      <c r="C47" s="430"/>
      <c r="D47" s="170" t="s">
        <v>306</v>
      </c>
      <c r="E47" s="399"/>
      <c r="F47" s="399"/>
      <c r="G47" s="406"/>
      <c r="H47" s="396"/>
      <c r="I47" s="251" t="s">
        <v>249</v>
      </c>
      <c r="J47" s="254" t="s">
        <v>307</v>
      </c>
      <c r="K47" s="227" t="str">
        <f>IFERROR(CONCATENATE(INDEX('8- Políticas de Administración '!$B$16:$F$53,MATCH('5- Identificación de Riesgos'!J47,'8- Políticas de Administración '!$C$16:$C$54,0),1)," - ",L47),"")</f>
        <v>Moderado - 3</v>
      </c>
      <c r="L47" s="228">
        <f>IFERROR(VLOOKUP(INDEX('8- Políticas de Administración '!$B$16:$F$63,MATCH('5- Identificación de Riesgos'!J47,'8- Políticas de Administración '!$C$16:$C$64,0),1),'8- Políticas de Administración '!$B$16:$F$64,5,FALSE),"")</f>
        <v>3</v>
      </c>
      <c r="M47" s="399"/>
      <c r="N47" s="402"/>
      <c r="O47" s="415"/>
      <c r="P47" s="226"/>
      <c r="Q47" s="404"/>
      <c r="R47" s="404"/>
      <c r="S47" s="404"/>
      <c r="T47" s="404"/>
      <c r="U47" s="404"/>
      <c r="V47" s="404"/>
    </row>
    <row r="48" spans="1:22" ht="60" customHeight="1" thickBot="1">
      <c r="A48" s="434"/>
      <c r="B48" s="431"/>
      <c r="C48" s="431"/>
      <c r="D48" s="209" t="s">
        <v>308</v>
      </c>
      <c r="E48" s="400"/>
      <c r="F48" s="400"/>
      <c r="G48" s="407"/>
      <c r="H48" s="397"/>
      <c r="I48" s="252" t="s">
        <v>309</v>
      </c>
      <c r="J48" s="255" t="s">
        <v>285</v>
      </c>
      <c r="K48" s="229" t="str">
        <f>IFERROR(CONCATENATE(INDEX('8- Políticas de Administración '!$B$16:$F$53,MATCH('5- Identificación de Riesgos'!J48,'8- Políticas de Administración '!$C$16:$C$54,0),1)," - ",L48),"")</f>
        <v>Mayor - 4</v>
      </c>
      <c r="L48" s="230">
        <f>IFERROR(VLOOKUP(INDEX('8- Políticas de Administración '!$B$16:$F$63,MATCH('5- Identificación de Riesgos'!J48,'8- Políticas de Administración '!$C$16:$C$64,0),1),'8- Políticas de Administración '!$B$16:$F$64,5,FALSE),"")</f>
        <v>4</v>
      </c>
      <c r="M48" s="400"/>
      <c r="N48" s="403"/>
      <c r="O48" s="415"/>
      <c r="P48" s="226"/>
      <c r="Q48" s="404"/>
      <c r="R48" s="404"/>
      <c r="S48" s="404"/>
      <c r="T48" s="404"/>
      <c r="U48" s="404"/>
      <c r="V48" s="404"/>
    </row>
    <row r="49" spans="1:22" s="222" customFormat="1" ht="60" customHeight="1">
      <c r="A49" s="472">
        <v>10</v>
      </c>
      <c r="B49" s="475" t="s">
        <v>310</v>
      </c>
      <c r="C49" s="478" t="s">
        <v>311</v>
      </c>
      <c r="D49" s="169" t="s">
        <v>312</v>
      </c>
      <c r="E49" s="395">
        <v>200</v>
      </c>
      <c r="F49" s="395">
        <v>0</v>
      </c>
      <c r="G49" s="481">
        <f t="shared" ref="G49" si="6">+F49/E49</f>
        <v>0</v>
      </c>
      <c r="H49" s="395" t="s">
        <v>313</v>
      </c>
      <c r="I49" s="250" t="s">
        <v>309</v>
      </c>
      <c r="J49" s="253" t="s">
        <v>285</v>
      </c>
      <c r="K49" s="224" t="str">
        <f>IFERROR(CONCATENATE(INDEX('8- Políticas de Administración '!$B$16:$F$53,MATCH('5- Identificación de Riesgos'!J49,'8- Políticas de Administración '!$C$16:$C$54,0),1)," - ",L49),"")</f>
        <v>Mayor - 4</v>
      </c>
      <c r="L49" s="225">
        <f>IFERROR(VLOOKUP(INDEX('8- Políticas de Administración '!$B$16:$F$63,MATCH('5- Identificación de Riesgos'!J49,'8- Políticas de Administración '!$C$16:$C$64,0),1),'8- Políticas de Administración '!$B$16:$F$64,5,FALSE),"")</f>
        <v>4</v>
      </c>
      <c r="M49" s="398" t="str">
        <f>IFERROR(CONCATENATE(INDEX('8- Políticas de Administración '!$B$16:$F$53,MATCH(ROUND(AVERAGE(L49:L52),0),'8- Políticas de Administración '!$F$16:$F$53,0),1)," - ",ROUND(AVERAGE(L49:L52),0)),"")</f>
        <v>Mayor - 4</v>
      </c>
      <c r="N49" s="401" t="str">
        <f>IFERROR(CONCATENATE(VLOOKUP((LEFT(H49,LEN(H49)-4)&amp;LEFT(M49,LEN(M49)-4)),'9- Matriz de Calor '!$D$18:$E$42,2,0)," - ",RIGHT(H49,1)*RIGHT(M49,1)),"")</f>
        <v>Alto  - 4</v>
      </c>
      <c r="O49" s="396">
        <f>RIGHT(H49,1)*RIGHT(M49,1)</f>
        <v>4</v>
      </c>
      <c r="P49" s="234"/>
      <c r="Q49" s="234"/>
      <c r="R49" s="234"/>
      <c r="S49" s="234"/>
      <c r="T49" s="234"/>
      <c r="U49" s="234"/>
      <c r="V49" s="234"/>
    </row>
    <row r="50" spans="1:22" s="222" customFormat="1" ht="60" customHeight="1">
      <c r="A50" s="473"/>
      <c r="B50" s="476"/>
      <c r="C50" s="479"/>
      <c r="D50" s="170" t="s">
        <v>314</v>
      </c>
      <c r="E50" s="396"/>
      <c r="F50" s="396"/>
      <c r="G50" s="482"/>
      <c r="H50" s="396"/>
      <c r="I50" s="251" t="s">
        <v>232</v>
      </c>
      <c r="J50" s="254" t="s">
        <v>284</v>
      </c>
      <c r="K50" s="227" t="str">
        <f>IFERROR(CONCATENATE(INDEX('8- Políticas de Administración '!$B$16:$F$53,MATCH('5- Identificación de Riesgos'!J50,'8- Políticas de Administración '!$C$16:$C$54,0),1)," - ",L50),"")</f>
        <v>Moderado - 3</v>
      </c>
      <c r="L50" s="228">
        <f>IFERROR(VLOOKUP(INDEX('8- Políticas de Administración '!$B$16:$F$63,MATCH('5- Identificación de Riesgos'!J50,'8- Políticas de Administración '!$C$16:$C$64,0),1),'8- Políticas de Administración '!$B$16:$F$64,5,FALSE),"")</f>
        <v>3</v>
      </c>
      <c r="M50" s="399"/>
      <c r="N50" s="402"/>
      <c r="O50" s="396"/>
      <c r="P50" s="234"/>
      <c r="Q50" s="234"/>
      <c r="R50" s="234"/>
      <c r="S50" s="234"/>
      <c r="T50" s="234"/>
      <c r="U50" s="234"/>
      <c r="V50" s="234"/>
    </row>
    <row r="51" spans="1:22" s="222" customFormat="1" ht="60" customHeight="1">
      <c r="A51" s="473"/>
      <c r="B51" s="476"/>
      <c r="C51" s="479"/>
      <c r="D51" s="170" t="s">
        <v>315</v>
      </c>
      <c r="E51" s="396"/>
      <c r="F51" s="396"/>
      <c r="G51" s="482"/>
      <c r="H51" s="396"/>
      <c r="I51" s="251" t="s">
        <v>235</v>
      </c>
      <c r="J51" s="254" t="s">
        <v>291</v>
      </c>
      <c r="K51" s="227" t="str">
        <f>IFERROR(CONCATENATE(INDEX('8- Políticas de Administración '!$B$16:$F$53,MATCH('5- Identificación de Riesgos'!J51,'8- Políticas de Administración '!$C$16:$C$54,0),1)," - ",L51),"")</f>
        <v>Catastrófico - 5</v>
      </c>
      <c r="L51" s="228">
        <f>IFERROR(VLOOKUP(INDEX('8- Políticas de Administración '!$B$16:$F$63,MATCH('5- Identificación de Riesgos'!J51,'8- Políticas de Administración '!$C$16:$C$64,0),1),'8- Políticas de Administración '!$B$16:$F$64,5,FALSE),"")</f>
        <v>5</v>
      </c>
      <c r="M51" s="399"/>
      <c r="N51" s="402"/>
      <c r="O51" s="396"/>
      <c r="P51" s="234"/>
      <c r="Q51" s="234"/>
      <c r="R51" s="234"/>
      <c r="S51" s="234"/>
      <c r="T51" s="234"/>
      <c r="U51" s="234"/>
      <c r="V51" s="234"/>
    </row>
    <row r="52" spans="1:22" s="222" customFormat="1" ht="60" customHeight="1" thickBot="1">
      <c r="A52" s="474"/>
      <c r="B52" s="477"/>
      <c r="C52" s="480"/>
      <c r="D52" s="209" t="s">
        <v>316</v>
      </c>
      <c r="E52" s="397"/>
      <c r="F52" s="397"/>
      <c r="G52" s="483"/>
      <c r="H52" s="397"/>
      <c r="I52" s="260"/>
      <c r="J52" s="260"/>
      <c r="K52" s="229" t="str">
        <f>IFERROR(CONCATENATE(INDEX('8- Políticas de Administración '!$B$16:$F$53,MATCH('5- Identificación de Riesgos'!J52,'8- Políticas de Administración '!$C$16:$C$54,0),1)," - ",L52),"")</f>
        <v/>
      </c>
      <c r="L52" s="261" t="s">
        <v>317</v>
      </c>
      <c r="M52" s="400"/>
      <c r="N52" s="403"/>
      <c r="O52" s="396"/>
      <c r="P52" s="234"/>
      <c r="Q52" s="234"/>
      <c r="R52" s="234"/>
      <c r="S52" s="234"/>
      <c r="T52" s="234"/>
      <c r="U52" s="234"/>
      <c r="V52" s="234"/>
    </row>
    <row r="53" spans="1:22" ht="60" customHeight="1">
      <c r="A53" s="426">
        <v>11</v>
      </c>
      <c r="B53" s="429" t="s">
        <v>318</v>
      </c>
      <c r="C53" s="429" t="s">
        <v>319</v>
      </c>
      <c r="D53" s="231" t="s">
        <v>320</v>
      </c>
      <c r="E53" s="398">
        <v>60</v>
      </c>
      <c r="F53" s="398">
        <v>0</v>
      </c>
      <c r="G53" s="405">
        <f t="shared" ref="G53" si="7">F53/E53</f>
        <v>0</v>
      </c>
      <c r="H53" s="395" t="str">
        <f>CONCATENATE(IF(G53&lt;='8- Políticas de Administración '!$D$6,'8- Políticas de Administración '!$B$6,IF(G53&lt;='8- Políticas de Administración '!$D$7,'8- Políticas de Administración '!$B$7,IF(G53&lt;='8- Políticas de Administración '!$D$8,'8- Políticas de Administración '!$B$8,IF(G53&lt;='8- Políticas de Administración '!$D$9,'8- Políticas de Administración '!$B$9,IF(G53&lt;='8- Políticas de Administración '!$D$10,'8- Políticas de Administración '!$B$10,"Probabilidad no valida")))))," - ",VLOOKUP(IF(G53&lt;='8- Políticas de Administración '!$D$6,'8- Políticas de Administración '!$B$6,IF(G53&lt;='8- Políticas de Administración '!$D$7,'8- Políticas de Administración '!$B$7,IF(G53&lt;='8- Políticas de Administración '!$D$8,'8- Políticas de Administración '!$B$8,IF(G53&lt;='8- Políticas de Administración '!$D$9,'8- Políticas de Administración '!$B$9,IF(G53&lt;='8- Políticas de Administración '!$D$10,'8- Políticas de Administración '!$B$10,"Probabilidad no valida"))))),'8- Políticas de Administración '!$B$6:$F$10,5,FALSE))</f>
        <v>Muy Baja - 1</v>
      </c>
      <c r="I53" s="250" t="s">
        <v>309</v>
      </c>
      <c r="J53" s="253" t="s">
        <v>285</v>
      </c>
      <c r="K53" s="224" t="str">
        <f>IFERROR(CONCATENATE(INDEX('8- Políticas de Administración '!$B$16:$F$53,MATCH('5- Identificación de Riesgos'!J53,'8- Políticas de Administración '!$C$16:$C$54,0),1)," - ",L53),"")</f>
        <v>Mayor - 4</v>
      </c>
      <c r="L53" s="225">
        <f>IFERROR(VLOOKUP(INDEX('8- Políticas de Administración '!$B$16:$F$63,MATCH('5- Identificación de Riesgos'!J53,'8- Políticas de Administración '!$C$16:$C$64,0),1),'8- Políticas de Administración '!$B$16:$F$64,5,FALSE),"")</f>
        <v>4</v>
      </c>
      <c r="M53" s="398" t="str">
        <f>IFERROR(CONCATENATE(INDEX('8- Políticas de Administración '!$B$16:$F$53,MATCH(ROUND(AVERAGE(L53:L56),0),'8- Políticas de Administración '!$F$16:$F$53,0),1)," - ",ROUND(AVERAGE(L53:L56),0)),"")</f>
        <v>Mayor - 4</v>
      </c>
      <c r="N53" s="401" t="str">
        <f>IFERROR(CONCATENATE(VLOOKUP((LEFT(H53,LEN(H53)-4)&amp;LEFT(M53,LEN(M53)-4)),'9- Matriz de Calor '!$D$18:$E$42,2,0)," - ",RIGHT(H53,1)*RIGHT(M53,1)),"")</f>
        <v>Alto  - 4</v>
      </c>
      <c r="O53" s="414">
        <f>RIGHT(H53,1)*RIGHT(M53,1)</f>
        <v>4</v>
      </c>
      <c r="P53" s="226"/>
      <c r="Q53" s="404" t="s">
        <v>282</v>
      </c>
      <c r="R53" s="404"/>
      <c r="S53" s="404"/>
      <c r="T53" s="404"/>
      <c r="U53" s="404"/>
      <c r="V53" s="404"/>
    </row>
    <row r="54" spans="1:22" ht="60" customHeight="1">
      <c r="A54" s="427"/>
      <c r="B54" s="430"/>
      <c r="C54" s="430"/>
      <c r="D54" s="233" t="s">
        <v>321</v>
      </c>
      <c r="E54" s="399"/>
      <c r="F54" s="399"/>
      <c r="G54" s="406"/>
      <c r="H54" s="396"/>
      <c r="I54" s="251" t="s">
        <v>232</v>
      </c>
      <c r="J54" s="254" t="s">
        <v>284</v>
      </c>
      <c r="K54" s="227" t="str">
        <f>IFERROR(CONCATENATE(INDEX('8- Políticas de Administración '!$B$16:$F$53,MATCH('5- Identificación de Riesgos'!J54,'8- Políticas de Administración '!$C$16:$C$54,0),1)," - ",L54),"")</f>
        <v>Moderado - 3</v>
      </c>
      <c r="L54" s="228">
        <f>IFERROR(VLOOKUP(INDEX('8- Políticas de Administración '!$B$16:$F$63,MATCH('5- Identificación de Riesgos'!J54,'8- Políticas de Administración '!$C$16:$C$64,0),1),'8- Políticas de Administración '!$B$16:$F$64,5,FALSE),"")</f>
        <v>3</v>
      </c>
      <c r="M54" s="399"/>
      <c r="N54" s="402"/>
      <c r="O54" s="415"/>
      <c r="P54" s="226"/>
      <c r="Q54" s="404"/>
      <c r="R54" s="404"/>
      <c r="S54" s="404"/>
      <c r="T54" s="404"/>
      <c r="U54" s="404"/>
      <c r="V54" s="404"/>
    </row>
    <row r="55" spans="1:22" ht="60" customHeight="1">
      <c r="A55" s="427"/>
      <c r="B55" s="430"/>
      <c r="C55" s="430"/>
      <c r="D55" s="233" t="s">
        <v>322</v>
      </c>
      <c r="E55" s="399"/>
      <c r="F55" s="399"/>
      <c r="G55" s="406"/>
      <c r="H55" s="396"/>
      <c r="I55" s="251" t="s">
        <v>235</v>
      </c>
      <c r="J55" s="254" t="s">
        <v>291</v>
      </c>
      <c r="K55" s="227" t="str">
        <f>IFERROR(CONCATENATE(INDEX('8- Políticas de Administración '!$B$16:$F$53,MATCH('5- Identificación de Riesgos'!J55,'8- Políticas de Administración '!$C$16:$C$54,0),1)," - ",L55),"")</f>
        <v>Catastrófico - 5</v>
      </c>
      <c r="L55" s="228">
        <f>IFERROR(VLOOKUP(INDEX('8- Políticas de Administración '!$B$16:$F$63,MATCH('5- Identificación de Riesgos'!J55,'8- Políticas de Administración '!$C$16:$C$64,0),1),'8- Políticas de Administración '!$B$16:$F$64,5,FALSE),"")</f>
        <v>5</v>
      </c>
      <c r="M55" s="399"/>
      <c r="N55" s="402"/>
      <c r="O55" s="415"/>
      <c r="P55" s="226"/>
      <c r="Q55" s="404"/>
      <c r="R55" s="404"/>
      <c r="S55" s="404"/>
      <c r="T55" s="404"/>
      <c r="U55" s="404"/>
      <c r="V55" s="404"/>
    </row>
    <row r="56" spans="1:22" ht="60" customHeight="1" thickBot="1">
      <c r="A56" s="428"/>
      <c r="B56" s="431"/>
      <c r="C56" s="431"/>
      <c r="D56" s="235" t="s">
        <v>323</v>
      </c>
      <c r="E56" s="400"/>
      <c r="F56" s="400"/>
      <c r="G56" s="407"/>
      <c r="H56" s="397"/>
      <c r="I56" s="252"/>
      <c r="J56" s="255"/>
      <c r="K56" s="229" t="str">
        <f>IFERROR(CONCATENATE(INDEX('8- Políticas de Administración '!$B$16:$F$53,MATCH('5- Identificación de Riesgos'!J56,'8- Políticas de Administración '!$C$16:$C$54,0),1)," - ",L56),"")</f>
        <v/>
      </c>
      <c r="L56" s="230" t="str">
        <f>IFERROR(VLOOKUP(INDEX('8- Políticas de Administración '!$B$16:$F$63,MATCH('5- Identificación de Riesgos'!J56,'8- Políticas de Administración '!$C$16:$C$64,0),1),'8- Políticas de Administración '!$B$16:$F$64,5,FALSE),"")</f>
        <v/>
      </c>
      <c r="M56" s="400"/>
      <c r="N56" s="403"/>
      <c r="O56" s="415"/>
      <c r="P56" s="226"/>
      <c r="Q56" s="404"/>
      <c r="R56" s="404"/>
      <c r="S56" s="404"/>
      <c r="T56" s="404"/>
      <c r="U56" s="404"/>
      <c r="V56" s="404"/>
    </row>
    <row r="57" spans="1:22" ht="60" customHeight="1">
      <c r="A57" s="426">
        <v>12</v>
      </c>
      <c r="B57" s="429" t="s">
        <v>324</v>
      </c>
      <c r="C57" s="429" t="s">
        <v>325</v>
      </c>
      <c r="D57" s="231" t="s">
        <v>320</v>
      </c>
      <c r="E57" s="398">
        <v>60</v>
      </c>
      <c r="F57" s="398">
        <v>0</v>
      </c>
      <c r="G57" s="405">
        <f t="shared" ref="G57" si="8">F57/E57</f>
        <v>0</v>
      </c>
      <c r="H57" s="395" t="str">
        <f>CONCATENATE(IF(G57&lt;='8- Políticas de Administración '!$D$6,'8- Políticas de Administración '!$B$6,IF(G57&lt;='8- Políticas de Administración '!$D$7,'8- Políticas de Administración '!$B$7,IF(G57&lt;='8- Políticas de Administración '!$D$8,'8- Políticas de Administración '!$B$8,IF(G57&lt;='8- Políticas de Administración '!$D$9,'8- Políticas de Administración '!$B$9,IF(G57&lt;='8- Políticas de Administración '!$D$10,'8- Políticas de Administración '!$B$10,"Probabilidad no valida")))))," - ",VLOOKUP(IF(G57&lt;='8- Políticas de Administración '!$D$6,'8- Políticas de Administración '!$B$6,IF(G57&lt;='8- Políticas de Administración '!$D$7,'8- Políticas de Administración '!$B$7,IF(G57&lt;='8- Políticas de Administración '!$D$8,'8- Políticas de Administración '!$B$8,IF(G57&lt;='8- Políticas de Administración '!$D$9,'8- Políticas de Administración '!$B$9,IF(G57&lt;='8- Políticas de Administración '!$D$10,'8- Políticas de Administración '!$B$10,"Probabilidad no valida"))))),'8- Políticas de Administración '!$B$6:$F$10,5,FALSE))</f>
        <v>Muy Baja - 1</v>
      </c>
      <c r="I57" s="250" t="s">
        <v>309</v>
      </c>
      <c r="J57" s="253" t="s">
        <v>285</v>
      </c>
      <c r="K57" s="224" t="str">
        <f>IFERROR(CONCATENATE(INDEX('8- Políticas de Administración '!$B$16:$F$53,MATCH('5- Identificación de Riesgos'!J57,'8- Políticas de Administración '!$C$16:$C$54,0),1)," - ",L57),"")</f>
        <v>Mayor - 4</v>
      </c>
      <c r="L57" s="225">
        <f>IFERROR(VLOOKUP(INDEX('8- Políticas de Administración '!$B$16:$F$63,MATCH('5- Identificación de Riesgos'!J57,'8- Políticas de Administración '!$C$16:$C$64,0),1),'8- Políticas de Administración '!$B$16:$F$64,5,FALSE),"")</f>
        <v>4</v>
      </c>
      <c r="M57" s="398" t="str">
        <f>IFERROR(CONCATENATE(INDEX('8- Políticas de Administración '!$B$16:$F$53,MATCH(ROUND(AVERAGE(L57:L62),0),'8- Políticas de Administración '!$F$16:$F$53,0),1)," - ",ROUND(AVERAGE(L57:L62),0)),"")</f>
        <v>Mayor - 4</v>
      </c>
      <c r="N57" s="401" t="str">
        <f>IFERROR(CONCATENATE(VLOOKUP((LEFT(H57,LEN(H57)-4)&amp;LEFT(M57,LEN(M57)-4)),'9- Matriz de Calor '!$D$18:$E$42,2,0)," - ",RIGHT(H57,1)*RIGHT(M57,1)),"")</f>
        <v>Alto  - 4</v>
      </c>
      <c r="O57" s="414">
        <f>RIGHT(H57,1)*RIGHT(M57,1)</f>
        <v>4</v>
      </c>
      <c r="P57" s="226"/>
      <c r="Q57" s="404" t="s">
        <v>282</v>
      </c>
      <c r="R57" s="404"/>
      <c r="S57" s="404"/>
      <c r="T57" s="404"/>
      <c r="U57" s="404"/>
      <c r="V57" s="404"/>
    </row>
    <row r="58" spans="1:22" ht="60" customHeight="1">
      <c r="A58" s="427"/>
      <c r="B58" s="430"/>
      <c r="C58" s="430"/>
      <c r="D58" s="233" t="s">
        <v>321</v>
      </c>
      <c r="E58" s="399"/>
      <c r="F58" s="399"/>
      <c r="G58" s="406"/>
      <c r="H58" s="396"/>
      <c r="I58" s="251" t="s">
        <v>232</v>
      </c>
      <c r="J58" s="254" t="s">
        <v>284</v>
      </c>
      <c r="K58" s="227" t="str">
        <f>IFERROR(CONCATENATE(INDEX('8- Políticas de Administración '!$B$16:$F$53,MATCH('5- Identificación de Riesgos'!J58,'8- Políticas de Administración '!$C$16:$C$54,0),1)," - ",L58),"")</f>
        <v>Moderado - 3</v>
      </c>
      <c r="L58" s="228">
        <f>IFERROR(VLOOKUP(INDEX('8- Políticas de Administración '!$B$16:$F$63,MATCH('5- Identificación de Riesgos'!J58,'8- Políticas de Administración '!$C$16:$C$64,0),1),'8- Políticas de Administración '!$B$16:$F$64,5,FALSE),"")</f>
        <v>3</v>
      </c>
      <c r="M58" s="399"/>
      <c r="N58" s="402"/>
      <c r="O58" s="415"/>
      <c r="P58" s="226"/>
      <c r="Q58" s="404"/>
      <c r="R58" s="404"/>
      <c r="S58" s="404"/>
      <c r="T58" s="404"/>
      <c r="U58" s="404"/>
      <c r="V58" s="404"/>
    </row>
    <row r="59" spans="1:22" ht="60" customHeight="1">
      <c r="A59" s="427"/>
      <c r="B59" s="430"/>
      <c r="C59" s="430"/>
      <c r="D59" s="233" t="s">
        <v>322</v>
      </c>
      <c r="E59" s="399"/>
      <c r="F59" s="399"/>
      <c r="G59" s="406"/>
      <c r="H59" s="396"/>
      <c r="I59" s="251" t="s">
        <v>235</v>
      </c>
      <c r="J59" s="254" t="s">
        <v>291</v>
      </c>
      <c r="K59" s="227" t="str">
        <f>IFERROR(CONCATENATE(INDEX('8- Políticas de Administración '!$B$16:$F$53,MATCH('5- Identificación de Riesgos'!J59,'8- Políticas de Administración '!$C$16:$C$54,0),1)," - ",L59),"")</f>
        <v>Catastrófico - 5</v>
      </c>
      <c r="L59" s="228">
        <f>IFERROR(VLOOKUP(INDEX('8- Políticas de Administración '!$B$16:$F$63,MATCH('5- Identificación de Riesgos'!J59,'8- Políticas de Administración '!$C$16:$C$64,0),1),'8- Políticas de Administración '!$B$16:$F$64,5,FALSE),"")</f>
        <v>5</v>
      </c>
      <c r="M59" s="399"/>
      <c r="N59" s="402"/>
      <c r="O59" s="415"/>
      <c r="P59" s="226"/>
      <c r="Q59" s="404"/>
      <c r="R59" s="404"/>
      <c r="S59" s="404"/>
      <c r="T59" s="404"/>
      <c r="U59" s="404"/>
      <c r="V59" s="404"/>
    </row>
    <row r="60" spans="1:22" ht="60" customHeight="1">
      <c r="A60" s="427"/>
      <c r="B60" s="430"/>
      <c r="C60" s="430"/>
      <c r="D60" s="233" t="s">
        <v>326</v>
      </c>
      <c r="E60" s="399"/>
      <c r="F60" s="399"/>
      <c r="G60" s="406"/>
      <c r="H60" s="396"/>
      <c r="I60" s="251"/>
      <c r="J60" s="254"/>
      <c r="K60" s="227" t="str">
        <f>IFERROR(CONCATENATE(INDEX('8- Políticas de Administración '!$B$16:$F$53,MATCH('5- Identificación de Riesgos'!J60,'8- Políticas de Administración '!$C$16:$C$54,0),1)," - ",L60),"")</f>
        <v/>
      </c>
      <c r="L60" s="228" t="str">
        <f>IFERROR(VLOOKUP(INDEX('8- Políticas de Administración '!$B$16:$F$63,MATCH('5- Identificación de Riesgos'!J60,'8- Políticas de Administración '!$C$16:$C$64,0),1),'8- Políticas de Administración '!$B$16:$F$64,5,FALSE),"")</f>
        <v/>
      </c>
      <c r="M60" s="399"/>
      <c r="N60" s="402"/>
      <c r="O60" s="415"/>
      <c r="P60" s="226"/>
      <c r="Q60" s="404"/>
      <c r="R60" s="404"/>
      <c r="S60" s="404"/>
      <c r="T60" s="404"/>
      <c r="U60" s="404"/>
      <c r="V60" s="404"/>
    </row>
    <row r="61" spans="1:22" ht="60" customHeight="1">
      <c r="A61" s="427"/>
      <c r="B61" s="430"/>
      <c r="C61" s="430"/>
      <c r="D61" s="233" t="s">
        <v>327</v>
      </c>
      <c r="E61" s="399"/>
      <c r="F61" s="399"/>
      <c r="G61" s="406"/>
      <c r="H61" s="396"/>
      <c r="I61" s="251"/>
      <c r="J61" s="254"/>
      <c r="K61" s="227" t="str">
        <f>IFERROR(CONCATENATE(INDEX('8- Políticas de Administración '!$B$16:$F$53,MATCH('5- Identificación de Riesgos'!J61,'8- Políticas de Administración '!$C$16:$C$54,0),1)," - ",L61),"")</f>
        <v/>
      </c>
      <c r="L61" s="228" t="str">
        <f>IFERROR(VLOOKUP(INDEX('8- Políticas de Administración '!$B$16:$F$63,MATCH('5- Identificación de Riesgos'!J61,'8- Políticas de Administración '!$C$16:$C$64,0),1),'8- Políticas de Administración '!$B$16:$F$64,5,FALSE),"")</f>
        <v/>
      </c>
      <c r="M61" s="399"/>
      <c r="N61" s="402"/>
      <c r="O61" s="415"/>
      <c r="P61" s="226"/>
      <c r="Q61" s="404"/>
      <c r="R61" s="404"/>
      <c r="S61" s="404"/>
      <c r="T61" s="404"/>
      <c r="U61" s="404"/>
      <c r="V61" s="404"/>
    </row>
    <row r="62" spans="1:22" ht="60" customHeight="1" thickBot="1">
      <c r="A62" s="428"/>
      <c r="B62" s="431"/>
      <c r="C62" s="431"/>
      <c r="D62" s="235" t="s">
        <v>328</v>
      </c>
      <c r="E62" s="400"/>
      <c r="F62" s="400"/>
      <c r="G62" s="407"/>
      <c r="H62" s="397"/>
      <c r="I62" s="252"/>
      <c r="J62" s="255"/>
      <c r="K62" s="229" t="str">
        <f>IFERROR(CONCATENATE(INDEX('8- Políticas de Administración '!$B$16:$F$53,MATCH('5- Identificación de Riesgos'!J62,'8- Políticas de Administración '!$C$16:$C$54,0),1)," - ",L62),"")</f>
        <v/>
      </c>
      <c r="L62" s="230" t="str">
        <f>IFERROR(VLOOKUP(INDEX('8- Políticas de Administración '!$B$16:$F$63,MATCH('5- Identificación de Riesgos'!J62,'8- Políticas de Administración '!$C$16:$C$64,0),1),'8- Políticas de Administración '!$B$16:$F$64,5,FALSE),"")</f>
        <v/>
      </c>
      <c r="M62" s="400"/>
      <c r="N62" s="403"/>
      <c r="O62" s="415"/>
      <c r="P62" s="226"/>
      <c r="Q62" s="404"/>
      <c r="R62" s="404"/>
      <c r="S62" s="404"/>
      <c r="T62" s="404"/>
      <c r="U62" s="404"/>
      <c r="V62" s="404"/>
    </row>
    <row r="63" spans="1:22" ht="60" customHeight="1">
      <c r="A63" s="426">
        <v>13</v>
      </c>
      <c r="B63" s="429" t="s">
        <v>329</v>
      </c>
      <c r="C63" s="429" t="s">
        <v>330</v>
      </c>
      <c r="D63" s="231" t="s">
        <v>320</v>
      </c>
      <c r="E63" s="398">
        <v>365</v>
      </c>
      <c r="F63" s="398">
        <v>0</v>
      </c>
      <c r="G63" s="405">
        <f t="shared" ref="G63" si="9">F63/E63</f>
        <v>0</v>
      </c>
      <c r="H63" s="395" t="str">
        <f>CONCATENATE(IF(G63&lt;='8- Políticas de Administración '!$D$6,'8- Políticas de Administración '!$B$6,IF(G63&lt;='8- Políticas de Administración '!$D$7,'8- Políticas de Administración '!$B$7,IF(G63&lt;='8- Políticas de Administración '!$D$8,'8- Políticas de Administración '!$B$8,IF(G63&lt;='8- Políticas de Administración '!$D$9,'8- Políticas de Administración '!$B$9,IF(G63&lt;='8- Políticas de Administración '!$D$10,'8- Políticas de Administración '!$B$10,"Probabilidad no valida")))))," - ",VLOOKUP(IF(G63&lt;='8- Políticas de Administración '!$D$6,'8- Políticas de Administración '!$B$6,IF(G63&lt;='8- Políticas de Administración '!$D$7,'8- Políticas de Administración '!$B$7,IF(G63&lt;='8- Políticas de Administración '!$D$8,'8- Políticas de Administración '!$B$8,IF(G63&lt;='8- Políticas de Administración '!$D$9,'8- Políticas de Administración '!$B$9,IF(G63&lt;='8- Políticas de Administración '!$D$10,'8- Políticas de Administración '!$B$10,"Probabilidad no valida"))))),'8- Políticas de Administración '!$B$6:$F$10,5,FALSE))</f>
        <v>Muy Baja - 1</v>
      </c>
      <c r="I63" s="250" t="s">
        <v>309</v>
      </c>
      <c r="J63" s="253" t="s">
        <v>285</v>
      </c>
      <c r="K63" s="224" t="str">
        <f>IFERROR(CONCATENATE(INDEX('8- Políticas de Administración '!$B$16:$F$53,MATCH('5- Identificación de Riesgos'!J63,'8- Políticas de Administración '!$C$16:$C$54,0),1)," - ",L63),"")</f>
        <v>Mayor - 4</v>
      </c>
      <c r="L63" s="225">
        <f>IFERROR(VLOOKUP(INDEX('8- Políticas de Administración '!$B$16:$F$63,MATCH('5- Identificación de Riesgos'!J63,'8- Políticas de Administración '!$C$16:$C$64,0),1),'8- Políticas de Administración '!$B$16:$F$64,5,FALSE),"")</f>
        <v>4</v>
      </c>
      <c r="M63" s="398" t="str">
        <f>IFERROR(CONCATENATE(INDEX('8- Políticas de Administración '!$B$16:$F$53,MATCH(ROUND(AVERAGE(L63:L66),0),'8- Políticas de Administración '!$F$16:$F$53,0),1)," - ",ROUND(AVERAGE(L63:L66),0)),"")</f>
        <v>Mayor - 4</v>
      </c>
      <c r="N63" s="401" t="str">
        <f>IFERROR(CONCATENATE(VLOOKUP((LEFT(H63,LEN(H63)-4)&amp;LEFT(M63,LEN(M63)-4)),'9- Matriz de Calor '!$D$18:$E$42,2,0)," - ",RIGHT(H63,1)*RIGHT(M63,1)),"")</f>
        <v>Alto  - 4</v>
      </c>
      <c r="O63" s="414">
        <f>RIGHT(H63,1)*RIGHT(M63,1)</f>
        <v>4</v>
      </c>
      <c r="P63" s="226"/>
      <c r="Q63" s="404" t="s">
        <v>282</v>
      </c>
      <c r="R63" s="404"/>
      <c r="S63" s="404"/>
      <c r="T63" s="404"/>
      <c r="U63" s="404"/>
      <c r="V63" s="404"/>
    </row>
    <row r="64" spans="1:22" ht="60" customHeight="1">
      <c r="A64" s="427"/>
      <c r="B64" s="430"/>
      <c r="C64" s="430"/>
      <c r="D64" s="233" t="s">
        <v>321</v>
      </c>
      <c r="E64" s="399"/>
      <c r="F64" s="399"/>
      <c r="G64" s="406"/>
      <c r="H64" s="396"/>
      <c r="I64" s="251" t="s">
        <v>232</v>
      </c>
      <c r="J64" s="254" t="s">
        <v>284</v>
      </c>
      <c r="K64" s="227" t="str">
        <f>IFERROR(CONCATENATE(INDEX('8- Políticas de Administración '!$B$16:$F$53,MATCH('5- Identificación de Riesgos'!J64,'8- Políticas de Administración '!$C$16:$C$54,0),1)," - ",L64),"")</f>
        <v>Moderado - 3</v>
      </c>
      <c r="L64" s="228">
        <f>IFERROR(VLOOKUP(INDEX('8- Políticas de Administración '!$B$16:$F$63,MATCH('5- Identificación de Riesgos'!J64,'8- Políticas de Administración '!$C$16:$C$64,0),1),'8- Políticas de Administración '!$B$16:$F$64,5,FALSE),"")</f>
        <v>3</v>
      </c>
      <c r="M64" s="399"/>
      <c r="N64" s="402"/>
      <c r="O64" s="415"/>
      <c r="P64" s="226"/>
      <c r="Q64" s="404"/>
      <c r="R64" s="404"/>
      <c r="S64" s="404"/>
      <c r="T64" s="404"/>
      <c r="U64" s="404"/>
      <c r="V64" s="404"/>
    </row>
    <row r="65" spans="1:22" ht="60" customHeight="1">
      <c r="A65" s="427"/>
      <c r="B65" s="430"/>
      <c r="C65" s="430"/>
      <c r="D65" s="233" t="s">
        <v>331</v>
      </c>
      <c r="E65" s="399"/>
      <c r="F65" s="399"/>
      <c r="G65" s="406"/>
      <c r="H65" s="396"/>
      <c r="I65" s="251" t="s">
        <v>235</v>
      </c>
      <c r="J65" s="254" t="s">
        <v>291</v>
      </c>
      <c r="K65" s="227" t="str">
        <f>IFERROR(CONCATENATE(INDEX('8- Políticas de Administración '!$B$16:$F$53,MATCH('5- Identificación de Riesgos'!J65,'8- Políticas de Administración '!$C$16:$C$54,0),1)," - ",L65),"")</f>
        <v>Catastrófico - 5</v>
      </c>
      <c r="L65" s="228">
        <f>IFERROR(VLOOKUP(INDEX('8- Políticas de Administración '!$B$16:$F$63,MATCH('5- Identificación de Riesgos'!J65,'8- Políticas de Administración '!$C$16:$C$64,0),1),'8- Políticas de Administración '!$B$16:$F$64,5,FALSE),"")</f>
        <v>5</v>
      </c>
      <c r="M65" s="399"/>
      <c r="N65" s="402"/>
      <c r="O65" s="415"/>
      <c r="P65" s="226"/>
      <c r="Q65" s="404"/>
      <c r="R65" s="404"/>
      <c r="S65" s="404"/>
      <c r="T65" s="404"/>
      <c r="U65" s="404"/>
      <c r="V65" s="404"/>
    </row>
    <row r="66" spans="1:22" ht="60" customHeight="1" thickBot="1">
      <c r="A66" s="428"/>
      <c r="B66" s="431"/>
      <c r="C66" s="431"/>
      <c r="D66" s="235" t="s">
        <v>332</v>
      </c>
      <c r="E66" s="400"/>
      <c r="F66" s="400"/>
      <c r="G66" s="407"/>
      <c r="H66" s="397"/>
      <c r="I66" s="252"/>
      <c r="J66" s="255"/>
      <c r="K66" s="229" t="str">
        <f>IFERROR(CONCATENATE(INDEX('8- Políticas de Administración '!$B$16:$F$53,MATCH('5- Identificación de Riesgos'!J66,'8- Políticas de Administración '!$C$16:$C$54,0),1)," - ",L66),"")</f>
        <v/>
      </c>
      <c r="L66" s="230" t="str">
        <f>IFERROR(VLOOKUP(INDEX('8- Políticas de Administración '!$B$16:$F$63,MATCH('5- Identificación de Riesgos'!J66,'8- Políticas de Administración '!$C$16:$C$64,0),1),'8- Políticas de Administración '!$B$16:$F$64,5,FALSE),"")</f>
        <v/>
      </c>
      <c r="M66" s="400"/>
      <c r="N66" s="403"/>
      <c r="O66" s="415"/>
      <c r="P66" s="226"/>
      <c r="Q66" s="404"/>
      <c r="R66" s="404"/>
      <c r="S66" s="404"/>
      <c r="T66" s="404"/>
      <c r="U66" s="404"/>
      <c r="V66" s="404"/>
    </row>
    <row r="67" spans="1:22"/>
  </sheetData>
  <sheetProtection sheet="1" objects="1" scenarios="1"/>
  <mergeCells count="160">
    <mergeCell ref="N46:N48"/>
    <mergeCell ref="O46:O48"/>
    <mergeCell ref="A46:A48"/>
    <mergeCell ref="E46:E48"/>
    <mergeCell ref="F46:F48"/>
    <mergeCell ref="B46:B48"/>
    <mergeCell ref="C46:C48"/>
    <mergeCell ref="G41:G45"/>
    <mergeCell ref="H41:H45"/>
    <mergeCell ref="M41:M45"/>
    <mergeCell ref="N41:N45"/>
    <mergeCell ref="O41:O45"/>
    <mergeCell ref="O49:O52"/>
    <mergeCell ref="A49:A52"/>
    <mergeCell ref="B49:B52"/>
    <mergeCell ref="C49:C52"/>
    <mergeCell ref="E49:E52"/>
    <mergeCell ref="F49:F52"/>
    <mergeCell ref="G49:G52"/>
    <mergeCell ref="H49:H52"/>
    <mergeCell ref="M49:M52"/>
    <mergeCell ref="N49:N52"/>
    <mergeCell ref="O20:O24"/>
    <mergeCell ref="O15:O19"/>
    <mergeCell ref="M20:M24"/>
    <mergeCell ref="N20:N24"/>
    <mergeCell ref="N15:N19"/>
    <mergeCell ref="M38:M40"/>
    <mergeCell ref="O25:O29"/>
    <mergeCell ref="O38:O40"/>
    <mergeCell ref="O30:O34"/>
    <mergeCell ref="N30:N34"/>
    <mergeCell ref="M35:M37"/>
    <mergeCell ref="N35:N37"/>
    <mergeCell ref="O35:O37"/>
    <mergeCell ref="M30:M34"/>
    <mergeCell ref="M15:M19"/>
    <mergeCell ref="A25:A29"/>
    <mergeCell ref="B25:B29"/>
    <mergeCell ref="C25:C29"/>
    <mergeCell ref="E25:E29"/>
    <mergeCell ref="O8:O9"/>
    <mergeCell ref="N8:N9"/>
    <mergeCell ref="N7:O7"/>
    <mergeCell ref="K8:K9"/>
    <mergeCell ref="M8:M9"/>
    <mergeCell ref="I7:M7"/>
    <mergeCell ref="N25:N29"/>
    <mergeCell ref="O10:O14"/>
    <mergeCell ref="N10:N14"/>
    <mergeCell ref="M10:M14"/>
    <mergeCell ref="M25:M29"/>
    <mergeCell ref="E10:E14"/>
    <mergeCell ref="F10:F14"/>
    <mergeCell ref="G10:G14"/>
    <mergeCell ref="H10:H14"/>
    <mergeCell ref="A15:A19"/>
    <mergeCell ref="F8:F9"/>
    <mergeCell ref="F25:F29"/>
    <mergeCell ref="G25:G29"/>
    <mergeCell ref="H25:H29"/>
    <mergeCell ref="A5:C5"/>
    <mergeCell ref="D6:N6"/>
    <mergeCell ref="I8:I9"/>
    <mergeCell ref="G8:G9"/>
    <mergeCell ref="D5:N5"/>
    <mergeCell ref="A6:C6"/>
    <mergeCell ref="H8:H9"/>
    <mergeCell ref="E7:H7"/>
    <mergeCell ref="D7:D9"/>
    <mergeCell ref="L8:L9"/>
    <mergeCell ref="A10:A14"/>
    <mergeCell ref="C10:C14"/>
    <mergeCell ref="B10:B14"/>
    <mergeCell ref="C20:C24"/>
    <mergeCell ref="C15:C19"/>
    <mergeCell ref="F15:F19"/>
    <mergeCell ref="G15:G19"/>
    <mergeCell ref="H15:H19"/>
    <mergeCell ref="B20:B24"/>
    <mergeCell ref="H20:H24"/>
    <mergeCell ref="A20:A24"/>
    <mergeCell ref="B15:B19"/>
    <mergeCell ref="A35:A37"/>
    <mergeCell ref="B35:B37"/>
    <mergeCell ref="C35:C37"/>
    <mergeCell ref="E35:E37"/>
    <mergeCell ref="F35:F37"/>
    <mergeCell ref="G35:G37"/>
    <mergeCell ref="H35:H37"/>
    <mergeCell ref="A30:A34"/>
    <mergeCell ref="F30:F34"/>
    <mergeCell ref="B30:B34"/>
    <mergeCell ref="C30:C34"/>
    <mergeCell ref="E30:E34"/>
    <mergeCell ref="G30:G34"/>
    <mergeCell ref="H30:H34"/>
    <mergeCell ref="A38:A40"/>
    <mergeCell ref="B38:B40"/>
    <mergeCell ref="C38:C40"/>
    <mergeCell ref="E38:E40"/>
    <mergeCell ref="F38:F40"/>
    <mergeCell ref="G38:G40"/>
    <mergeCell ref="H38:H40"/>
    <mergeCell ref="Q38:V40"/>
    <mergeCell ref="A41:A45"/>
    <mergeCell ref="E41:E45"/>
    <mergeCell ref="F41:F45"/>
    <mergeCell ref="N38:N40"/>
    <mergeCell ref="B41:B45"/>
    <mergeCell ref="C41:C45"/>
    <mergeCell ref="Q41:V45"/>
    <mergeCell ref="O63:O66"/>
    <mergeCell ref="Q63:V66"/>
    <mergeCell ref="A57:A62"/>
    <mergeCell ref="B57:B62"/>
    <mergeCell ref="C57:C62"/>
    <mergeCell ref="E57:E62"/>
    <mergeCell ref="F57:F62"/>
    <mergeCell ref="G57:G62"/>
    <mergeCell ref="O53:O56"/>
    <mergeCell ref="Q53:V56"/>
    <mergeCell ref="A53:A56"/>
    <mergeCell ref="B53:B56"/>
    <mergeCell ref="C53:C56"/>
    <mergeCell ref="E53:E56"/>
    <mergeCell ref="F53:F56"/>
    <mergeCell ref="A63:A66"/>
    <mergeCell ref="B63:B66"/>
    <mergeCell ref="C63:C66"/>
    <mergeCell ref="E63:E66"/>
    <mergeCell ref="F63:F66"/>
    <mergeCell ref="G63:G66"/>
    <mergeCell ref="H63:H66"/>
    <mergeCell ref="M63:M66"/>
    <mergeCell ref="N63:N66"/>
    <mergeCell ref="H57:H62"/>
    <mergeCell ref="M57:M62"/>
    <mergeCell ref="N57:N62"/>
    <mergeCell ref="Q35:V37"/>
    <mergeCell ref="G53:G56"/>
    <mergeCell ref="H53:H56"/>
    <mergeCell ref="M53:M56"/>
    <mergeCell ref="N53:N56"/>
    <mergeCell ref="C1:N3"/>
    <mergeCell ref="O57:O62"/>
    <mergeCell ref="Q57:V62"/>
    <mergeCell ref="Q46:V48"/>
    <mergeCell ref="G46:G48"/>
    <mergeCell ref="H46:H48"/>
    <mergeCell ref="M46:M48"/>
    <mergeCell ref="A4:C4"/>
    <mergeCell ref="A8:A9"/>
    <mergeCell ref="B8:B9"/>
    <mergeCell ref="E8:E9"/>
    <mergeCell ref="D4:N4"/>
    <mergeCell ref="E20:E24"/>
    <mergeCell ref="F20:F24"/>
    <mergeCell ref="E15:E19"/>
    <mergeCell ref="G20:G24"/>
  </mergeCells>
  <conditionalFormatting sqref="D10:D13">
    <cfRule type="containsText" dxfId="675" priority="613" operator="containsText" text="3- Moderado">
      <formula>NOT(ISERROR(SEARCH("3- Moderado",D10)))</formula>
    </cfRule>
    <cfRule type="containsText" dxfId="674" priority="614" operator="containsText" text="6- Moderado">
      <formula>NOT(ISERROR(SEARCH("6- Moderado",D10)))</formula>
    </cfRule>
    <cfRule type="containsText" dxfId="673" priority="615" operator="containsText" text="4- Moderado">
      <formula>NOT(ISERROR(SEARCH("4- Moderado",D10)))</formula>
    </cfRule>
    <cfRule type="containsText" dxfId="672" priority="616" operator="containsText" text="3- Bajo">
      <formula>NOT(ISERROR(SEARCH("3- Bajo",D10)))</formula>
    </cfRule>
    <cfRule type="containsText" dxfId="671" priority="617" operator="containsText" text="4- Bajo">
      <formula>NOT(ISERROR(SEARCH("4- Bajo",D10)))</formula>
    </cfRule>
    <cfRule type="containsText" dxfId="670" priority="618" operator="containsText" text="1- Bajo">
      <formula>NOT(ISERROR(SEARCH("1- Bajo",D10)))</formula>
    </cfRule>
  </conditionalFormatting>
  <conditionalFormatting sqref="D15:D16">
    <cfRule type="containsText" dxfId="669" priority="523" operator="containsText" text="3- Moderado">
      <formula>NOT(ISERROR(SEARCH("3- Moderado",D15)))</formula>
    </cfRule>
    <cfRule type="containsText" dxfId="668" priority="524" operator="containsText" text="6- Moderado">
      <formula>NOT(ISERROR(SEARCH("6- Moderado",D15)))</formula>
    </cfRule>
    <cfRule type="containsText" dxfId="667" priority="525" operator="containsText" text="4- Moderado">
      <formula>NOT(ISERROR(SEARCH("4- Moderado",D15)))</formula>
    </cfRule>
    <cfRule type="containsText" dxfId="666" priority="526" operator="containsText" text="3- Bajo">
      <formula>NOT(ISERROR(SEARCH("3- Bajo",D15)))</formula>
    </cfRule>
    <cfRule type="containsText" dxfId="665" priority="527" operator="containsText" text="4- Bajo">
      <formula>NOT(ISERROR(SEARCH("4- Bajo",D15)))</formula>
    </cfRule>
    <cfRule type="containsText" dxfId="664" priority="528" operator="containsText" text="1- Bajo">
      <formula>NOT(ISERROR(SEARCH("1- Bajo",D15)))</formula>
    </cfRule>
  </conditionalFormatting>
  <conditionalFormatting sqref="D15:D18">
    <cfRule type="containsText" dxfId="663" priority="535" operator="containsText" text="3- Moderado">
      <formula>NOT(ISERROR(SEARCH("3- Moderado",D15)))</formula>
    </cfRule>
    <cfRule type="containsText" dxfId="662" priority="536" operator="containsText" text="6- Moderado">
      <formula>NOT(ISERROR(SEARCH("6- Moderado",D15)))</formula>
    </cfRule>
    <cfRule type="containsText" dxfId="661" priority="537" operator="containsText" text="4- Moderado">
      <formula>NOT(ISERROR(SEARCH("4- Moderado",D15)))</formula>
    </cfRule>
    <cfRule type="containsText" dxfId="660" priority="538" operator="containsText" text="3- Bajo">
      <formula>NOT(ISERROR(SEARCH("3- Bajo",D15)))</formula>
    </cfRule>
    <cfRule type="containsText" dxfId="659" priority="539" operator="containsText" text="4- Bajo">
      <formula>NOT(ISERROR(SEARCH("4- Bajo",D15)))</formula>
    </cfRule>
    <cfRule type="containsText" dxfId="658" priority="540" operator="containsText" text="1- Bajo">
      <formula>NOT(ISERROR(SEARCH("1- Bajo",D15)))</formula>
    </cfRule>
  </conditionalFormatting>
  <conditionalFormatting sqref="D16:D17">
    <cfRule type="containsText" dxfId="657" priority="475" operator="containsText" text="3- Moderado">
      <formula>NOT(ISERROR(SEARCH("3- Moderado",D16)))</formula>
    </cfRule>
    <cfRule type="containsText" dxfId="656" priority="476" operator="containsText" text="6- Moderado">
      <formula>NOT(ISERROR(SEARCH("6- Moderado",D16)))</formula>
    </cfRule>
    <cfRule type="containsText" dxfId="655" priority="477" operator="containsText" text="4- Moderado">
      <formula>NOT(ISERROR(SEARCH("4- Moderado",D16)))</formula>
    </cfRule>
    <cfRule type="containsText" dxfId="654" priority="478" operator="containsText" text="3- Bajo">
      <formula>NOT(ISERROR(SEARCH("3- Bajo",D16)))</formula>
    </cfRule>
    <cfRule type="containsText" dxfId="653" priority="479" operator="containsText" text="4- Bajo">
      <formula>NOT(ISERROR(SEARCH("4- Bajo",D16)))</formula>
    </cfRule>
    <cfRule type="containsText" dxfId="652" priority="480" operator="containsText" text="1- Bajo">
      <formula>NOT(ISERROR(SEARCH("1- Bajo",D16)))</formula>
    </cfRule>
    <cfRule type="containsText" dxfId="651" priority="487" operator="containsText" text="3- Moderado">
      <formula>NOT(ISERROR(SEARCH("3- Moderado",D16)))</formula>
    </cfRule>
    <cfRule type="containsText" dxfId="650" priority="488" operator="containsText" text="6- Moderado">
      <formula>NOT(ISERROR(SEARCH("6- Moderado",D16)))</formula>
    </cfRule>
    <cfRule type="containsText" dxfId="649" priority="489" operator="containsText" text="4- Moderado">
      <formula>NOT(ISERROR(SEARCH("4- Moderado",D16)))</formula>
    </cfRule>
    <cfRule type="containsText" dxfId="648" priority="490" operator="containsText" text="3- Bajo">
      <formula>NOT(ISERROR(SEARCH("3- Bajo",D16)))</formula>
    </cfRule>
    <cfRule type="containsText" dxfId="647" priority="491" operator="containsText" text="4- Bajo">
      <formula>NOT(ISERROR(SEARCH("4- Bajo",D16)))</formula>
    </cfRule>
    <cfRule type="containsText" dxfId="646" priority="492" operator="containsText" text="1- Bajo">
      <formula>NOT(ISERROR(SEARCH("1- Bajo",D16)))</formula>
    </cfRule>
  </conditionalFormatting>
  <conditionalFormatting sqref="D19:D23">
    <cfRule type="containsText" dxfId="645" priority="277" operator="containsText" text="3- Moderado">
      <formula>NOT(ISERROR(SEARCH("3- Moderado",D19)))</formula>
    </cfRule>
    <cfRule type="containsText" dxfId="644" priority="278" operator="containsText" text="6- Moderado">
      <formula>NOT(ISERROR(SEARCH("6- Moderado",D19)))</formula>
    </cfRule>
    <cfRule type="containsText" dxfId="643" priority="279" operator="containsText" text="4- Moderado">
      <formula>NOT(ISERROR(SEARCH("4- Moderado",D19)))</formula>
    </cfRule>
    <cfRule type="containsText" dxfId="642" priority="280" operator="containsText" text="3- Bajo">
      <formula>NOT(ISERROR(SEARCH("3- Bajo",D19)))</formula>
    </cfRule>
    <cfRule type="containsText" dxfId="641" priority="281" operator="containsText" text="4- Bajo">
      <formula>NOT(ISERROR(SEARCH("4- Bajo",D19)))</formula>
    </cfRule>
    <cfRule type="containsText" dxfId="640" priority="282" operator="containsText" text="1- Bajo">
      <formula>NOT(ISERROR(SEARCH("1- Bajo",D19)))</formula>
    </cfRule>
  </conditionalFormatting>
  <conditionalFormatting sqref="D20:D21">
    <cfRule type="containsText" dxfId="639" priority="511" operator="containsText" text="3- Moderado">
      <formula>NOT(ISERROR(SEARCH("3- Moderado",D20)))</formula>
    </cfRule>
    <cfRule type="containsText" dxfId="638" priority="512" operator="containsText" text="6- Moderado">
      <formula>NOT(ISERROR(SEARCH("6- Moderado",D20)))</formula>
    </cfRule>
    <cfRule type="containsText" dxfId="637" priority="513" operator="containsText" text="4- Moderado">
      <formula>NOT(ISERROR(SEARCH("4- Moderado",D20)))</formula>
    </cfRule>
    <cfRule type="containsText" dxfId="636" priority="514" operator="containsText" text="3- Bajo">
      <formula>NOT(ISERROR(SEARCH("3- Bajo",D20)))</formula>
    </cfRule>
    <cfRule type="containsText" dxfId="635" priority="515" operator="containsText" text="4- Bajo">
      <formula>NOT(ISERROR(SEARCH("4- Bajo",D20)))</formula>
    </cfRule>
    <cfRule type="containsText" dxfId="634" priority="516" operator="containsText" text="1- Bajo">
      <formula>NOT(ISERROR(SEARCH("1- Bajo",D20)))</formula>
    </cfRule>
  </conditionalFormatting>
  <conditionalFormatting sqref="D22:D24">
    <cfRule type="containsText" dxfId="633" priority="271" operator="containsText" text="3- Moderado">
      <formula>NOT(ISERROR(SEARCH("3- Moderado",D22)))</formula>
    </cfRule>
    <cfRule type="containsText" dxfId="632" priority="272" operator="containsText" text="6- Moderado">
      <formula>NOT(ISERROR(SEARCH("6- Moderado",D22)))</formula>
    </cfRule>
    <cfRule type="containsText" dxfId="631" priority="273" operator="containsText" text="4- Moderado">
      <formula>NOT(ISERROR(SEARCH("4- Moderado",D22)))</formula>
    </cfRule>
    <cfRule type="containsText" dxfId="630" priority="274" operator="containsText" text="3- Bajo">
      <formula>NOT(ISERROR(SEARCH("3- Bajo",D22)))</formula>
    </cfRule>
    <cfRule type="containsText" dxfId="629" priority="275" operator="containsText" text="4- Bajo">
      <formula>NOT(ISERROR(SEARCH("4- Bajo",D22)))</formula>
    </cfRule>
    <cfRule type="containsText" dxfId="628" priority="276" operator="containsText" text="1- Bajo">
      <formula>NOT(ISERROR(SEARCH("1- Bajo",D22)))</formula>
    </cfRule>
  </conditionalFormatting>
  <conditionalFormatting sqref="D24:D29">
    <cfRule type="containsText" dxfId="627" priority="259" operator="containsText" text="3- Moderado">
      <formula>NOT(ISERROR(SEARCH("3- Moderado",D24)))</formula>
    </cfRule>
    <cfRule type="containsText" dxfId="626" priority="260" operator="containsText" text="6- Moderado">
      <formula>NOT(ISERROR(SEARCH("6- Moderado",D24)))</formula>
    </cfRule>
    <cfRule type="containsText" dxfId="625" priority="261" operator="containsText" text="4- Moderado">
      <formula>NOT(ISERROR(SEARCH("4- Moderado",D24)))</formula>
    </cfRule>
    <cfRule type="containsText" dxfId="624" priority="262" operator="containsText" text="3- Bajo">
      <formula>NOT(ISERROR(SEARCH("3- Bajo",D24)))</formula>
    </cfRule>
    <cfRule type="containsText" dxfId="623" priority="263" operator="containsText" text="4- Bajo">
      <formula>NOT(ISERROR(SEARCH("4- Bajo",D24)))</formula>
    </cfRule>
    <cfRule type="containsText" dxfId="622" priority="264" operator="containsText" text="1- Bajo">
      <formula>NOT(ISERROR(SEARCH("1- Bajo",D24)))</formula>
    </cfRule>
  </conditionalFormatting>
  <conditionalFormatting sqref="D41:D43">
    <cfRule type="containsText" dxfId="621" priority="371" operator="containsText" text="3- Moderado">
      <formula>NOT(ISERROR(SEARCH("3- Moderado",D41)))</formula>
    </cfRule>
    <cfRule type="containsText" dxfId="620" priority="372" operator="containsText" text="6- Moderado">
      <formula>NOT(ISERROR(SEARCH("6- Moderado",D41)))</formula>
    </cfRule>
    <cfRule type="containsText" dxfId="619" priority="373" operator="containsText" text="4- Moderado">
      <formula>NOT(ISERROR(SEARCH("4- Moderado",D41)))</formula>
    </cfRule>
    <cfRule type="containsText" dxfId="618" priority="374" operator="containsText" text="3- Bajo">
      <formula>NOT(ISERROR(SEARCH("3- Bajo",D41)))</formula>
    </cfRule>
    <cfRule type="containsText" dxfId="617" priority="375" operator="containsText" text="4- Bajo">
      <formula>NOT(ISERROR(SEARCH("4- Bajo",D41)))</formula>
    </cfRule>
    <cfRule type="containsText" dxfId="616" priority="376" operator="containsText" text="1- Bajo">
      <formula>NOT(ISERROR(SEARCH("1- Bajo",D41)))</formula>
    </cfRule>
  </conditionalFormatting>
  <conditionalFormatting sqref="D46:D52">
    <cfRule type="containsText" dxfId="615" priority="55" operator="containsText" text="3- Moderado">
      <formula>NOT(ISERROR(SEARCH("3- Moderado",D46)))</formula>
    </cfRule>
    <cfRule type="containsText" dxfId="614" priority="56" operator="containsText" text="6- Moderado">
      <formula>NOT(ISERROR(SEARCH("6- Moderado",D46)))</formula>
    </cfRule>
    <cfRule type="containsText" dxfId="613" priority="57" operator="containsText" text="4- Moderado">
      <formula>NOT(ISERROR(SEARCH("4- Moderado",D46)))</formula>
    </cfRule>
    <cfRule type="containsText" dxfId="612" priority="58" operator="containsText" text="3- Bajo">
      <formula>NOT(ISERROR(SEARCH("3- Bajo",D46)))</formula>
    </cfRule>
    <cfRule type="containsText" dxfId="611" priority="59" operator="containsText" text="4- Bajo">
      <formula>NOT(ISERROR(SEARCH("4- Bajo",D46)))</formula>
    </cfRule>
    <cfRule type="containsText" dxfId="610" priority="60" operator="containsText" text="1- Bajo">
      <formula>NOT(ISERROR(SEARCH("1- Bajo",D46)))</formula>
    </cfRule>
  </conditionalFormatting>
  <conditionalFormatting sqref="H10 H38:H39">
    <cfRule type="containsText" dxfId="609" priority="1284" operator="containsText" text="Muy Baja">
      <formula>NOT(ISERROR(SEARCH("Muy Baja",H10)))</formula>
    </cfRule>
    <cfRule type="containsText" dxfId="608" priority="1285" operator="containsText" text="Baja">
      <formula>NOT(ISERROR(SEARCH("Baja",H10)))</formula>
    </cfRule>
    <cfRule type="containsText" dxfId="607" priority="1286" operator="containsText" text="Muy Alta">
      <formula>NOT(ISERROR(SEARCH("Muy Alta",H10)))</formula>
    </cfRule>
    <cfRule type="containsText" dxfId="606" priority="1288" operator="containsText" text="Alta">
      <formula>NOT(ISERROR(SEARCH("Alta",H10)))</formula>
    </cfRule>
    <cfRule type="containsText" dxfId="605" priority="1289" operator="containsText" text="Media">
      <formula>NOT(ISERROR(SEARCH("Media",H10)))</formula>
    </cfRule>
    <cfRule type="containsText" dxfId="604" priority="1290" operator="containsText" text="Media">
      <formula>NOT(ISERROR(SEARCH("Media",H10)))</formula>
    </cfRule>
    <cfRule type="containsText" dxfId="603" priority="1291" operator="containsText" text="Media">
      <formula>NOT(ISERROR(SEARCH("Media",H10)))</formula>
    </cfRule>
    <cfRule type="containsText" dxfId="602" priority="1292" operator="containsText" text="Muy Baja">
      <formula>NOT(ISERROR(SEARCH("Muy Baja",H10)))</formula>
    </cfRule>
    <cfRule type="containsText" dxfId="601" priority="1293" operator="containsText" text="Baja">
      <formula>NOT(ISERROR(SEARCH("Baja",H10)))</formula>
    </cfRule>
    <cfRule type="containsText" dxfId="600" priority="1294" operator="containsText" text="Muy Baja">
      <formula>NOT(ISERROR(SEARCH("Muy Baja",H10)))</formula>
    </cfRule>
    <cfRule type="containsText" dxfId="599" priority="1295" operator="containsText" text="Muy Baja">
      <formula>NOT(ISERROR(SEARCH("Muy Baja",H10)))</formula>
    </cfRule>
    <cfRule type="containsText" dxfId="598" priority="1296" operator="containsText" text="Muy Baja">
      <formula>NOT(ISERROR(SEARCH("Muy Baja",H10)))</formula>
    </cfRule>
    <cfRule type="containsText" dxfId="597" priority="1297" operator="containsText" text="Muy Baja'Tabla probabilidad'!">
      <formula>NOT(ISERROR(SEARCH("Muy Baja'Tabla probabilidad'!",H10)))</formula>
    </cfRule>
    <cfRule type="containsText" dxfId="596" priority="1298" operator="containsText" text="Muy bajo">
      <formula>NOT(ISERROR(SEARCH("Muy bajo",H10)))</formula>
    </cfRule>
    <cfRule type="containsText" dxfId="595" priority="1299" operator="containsText" text="Alta">
      <formula>NOT(ISERROR(SEARCH("Alta",H10)))</formula>
    </cfRule>
    <cfRule type="containsText" dxfId="594" priority="1300" operator="containsText" text="Media">
      <formula>NOT(ISERROR(SEARCH("Media",H10)))</formula>
    </cfRule>
    <cfRule type="containsText" dxfId="593" priority="1301" operator="containsText" text="Baja">
      <formula>NOT(ISERROR(SEARCH("Baja",H10)))</formula>
    </cfRule>
    <cfRule type="containsText" dxfId="592" priority="1302" operator="containsText" text="Muy baja">
      <formula>NOT(ISERROR(SEARCH("Muy baja",H10)))</formula>
    </cfRule>
    <cfRule type="cellIs" dxfId="591" priority="1305" operator="between">
      <formula>1</formula>
      <formula>2</formula>
    </cfRule>
    <cfRule type="cellIs" dxfId="590" priority="1306" operator="between">
      <formula>0</formula>
      <formula>2</formula>
    </cfRule>
  </conditionalFormatting>
  <conditionalFormatting sqref="H15 H20">
    <cfRule type="containsText" dxfId="587" priority="998" operator="containsText" text="Muy Baja">
      <formula>NOT(ISERROR(SEARCH("Muy Baja",H15)))</formula>
    </cfRule>
    <cfRule type="containsText" dxfId="586" priority="999" operator="containsText" text="Baja">
      <formula>NOT(ISERROR(SEARCH("Baja",H15)))</formula>
    </cfRule>
    <cfRule type="containsText" dxfId="585" priority="1000" operator="containsText" text="Muy Alta">
      <formula>NOT(ISERROR(SEARCH("Muy Alta",H15)))</formula>
    </cfRule>
    <cfRule type="containsText" dxfId="584" priority="1002" operator="containsText" text="Alta">
      <formula>NOT(ISERROR(SEARCH("Alta",H15)))</formula>
    </cfRule>
    <cfRule type="containsText" dxfId="583" priority="1003" operator="containsText" text="Media">
      <formula>NOT(ISERROR(SEARCH("Media",H15)))</formula>
    </cfRule>
    <cfRule type="containsText" dxfId="582" priority="1004" operator="containsText" text="Media">
      <formula>NOT(ISERROR(SEARCH("Media",H15)))</formula>
    </cfRule>
    <cfRule type="containsText" dxfId="581" priority="1005" operator="containsText" text="Media">
      <formula>NOT(ISERROR(SEARCH("Media",H15)))</formula>
    </cfRule>
    <cfRule type="containsText" dxfId="580" priority="1006" operator="containsText" text="Muy Baja">
      <formula>NOT(ISERROR(SEARCH("Muy Baja",H15)))</formula>
    </cfRule>
    <cfRule type="containsText" dxfId="579" priority="1007" operator="containsText" text="Baja">
      <formula>NOT(ISERROR(SEARCH("Baja",H15)))</formula>
    </cfRule>
    <cfRule type="containsText" dxfId="578" priority="1008" operator="containsText" text="Muy Baja">
      <formula>NOT(ISERROR(SEARCH("Muy Baja",H15)))</formula>
    </cfRule>
    <cfRule type="containsText" dxfId="577" priority="1009" operator="containsText" text="Muy Baja">
      <formula>NOT(ISERROR(SEARCH("Muy Baja",H15)))</formula>
    </cfRule>
    <cfRule type="containsText" dxfId="576" priority="1010" operator="containsText" text="Muy Baja">
      <formula>NOT(ISERROR(SEARCH("Muy Baja",H15)))</formula>
    </cfRule>
    <cfRule type="containsText" dxfId="575" priority="1011" operator="containsText" text="Muy Baja'Tabla probabilidad'!">
      <formula>NOT(ISERROR(SEARCH("Muy Baja'Tabla probabilidad'!",H15)))</formula>
    </cfRule>
    <cfRule type="containsText" dxfId="574" priority="1012" operator="containsText" text="Muy bajo">
      <formula>NOT(ISERROR(SEARCH("Muy bajo",H15)))</formula>
    </cfRule>
    <cfRule type="containsText" dxfId="573" priority="1013" operator="containsText" text="Alta">
      <formula>NOT(ISERROR(SEARCH("Alta",H15)))</formula>
    </cfRule>
    <cfRule type="containsText" dxfId="572" priority="1014" operator="containsText" text="Media">
      <formula>NOT(ISERROR(SEARCH("Media",H15)))</formula>
    </cfRule>
    <cfRule type="containsText" dxfId="571" priority="1015" operator="containsText" text="Baja">
      <formula>NOT(ISERROR(SEARCH("Baja",H15)))</formula>
    </cfRule>
    <cfRule type="containsText" dxfId="570" priority="1016" operator="containsText" text="Muy baja">
      <formula>NOT(ISERROR(SEARCH("Muy baja",H15)))</formula>
    </cfRule>
    <cfRule type="cellIs" dxfId="567" priority="1019" operator="between">
      <formula>1</formula>
      <formula>2</formula>
    </cfRule>
    <cfRule type="cellIs" dxfId="566" priority="1020" operator="between">
      <formula>0</formula>
      <formula>2</formula>
    </cfRule>
  </conditionalFormatting>
  <conditionalFormatting sqref="H25">
    <cfRule type="containsText" dxfId="565" priority="677" operator="containsText" text="Muy Baja">
      <formula>NOT(ISERROR(SEARCH("Muy Baja",H25)))</formula>
    </cfRule>
    <cfRule type="containsText" dxfId="564" priority="678" operator="containsText" text="Baja">
      <formula>NOT(ISERROR(SEARCH("Baja",H25)))</formula>
    </cfRule>
    <cfRule type="containsText" dxfId="563" priority="679" operator="containsText" text="Muy Alta">
      <formula>NOT(ISERROR(SEARCH("Muy Alta",H25)))</formula>
    </cfRule>
    <cfRule type="containsText" dxfId="562" priority="681" operator="containsText" text="Alta">
      <formula>NOT(ISERROR(SEARCH("Alta",H25)))</formula>
    </cfRule>
    <cfRule type="containsText" dxfId="561" priority="682" operator="containsText" text="Media">
      <formula>NOT(ISERROR(SEARCH("Media",H25)))</formula>
    </cfRule>
    <cfRule type="containsText" dxfId="560" priority="683" operator="containsText" text="Media">
      <formula>NOT(ISERROR(SEARCH("Media",H25)))</formula>
    </cfRule>
    <cfRule type="containsText" dxfId="559" priority="684" operator="containsText" text="Media">
      <formula>NOT(ISERROR(SEARCH("Media",H25)))</formula>
    </cfRule>
    <cfRule type="containsText" dxfId="558" priority="685" operator="containsText" text="Muy Baja">
      <formula>NOT(ISERROR(SEARCH("Muy Baja",H25)))</formula>
    </cfRule>
    <cfRule type="containsText" dxfId="557" priority="686" operator="containsText" text="Baja">
      <formula>NOT(ISERROR(SEARCH("Baja",H25)))</formula>
    </cfRule>
    <cfRule type="containsText" dxfId="556" priority="687" operator="containsText" text="Muy Baja">
      <formula>NOT(ISERROR(SEARCH("Muy Baja",H25)))</formula>
    </cfRule>
    <cfRule type="containsText" dxfId="555" priority="688" operator="containsText" text="Muy Baja">
      <formula>NOT(ISERROR(SEARCH("Muy Baja",H25)))</formula>
    </cfRule>
    <cfRule type="containsText" dxfId="554" priority="689" operator="containsText" text="Muy Baja">
      <formula>NOT(ISERROR(SEARCH("Muy Baja",H25)))</formula>
    </cfRule>
    <cfRule type="containsText" dxfId="553" priority="690" operator="containsText" text="Muy Baja'Tabla probabilidad'!">
      <formula>NOT(ISERROR(SEARCH("Muy Baja'Tabla probabilidad'!",H25)))</formula>
    </cfRule>
    <cfRule type="containsText" dxfId="552" priority="691" operator="containsText" text="Muy bajo">
      <formula>NOT(ISERROR(SEARCH("Muy bajo",H25)))</formula>
    </cfRule>
    <cfRule type="containsText" dxfId="551" priority="692" operator="containsText" text="Alta">
      <formula>NOT(ISERROR(SEARCH("Alta",H25)))</formula>
    </cfRule>
    <cfRule type="containsText" dxfId="550" priority="693" operator="containsText" text="Media">
      <formula>NOT(ISERROR(SEARCH("Media",H25)))</formula>
    </cfRule>
    <cfRule type="containsText" dxfId="549" priority="694" operator="containsText" text="Baja">
      <formula>NOT(ISERROR(SEARCH("Baja",H25)))</formula>
    </cfRule>
    <cfRule type="containsText" dxfId="548" priority="695" operator="containsText" text="Muy baja">
      <formula>NOT(ISERROR(SEARCH("Muy baja",H25)))</formula>
    </cfRule>
    <cfRule type="cellIs" dxfId="545" priority="698" operator="between">
      <formula>1</formula>
      <formula>2</formula>
    </cfRule>
    <cfRule type="cellIs" dxfId="544" priority="699" operator="between">
      <formula>0</formula>
      <formula>2</formula>
    </cfRule>
  </conditionalFormatting>
  <conditionalFormatting sqref="H30">
    <cfRule type="containsText" dxfId="543" priority="743" operator="containsText" text="Muy Baja">
      <formula>NOT(ISERROR(SEARCH("Muy Baja",H30)))</formula>
    </cfRule>
    <cfRule type="containsText" dxfId="542" priority="744" operator="containsText" text="Baja">
      <formula>NOT(ISERROR(SEARCH("Baja",H30)))</formula>
    </cfRule>
    <cfRule type="containsText" dxfId="541" priority="745" operator="containsText" text="Muy Alta">
      <formula>NOT(ISERROR(SEARCH("Muy Alta",H30)))</formula>
    </cfRule>
    <cfRule type="containsText" dxfId="540" priority="747" operator="containsText" text="Alta">
      <formula>NOT(ISERROR(SEARCH("Alta",H30)))</formula>
    </cfRule>
    <cfRule type="containsText" dxfId="539" priority="748" operator="containsText" text="Media">
      <formula>NOT(ISERROR(SEARCH("Media",H30)))</formula>
    </cfRule>
    <cfRule type="containsText" dxfId="538" priority="749" operator="containsText" text="Media">
      <formula>NOT(ISERROR(SEARCH("Media",H30)))</formula>
    </cfRule>
    <cfRule type="containsText" dxfId="537" priority="750" operator="containsText" text="Media">
      <formula>NOT(ISERROR(SEARCH("Media",H30)))</formula>
    </cfRule>
    <cfRule type="containsText" dxfId="536" priority="751" operator="containsText" text="Muy Baja">
      <formula>NOT(ISERROR(SEARCH("Muy Baja",H30)))</formula>
    </cfRule>
    <cfRule type="containsText" dxfId="535" priority="752" operator="containsText" text="Baja">
      <formula>NOT(ISERROR(SEARCH("Baja",H30)))</formula>
    </cfRule>
    <cfRule type="containsText" dxfId="534" priority="753" operator="containsText" text="Muy Baja">
      <formula>NOT(ISERROR(SEARCH("Muy Baja",H30)))</formula>
    </cfRule>
    <cfRule type="containsText" dxfId="533" priority="754" operator="containsText" text="Muy Baja">
      <formula>NOT(ISERROR(SEARCH("Muy Baja",H30)))</formula>
    </cfRule>
    <cfRule type="containsText" dxfId="532" priority="755" operator="containsText" text="Muy Baja">
      <formula>NOT(ISERROR(SEARCH("Muy Baja",H30)))</formula>
    </cfRule>
    <cfRule type="containsText" dxfId="531" priority="756" operator="containsText" text="Muy Baja'Tabla probabilidad'!">
      <formula>NOT(ISERROR(SEARCH("Muy Baja'Tabla probabilidad'!",H30)))</formula>
    </cfRule>
    <cfRule type="containsText" dxfId="530" priority="757" operator="containsText" text="Muy bajo">
      <formula>NOT(ISERROR(SEARCH("Muy bajo",H30)))</formula>
    </cfRule>
    <cfRule type="containsText" dxfId="529" priority="758" operator="containsText" text="Alta">
      <formula>NOT(ISERROR(SEARCH("Alta",H30)))</formula>
    </cfRule>
    <cfRule type="containsText" dxfId="528" priority="759" operator="containsText" text="Media">
      <formula>NOT(ISERROR(SEARCH("Media",H30)))</formula>
    </cfRule>
    <cfRule type="containsText" dxfId="527" priority="760" operator="containsText" text="Baja">
      <formula>NOT(ISERROR(SEARCH("Baja",H30)))</formula>
    </cfRule>
    <cfRule type="containsText" dxfId="526" priority="761" operator="containsText" text="Muy baja">
      <formula>NOT(ISERROR(SEARCH("Muy baja",H30)))</formula>
    </cfRule>
    <cfRule type="cellIs" dxfId="523" priority="764" operator="between">
      <formula>1</formula>
      <formula>2</formula>
    </cfRule>
    <cfRule type="cellIs" dxfId="522" priority="765" operator="between">
      <formula>0</formula>
      <formula>2</formula>
    </cfRule>
  </conditionalFormatting>
  <conditionalFormatting sqref="H35:H36">
    <cfRule type="containsText" dxfId="521" priority="233" operator="containsText" text="Muy Baja">
      <formula>NOT(ISERROR(SEARCH("Muy Baja",H35)))</formula>
    </cfRule>
    <cfRule type="containsText" dxfId="520" priority="234" operator="containsText" text="Baja">
      <formula>NOT(ISERROR(SEARCH("Baja",H35)))</formula>
    </cfRule>
    <cfRule type="containsText" dxfId="519" priority="235" operator="containsText" text="Muy Alta">
      <formula>NOT(ISERROR(SEARCH("Muy Alta",H35)))</formula>
    </cfRule>
    <cfRule type="containsText" dxfId="518" priority="236" operator="containsText" text="Alta">
      <formula>NOT(ISERROR(SEARCH("Alta",H35)))</formula>
    </cfRule>
    <cfRule type="containsText" dxfId="517" priority="237" operator="containsText" text="Media">
      <formula>NOT(ISERROR(SEARCH("Media",H35)))</formula>
    </cfRule>
    <cfRule type="containsText" dxfId="516" priority="238" operator="containsText" text="Media">
      <formula>NOT(ISERROR(SEARCH("Media",H35)))</formula>
    </cfRule>
    <cfRule type="containsText" dxfId="515" priority="239" operator="containsText" text="Media">
      <formula>NOT(ISERROR(SEARCH("Media",H35)))</formula>
    </cfRule>
    <cfRule type="containsText" dxfId="514" priority="240" operator="containsText" text="Muy Baja">
      <formula>NOT(ISERROR(SEARCH("Muy Baja",H35)))</formula>
    </cfRule>
    <cfRule type="containsText" dxfId="513" priority="241" operator="containsText" text="Baja">
      <formula>NOT(ISERROR(SEARCH("Baja",H35)))</formula>
    </cfRule>
    <cfRule type="containsText" dxfId="512" priority="242" operator="containsText" text="Muy Baja">
      <formula>NOT(ISERROR(SEARCH("Muy Baja",H35)))</formula>
    </cfRule>
    <cfRule type="containsText" dxfId="511" priority="243" operator="containsText" text="Muy Baja">
      <formula>NOT(ISERROR(SEARCH("Muy Baja",H35)))</formula>
    </cfRule>
    <cfRule type="containsText" dxfId="510" priority="244" operator="containsText" text="Muy Baja">
      <formula>NOT(ISERROR(SEARCH("Muy Baja",H35)))</formula>
    </cfRule>
    <cfRule type="containsText" dxfId="509" priority="245" operator="containsText" text="Muy Baja'Tabla probabilidad'!">
      <formula>NOT(ISERROR(SEARCH("Muy Baja'Tabla probabilidad'!",H35)))</formula>
    </cfRule>
    <cfRule type="containsText" dxfId="508" priority="246" operator="containsText" text="Muy bajo">
      <formula>NOT(ISERROR(SEARCH("Muy bajo",H35)))</formula>
    </cfRule>
    <cfRule type="containsText" dxfId="507" priority="247" operator="containsText" text="Alta">
      <formula>NOT(ISERROR(SEARCH("Alta",H35)))</formula>
    </cfRule>
    <cfRule type="containsText" dxfId="506" priority="248" operator="containsText" text="Media">
      <formula>NOT(ISERROR(SEARCH("Media",H35)))</formula>
    </cfRule>
    <cfRule type="containsText" dxfId="505" priority="249" operator="containsText" text="Baja">
      <formula>NOT(ISERROR(SEARCH("Baja",H35)))</formula>
    </cfRule>
    <cfRule type="containsText" dxfId="504" priority="250" operator="containsText" text="Muy baja">
      <formula>NOT(ISERROR(SEARCH("Muy baja",H35)))</formula>
    </cfRule>
    <cfRule type="cellIs" dxfId="503" priority="251" operator="between">
      <formula>1</formula>
      <formula>2</formula>
    </cfRule>
    <cfRule type="cellIs" dxfId="502" priority="252" operator="between">
      <formula>0</formula>
      <formula>2</formula>
    </cfRule>
  </conditionalFormatting>
  <conditionalFormatting sqref="H41">
    <cfRule type="containsText" dxfId="501" priority="383" operator="containsText" text="Muy Baja">
      <formula>NOT(ISERROR(SEARCH("Muy Baja",H41)))</formula>
    </cfRule>
    <cfRule type="containsText" dxfId="500" priority="384" operator="containsText" text="Baja">
      <formula>NOT(ISERROR(SEARCH("Baja",H41)))</formula>
    </cfRule>
    <cfRule type="containsText" dxfId="499" priority="385" operator="containsText" text="Muy Alta">
      <formula>NOT(ISERROR(SEARCH("Muy Alta",H41)))</formula>
    </cfRule>
    <cfRule type="containsText" dxfId="498" priority="386" operator="containsText" text="Alta">
      <formula>NOT(ISERROR(SEARCH("Alta",H41)))</formula>
    </cfRule>
    <cfRule type="containsText" dxfId="497" priority="387" operator="containsText" text="Media">
      <formula>NOT(ISERROR(SEARCH("Media",H41)))</formula>
    </cfRule>
    <cfRule type="containsText" dxfId="496" priority="388" operator="containsText" text="Media">
      <formula>NOT(ISERROR(SEARCH("Media",H41)))</formula>
    </cfRule>
    <cfRule type="containsText" dxfId="495" priority="389" operator="containsText" text="Media">
      <formula>NOT(ISERROR(SEARCH("Media",H41)))</formula>
    </cfRule>
    <cfRule type="containsText" dxfId="494" priority="390" operator="containsText" text="Muy Baja">
      <formula>NOT(ISERROR(SEARCH("Muy Baja",H41)))</formula>
    </cfRule>
    <cfRule type="containsText" dxfId="493" priority="391" operator="containsText" text="Baja">
      <formula>NOT(ISERROR(SEARCH("Baja",H41)))</formula>
    </cfRule>
    <cfRule type="containsText" dxfId="492" priority="392" operator="containsText" text="Muy Baja">
      <formula>NOT(ISERROR(SEARCH("Muy Baja",H41)))</formula>
    </cfRule>
    <cfRule type="containsText" dxfId="491" priority="393" operator="containsText" text="Muy Baja">
      <formula>NOT(ISERROR(SEARCH("Muy Baja",H41)))</formula>
    </cfRule>
    <cfRule type="containsText" dxfId="490" priority="394" operator="containsText" text="Muy Baja">
      <formula>NOT(ISERROR(SEARCH("Muy Baja",H41)))</formula>
    </cfRule>
    <cfRule type="containsText" dxfId="489" priority="395" operator="containsText" text="Muy Baja'Tabla probabilidad'!">
      <formula>NOT(ISERROR(SEARCH("Muy Baja'Tabla probabilidad'!",H41)))</formula>
    </cfRule>
    <cfRule type="containsText" dxfId="488" priority="396" operator="containsText" text="Muy bajo">
      <formula>NOT(ISERROR(SEARCH("Muy bajo",H41)))</formula>
    </cfRule>
    <cfRule type="containsText" dxfId="487" priority="397" operator="containsText" text="Alta">
      <formula>NOT(ISERROR(SEARCH("Alta",H41)))</formula>
    </cfRule>
    <cfRule type="containsText" dxfId="486" priority="398" operator="containsText" text="Media">
      <formula>NOT(ISERROR(SEARCH("Media",H41)))</formula>
    </cfRule>
    <cfRule type="containsText" dxfId="485" priority="399" operator="containsText" text="Baja">
      <formula>NOT(ISERROR(SEARCH("Baja",H41)))</formula>
    </cfRule>
    <cfRule type="containsText" dxfId="484" priority="400" operator="containsText" text="Muy baja">
      <formula>NOT(ISERROR(SEARCH("Muy baja",H41)))</formula>
    </cfRule>
    <cfRule type="cellIs" dxfId="483" priority="401" operator="between">
      <formula>1</formula>
      <formula>2</formula>
    </cfRule>
    <cfRule type="cellIs" dxfId="482" priority="402" operator="between">
      <formula>0</formula>
      <formula>2</formula>
    </cfRule>
  </conditionalFormatting>
  <conditionalFormatting sqref="H46">
    <cfRule type="containsText" dxfId="481" priority="341" operator="containsText" text="Muy Baja">
      <formula>NOT(ISERROR(SEARCH("Muy Baja",H46)))</formula>
    </cfRule>
    <cfRule type="containsText" dxfId="480" priority="342" operator="containsText" text="Baja">
      <formula>NOT(ISERROR(SEARCH("Baja",H46)))</formula>
    </cfRule>
    <cfRule type="containsText" dxfId="479" priority="343" operator="containsText" text="Muy Alta">
      <formula>NOT(ISERROR(SEARCH("Muy Alta",H46)))</formula>
    </cfRule>
    <cfRule type="containsText" dxfId="478" priority="344" operator="containsText" text="Alta">
      <formula>NOT(ISERROR(SEARCH("Alta",H46)))</formula>
    </cfRule>
    <cfRule type="containsText" dxfId="477" priority="345" operator="containsText" text="Media">
      <formula>NOT(ISERROR(SEARCH("Media",H46)))</formula>
    </cfRule>
    <cfRule type="containsText" dxfId="476" priority="346" operator="containsText" text="Media">
      <formula>NOT(ISERROR(SEARCH("Media",H46)))</formula>
    </cfRule>
    <cfRule type="containsText" dxfId="475" priority="347" operator="containsText" text="Media">
      <formula>NOT(ISERROR(SEARCH("Media",H46)))</formula>
    </cfRule>
    <cfRule type="containsText" dxfId="474" priority="348" operator="containsText" text="Muy Baja">
      <formula>NOT(ISERROR(SEARCH("Muy Baja",H46)))</formula>
    </cfRule>
    <cfRule type="containsText" dxfId="473" priority="349" operator="containsText" text="Baja">
      <formula>NOT(ISERROR(SEARCH("Baja",H46)))</formula>
    </cfRule>
    <cfRule type="containsText" dxfId="472" priority="350" operator="containsText" text="Muy Baja">
      <formula>NOT(ISERROR(SEARCH("Muy Baja",H46)))</formula>
    </cfRule>
    <cfRule type="containsText" dxfId="471" priority="351" operator="containsText" text="Muy Baja">
      <formula>NOT(ISERROR(SEARCH("Muy Baja",H46)))</formula>
    </cfRule>
    <cfRule type="containsText" dxfId="470" priority="352" operator="containsText" text="Muy Baja">
      <formula>NOT(ISERROR(SEARCH("Muy Baja",H46)))</formula>
    </cfRule>
    <cfRule type="containsText" dxfId="469" priority="353" operator="containsText" text="Muy Baja'Tabla probabilidad'!">
      <formula>NOT(ISERROR(SEARCH("Muy Baja'Tabla probabilidad'!",H46)))</formula>
    </cfRule>
    <cfRule type="containsText" dxfId="468" priority="354" operator="containsText" text="Muy bajo">
      <formula>NOT(ISERROR(SEARCH("Muy bajo",H46)))</formula>
    </cfRule>
    <cfRule type="containsText" dxfId="467" priority="355" operator="containsText" text="Alta">
      <formula>NOT(ISERROR(SEARCH("Alta",H46)))</formula>
    </cfRule>
    <cfRule type="containsText" dxfId="466" priority="356" operator="containsText" text="Media">
      <formula>NOT(ISERROR(SEARCH("Media",H46)))</formula>
    </cfRule>
    <cfRule type="containsText" dxfId="465" priority="357" operator="containsText" text="Baja">
      <formula>NOT(ISERROR(SEARCH("Baja",H46)))</formula>
    </cfRule>
    <cfRule type="containsText" dxfId="464" priority="358" operator="containsText" text="Muy baja">
      <formula>NOT(ISERROR(SEARCH("Muy baja",H46)))</formula>
    </cfRule>
    <cfRule type="cellIs" dxfId="463" priority="359" operator="between">
      <formula>1</formula>
      <formula>2</formula>
    </cfRule>
    <cfRule type="cellIs" dxfId="462" priority="360" operator="between">
      <formula>0</formula>
      <formula>2</formula>
    </cfRule>
  </conditionalFormatting>
  <conditionalFormatting sqref="H49">
    <cfRule type="containsText" dxfId="461" priority="61" operator="containsText" text="Muy Baja">
      <formula>NOT(ISERROR(SEARCH("Muy Baja",H49)))</formula>
    </cfRule>
    <cfRule type="containsText" dxfId="460" priority="62" operator="containsText" text="Baja">
      <formula>NOT(ISERROR(SEARCH("Baja",H49)))</formula>
    </cfRule>
    <cfRule type="containsText" dxfId="459" priority="63" operator="containsText" text="Muy Alta">
      <formula>NOT(ISERROR(SEARCH("Muy Alta",H49)))</formula>
    </cfRule>
    <cfRule type="containsText" dxfId="458" priority="64" operator="containsText" text="Alta">
      <formula>NOT(ISERROR(SEARCH("Alta",H49)))</formula>
    </cfRule>
    <cfRule type="containsText" dxfId="457" priority="65" operator="containsText" text="Media">
      <formula>NOT(ISERROR(SEARCH("Media",H49)))</formula>
    </cfRule>
    <cfRule type="containsText" dxfId="456" priority="66" operator="containsText" text="Media">
      <formula>NOT(ISERROR(SEARCH("Media",H49)))</formula>
    </cfRule>
    <cfRule type="containsText" dxfId="455" priority="67" operator="containsText" text="Media">
      <formula>NOT(ISERROR(SEARCH("Media",H49)))</formula>
    </cfRule>
    <cfRule type="containsText" dxfId="454" priority="68" operator="containsText" text="Muy Baja">
      <formula>NOT(ISERROR(SEARCH("Muy Baja",H49)))</formula>
    </cfRule>
    <cfRule type="containsText" dxfId="453" priority="69" operator="containsText" text="Baja">
      <formula>NOT(ISERROR(SEARCH("Baja",H49)))</formula>
    </cfRule>
    <cfRule type="containsText" dxfId="452" priority="70" operator="containsText" text="Muy Baja">
      <formula>NOT(ISERROR(SEARCH("Muy Baja",H49)))</formula>
    </cfRule>
    <cfRule type="containsText" dxfId="451" priority="71" operator="containsText" text="Muy Baja">
      <formula>NOT(ISERROR(SEARCH("Muy Baja",H49)))</formula>
    </cfRule>
    <cfRule type="containsText" dxfId="450" priority="72" operator="containsText" text="Muy Baja">
      <formula>NOT(ISERROR(SEARCH("Muy Baja",H49)))</formula>
    </cfRule>
    <cfRule type="containsText" dxfId="449" priority="73" operator="containsText" text="Muy Baja'Tabla probabilidad'!">
      <formula>NOT(ISERROR(SEARCH("Muy Baja'Tabla probabilidad'!",H49)))</formula>
    </cfRule>
    <cfRule type="containsText" dxfId="448" priority="74" operator="containsText" text="Muy bajo">
      <formula>NOT(ISERROR(SEARCH("Muy bajo",H49)))</formula>
    </cfRule>
    <cfRule type="containsText" dxfId="447" priority="75" operator="containsText" text="Alta">
      <formula>NOT(ISERROR(SEARCH("Alta",H49)))</formula>
    </cfRule>
    <cfRule type="containsText" dxfId="446" priority="76" operator="containsText" text="Media">
      <formula>NOT(ISERROR(SEARCH("Media",H49)))</formula>
    </cfRule>
    <cfRule type="containsText" dxfId="445" priority="77" operator="containsText" text="Baja">
      <formula>NOT(ISERROR(SEARCH("Baja",H49)))</formula>
    </cfRule>
    <cfRule type="containsText" dxfId="444" priority="78" operator="containsText" text="Muy baja">
      <formula>NOT(ISERROR(SEARCH("Muy baja",H49)))</formula>
    </cfRule>
    <cfRule type="cellIs" dxfId="441" priority="81" operator="between">
      <formula>1</formula>
      <formula>2</formula>
    </cfRule>
    <cfRule type="cellIs" dxfId="440" priority="82" operator="between">
      <formula>0</formula>
      <formula>2</formula>
    </cfRule>
  </conditionalFormatting>
  <conditionalFormatting sqref="H53">
    <cfRule type="containsText" dxfId="439" priority="197" operator="containsText" text="Muy Baja">
      <formula>NOT(ISERROR(SEARCH("Muy Baja",H53)))</formula>
    </cfRule>
    <cfRule type="containsText" dxfId="438" priority="198" operator="containsText" text="Baja">
      <formula>NOT(ISERROR(SEARCH("Baja",H53)))</formula>
    </cfRule>
    <cfRule type="containsText" dxfId="437" priority="199" operator="containsText" text="Muy Alta">
      <formula>NOT(ISERROR(SEARCH("Muy Alta",H53)))</formula>
    </cfRule>
    <cfRule type="containsText" dxfId="436" priority="200" operator="containsText" text="Alta">
      <formula>NOT(ISERROR(SEARCH("Alta",H53)))</formula>
    </cfRule>
    <cfRule type="containsText" dxfId="435" priority="201" operator="containsText" text="Media">
      <formula>NOT(ISERROR(SEARCH("Media",H53)))</formula>
    </cfRule>
    <cfRule type="containsText" dxfId="434" priority="202" operator="containsText" text="Media">
      <formula>NOT(ISERROR(SEARCH("Media",H53)))</formula>
    </cfRule>
    <cfRule type="containsText" dxfId="433" priority="203" operator="containsText" text="Media">
      <formula>NOT(ISERROR(SEARCH("Media",H53)))</formula>
    </cfRule>
    <cfRule type="containsText" dxfId="432" priority="204" operator="containsText" text="Muy Baja">
      <formula>NOT(ISERROR(SEARCH("Muy Baja",H53)))</formula>
    </cfRule>
    <cfRule type="containsText" dxfId="431" priority="205" operator="containsText" text="Baja">
      <formula>NOT(ISERROR(SEARCH("Baja",H53)))</formula>
    </cfRule>
    <cfRule type="containsText" dxfId="430" priority="206" operator="containsText" text="Muy Baja">
      <formula>NOT(ISERROR(SEARCH("Muy Baja",H53)))</formula>
    </cfRule>
    <cfRule type="containsText" dxfId="429" priority="207" operator="containsText" text="Muy Baja">
      <formula>NOT(ISERROR(SEARCH("Muy Baja",H53)))</formula>
    </cfRule>
    <cfRule type="containsText" dxfId="428" priority="208" operator="containsText" text="Muy Baja">
      <formula>NOT(ISERROR(SEARCH("Muy Baja",H53)))</formula>
    </cfRule>
    <cfRule type="containsText" dxfId="427" priority="209" operator="containsText" text="Muy Baja'Tabla probabilidad'!">
      <formula>NOT(ISERROR(SEARCH("Muy Baja'Tabla probabilidad'!",H53)))</formula>
    </cfRule>
    <cfRule type="containsText" dxfId="426" priority="210" operator="containsText" text="Muy bajo">
      <formula>NOT(ISERROR(SEARCH("Muy bajo",H53)))</formula>
    </cfRule>
    <cfRule type="containsText" dxfId="425" priority="211" operator="containsText" text="Alta">
      <formula>NOT(ISERROR(SEARCH("Alta",H53)))</formula>
    </cfRule>
    <cfRule type="containsText" dxfId="424" priority="212" operator="containsText" text="Media">
      <formula>NOT(ISERROR(SEARCH("Media",H53)))</formula>
    </cfRule>
    <cfRule type="containsText" dxfId="423" priority="213" operator="containsText" text="Baja">
      <formula>NOT(ISERROR(SEARCH("Baja",H53)))</formula>
    </cfRule>
    <cfRule type="containsText" dxfId="422" priority="214" operator="containsText" text="Muy baja">
      <formula>NOT(ISERROR(SEARCH("Muy baja",H53)))</formula>
    </cfRule>
    <cfRule type="cellIs" dxfId="421" priority="215" operator="between">
      <formula>1</formula>
      <formula>2</formula>
    </cfRule>
    <cfRule type="cellIs" dxfId="420" priority="216" operator="between">
      <formula>0</formula>
      <formula>2</formula>
    </cfRule>
  </conditionalFormatting>
  <conditionalFormatting sqref="H57">
    <cfRule type="containsText" dxfId="419" priority="155" operator="containsText" text="Muy Baja">
      <formula>NOT(ISERROR(SEARCH("Muy Baja",H57)))</formula>
    </cfRule>
    <cfRule type="containsText" dxfId="418" priority="156" operator="containsText" text="Baja">
      <formula>NOT(ISERROR(SEARCH("Baja",H57)))</formula>
    </cfRule>
    <cfRule type="containsText" dxfId="417" priority="157" operator="containsText" text="Muy Alta">
      <formula>NOT(ISERROR(SEARCH("Muy Alta",H57)))</formula>
    </cfRule>
    <cfRule type="containsText" dxfId="416" priority="158" operator="containsText" text="Alta">
      <formula>NOT(ISERROR(SEARCH("Alta",H57)))</formula>
    </cfRule>
    <cfRule type="containsText" dxfId="415" priority="159" operator="containsText" text="Media">
      <formula>NOT(ISERROR(SEARCH("Media",H57)))</formula>
    </cfRule>
    <cfRule type="containsText" dxfId="414" priority="160" operator="containsText" text="Media">
      <formula>NOT(ISERROR(SEARCH("Media",H57)))</formula>
    </cfRule>
    <cfRule type="containsText" dxfId="413" priority="161" operator="containsText" text="Media">
      <formula>NOT(ISERROR(SEARCH("Media",H57)))</formula>
    </cfRule>
    <cfRule type="containsText" dxfId="412" priority="162" operator="containsText" text="Muy Baja">
      <formula>NOT(ISERROR(SEARCH("Muy Baja",H57)))</formula>
    </cfRule>
    <cfRule type="containsText" dxfId="411" priority="163" operator="containsText" text="Baja">
      <formula>NOT(ISERROR(SEARCH("Baja",H57)))</formula>
    </cfRule>
    <cfRule type="containsText" dxfId="410" priority="164" operator="containsText" text="Muy Baja">
      <formula>NOT(ISERROR(SEARCH("Muy Baja",H57)))</formula>
    </cfRule>
    <cfRule type="containsText" dxfId="409" priority="165" operator="containsText" text="Muy Baja">
      <formula>NOT(ISERROR(SEARCH("Muy Baja",H57)))</formula>
    </cfRule>
    <cfRule type="containsText" dxfId="408" priority="166" operator="containsText" text="Muy Baja">
      <formula>NOT(ISERROR(SEARCH("Muy Baja",H57)))</formula>
    </cfRule>
    <cfRule type="containsText" dxfId="407" priority="167" operator="containsText" text="Muy Baja'Tabla probabilidad'!">
      <formula>NOT(ISERROR(SEARCH("Muy Baja'Tabla probabilidad'!",H57)))</formula>
    </cfRule>
    <cfRule type="containsText" dxfId="406" priority="168" operator="containsText" text="Muy bajo">
      <formula>NOT(ISERROR(SEARCH("Muy bajo",H57)))</formula>
    </cfRule>
    <cfRule type="containsText" dxfId="405" priority="169" operator="containsText" text="Alta">
      <formula>NOT(ISERROR(SEARCH("Alta",H57)))</formula>
    </cfRule>
    <cfRule type="containsText" dxfId="404" priority="170" operator="containsText" text="Media">
      <formula>NOT(ISERROR(SEARCH("Media",H57)))</formula>
    </cfRule>
    <cfRule type="containsText" dxfId="403" priority="171" operator="containsText" text="Baja">
      <formula>NOT(ISERROR(SEARCH("Baja",H57)))</formula>
    </cfRule>
    <cfRule type="containsText" dxfId="402" priority="172" operator="containsText" text="Muy baja">
      <formula>NOT(ISERROR(SEARCH("Muy baja",H57)))</formula>
    </cfRule>
    <cfRule type="cellIs" dxfId="401" priority="173" operator="between">
      <formula>1</formula>
      <formula>2</formula>
    </cfRule>
    <cfRule type="cellIs" dxfId="400" priority="174" operator="between">
      <formula>0</formula>
      <formula>2</formula>
    </cfRule>
  </conditionalFormatting>
  <conditionalFormatting sqref="H63">
    <cfRule type="containsText" dxfId="399" priority="113" operator="containsText" text="Muy Baja">
      <formula>NOT(ISERROR(SEARCH("Muy Baja",H63)))</formula>
    </cfRule>
    <cfRule type="containsText" dxfId="398" priority="114" operator="containsText" text="Baja">
      <formula>NOT(ISERROR(SEARCH("Baja",H63)))</formula>
    </cfRule>
    <cfRule type="containsText" dxfId="397" priority="115" operator="containsText" text="Muy Alta">
      <formula>NOT(ISERROR(SEARCH("Muy Alta",H63)))</formula>
    </cfRule>
    <cfRule type="containsText" dxfId="396" priority="116" operator="containsText" text="Alta">
      <formula>NOT(ISERROR(SEARCH("Alta",H63)))</formula>
    </cfRule>
    <cfRule type="containsText" dxfId="395" priority="117" operator="containsText" text="Media">
      <formula>NOT(ISERROR(SEARCH("Media",H63)))</formula>
    </cfRule>
    <cfRule type="containsText" dxfId="394" priority="118" operator="containsText" text="Media">
      <formula>NOT(ISERROR(SEARCH("Media",H63)))</formula>
    </cfRule>
    <cfRule type="containsText" dxfId="393" priority="119" operator="containsText" text="Media">
      <formula>NOT(ISERROR(SEARCH("Media",H63)))</formula>
    </cfRule>
    <cfRule type="containsText" dxfId="392" priority="120" operator="containsText" text="Muy Baja">
      <formula>NOT(ISERROR(SEARCH("Muy Baja",H63)))</formula>
    </cfRule>
    <cfRule type="containsText" dxfId="391" priority="121" operator="containsText" text="Baja">
      <formula>NOT(ISERROR(SEARCH("Baja",H63)))</formula>
    </cfRule>
    <cfRule type="containsText" dxfId="390" priority="122" operator="containsText" text="Muy Baja">
      <formula>NOT(ISERROR(SEARCH("Muy Baja",H63)))</formula>
    </cfRule>
    <cfRule type="containsText" dxfId="389" priority="123" operator="containsText" text="Muy Baja">
      <formula>NOT(ISERROR(SEARCH("Muy Baja",H63)))</formula>
    </cfRule>
    <cfRule type="containsText" dxfId="388" priority="124" operator="containsText" text="Muy Baja">
      <formula>NOT(ISERROR(SEARCH("Muy Baja",H63)))</formula>
    </cfRule>
    <cfRule type="containsText" dxfId="387" priority="125" operator="containsText" text="Muy Baja'Tabla probabilidad'!">
      <formula>NOT(ISERROR(SEARCH("Muy Baja'Tabla probabilidad'!",H63)))</formula>
    </cfRule>
    <cfRule type="containsText" dxfId="386" priority="126" operator="containsText" text="Muy bajo">
      <formula>NOT(ISERROR(SEARCH("Muy bajo",H63)))</formula>
    </cfRule>
    <cfRule type="containsText" dxfId="385" priority="127" operator="containsText" text="Alta">
      <formula>NOT(ISERROR(SEARCH("Alta",H63)))</formula>
    </cfRule>
    <cfRule type="containsText" dxfId="384" priority="128" operator="containsText" text="Media">
      <formula>NOT(ISERROR(SEARCH("Media",H63)))</formula>
    </cfRule>
    <cfRule type="containsText" dxfId="383" priority="129" operator="containsText" text="Baja">
      <formula>NOT(ISERROR(SEARCH("Baja",H63)))</formula>
    </cfRule>
    <cfRule type="containsText" dxfId="382" priority="130" operator="containsText" text="Muy baja">
      <formula>NOT(ISERROR(SEARCH("Muy baja",H63)))</formula>
    </cfRule>
    <cfRule type="cellIs" dxfId="381" priority="131" operator="between">
      <formula>1</formula>
      <formula>2</formula>
    </cfRule>
    <cfRule type="cellIs" dxfId="380" priority="132" operator="between">
      <formula>0</formula>
      <formula>2</formula>
    </cfRule>
  </conditionalFormatting>
  <conditionalFormatting sqref="K10:K66">
    <cfRule type="containsText" dxfId="379" priority="1" operator="containsText" text="Catastrófico">
      <formula>NOT(ISERROR(SEARCH("Catastrófico",K10)))</formula>
    </cfRule>
    <cfRule type="containsText" dxfId="378" priority="2" operator="containsText" text="Mayor">
      <formula>NOT(ISERROR(SEARCH("Mayor",K10)))</formula>
    </cfRule>
    <cfRule type="containsText" dxfId="377" priority="3" operator="containsText" text="Alta">
      <formula>NOT(ISERROR(SEARCH("Alta",K10)))</formula>
    </cfRule>
    <cfRule type="containsText" dxfId="376" priority="4" operator="containsText" text="Moderado">
      <formula>NOT(ISERROR(SEARCH("Moderado",K10)))</formula>
    </cfRule>
    <cfRule type="containsText" dxfId="375" priority="5" operator="containsText" text="Menor">
      <formula>NOT(ISERROR(SEARCH("Menor",K10)))</formula>
    </cfRule>
    <cfRule type="containsText" dxfId="374" priority="6" operator="containsText" text="Leve">
      <formula>NOT(ISERROR(SEARCH("Leve",K10)))</formula>
    </cfRule>
  </conditionalFormatting>
  <conditionalFormatting sqref="M10 M15 M20 M25 M30 M35:M36 M38:M39 M41 M46 M49 M53 M57 M63">
    <cfRule type="containsText" dxfId="373" priority="1278" operator="containsText" text="Catastrófico">
      <formula>NOT(ISERROR(SEARCH("Catastrófico",M10)))</formula>
    </cfRule>
    <cfRule type="containsText" dxfId="372" priority="1279" operator="containsText" text="Mayor">
      <formula>NOT(ISERROR(SEARCH("Mayor",M10)))</formula>
    </cfRule>
    <cfRule type="containsText" dxfId="371" priority="1280" operator="containsText" text="Alta">
      <formula>NOT(ISERROR(SEARCH("Alta",M10)))</formula>
    </cfRule>
    <cfRule type="containsText" dxfId="370" priority="1282" operator="containsText" text="Menor">
      <formula>NOT(ISERROR(SEARCH("Menor",M10)))</formula>
    </cfRule>
    <cfRule type="containsText" dxfId="369" priority="1283" operator="containsText" text="Leve">
      <formula>NOT(ISERROR(SEARCH("Leve",M10)))</formula>
    </cfRule>
  </conditionalFormatting>
  <conditionalFormatting sqref="M10 M15:N15 M20 M25 M30 M35:N36 M38:M39 M41:N41 M46:N46 M49:N49 M53:N53 M57:N57 M63:N63">
    <cfRule type="containsText" dxfId="368" priority="1281" operator="containsText" text="Moderado">
      <formula>NOT(ISERROR(SEARCH("Moderado",M10)))</formula>
    </cfRule>
  </conditionalFormatting>
  <conditionalFormatting sqref="N8:O8">
    <cfRule type="containsText" dxfId="367" priority="553" operator="containsText" text="3- Moderado">
      <formula>NOT(ISERROR(SEARCH("3- Moderado",N8)))</formula>
    </cfRule>
    <cfRule type="containsText" dxfId="366" priority="554" operator="containsText" text="6- Moderado">
      <formula>NOT(ISERROR(SEARCH("6- Moderado",N8)))</formula>
    </cfRule>
    <cfRule type="containsText" dxfId="365" priority="555" operator="containsText" text="4- Moderado">
      <formula>NOT(ISERROR(SEARCH("4- Moderado",N8)))</formula>
    </cfRule>
    <cfRule type="containsText" dxfId="364" priority="556" operator="containsText" text="3- Bajo">
      <formula>NOT(ISERROR(SEARCH("3- Bajo",N8)))</formula>
    </cfRule>
    <cfRule type="containsText" dxfId="363" priority="557" operator="containsText" text="4- Bajo">
      <formula>NOT(ISERROR(SEARCH("4- Bajo",N8)))</formula>
    </cfRule>
    <cfRule type="containsText" dxfId="362" priority="558" operator="containsText" text="1- Bajo">
      <formula>NOT(ISERROR(SEARCH("1- Bajo",N8)))</formula>
    </cfRule>
  </conditionalFormatting>
  <conditionalFormatting sqref="N10:O10 N20 N25 N30 N38:O39">
    <cfRule type="containsText" dxfId="361" priority="1865" operator="containsText" text="Extremo">
      <formula>NOT(ISERROR(SEARCH("Extremo",N10)))</formula>
    </cfRule>
    <cfRule type="containsText" dxfId="360" priority="1866" operator="containsText" text="Alto">
      <formula>NOT(ISERROR(SEARCH("Alto",N10)))</formula>
    </cfRule>
    <cfRule type="containsText" dxfId="359" priority="1867" operator="containsText" text="Bajo">
      <formula>NOT(ISERROR(SEARCH("Bajo",N10)))</formula>
    </cfRule>
    <cfRule type="containsText" dxfId="358" priority="1868" operator="containsText" text="Moderado">
      <formula>NOT(ISERROR(SEARCH("Moderado",N10)))</formula>
    </cfRule>
  </conditionalFormatting>
  <conditionalFormatting sqref="N15:O15">
    <cfRule type="containsText" dxfId="357" priority="1021" operator="containsText" text="Extremo">
      <formula>NOT(ISERROR(SEARCH("Extremo",N15)))</formula>
    </cfRule>
    <cfRule type="containsText" dxfId="356" priority="1022" operator="containsText" text="Alto">
      <formula>NOT(ISERROR(SEARCH("Alto",N15)))</formula>
    </cfRule>
    <cfRule type="containsText" dxfId="355" priority="1023" operator="containsText" text="Bajo">
      <formula>NOT(ISERROR(SEARCH("Bajo",N15)))</formula>
    </cfRule>
  </conditionalFormatting>
  <conditionalFormatting sqref="N35:O36">
    <cfRule type="containsText" dxfId="354" priority="223" operator="containsText" text="Extremo">
      <formula>NOT(ISERROR(SEARCH("Extremo",N35)))</formula>
    </cfRule>
    <cfRule type="containsText" dxfId="353" priority="224" operator="containsText" text="Alto">
      <formula>NOT(ISERROR(SEARCH("Alto",N35)))</formula>
    </cfRule>
    <cfRule type="containsText" dxfId="352" priority="225" operator="containsText" text="Bajo">
      <formula>NOT(ISERROR(SEARCH("Bajo",N35)))</formula>
    </cfRule>
  </conditionalFormatting>
  <conditionalFormatting sqref="N41:O41">
    <cfRule type="containsText" dxfId="351" priority="367" operator="containsText" text="Extremo">
      <formula>NOT(ISERROR(SEARCH("Extremo",N41)))</formula>
    </cfRule>
    <cfRule type="containsText" dxfId="350" priority="368" operator="containsText" text="Alto">
      <formula>NOT(ISERROR(SEARCH("Alto",N41)))</formula>
    </cfRule>
    <cfRule type="containsText" dxfId="349" priority="369" operator="containsText" text="Bajo">
      <formula>NOT(ISERROR(SEARCH("Bajo",N41)))</formula>
    </cfRule>
  </conditionalFormatting>
  <conditionalFormatting sqref="N46:O46">
    <cfRule type="containsText" dxfId="348" priority="325" operator="containsText" text="Extremo">
      <formula>NOT(ISERROR(SEARCH("Extremo",N46)))</formula>
    </cfRule>
    <cfRule type="containsText" dxfId="347" priority="326" operator="containsText" text="Alto">
      <formula>NOT(ISERROR(SEARCH("Alto",N46)))</formula>
    </cfRule>
    <cfRule type="containsText" dxfId="346" priority="327" operator="containsText" text="Bajo">
      <formula>NOT(ISERROR(SEARCH("Bajo",N46)))</formula>
    </cfRule>
  </conditionalFormatting>
  <conditionalFormatting sqref="N49:O49">
    <cfRule type="containsText" dxfId="345" priority="83" operator="containsText" text="Extremo">
      <formula>NOT(ISERROR(SEARCH("Extremo",N49)))</formula>
    </cfRule>
    <cfRule type="containsText" dxfId="344" priority="84" operator="containsText" text="Alto">
      <formula>NOT(ISERROR(SEARCH("Alto",N49)))</formula>
    </cfRule>
    <cfRule type="containsText" dxfId="343" priority="85" operator="containsText" text="Bajo">
      <formula>NOT(ISERROR(SEARCH("Bajo",N49)))</formula>
    </cfRule>
  </conditionalFormatting>
  <conditionalFormatting sqref="N53:O53">
    <cfRule type="containsText" dxfId="342" priority="181" operator="containsText" text="Extremo">
      <formula>NOT(ISERROR(SEARCH("Extremo",N53)))</formula>
    </cfRule>
    <cfRule type="containsText" dxfId="341" priority="182" operator="containsText" text="Alto">
      <formula>NOT(ISERROR(SEARCH("Alto",N53)))</formula>
    </cfRule>
    <cfRule type="containsText" dxfId="340" priority="183" operator="containsText" text="Bajo">
      <formula>NOT(ISERROR(SEARCH("Bajo",N53)))</formula>
    </cfRule>
  </conditionalFormatting>
  <conditionalFormatting sqref="N57:O57">
    <cfRule type="containsText" dxfId="339" priority="139" operator="containsText" text="Extremo">
      <formula>NOT(ISERROR(SEARCH("Extremo",N57)))</formula>
    </cfRule>
    <cfRule type="containsText" dxfId="338" priority="140" operator="containsText" text="Alto">
      <formula>NOT(ISERROR(SEARCH("Alto",N57)))</formula>
    </cfRule>
    <cfRule type="containsText" dxfId="337" priority="141" operator="containsText" text="Bajo">
      <formula>NOT(ISERROR(SEARCH("Bajo",N57)))</formula>
    </cfRule>
  </conditionalFormatting>
  <conditionalFormatting sqref="N63:O63">
    <cfRule type="containsText" dxfId="336" priority="97" operator="containsText" text="Extremo">
      <formula>NOT(ISERROR(SEARCH("Extremo",N63)))</formula>
    </cfRule>
    <cfRule type="containsText" dxfId="335" priority="98" operator="containsText" text="Alto">
      <formula>NOT(ISERROR(SEARCH("Alto",N63)))</formula>
    </cfRule>
    <cfRule type="containsText" dxfId="334" priority="99" operator="containsText" text="Bajo">
      <formula>NOT(ISERROR(SEARCH("Bajo",N63)))</formula>
    </cfRule>
  </conditionalFormatting>
  <conditionalFormatting sqref="O15">
    <cfRule type="containsText" dxfId="333" priority="1024" operator="containsText" text="Moderado">
      <formula>NOT(ISERROR(SEARCH("Moderado",O15)))</formula>
    </cfRule>
  </conditionalFormatting>
  <conditionalFormatting sqref="O35:O36">
    <cfRule type="containsText" dxfId="332" priority="226" operator="containsText" text="Moderado">
      <formula>NOT(ISERROR(SEARCH("Moderado",O35)))</formula>
    </cfRule>
  </conditionalFormatting>
  <conditionalFormatting sqref="O41">
    <cfRule type="containsText" dxfId="331" priority="370" operator="containsText" text="Moderado">
      <formula>NOT(ISERROR(SEARCH("Moderado",O41)))</formula>
    </cfRule>
  </conditionalFormatting>
  <conditionalFormatting sqref="O46">
    <cfRule type="containsText" dxfId="330" priority="328" operator="containsText" text="Moderado">
      <formula>NOT(ISERROR(SEARCH("Moderado",O46)))</formula>
    </cfRule>
  </conditionalFormatting>
  <conditionalFormatting sqref="O49">
    <cfRule type="containsText" dxfId="329" priority="86" operator="containsText" text="Moderado">
      <formula>NOT(ISERROR(SEARCH("Moderado",O49)))</formula>
    </cfRule>
  </conditionalFormatting>
  <conditionalFormatting sqref="O53">
    <cfRule type="containsText" dxfId="328" priority="184" operator="containsText" text="Moderado">
      <formula>NOT(ISERROR(SEARCH("Moderado",O53)))</formula>
    </cfRule>
  </conditionalFormatting>
  <conditionalFormatting sqref="O57">
    <cfRule type="containsText" dxfId="327" priority="142" operator="containsText" text="Moderado">
      <formula>NOT(ISERROR(SEARCH("Moderado",O57)))</formula>
    </cfRule>
  </conditionalFormatting>
  <conditionalFormatting sqref="O63">
    <cfRule type="containsText" dxfId="326" priority="100" operator="containsText" text="Moderado">
      <formula>NOT(ISERROR(SEARCH("Moderado",O63)))</formula>
    </cfRule>
  </conditionalFormatting>
  <dataValidations count="1">
    <dataValidation type="list" allowBlank="1" showInputMessage="1" showErrorMessage="1" sqref="I52:J52" xr:uid="{D5B66EBA-C99A-46C0-A26A-E414A90FFD43}"/>
  </dataValidations>
  <printOptions horizontalCentered="1"/>
  <pageMargins left="0.70866141732283472" right="0.70866141732283472" top="0.74803149606299213" bottom="0.74803149606299213" header="0.31496062992125984" footer="0.31496062992125984"/>
  <pageSetup scale="33"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303"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1304" operator="containsText" id="{009A1948-254C-4020-A26D-7181B4E8E5DF}">
            <xm:f>NOT(ISERROR(SEARCH('8- Políticas de Administración '!$B$5,H10)))</xm:f>
            <xm:f>'8- Políticas de Administración '!$B$5</xm:f>
            <x14:dxf>
              <font>
                <color rgb="FF9C0006"/>
              </font>
              <fill>
                <patternFill>
                  <bgColor rgb="FFFFC7CE"/>
                </patternFill>
              </fill>
            </x14:dxf>
          </x14:cfRule>
          <xm:sqref>H10</xm:sqref>
        </x14:conditionalFormatting>
        <x14:conditionalFormatting xmlns:xm="http://schemas.microsoft.com/office/excel/2006/main">
          <x14:cfRule type="containsText" priority="1017" operator="containsText" id="{3021BAA8-747A-4B80-B6A0-AF1A14F7983E}">
            <xm:f>NOT(ISERROR(SEARCH('8- Políticas de Administración '!$B$5,H15)))</xm:f>
            <xm:f>'8- Políticas de Administración '!$B$5</xm:f>
            <x14:dxf>
              <font>
                <color rgb="FF006100"/>
              </font>
              <fill>
                <patternFill>
                  <bgColor rgb="FFC6EFCE"/>
                </patternFill>
              </fill>
            </x14:dxf>
          </x14:cfRule>
          <x14:cfRule type="containsText" priority="1018" operator="containsText" id="{EF2F67A8-8347-4F31-93F7-2BB1AF3C13A8}">
            <xm:f>NOT(ISERROR(SEARCH('8- Políticas de Administración '!$B$5,H15)))</xm:f>
            <xm:f>'8- Políticas de Administración '!$B$5</xm:f>
            <x14:dxf>
              <font>
                <color rgb="FF9C0006"/>
              </font>
              <fill>
                <patternFill>
                  <bgColor rgb="FFFFC7CE"/>
                </patternFill>
              </fill>
            </x14:dxf>
          </x14:cfRule>
          <xm:sqref>H15 H20</xm:sqref>
        </x14:conditionalFormatting>
        <x14:conditionalFormatting xmlns:xm="http://schemas.microsoft.com/office/excel/2006/main">
          <x14:cfRule type="containsText" priority="696" operator="containsText" id="{B3F77126-2A27-4EC5-85A9-CBEC830FD7BD}">
            <xm:f>NOT(ISERROR(SEARCH('8- Políticas de Administración '!$B$5,H25)))</xm:f>
            <xm:f>'8- Políticas de Administración '!$B$5</xm:f>
            <x14:dxf>
              <font>
                <color rgb="FF006100"/>
              </font>
              <fill>
                <patternFill>
                  <bgColor rgb="FFC6EFCE"/>
                </patternFill>
              </fill>
            </x14:dxf>
          </x14:cfRule>
          <x14:cfRule type="containsText" priority="697" operator="containsText" id="{CA966E56-48A7-4BE5-A289-34723629A3D2}">
            <xm:f>NOT(ISERROR(SEARCH('8- Políticas de Administración '!$B$5,H25)))</xm:f>
            <xm:f>'8- Políticas de Administración '!$B$5</xm:f>
            <x14:dxf>
              <font>
                <color rgb="FF9C0006"/>
              </font>
              <fill>
                <patternFill>
                  <bgColor rgb="FFFFC7CE"/>
                </patternFill>
              </fill>
            </x14:dxf>
          </x14:cfRule>
          <xm:sqref>H25</xm:sqref>
        </x14:conditionalFormatting>
        <x14:conditionalFormatting xmlns:xm="http://schemas.microsoft.com/office/excel/2006/main">
          <x14:cfRule type="containsText" priority="762" operator="containsText" id="{D436F923-F977-49E8-A9BC-35019D59248C}">
            <xm:f>NOT(ISERROR(SEARCH('8- Políticas de Administración '!$B$5,H30)))</xm:f>
            <xm:f>'8- Políticas de Administración '!$B$5</xm:f>
            <x14:dxf>
              <font>
                <color rgb="FF006100"/>
              </font>
              <fill>
                <patternFill>
                  <bgColor rgb="FFC6EFCE"/>
                </patternFill>
              </fill>
            </x14:dxf>
          </x14:cfRule>
          <x14:cfRule type="containsText" priority="763" operator="containsText" id="{C05DEBD8-5F62-4C3A-932D-505A9ABAE6DF}">
            <xm:f>NOT(ISERROR(SEARCH('8- Políticas de Administración '!$B$5,H30)))</xm:f>
            <xm:f>'8- Políticas de Administración '!$B$5</xm:f>
            <x14:dxf>
              <font>
                <color rgb="FF9C0006"/>
              </font>
              <fill>
                <patternFill>
                  <bgColor rgb="FFFFC7CE"/>
                </patternFill>
              </fill>
            </x14:dxf>
          </x14:cfRule>
          <xm:sqref>H30</xm:sqref>
        </x14:conditionalFormatting>
        <x14:conditionalFormatting xmlns:xm="http://schemas.microsoft.com/office/excel/2006/main">
          <x14:cfRule type="containsText" priority="79" operator="containsText" id="{616AD5F2-0D6E-46F7-9370-31E125FC6809}">
            <xm:f>NOT(ISERROR(SEARCH(#REF!,H49)))</xm:f>
            <xm:f>#REF!</xm:f>
            <x14:dxf>
              <font>
                <color rgb="FF006100"/>
              </font>
              <fill>
                <patternFill>
                  <bgColor rgb="FFC6EFCE"/>
                </patternFill>
              </fill>
            </x14:dxf>
          </x14:cfRule>
          <x14:cfRule type="containsText" priority="80" operator="containsText" id="{8F6A4BDB-EC80-4910-BF81-60989558D862}">
            <xm:f>NOT(ISERROR(SEARCH(#REF!,H49)))</xm:f>
            <xm:f>#REF!</xm:f>
            <x14:dxf>
              <font>
                <color rgb="FF9C0006"/>
              </font>
              <fill>
                <patternFill>
                  <bgColor rgb="FFFFC7CE"/>
                </patternFill>
              </fill>
            </x14:dxf>
          </x14:cfRule>
          <xm:sqref>H49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Políticas de Administración '!$I$17:$I$22</xm:f>
          </x14:formula1>
          <xm:sqref>I10:I51 I53:I66</xm:sqref>
        </x14:dataValidation>
        <x14:dataValidation type="list" allowBlank="1" showInputMessage="1" showErrorMessage="1" xr:uid="{00000000-0002-0000-04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J10:J51 J53:J66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R67"/>
  <sheetViews>
    <sheetView showGridLines="0" topLeftCell="A7" zoomScale="70" zoomScaleNormal="70" zoomScalePageLayoutView="70" workbookViewId="0">
      <pane xSplit="2" ySplit="3" topLeftCell="C10" activePane="bottomRight" state="frozen"/>
      <selection pane="topRight" activeCell="C7" sqref="C7"/>
      <selection pane="bottomLeft" activeCell="A10" sqref="A10"/>
      <selection pane="bottomRight" activeCell="C10" sqref="C10"/>
    </sheetView>
  </sheetViews>
  <sheetFormatPr baseColWidth="10" defaultColWidth="0" defaultRowHeight="13.8" zeroHeight="1"/>
  <cols>
    <col min="1" max="1" width="7" style="6" customWidth="1"/>
    <col min="2" max="2" width="24.5546875" style="6" customWidth="1"/>
    <col min="3" max="3" width="62" style="196" customWidth="1"/>
    <col min="4" max="4" width="5" style="6" hidden="1" customWidth="1"/>
    <col min="5" max="5" width="62.5546875" style="236" customWidth="1"/>
    <col min="6" max="6" width="11.44140625" style="6" customWidth="1"/>
    <col min="7" max="7" width="12.33203125" style="6" bestFit="1" customWidth="1"/>
    <col min="8" max="8" width="14.6640625" style="6" bestFit="1" customWidth="1"/>
    <col min="9" max="9" width="13.5546875" style="6" customWidth="1"/>
    <col min="10" max="10" width="9.109375" style="6" hidden="1" customWidth="1"/>
    <col min="11" max="11" width="11.6640625" style="6" customWidth="1"/>
    <col min="12" max="12" width="25" style="6" customWidth="1"/>
    <col min="13" max="13" width="42.6640625" style="6" customWidth="1"/>
    <col min="14" max="14" width="7.6640625" style="6" customWidth="1"/>
    <col min="15" max="15" width="15.6640625" style="6" customWidth="1"/>
    <col min="16" max="17" width="10" style="6" customWidth="1"/>
    <col min="18" max="18" width="19" style="6" hidden="1" customWidth="1"/>
    <col min="19" max="19" width="11.44140625" style="6" customWidth="1"/>
    <col min="20" max="20" width="26.33203125" style="197" customWidth="1"/>
    <col min="21" max="21" width="18.5546875" style="198" customWidth="1"/>
    <col min="22" max="22" width="22.5546875" style="199" customWidth="1"/>
    <col min="23" max="23" width="4.6640625" style="173" customWidth="1"/>
    <col min="24" max="278" width="0" style="173" hidden="1" customWidth="1"/>
    <col min="279" max="16384" width="11.44140625" style="174" hidden="1"/>
  </cols>
  <sheetData>
    <row r="1" spans="1:23" ht="21" customHeight="1">
      <c r="A1" s="171"/>
      <c r="B1" s="172"/>
      <c r="C1" s="410"/>
      <c r="D1" s="410"/>
      <c r="E1" s="410"/>
      <c r="F1" s="410"/>
      <c r="G1" s="410"/>
      <c r="H1" s="410"/>
      <c r="I1" s="410"/>
      <c r="J1" s="410"/>
      <c r="K1" s="410"/>
      <c r="L1" s="410"/>
      <c r="M1" s="410"/>
      <c r="N1" s="410"/>
      <c r="O1" s="410"/>
      <c r="P1" s="410"/>
      <c r="Q1" s="410"/>
      <c r="R1" s="410"/>
      <c r="S1" s="410"/>
      <c r="T1" s="410"/>
      <c r="U1" s="410"/>
      <c r="V1" s="410"/>
    </row>
    <row r="2" spans="1:23" ht="27" customHeight="1">
      <c r="A2" s="171"/>
      <c r="B2" s="172"/>
      <c r="C2" s="410"/>
      <c r="D2" s="410"/>
      <c r="E2" s="410"/>
      <c r="F2" s="410"/>
      <c r="G2" s="410"/>
      <c r="H2" s="410"/>
      <c r="I2" s="410"/>
      <c r="J2" s="410"/>
      <c r="K2" s="410"/>
      <c r="L2" s="410"/>
      <c r="M2" s="410"/>
      <c r="N2" s="410"/>
      <c r="O2" s="410"/>
      <c r="P2" s="410"/>
      <c r="Q2" s="410"/>
      <c r="R2" s="410"/>
      <c r="S2" s="410"/>
      <c r="T2" s="410"/>
      <c r="U2" s="410"/>
      <c r="V2" s="410"/>
    </row>
    <row r="3" spans="1:23" ht="40.5" customHeight="1">
      <c r="A3" s="171"/>
      <c r="B3" s="172"/>
      <c r="C3" s="412"/>
      <c r="D3" s="412"/>
      <c r="E3" s="412"/>
      <c r="F3" s="412"/>
      <c r="G3" s="412"/>
      <c r="H3" s="412"/>
      <c r="I3" s="412"/>
      <c r="J3" s="412"/>
      <c r="K3" s="412"/>
      <c r="L3" s="412"/>
      <c r="M3" s="412"/>
      <c r="N3" s="412"/>
      <c r="O3" s="412"/>
      <c r="P3" s="412"/>
      <c r="Q3" s="412"/>
      <c r="R3" s="412"/>
      <c r="S3" s="412"/>
      <c r="T3" s="412"/>
      <c r="U3" s="412"/>
      <c r="V3" s="412"/>
    </row>
    <row r="4" spans="1:23" ht="17.399999999999999">
      <c r="A4" s="416" t="s">
        <v>204</v>
      </c>
      <c r="B4" s="416"/>
      <c r="C4" s="499" t="s">
        <v>5</v>
      </c>
      <c r="D4" s="499"/>
      <c r="E4" s="499"/>
      <c r="F4" s="499"/>
      <c r="G4" s="499"/>
      <c r="H4" s="499"/>
      <c r="I4" s="499"/>
      <c r="J4" s="499"/>
      <c r="K4" s="499"/>
      <c r="L4" s="499"/>
      <c r="M4" s="499"/>
      <c r="N4" s="499"/>
      <c r="O4" s="499"/>
      <c r="P4" s="499"/>
      <c r="Q4" s="499"/>
      <c r="R4" s="499"/>
      <c r="S4" s="499"/>
      <c r="T4" s="499"/>
      <c r="U4" s="499"/>
      <c r="V4" s="499"/>
    </row>
    <row r="5" spans="1:23" ht="38.4" customHeight="1">
      <c r="A5" s="416" t="s">
        <v>205</v>
      </c>
      <c r="B5" s="416"/>
      <c r="C5" s="518" t="s">
        <v>206</v>
      </c>
      <c r="D5" s="518"/>
      <c r="E5" s="518"/>
      <c r="F5" s="518"/>
      <c r="G5" s="518"/>
      <c r="H5" s="518"/>
      <c r="I5" s="518"/>
      <c r="J5" s="518"/>
      <c r="K5" s="518"/>
      <c r="L5" s="518"/>
      <c r="M5" s="518"/>
      <c r="N5" s="518"/>
      <c r="O5" s="518"/>
      <c r="P5" s="518"/>
      <c r="Q5" s="518"/>
      <c r="R5" s="518"/>
      <c r="S5" s="518"/>
      <c r="T5" s="518"/>
      <c r="U5" s="518"/>
      <c r="V5" s="518"/>
    </row>
    <row r="6" spans="1:23" ht="17.399999999999999">
      <c r="A6" s="416" t="s">
        <v>207</v>
      </c>
      <c r="B6" s="416"/>
      <c r="C6" s="519" t="s">
        <v>208</v>
      </c>
      <c r="D6" s="519"/>
      <c r="E6" s="519"/>
      <c r="F6" s="519"/>
      <c r="G6" s="519"/>
      <c r="H6" s="519"/>
      <c r="I6" s="519"/>
      <c r="J6" s="519"/>
      <c r="K6" s="519"/>
      <c r="L6" s="519"/>
      <c r="M6" s="519"/>
      <c r="N6" s="519"/>
      <c r="O6" s="519"/>
      <c r="P6" s="519"/>
      <c r="Q6" s="519"/>
      <c r="R6" s="519"/>
      <c r="S6" s="519"/>
      <c r="T6" s="519"/>
      <c r="U6" s="519"/>
      <c r="V6" s="519"/>
    </row>
    <row r="7" spans="1:23" ht="14.4" thickBot="1">
      <c r="A7" s="500" t="s">
        <v>209</v>
      </c>
      <c r="B7" s="500"/>
      <c r="C7" s="500"/>
      <c r="D7" s="501" t="s">
        <v>333</v>
      </c>
      <c r="E7" s="502"/>
      <c r="F7" s="502"/>
      <c r="G7" s="502"/>
      <c r="H7" s="502"/>
      <c r="I7" s="502"/>
      <c r="J7" s="502"/>
      <c r="K7" s="502"/>
      <c r="L7" s="502"/>
      <c r="M7" s="502"/>
      <c r="N7" s="502"/>
      <c r="O7" s="502"/>
      <c r="P7" s="502"/>
      <c r="Q7" s="502"/>
      <c r="R7" s="503"/>
      <c r="S7" s="175"/>
      <c r="T7" s="500" t="s">
        <v>334</v>
      </c>
      <c r="U7" s="500"/>
      <c r="V7" s="500"/>
    </row>
    <row r="8" spans="1:23" ht="30" customHeight="1" thickTop="1" thickBot="1">
      <c r="A8" s="504" t="s">
        <v>214</v>
      </c>
      <c r="B8" s="506" t="s">
        <v>335</v>
      </c>
      <c r="C8" s="508" t="s">
        <v>210</v>
      </c>
      <c r="D8" s="510" t="s">
        <v>336</v>
      </c>
      <c r="E8" s="512" t="s">
        <v>179</v>
      </c>
      <c r="F8" s="513" t="s">
        <v>337</v>
      </c>
      <c r="G8" s="514"/>
      <c r="H8" s="514"/>
      <c r="I8" s="514"/>
      <c r="J8" s="514"/>
      <c r="K8" s="515"/>
      <c r="L8" s="513" t="s">
        <v>338</v>
      </c>
      <c r="M8" s="514"/>
      <c r="N8" s="514"/>
      <c r="O8" s="514"/>
      <c r="P8" s="514"/>
      <c r="Q8" s="514"/>
      <c r="R8" s="514"/>
      <c r="S8" s="515"/>
      <c r="T8" s="176"/>
      <c r="U8" s="177"/>
      <c r="V8" s="178" t="s">
        <v>339</v>
      </c>
    </row>
    <row r="9" spans="1:23" s="184" customFormat="1" ht="118.5" customHeight="1" thickTop="1" thickBot="1">
      <c r="A9" s="505"/>
      <c r="B9" s="507"/>
      <c r="C9" s="509"/>
      <c r="D9" s="511"/>
      <c r="E9" s="446"/>
      <c r="F9" s="179" t="s">
        <v>181</v>
      </c>
      <c r="G9" s="179" t="s">
        <v>183</v>
      </c>
      <c r="H9" s="179" t="s">
        <v>340</v>
      </c>
      <c r="I9" s="179" t="s">
        <v>185</v>
      </c>
      <c r="J9" s="180" t="s">
        <v>341</v>
      </c>
      <c r="K9" s="179" t="s">
        <v>191</v>
      </c>
      <c r="L9" s="179" t="s">
        <v>342</v>
      </c>
      <c r="M9" s="181" t="s">
        <v>188</v>
      </c>
      <c r="N9" s="179" t="s">
        <v>343</v>
      </c>
      <c r="O9" s="179" t="s">
        <v>344</v>
      </c>
      <c r="P9" s="179" t="s">
        <v>345</v>
      </c>
      <c r="Q9" s="179" t="s">
        <v>346</v>
      </c>
      <c r="R9" s="180" t="s">
        <v>341</v>
      </c>
      <c r="S9" s="179" t="s">
        <v>347</v>
      </c>
      <c r="T9" s="182" t="s">
        <v>193</v>
      </c>
      <c r="U9" s="182" t="s">
        <v>195</v>
      </c>
      <c r="V9" s="183" t="s">
        <v>348</v>
      </c>
      <c r="W9" s="265"/>
    </row>
    <row r="10" spans="1:23" ht="80.099999999999994" customHeight="1">
      <c r="A10" s="493">
        <f>'5- Identificación de Riesgos'!A10</f>
        <v>1</v>
      </c>
      <c r="B10" s="487" t="str">
        <f>'5- Identificación de Riesgos'!B10</f>
        <v>Inoportunidad en la liquidación de contratos y en el cierre de los expedientes contractuales</v>
      </c>
      <c r="C10" s="237" t="str">
        <f>'5- Identificación de Riesgos'!D10</f>
        <v>1. Falta de planeación, seguimiento y control de los contratos que hayan terminado.</v>
      </c>
      <c r="D10" s="186"/>
      <c r="E10" s="185" t="s">
        <v>349</v>
      </c>
      <c r="F10" s="187" t="s">
        <v>350</v>
      </c>
      <c r="G10" s="188" t="s">
        <v>351</v>
      </c>
      <c r="H10" s="188" t="s">
        <v>351</v>
      </c>
      <c r="I10" s="188" t="s">
        <v>351</v>
      </c>
      <c r="J10" s="189">
        <f>COUNTIF(F10:I10,"SI")/4</f>
        <v>0.75</v>
      </c>
      <c r="K10" s="496">
        <f>AVERAGE(J10:J14)</f>
        <v>0.7</v>
      </c>
      <c r="L10" s="188" t="str">
        <f>'5- Identificación de Riesgos'!I10</f>
        <v>Incumplimiento de las metas establecidas</v>
      </c>
      <c r="M10" s="169" t="s">
        <v>352</v>
      </c>
      <c r="N10" s="188" t="s">
        <v>350</v>
      </c>
      <c r="O10" s="188" t="s">
        <v>351</v>
      </c>
      <c r="P10" s="188" t="s">
        <v>351</v>
      </c>
      <c r="Q10" s="188" t="s">
        <v>351</v>
      </c>
      <c r="R10" s="189">
        <f>SUM(COUNTIF(N10,"SI")*25%,COUNTIF(O10,"SI")*40%,COUNTIF(P10,"SI")*25%,COUNTIF(Q10,"SI")*10%)</f>
        <v>0.75</v>
      </c>
      <c r="S10" s="496">
        <f>AVERAGE(R10:R14)</f>
        <v>0.875</v>
      </c>
      <c r="T10" s="490"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Baja - 1</v>
      </c>
      <c r="U10" s="487"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Leve - 1</v>
      </c>
      <c r="V10" s="484" t="str">
        <f>CONCATENATE(VLOOKUP((LEFT(T10,LEN(T10)-4)&amp;LEFT(U10,LEN(U10)-4)),'9- Matriz de Calor '!$D$18:$E$42,2,0)," - ",RIGHT(T10,1)*RIGHT(U10,1))</f>
        <v>Bajo - 1</v>
      </c>
    </row>
    <row r="11" spans="1:23" ht="80.099999999999994" customHeight="1">
      <c r="A11" s="494"/>
      <c r="B11" s="488"/>
      <c r="C11" s="237" t="str">
        <f>'5- Identificación de Riesgos'!D11</f>
        <v>2. Ausencia o cambio de la persona encargada de desarrollar estas funciones (Enfermedad, licencia, retiro, etc.)</v>
      </c>
      <c r="D11" s="190"/>
      <c r="E11" s="185" t="s">
        <v>353</v>
      </c>
      <c r="F11" s="191" t="s">
        <v>350</v>
      </c>
      <c r="G11" s="192" t="s">
        <v>351</v>
      </c>
      <c r="H11" s="192" t="s">
        <v>351</v>
      </c>
      <c r="I11" s="192" t="s">
        <v>351</v>
      </c>
      <c r="J11" s="193">
        <f t="shared" ref="J11:J14" si="0">COUNTIF(F11:I11,"SI")/4</f>
        <v>0.75</v>
      </c>
      <c r="K11" s="497"/>
      <c r="L11" s="194" t="str">
        <f>'5- Identificación de Riesgos'!I11</f>
        <v>Afectación Económica</v>
      </c>
      <c r="M11" s="246" t="s">
        <v>354</v>
      </c>
      <c r="N11" s="194" t="s">
        <v>351</v>
      </c>
      <c r="O11" s="194" t="s">
        <v>351</v>
      </c>
      <c r="P11" s="194" t="s">
        <v>351</v>
      </c>
      <c r="Q11" s="194" t="s">
        <v>351</v>
      </c>
      <c r="R11" s="193">
        <f t="shared" ref="R11" si="1">SUM(COUNTIF(N11,"SI")*25%,COUNTIF(O11,"SI")*40%,COUNTIF(P11,"SI")*25%,COUNTIF(Q11,"SI")*10%)</f>
        <v>1</v>
      </c>
      <c r="S11" s="497"/>
      <c r="T11" s="491"/>
      <c r="U11" s="488"/>
      <c r="V11" s="485"/>
    </row>
    <row r="12" spans="1:23" ht="80.099999999999994" customHeight="1">
      <c r="A12" s="494"/>
      <c r="B12" s="488"/>
      <c r="C12" s="237" t="str">
        <f>'5- Identificación de Riesgos'!D12</f>
        <v>3. Negligencia del contratista</v>
      </c>
      <c r="D12" s="190"/>
      <c r="E12" s="185" t="s">
        <v>355</v>
      </c>
      <c r="F12" s="195" t="s">
        <v>351</v>
      </c>
      <c r="G12" s="194" t="s">
        <v>351</v>
      </c>
      <c r="H12" s="194" t="s">
        <v>350</v>
      </c>
      <c r="I12" s="194" t="s">
        <v>351</v>
      </c>
      <c r="J12" s="193">
        <f t="shared" si="0"/>
        <v>0.75</v>
      </c>
      <c r="K12" s="497"/>
      <c r="L12" s="194"/>
      <c r="M12" s="170"/>
      <c r="N12" s="192"/>
      <c r="O12" s="192"/>
      <c r="P12" s="192"/>
      <c r="Q12" s="192"/>
      <c r="R12" s="193"/>
      <c r="S12" s="497"/>
      <c r="T12" s="491"/>
      <c r="U12" s="488"/>
      <c r="V12" s="485"/>
    </row>
    <row r="13" spans="1:23" ht="80.099999999999994" customHeight="1">
      <c r="A13" s="494"/>
      <c r="B13" s="488"/>
      <c r="C13" s="237" t="str">
        <f>'5- Identificación de Riesgos'!D13</f>
        <v>4. Carencia de personal con las competencias necesarias para el desarrollo de estas actividades.</v>
      </c>
      <c r="D13" s="190"/>
      <c r="E13" s="185" t="s">
        <v>356</v>
      </c>
      <c r="F13" s="195" t="s">
        <v>351</v>
      </c>
      <c r="G13" s="194" t="s">
        <v>351</v>
      </c>
      <c r="H13" s="194" t="s">
        <v>350</v>
      </c>
      <c r="I13" s="194" t="s">
        <v>351</v>
      </c>
      <c r="J13" s="193">
        <f t="shared" si="0"/>
        <v>0.75</v>
      </c>
      <c r="K13" s="497"/>
      <c r="L13" s="194"/>
      <c r="M13" s="170"/>
      <c r="N13" s="194"/>
      <c r="O13" s="194"/>
      <c r="P13" s="194"/>
      <c r="Q13" s="194"/>
      <c r="R13" s="193"/>
      <c r="S13" s="497"/>
      <c r="T13" s="491"/>
      <c r="U13" s="488"/>
      <c r="V13" s="485"/>
    </row>
    <row r="14" spans="1:23" ht="80.099999999999994" customHeight="1" thickBot="1">
      <c r="A14" s="516"/>
      <c r="B14" s="517"/>
      <c r="C14" s="238" t="str">
        <f>'5- Identificación de Riesgos'!D14</f>
        <v>5. Demora en la expedición de documentos requeridos para la liquidación del contrato</v>
      </c>
      <c r="D14" s="201"/>
      <c r="E14" s="200" t="s">
        <v>349</v>
      </c>
      <c r="F14" s="202" t="s">
        <v>350</v>
      </c>
      <c r="G14" s="203" t="s">
        <v>351</v>
      </c>
      <c r="H14" s="203" t="s">
        <v>350</v>
      </c>
      <c r="I14" s="203" t="s">
        <v>351</v>
      </c>
      <c r="J14" s="204">
        <f t="shared" si="0"/>
        <v>0.5</v>
      </c>
      <c r="K14" s="520"/>
      <c r="L14" s="203"/>
      <c r="M14" s="247"/>
      <c r="N14" s="203"/>
      <c r="O14" s="203"/>
      <c r="P14" s="203"/>
      <c r="Q14" s="203"/>
      <c r="R14" s="204"/>
      <c r="S14" s="520"/>
      <c r="T14" s="521"/>
      <c r="U14" s="517"/>
      <c r="V14" s="522"/>
    </row>
    <row r="15" spans="1:23" ht="60" customHeight="1">
      <c r="A15" s="493">
        <v>2</v>
      </c>
      <c r="B15" s="487" t="str">
        <f>'5- Identificación de Riesgos'!B15</f>
        <v>No salvaguardar los bienes e intereses asegurables de la Entidad</v>
      </c>
      <c r="C15" s="239" t="str">
        <f>'5- Identificación de Riesgos'!D15</f>
        <v>1. Desconocimiento del marco normativo en materia de seguros para la Entidad.</v>
      </c>
      <c r="D15" s="207"/>
      <c r="E15" s="169" t="s">
        <v>357</v>
      </c>
      <c r="F15" s="188" t="s">
        <v>351</v>
      </c>
      <c r="G15" s="188" t="s">
        <v>351</v>
      </c>
      <c r="H15" s="188" t="s">
        <v>350</v>
      </c>
      <c r="I15" s="188" t="s">
        <v>351</v>
      </c>
      <c r="J15" s="189">
        <f t="shared" ref="J15:J37" si="2">COUNTIF(F15:I15,"SI")/4</f>
        <v>0.75</v>
      </c>
      <c r="K15" s="496">
        <f>AVERAGE(J15:J19)</f>
        <v>0.7</v>
      </c>
      <c r="L15" s="188" t="str">
        <f>'5- Identificación de Riesgos'!I15</f>
        <v>Interrupción o afectación en la prestación del servicio administrativo</v>
      </c>
      <c r="M15" s="169" t="s">
        <v>354</v>
      </c>
      <c r="N15" s="188" t="s">
        <v>351</v>
      </c>
      <c r="O15" s="188" t="s">
        <v>351</v>
      </c>
      <c r="P15" s="188" t="s">
        <v>351</v>
      </c>
      <c r="Q15" s="188" t="s">
        <v>351</v>
      </c>
      <c r="R15" s="189">
        <f t="shared" ref="R15:R28" si="3">SUM(COUNTIF(N15,"SI")*25%,COUNTIF(O15,"SI")*40%,COUNTIF(P15,"SI")*25%,COUNTIF(Q15,"SI")*10%)</f>
        <v>1</v>
      </c>
      <c r="S15" s="496">
        <f>AVERAGE(R15:R19)</f>
        <v>1</v>
      </c>
      <c r="T15" s="490" t="str">
        <f>CONCATENATE(INDEX('8- Políticas de Administración '!$B$6:$F$10,MATCH(ROUND(IF((RIGHT('5- Identificación de Riesgos'!H15,1)-'6- Valoración Controles'!K15)&lt;1,1,(RIGHT('5- Identificación de Riesgos'!H15,1)-'6- Valoración Controles'!K15)),0),'8- Políticas de Administración '!$F$6:$F$10,0),1)," - ",ROUND(IF((RIGHT('5- Identificación de Riesgos'!H15,1)-'6- Valoración Controles'!K15)&lt;1,1,(RIGHT('5- Identificación de Riesgos'!H15,1)-'6- Valoración Controles'!K15)),0))</f>
        <v>Muy Baja - 1</v>
      </c>
      <c r="U15" s="487" t="str">
        <f>CONCATENATE(INDEX('8- Políticas de Administración '!$B$17:$F$21,MATCH(ROUND(IF((RIGHT('5- Identificación de Riesgos'!M15,1)-'6- Valoración Controles'!S15)&lt;1,1,(RIGHT('5- Identificación de Riesgos'!M15,1)-'6- Valoración Controles'!S15)),0),'8- Políticas de Administración '!$F$17:$F$21,0),1)," - ",ROUND(IF((RIGHT('5- Identificación de Riesgos'!M15,1)-'6- Valoración Controles'!S15)&lt;1,1,(RIGHT('5- Identificación de Riesgos'!M15,1)-'6- Valoración Controles'!S15)),0))</f>
        <v>Leve - 1</v>
      </c>
      <c r="V15" s="484" t="str">
        <f>CONCATENATE(VLOOKUP((LEFT(T15,LEN(T15)-4)&amp;LEFT(U15,LEN(U15)-4)),'9- Matriz de Calor '!$D$18:$E$42,2,0)," - ",RIGHT(T15,1)*RIGHT(U15,1))</f>
        <v>Bajo - 1</v>
      </c>
    </row>
    <row r="16" spans="1:23" ht="60" customHeight="1">
      <c r="A16" s="494"/>
      <c r="B16" s="488"/>
      <c r="C16" s="237" t="str">
        <f>'5- Identificación de Riesgos'!D16</f>
        <v>2. Comunicación no asertiva entre los actores que intervienen en las actividades de aseguramiento y su actualización, prevención de pérdidas y siniestralidad.</v>
      </c>
      <c r="D16" s="67"/>
      <c r="E16" s="170" t="s">
        <v>358</v>
      </c>
      <c r="F16" s="194" t="s">
        <v>351</v>
      </c>
      <c r="G16" s="194" t="s">
        <v>351</v>
      </c>
      <c r="H16" s="194" t="s">
        <v>350</v>
      </c>
      <c r="I16" s="194" t="s">
        <v>351</v>
      </c>
      <c r="J16" s="193">
        <f t="shared" si="2"/>
        <v>0.75</v>
      </c>
      <c r="K16" s="497"/>
      <c r="L16" s="194" t="str">
        <f>'5- Identificación de Riesgos'!I16</f>
        <v>Afectación Económica</v>
      </c>
      <c r="M16" s="246" t="s">
        <v>354</v>
      </c>
      <c r="N16" s="194" t="s">
        <v>351</v>
      </c>
      <c r="O16" s="194" t="s">
        <v>351</v>
      </c>
      <c r="P16" s="194" t="s">
        <v>351</v>
      </c>
      <c r="Q16" s="194" t="s">
        <v>351</v>
      </c>
      <c r="R16" s="193">
        <f t="shared" si="3"/>
        <v>1</v>
      </c>
      <c r="S16" s="497"/>
      <c r="T16" s="491"/>
      <c r="U16" s="488"/>
      <c r="V16" s="485"/>
    </row>
    <row r="17" spans="1:22" ht="60" customHeight="1">
      <c r="A17" s="494"/>
      <c r="B17" s="488"/>
      <c r="C17" s="237" t="str">
        <f>'5- Identificación de Riesgos'!D17</f>
        <v>3. Incumplimiento de las obligaciones contenidas en los contratos suscritos para la implementación del plan de seguros de la Entidad.</v>
      </c>
      <c r="D17" s="67"/>
      <c r="E17" s="208" t="s">
        <v>359</v>
      </c>
      <c r="F17" s="194" t="s">
        <v>351</v>
      </c>
      <c r="G17" s="194" t="s">
        <v>351</v>
      </c>
      <c r="H17" s="194" t="s">
        <v>351</v>
      </c>
      <c r="I17" s="194" t="s">
        <v>351</v>
      </c>
      <c r="J17" s="193">
        <f t="shared" si="2"/>
        <v>1</v>
      </c>
      <c r="K17" s="497"/>
      <c r="L17" s="194" t="str">
        <f>'5- Identificación de Riesgos'!I17</f>
        <v>Incumplimiento de las metas establecidas</v>
      </c>
      <c r="M17" s="246" t="s">
        <v>354</v>
      </c>
      <c r="N17" s="194" t="s">
        <v>351</v>
      </c>
      <c r="O17" s="194" t="s">
        <v>351</v>
      </c>
      <c r="P17" s="194" t="s">
        <v>351</v>
      </c>
      <c r="Q17" s="194" t="s">
        <v>351</v>
      </c>
      <c r="R17" s="193">
        <f t="shared" ref="R17" si="4">SUM(COUNTIF(N17,"SI")*25%,COUNTIF(O17,"SI")*40%,COUNTIF(P17,"SI")*25%,COUNTIF(Q17,"SI")*10%)</f>
        <v>1</v>
      </c>
      <c r="S17" s="497"/>
      <c r="T17" s="491"/>
      <c r="U17" s="488"/>
      <c r="V17" s="485"/>
    </row>
    <row r="18" spans="1:22" ht="60" customHeight="1">
      <c r="A18" s="494"/>
      <c r="B18" s="488"/>
      <c r="C18" s="237" t="str">
        <f>'5- Identificación de Riesgos'!D18</f>
        <v>4. Imprecisión en la información recibida en el trámite de los siniestros.</v>
      </c>
      <c r="D18" s="67"/>
      <c r="E18" s="170" t="s">
        <v>360</v>
      </c>
      <c r="F18" s="194" t="s">
        <v>350</v>
      </c>
      <c r="G18" s="194" t="s">
        <v>351</v>
      </c>
      <c r="H18" s="194" t="s">
        <v>350</v>
      </c>
      <c r="I18" s="194" t="s">
        <v>351</v>
      </c>
      <c r="J18" s="193">
        <f t="shared" si="2"/>
        <v>0.5</v>
      </c>
      <c r="K18" s="497"/>
      <c r="L18" s="194" t="str">
        <f>'5- Identificación de Riesgos'!I18</f>
        <v>Interrupción o afectación en la prestación del servicio judicial</v>
      </c>
      <c r="M18" s="246" t="s">
        <v>354</v>
      </c>
      <c r="N18" s="194" t="s">
        <v>351</v>
      </c>
      <c r="O18" s="194" t="s">
        <v>351</v>
      </c>
      <c r="P18" s="194" t="s">
        <v>351</v>
      </c>
      <c r="Q18" s="194" t="s">
        <v>351</v>
      </c>
      <c r="R18" s="193">
        <f t="shared" ref="R18" si="5">SUM(COUNTIF(N18,"SI")*25%,COUNTIF(O18,"SI")*40%,COUNTIF(P18,"SI")*25%,COUNTIF(Q18,"SI")*10%)</f>
        <v>1</v>
      </c>
      <c r="S18" s="497"/>
      <c r="T18" s="491"/>
      <c r="U18" s="488"/>
      <c r="V18" s="485"/>
    </row>
    <row r="19" spans="1:22" ht="60" customHeight="1">
      <c r="A19" s="495"/>
      <c r="B19" s="489"/>
      <c r="C19" s="240" t="str">
        <f>'5- Identificación de Riesgos'!D19</f>
        <v>5. Sobre carga de trabajo que no permite atender las dinámicas de aseguramiento, prevención de pérdidas y siniestralidad.</v>
      </c>
      <c r="D19" s="68"/>
      <c r="E19" s="209" t="s">
        <v>361</v>
      </c>
      <c r="F19" s="205" t="s">
        <v>350</v>
      </c>
      <c r="G19" s="205" t="s">
        <v>351</v>
      </c>
      <c r="H19" s="205" t="s">
        <v>350</v>
      </c>
      <c r="I19" s="205" t="s">
        <v>351</v>
      </c>
      <c r="J19" s="206">
        <f t="shared" si="2"/>
        <v>0.5</v>
      </c>
      <c r="K19" s="498"/>
      <c r="L19" s="205"/>
      <c r="M19" s="248"/>
      <c r="N19" s="205"/>
      <c r="O19" s="205"/>
      <c r="P19" s="205"/>
      <c r="Q19" s="205"/>
      <c r="R19" s="206"/>
      <c r="S19" s="498"/>
      <c r="T19" s="492"/>
      <c r="U19" s="489"/>
      <c r="V19" s="486"/>
    </row>
    <row r="20" spans="1:22" ht="60" customHeight="1">
      <c r="A20" s="493">
        <f>'5- Identificación de Riesgos'!A20</f>
        <v>3</v>
      </c>
      <c r="B20" s="487" t="str">
        <f>'5- Identificación de Riesgos'!B20</f>
        <v>Perdida parcial o total de la información</v>
      </c>
      <c r="C20" s="239" t="str">
        <f>'5- Identificación de Riesgos'!D20</f>
        <v>1. Diferencias en la visualización de la información registrada en el correo  electrónico (ambiente web y escritorio) que pueden generar el no registro de algunas solicitudes.</v>
      </c>
      <c r="D20" s="207"/>
      <c r="E20" s="170" t="s">
        <v>362</v>
      </c>
      <c r="F20" s="188" t="s">
        <v>350</v>
      </c>
      <c r="G20" s="188" t="s">
        <v>351</v>
      </c>
      <c r="H20" s="188" t="s">
        <v>350</v>
      </c>
      <c r="I20" s="188" t="s">
        <v>351</v>
      </c>
      <c r="J20" s="189">
        <f t="shared" si="2"/>
        <v>0.5</v>
      </c>
      <c r="K20" s="496">
        <f>AVERAGE(J20:J24)</f>
        <v>0.6</v>
      </c>
      <c r="L20" s="188" t="str">
        <f>'5- Identificación de Riesgos'!I20</f>
        <v>Interrupción o afectación en la prestación del servicio administrativo</v>
      </c>
      <c r="M20" s="169" t="s">
        <v>352</v>
      </c>
      <c r="N20" s="188" t="s">
        <v>351</v>
      </c>
      <c r="O20" s="188" t="s">
        <v>351</v>
      </c>
      <c r="P20" s="188" t="s">
        <v>351</v>
      </c>
      <c r="Q20" s="188" t="s">
        <v>351</v>
      </c>
      <c r="R20" s="189">
        <f t="shared" si="3"/>
        <v>1</v>
      </c>
      <c r="S20" s="496">
        <f>AVERAGE(R20:R24)</f>
        <v>1</v>
      </c>
      <c r="T20" s="490"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Muy Baja - 1</v>
      </c>
      <c r="U20" s="487"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Leve - 1</v>
      </c>
      <c r="V20" s="484" t="str">
        <f>CONCATENATE(VLOOKUP((LEFT(T20,LEN(T20)-4)&amp;LEFT(U20,LEN(U20)-4)),'9- Matriz de Calor '!$D$18:$E$42,2,0)," - ",RIGHT(T20,1)*RIGHT(U20,1))</f>
        <v>Bajo - 1</v>
      </c>
    </row>
    <row r="21" spans="1:22" ht="60" customHeight="1">
      <c r="A21" s="494"/>
      <c r="B21" s="488"/>
      <c r="C21" s="237" t="str">
        <f>'5- Identificación de Riesgos'!D21</f>
        <v xml:space="preserve">2. Pérdida de documentos cuando son entregados para realizar un proceso en otra dependencia </v>
      </c>
      <c r="D21" s="67"/>
      <c r="E21" s="170" t="s">
        <v>363</v>
      </c>
      <c r="F21" s="194" t="s">
        <v>350</v>
      </c>
      <c r="G21" s="194" t="s">
        <v>351</v>
      </c>
      <c r="H21" s="194" t="s">
        <v>351</v>
      </c>
      <c r="I21" s="194" t="s">
        <v>351</v>
      </c>
      <c r="J21" s="193">
        <f t="shared" si="2"/>
        <v>0.75</v>
      </c>
      <c r="K21" s="497"/>
      <c r="L21" s="194" t="str">
        <f>'5- Identificación de Riesgos'!I21</f>
        <v>Afectación de reputacion,imagén, credibilidad, satisfacción de usuarios y PI</v>
      </c>
      <c r="M21" s="246" t="s">
        <v>352</v>
      </c>
      <c r="N21" s="194" t="s">
        <v>351</v>
      </c>
      <c r="O21" s="194" t="s">
        <v>351</v>
      </c>
      <c r="P21" s="194" t="s">
        <v>351</v>
      </c>
      <c r="Q21" s="194" t="s">
        <v>351</v>
      </c>
      <c r="R21" s="193">
        <f t="shared" si="3"/>
        <v>1</v>
      </c>
      <c r="S21" s="497"/>
      <c r="T21" s="491"/>
      <c r="U21" s="488"/>
      <c r="V21" s="485"/>
    </row>
    <row r="22" spans="1:22" ht="69.75" customHeight="1">
      <c r="A22" s="494"/>
      <c r="B22" s="488"/>
      <c r="C22" s="237" t="str">
        <f>'5- Identificación de Riesgos'!D22</f>
        <v xml:space="preserve">3. Posibles daños y pérdida de documentos o información recibida para radicar, entregar o enviar por correo o a la mano; por factores humanos y ambientales. </v>
      </c>
      <c r="D22" s="67"/>
      <c r="E22" s="208" t="s">
        <v>364</v>
      </c>
      <c r="F22" s="194" t="s">
        <v>350</v>
      </c>
      <c r="G22" s="194" t="s">
        <v>351</v>
      </c>
      <c r="H22" s="194" t="s">
        <v>351</v>
      </c>
      <c r="I22" s="194" t="s">
        <v>351</v>
      </c>
      <c r="J22" s="193">
        <f t="shared" si="2"/>
        <v>0.75</v>
      </c>
      <c r="K22" s="497"/>
      <c r="L22" s="194"/>
      <c r="M22" s="170"/>
      <c r="N22" s="194"/>
      <c r="O22" s="194"/>
      <c r="P22" s="194"/>
      <c r="Q22" s="194"/>
      <c r="R22" s="193"/>
      <c r="S22" s="497"/>
      <c r="T22" s="491"/>
      <c r="U22" s="488"/>
      <c r="V22" s="485"/>
    </row>
    <row r="23" spans="1:22" ht="60" customHeight="1">
      <c r="A23" s="494"/>
      <c r="B23" s="488"/>
      <c r="C23" s="237" t="str">
        <f>'5- Identificación de Riesgos'!D23</f>
        <v>4.Desconocimiento del procedimiento de procesos de Archivo en la recepción, almacenamiento y distribución de los documentos</v>
      </c>
      <c r="D23" s="67"/>
      <c r="E23" s="170" t="s">
        <v>365</v>
      </c>
      <c r="F23" s="194" t="s">
        <v>350</v>
      </c>
      <c r="G23" s="194" t="s">
        <v>351</v>
      </c>
      <c r="H23" s="194" t="s">
        <v>350</v>
      </c>
      <c r="I23" s="194" t="s">
        <v>351</v>
      </c>
      <c r="J23" s="193">
        <f t="shared" si="2"/>
        <v>0.5</v>
      </c>
      <c r="K23" s="497"/>
      <c r="L23" s="194"/>
      <c r="M23" s="246"/>
      <c r="N23" s="194"/>
      <c r="O23" s="194"/>
      <c r="P23" s="194"/>
      <c r="Q23" s="194"/>
      <c r="R23" s="193"/>
      <c r="S23" s="497"/>
      <c r="T23" s="491"/>
      <c r="U23" s="488"/>
      <c r="V23" s="485"/>
    </row>
    <row r="24" spans="1:22" ht="75" customHeight="1" thickBot="1">
      <c r="A24" s="495"/>
      <c r="B24" s="489"/>
      <c r="C24" s="240" t="str">
        <f>'5- Identificación de Riesgos'!D24</f>
        <v>5. Alto volumen de carga laboral</v>
      </c>
      <c r="D24" s="68"/>
      <c r="E24" s="209" t="s">
        <v>366</v>
      </c>
      <c r="F24" s="205" t="s">
        <v>350</v>
      </c>
      <c r="G24" s="205" t="s">
        <v>351</v>
      </c>
      <c r="H24" s="205" t="s">
        <v>350</v>
      </c>
      <c r="I24" s="205" t="s">
        <v>351</v>
      </c>
      <c r="J24" s="206">
        <f t="shared" si="2"/>
        <v>0.5</v>
      </c>
      <c r="K24" s="498"/>
      <c r="L24" s="205"/>
      <c r="M24" s="248"/>
      <c r="N24" s="205"/>
      <c r="O24" s="205"/>
      <c r="P24" s="205"/>
      <c r="Q24" s="205"/>
      <c r="R24" s="206"/>
      <c r="S24" s="498"/>
      <c r="T24" s="492"/>
      <c r="U24" s="489"/>
      <c r="V24" s="486"/>
    </row>
    <row r="25" spans="1:22" ht="75" customHeight="1">
      <c r="A25" s="493">
        <f>'5- Identificación de Riesgos'!A25</f>
        <v>4</v>
      </c>
      <c r="B25" s="487" t="str">
        <f>'5- Identificación de Riesgos'!B25</f>
        <v>Suspensión de los Servicios Públicos Domiciliarios y/o de Telefonía Móvil Celular (TMC)</v>
      </c>
      <c r="C25" s="239" t="str">
        <f>'5- Identificación de Riesgos'!D25</f>
        <v>1. No dar trámite de pago oportuno.</v>
      </c>
      <c r="D25" s="207"/>
      <c r="E25" s="169" t="s">
        <v>367</v>
      </c>
      <c r="F25" s="188" t="s">
        <v>351</v>
      </c>
      <c r="G25" s="188" t="s">
        <v>351</v>
      </c>
      <c r="H25" s="188" t="s">
        <v>351</v>
      </c>
      <c r="I25" s="188" t="s">
        <v>351</v>
      </c>
      <c r="J25" s="189">
        <f t="shared" si="2"/>
        <v>1</v>
      </c>
      <c r="K25" s="496">
        <f>AVERAGE(J25:J29)</f>
        <v>0.75</v>
      </c>
      <c r="L25" s="188" t="str">
        <f>'5- Identificación de Riesgos'!I25</f>
        <v>Interrupción o afectación en la prestación del servicio judicial</v>
      </c>
      <c r="M25" s="169" t="s">
        <v>368</v>
      </c>
      <c r="N25" s="188" t="s">
        <v>350</v>
      </c>
      <c r="O25" s="188" t="s">
        <v>351</v>
      </c>
      <c r="P25" s="188" t="s">
        <v>351</v>
      </c>
      <c r="Q25" s="188" t="s">
        <v>351</v>
      </c>
      <c r="R25" s="189">
        <f t="shared" si="3"/>
        <v>0.75</v>
      </c>
      <c r="S25" s="496">
        <f>AVERAGE(R25:R29)</f>
        <v>0.75</v>
      </c>
      <c r="T25" s="490" t="str">
        <f>CONCATENATE(INDEX('8- Políticas de Administración '!$B$6:$F$10,MATCH(ROUND(IF((RIGHT('5- Identificación de Riesgos'!H25,1)-'6- Valoración Controles'!K25)&lt;1,1,(RIGHT('5- Identificación de Riesgos'!H25,1)-'6- Valoración Controles'!K25)),0),'8- Políticas de Administración '!$F$6:$F$10,0),1)," - ",ROUND(IF((RIGHT('5- Identificación de Riesgos'!H25,1)-'6- Valoración Controles'!K25)&lt;1,1,(RIGHT('5- Identificación de Riesgos'!H25,1)-'6- Valoración Controles'!K25)),0))</f>
        <v>Muy Baja - 1</v>
      </c>
      <c r="U25" s="487" t="str">
        <f>CONCATENATE(INDEX('8- Políticas de Administración '!$B$17:$F$21,MATCH(ROUND(IF((RIGHT('5- Identificación de Riesgos'!M25,1)-'6- Valoración Controles'!S25)&lt;1,1,(RIGHT('5- Identificación de Riesgos'!M25,1)-'6- Valoración Controles'!S25)),0),'8- Políticas de Administración '!$F$17:$F$21,0),1)," - ",ROUND(IF((RIGHT('5- Identificación de Riesgos'!M25,1)-'6- Valoración Controles'!S25)&lt;1,1,(RIGHT('5- Identificación de Riesgos'!M25,1)-'6- Valoración Controles'!S25)),0))</f>
        <v>Leve - 1</v>
      </c>
      <c r="V25" s="484" t="str">
        <f>CONCATENATE(VLOOKUP((LEFT(T25,LEN(T25)-4)&amp;LEFT(U25,LEN(U25)-4)),'9- Matriz de Calor '!$D$18:$E$42,2,0)," - ",RIGHT(T25,1)*RIGHT(U25,1))</f>
        <v>Bajo - 1</v>
      </c>
    </row>
    <row r="26" spans="1:22" ht="75" customHeight="1">
      <c r="A26" s="494"/>
      <c r="B26" s="488"/>
      <c r="C26" s="237" t="str">
        <f>'5- Identificación de Riesgos'!D26</f>
        <v>2. Saldos pendientes que no corresponden en su pago a la Rama Judicial</v>
      </c>
      <c r="D26" s="67"/>
      <c r="E26" s="170" t="s">
        <v>369</v>
      </c>
      <c r="F26" s="194" t="s">
        <v>351</v>
      </c>
      <c r="G26" s="194" t="s">
        <v>351</v>
      </c>
      <c r="H26" s="194" t="s">
        <v>351</v>
      </c>
      <c r="I26" s="194" t="s">
        <v>351</v>
      </c>
      <c r="J26" s="193">
        <f t="shared" si="2"/>
        <v>1</v>
      </c>
      <c r="K26" s="497"/>
      <c r="L26" s="194" t="str">
        <f>'5- Identificación de Riesgos'!I26</f>
        <v>Interrupción o afectación en la prestación del servicio administrativo</v>
      </c>
      <c r="M26" s="246" t="s">
        <v>368</v>
      </c>
      <c r="N26" s="194" t="s">
        <v>350</v>
      </c>
      <c r="O26" s="194" t="s">
        <v>351</v>
      </c>
      <c r="P26" s="194" t="s">
        <v>351</v>
      </c>
      <c r="Q26" s="194" t="s">
        <v>351</v>
      </c>
      <c r="R26" s="193">
        <f t="shared" si="3"/>
        <v>0.75</v>
      </c>
      <c r="S26" s="497"/>
      <c r="T26" s="491"/>
      <c r="U26" s="488"/>
      <c r="V26" s="485"/>
    </row>
    <row r="27" spans="1:22" ht="75" customHeight="1">
      <c r="A27" s="494"/>
      <c r="B27" s="488"/>
      <c r="C27" s="237" t="str">
        <f>'5- Identificación de Riesgos'!D27</f>
        <v>3. Fallas en la comunicación con el operador del servicio.</v>
      </c>
      <c r="D27" s="67"/>
      <c r="E27" s="170" t="s">
        <v>370</v>
      </c>
      <c r="F27" s="194" t="s">
        <v>351</v>
      </c>
      <c r="G27" s="194" t="s">
        <v>351</v>
      </c>
      <c r="H27" s="194" t="s">
        <v>350</v>
      </c>
      <c r="I27" s="194" t="s">
        <v>351</v>
      </c>
      <c r="J27" s="193">
        <f t="shared" si="2"/>
        <v>0.75</v>
      </c>
      <c r="K27" s="497"/>
      <c r="L27" s="194" t="str">
        <f>'5- Identificación de Riesgos'!I27</f>
        <v>Afectación de reputacion,imagén, credibilidad, satisfacción de usuarios y PI</v>
      </c>
      <c r="M27" s="170" t="s">
        <v>368</v>
      </c>
      <c r="N27" s="194" t="s">
        <v>350</v>
      </c>
      <c r="O27" s="194" t="s">
        <v>351</v>
      </c>
      <c r="P27" s="194" t="s">
        <v>351</v>
      </c>
      <c r="Q27" s="194" t="s">
        <v>351</v>
      </c>
      <c r="R27" s="193">
        <f t="shared" si="3"/>
        <v>0.75</v>
      </c>
      <c r="S27" s="497"/>
      <c r="T27" s="491"/>
      <c r="U27" s="488"/>
      <c r="V27" s="485"/>
    </row>
    <row r="28" spans="1:22" ht="75" customHeight="1">
      <c r="A28" s="494"/>
      <c r="B28" s="488"/>
      <c r="C28" s="237" t="str">
        <f>'5- Identificación de Riesgos'!D28</f>
        <v>4. No aplicación o aplicación extemporánea de pagos por parte del operador.</v>
      </c>
      <c r="D28" s="67"/>
      <c r="E28" s="170" t="s">
        <v>371</v>
      </c>
      <c r="F28" s="194" t="s">
        <v>350</v>
      </c>
      <c r="G28" s="194" t="s">
        <v>351</v>
      </c>
      <c r="H28" s="194" t="s">
        <v>350</v>
      </c>
      <c r="I28" s="194" t="s">
        <v>351</v>
      </c>
      <c r="J28" s="193">
        <f t="shared" si="2"/>
        <v>0.5</v>
      </c>
      <c r="K28" s="497"/>
      <c r="L28" s="194" t="str">
        <f>'5- Identificación de Riesgos'!I28</f>
        <v>Afectación Económica</v>
      </c>
      <c r="M28" s="246" t="s">
        <v>368</v>
      </c>
      <c r="N28" s="194" t="s">
        <v>350</v>
      </c>
      <c r="O28" s="194" t="s">
        <v>351</v>
      </c>
      <c r="P28" s="194" t="s">
        <v>351</v>
      </c>
      <c r="Q28" s="194" t="s">
        <v>351</v>
      </c>
      <c r="R28" s="193">
        <f t="shared" si="3"/>
        <v>0.75</v>
      </c>
      <c r="S28" s="497"/>
      <c r="T28" s="491"/>
      <c r="U28" s="488"/>
      <c r="V28" s="485"/>
    </row>
    <row r="29" spans="1:22" ht="75" customHeight="1" thickBot="1">
      <c r="A29" s="495"/>
      <c r="B29" s="489"/>
      <c r="C29" s="240" t="str">
        <f>'5- Identificación de Riesgos'!D29</f>
        <v>5. Transición en la aplicación de las disposiciones legales en materia de austeridad en el gasto frente a la contratación de Servicios TMC.</v>
      </c>
      <c r="D29" s="68"/>
      <c r="E29" s="209" t="s">
        <v>372</v>
      </c>
      <c r="F29" s="205" t="s">
        <v>350</v>
      </c>
      <c r="G29" s="205" t="s">
        <v>351</v>
      </c>
      <c r="H29" s="205" t="s">
        <v>350</v>
      </c>
      <c r="I29" s="205" t="s">
        <v>351</v>
      </c>
      <c r="J29" s="206">
        <f t="shared" si="2"/>
        <v>0.5</v>
      </c>
      <c r="K29" s="498"/>
      <c r="L29" s="205"/>
      <c r="M29" s="248"/>
      <c r="N29" s="205"/>
      <c r="O29" s="205"/>
      <c r="P29" s="205"/>
      <c r="Q29" s="205"/>
      <c r="R29" s="206"/>
      <c r="S29" s="498"/>
      <c r="T29" s="492"/>
      <c r="U29" s="489"/>
      <c r="V29" s="486"/>
    </row>
    <row r="30" spans="1:22" ht="90" customHeight="1">
      <c r="A30" s="493">
        <f>'5- Identificación de Riesgos'!A30</f>
        <v>5</v>
      </c>
      <c r="B30" s="487" t="str">
        <f>'5- Identificación de Riesgos'!B30</f>
        <v>Tener registros desactualizados del parque automotor de la Rama Judicial (Hojas de vida de los vehículos, reporte de novedades) y/o pérdida de la información anéxa documentada.</v>
      </c>
      <c r="C30" s="239" t="str">
        <f>'5- Identificación de Riesgos'!D30</f>
        <v>1. Registros y novedades recibidas pendientes de actualiza.</v>
      </c>
      <c r="D30" s="207"/>
      <c r="E30" s="169" t="s">
        <v>373</v>
      </c>
      <c r="F30" s="188" t="s">
        <v>351</v>
      </c>
      <c r="G30" s="188" t="s">
        <v>351</v>
      </c>
      <c r="H30" s="188" t="s">
        <v>350</v>
      </c>
      <c r="I30" s="188" t="s">
        <v>351</v>
      </c>
      <c r="J30" s="189">
        <f t="shared" si="2"/>
        <v>0.75</v>
      </c>
      <c r="K30" s="496">
        <f>AVERAGE(J30:J34)</f>
        <v>0.8</v>
      </c>
      <c r="L30" s="188" t="str">
        <f>'5- Identificación de Riesgos'!I30</f>
        <v>Incumplimiento de las metas establecidas</v>
      </c>
      <c r="M30" s="169" t="s">
        <v>352</v>
      </c>
      <c r="N30" s="188" t="s">
        <v>351</v>
      </c>
      <c r="O30" s="188" t="s">
        <v>351</v>
      </c>
      <c r="P30" s="188" t="s">
        <v>351</v>
      </c>
      <c r="Q30" s="188" t="s">
        <v>351</v>
      </c>
      <c r="R30" s="189">
        <f t="shared" ref="R30:R50" si="6">SUM(COUNTIF(N30,"SI")*25%,COUNTIF(O30,"SI")*40%,COUNTIF(P30,"SI")*25%,COUNTIF(Q30,"SI")*10%)</f>
        <v>1</v>
      </c>
      <c r="S30" s="496">
        <f>AVERAGE(R30:R34)</f>
        <v>1</v>
      </c>
      <c r="T30" s="490"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487"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Leve - 1</v>
      </c>
      <c r="V30" s="484" t="str">
        <f>CONCATENATE(VLOOKUP((LEFT(T30,LEN(T30)-4)&amp;LEFT(U30,LEN(U30)-4)),'9- Matriz de Calor '!$D$18:$E$42,2,0)," - ",RIGHT(T30,1)*RIGHT(U30,1))</f>
        <v>Bajo - 1</v>
      </c>
    </row>
    <row r="31" spans="1:22" ht="90" customHeight="1">
      <c r="A31" s="494"/>
      <c r="B31" s="488"/>
      <c r="C31" s="237" t="str">
        <f>'5- Identificación de Riesgos'!D31</f>
        <v>2. Registros y novedades no recibidas para la actualización del registro.</v>
      </c>
      <c r="D31" s="67"/>
      <c r="E31" s="170" t="s">
        <v>374</v>
      </c>
      <c r="F31" s="194" t="s">
        <v>351</v>
      </c>
      <c r="G31" s="194" t="s">
        <v>351</v>
      </c>
      <c r="H31" s="194" t="s">
        <v>351</v>
      </c>
      <c r="I31" s="194" t="s">
        <v>351</v>
      </c>
      <c r="J31" s="193">
        <f t="shared" si="2"/>
        <v>1</v>
      </c>
      <c r="K31" s="497"/>
      <c r="L31" s="194" t="str">
        <f>'5- Identificación de Riesgos'!I31</f>
        <v>Interrupción o afectación en la prestación del servicio judicial</v>
      </c>
      <c r="M31" s="246" t="s">
        <v>354</v>
      </c>
      <c r="N31" s="194" t="s">
        <v>351</v>
      </c>
      <c r="O31" s="194" t="s">
        <v>351</v>
      </c>
      <c r="P31" s="194" t="s">
        <v>351</v>
      </c>
      <c r="Q31" s="194" t="s">
        <v>351</v>
      </c>
      <c r="R31" s="193">
        <f t="shared" si="6"/>
        <v>1</v>
      </c>
      <c r="S31" s="497"/>
      <c r="T31" s="491"/>
      <c r="U31" s="488"/>
      <c r="V31" s="485"/>
    </row>
    <row r="32" spans="1:22" ht="90" customHeight="1">
      <c r="A32" s="494"/>
      <c r="B32" s="488"/>
      <c r="C32" s="237" t="str">
        <f>'5- Identificación de Riesgos'!D32</f>
        <v>3. Bases de datos sin criterios unificados.</v>
      </c>
      <c r="D32" s="67"/>
      <c r="E32" s="170" t="s">
        <v>375</v>
      </c>
      <c r="F32" s="194" t="s">
        <v>351</v>
      </c>
      <c r="G32" s="194" t="s">
        <v>351</v>
      </c>
      <c r="H32" s="194" t="s">
        <v>350</v>
      </c>
      <c r="I32" s="194" t="s">
        <v>351</v>
      </c>
      <c r="J32" s="193">
        <f t="shared" si="2"/>
        <v>0.75</v>
      </c>
      <c r="K32" s="497"/>
      <c r="L32" s="194" t="str">
        <f>'5- Identificación de Riesgos'!I32</f>
        <v>Interrupción o afectación en la prestación del servicio administrativo</v>
      </c>
      <c r="M32" s="246" t="s">
        <v>354</v>
      </c>
      <c r="N32" s="194" t="s">
        <v>351</v>
      </c>
      <c r="O32" s="194" t="s">
        <v>351</v>
      </c>
      <c r="P32" s="194" t="s">
        <v>351</v>
      </c>
      <c r="Q32" s="194" t="s">
        <v>351</v>
      </c>
      <c r="R32" s="193">
        <f t="shared" si="6"/>
        <v>1</v>
      </c>
      <c r="S32" s="497"/>
      <c r="T32" s="491"/>
      <c r="U32" s="488"/>
      <c r="V32" s="485"/>
    </row>
    <row r="33" spans="1:22" ht="90" customHeight="1">
      <c r="A33" s="494"/>
      <c r="B33" s="488"/>
      <c r="C33" s="237" t="str">
        <f>'5- Identificación de Riesgos'!D33</f>
        <v>4. Falta de respaldo de la base de datos y/o registros físicos de los vehículos</v>
      </c>
      <c r="D33" s="67"/>
      <c r="E33" s="170" t="s">
        <v>376</v>
      </c>
      <c r="F33" s="194" t="s">
        <v>351</v>
      </c>
      <c r="G33" s="194" t="s">
        <v>351</v>
      </c>
      <c r="H33" s="194" t="s">
        <v>351</v>
      </c>
      <c r="I33" s="194" t="s">
        <v>351</v>
      </c>
      <c r="J33" s="193">
        <f t="shared" si="2"/>
        <v>1</v>
      </c>
      <c r="K33" s="497"/>
      <c r="L33" s="194" t="str">
        <f>'5- Identificación de Riesgos'!I33</f>
        <v>Afectación Económica</v>
      </c>
      <c r="M33" s="246" t="s">
        <v>352</v>
      </c>
      <c r="N33" s="194" t="s">
        <v>351</v>
      </c>
      <c r="O33" s="194" t="s">
        <v>351</v>
      </c>
      <c r="P33" s="194" t="s">
        <v>351</v>
      </c>
      <c r="Q33" s="194" t="s">
        <v>351</v>
      </c>
      <c r="R33" s="193">
        <f t="shared" si="6"/>
        <v>1</v>
      </c>
      <c r="S33" s="497"/>
      <c r="T33" s="491"/>
      <c r="U33" s="488"/>
      <c r="V33" s="485"/>
    </row>
    <row r="34" spans="1:22" ht="90" customHeight="1" thickBot="1">
      <c r="A34" s="495"/>
      <c r="B34" s="489"/>
      <c r="C34" s="240" t="str">
        <f>'5- Identificación de Riesgos'!D34</f>
        <v>5. Fallas en el software de los equipos de cómputo.</v>
      </c>
      <c r="D34" s="68"/>
      <c r="E34" s="209" t="s">
        <v>377</v>
      </c>
      <c r="F34" s="205" t="s">
        <v>350</v>
      </c>
      <c r="G34" s="205" t="s">
        <v>351</v>
      </c>
      <c r="H34" s="205" t="s">
        <v>350</v>
      </c>
      <c r="I34" s="205" t="s">
        <v>351</v>
      </c>
      <c r="J34" s="206">
        <f t="shared" si="2"/>
        <v>0.5</v>
      </c>
      <c r="K34" s="498"/>
      <c r="L34" s="205"/>
      <c r="M34" s="248"/>
      <c r="N34" s="205"/>
      <c r="O34" s="205"/>
      <c r="P34" s="205"/>
      <c r="Q34" s="205"/>
      <c r="R34" s="206"/>
      <c r="S34" s="498"/>
      <c r="T34" s="492"/>
      <c r="U34" s="489"/>
      <c r="V34" s="486"/>
    </row>
    <row r="35" spans="1:22" ht="90" customHeight="1">
      <c r="A35" s="493">
        <f>'5- Identificación de Riesgos'!A35</f>
        <v>6</v>
      </c>
      <c r="B35" s="487" t="str">
        <f>'5- Identificación de Riesgos'!B35</f>
        <v>Afectación de los aspectos ambientales</v>
      </c>
      <c r="C35" s="239" t="str">
        <f>'5- Identificación de Riesgos'!D35</f>
        <v>1. Desconocimiento del Sistema de Gestión Ambiental que aplica para la Rama Judicial a Nivel Central y Seccional.</v>
      </c>
      <c r="D35" s="241"/>
      <c r="E35" s="242" t="s">
        <v>378</v>
      </c>
      <c r="F35" s="188" t="s">
        <v>351</v>
      </c>
      <c r="G35" s="188" t="s">
        <v>351</v>
      </c>
      <c r="H35" s="188" t="s">
        <v>350</v>
      </c>
      <c r="I35" s="188" t="s">
        <v>351</v>
      </c>
      <c r="J35" s="189">
        <f t="shared" si="2"/>
        <v>0.75</v>
      </c>
      <c r="K35" s="496">
        <f>AVERAGE(J35:J37)</f>
        <v>0.75</v>
      </c>
      <c r="L35" s="188" t="str">
        <f>'5- Identificación de Riesgos'!I35</f>
        <v>Afectación Económica</v>
      </c>
      <c r="M35" s="169" t="s">
        <v>379</v>
      </c>
      <c r="N35" s="188" t="s">
        <v>351</v>
      </c>
      <c r="O35" s="188" t="s">
        <v>351</v>
      </c>
      <c r="P35" s="188" t="s">
        <v>351</v>
      </c>
      <c r="Q35" s="188" t="s">
        <v>351</v>
      </c>
      <c r="R35" s="189">
        <f t="shared" si="6"/>
        <v>1</v>
      </c>
      <c r="S35" s="496">
        <f>AVERAGE(R35:R37)</f>
        <v>1</v>
      </c>
      <c r="T35" s="490" t="str">
        <f>CONCATENATE(INDEX('8- Políticas de Administración '!$B$6:$F$10,MATCH(ROUND(IF((RIGHT('5- Identificación de Riesgos'!H35,1)-'6- Valoración Controles'!K35)&lt;1,1,(RIGHT('5- Identificación de Riesgos'!H35,1)-'6- Valoración Controles'!K35)),0),'8- Políticas de Administración '!$F$6:$F$10,0),1)," - ",ROUND(IF((RIGHT('5- Identificación de Riesgos'!H35,1)-'6- Valoración Controles'!K35)&lt;1,1,(RIGHT('5- Identificación de Riesgos'!H35,1)-'6- Valoración Controles'!K35)),0))</f>
        <v>Muy Baja - 1</v>
      </c>
      <c r="U35" s="487" t="str">
        <f>CONCATENATE(INDEX('8- Políticas de Administración '!$B$17:$F$21,MATCH(ROUND(IF((RIGHT('5- Identificación de Riesgos'!M35,1)-'6- Valoración Controles'!S35)&lt;1,1,(RIGHT('5- Identificación de Riesgos'!M35,1)-'6- Valoración Controles'!S35)),0),'8- Políticas de Administración '!$F$17:$F$21,0),1)," - ",ROUND(IF((RIGHT('5- Identificación de Riesgos'!M35,1)-'6- Valoración Controles'!S35)&lt;1,1,(RIGHT('5- Identificación de Riesgos'!M35,1)-'6- Valoración Controles'!S35)),0))</f>
        <v>Moderado - 3</v>
      </c>
      <c r="V35" s="484" t="str">
        <f>CONCATENATE(VLOOKUP((LEFT(T35,LEN(T35)-4)&amp;LEFT(U35,LEN(U35)-4)),'9- Matriz de Calor '!$D$18:$E$42,2,0)," - ",RIGHT(T35,1)*RIGHT(U35,1))</f>
        <v>Moderado - 3</v>
      </c>
    </row>
    <row r="36" spans="1:22" ht="90" customHeight="1">
      <c r="A36" s="494"/>
      <c r="B36" s="488"/>
      <c r="C36" s="237" t="str">
        <f>'5- Identificación de Riesgos'!D36</f>
        <v>2. No hay accesibilidad de forma oportuna a la información base para el cálculo de indicadores</v>
      </c>
      <c r="D36" s="168"/>
      <c r="E36" s="243" t="s">
        <v>380</v>
      </c>
      <c r="F36" s="194" t="s">
        <v>351</v>
      </c>
      <c r="G36" s="194" t="s">
        <v>351</v>
      </c>
      <c r="H36" s="194" t="s">
        <v>350</v>
      </c>
      <c r="I36" s="194" t="s">
        <v>351</v>
      </c>
      <c r="J36" s="193">
        <f t="shared" si="2"/>
        <v>0.75</v>
      </c>
      <c r="K36" s="497"/>
      <c r="L36" s="194" t="str">
        <f>'5- Identificación de Riesgos'!I36</f>
        <v>Incumplimiento de las metas establecidas</v>
      </c>
      <c r="M36" s="170" t="s">
        <v>379</v>
      </c>
      <c r="N36" s="194" t="s">
        <v>351</v>
      </c>
      <c r="O36" s="194" t="s">
        <v>351</v>
      </c>
      <c r="P36" s="194" t="s">
        <v>351</v>
      </c>
      <c r="Q36" s="194" t="s">
        <v>351</v>
      </c>
      <c r="R36" s="193">
        <f t="shared" si="6"/>
        <v>1</v>
      </c>
      <c r="S36" s="497"/>
      <c r="T36" s="491"/>
      <c r="U36" s="488"/>
      <c r="V36" s="485"/>
    </row>
    <row r="37" spans="1:22" ht="90" customHeight="1" thickBot="1">
      <c r="A37" s="495"/>
      <c r="B37" s="489"/>
      <c r="C37" s="240"/>
      <c r="D37" s="244"/>
      <c r="E37" s="245" t="s">
        <v>381</v>
      </c>
      <c r="F37" s="205" t="s">
        <v>351</v>
      </c>
      <c r="G37" s="205" t="s">
        <v>351</v>
      </c>
      <c r="H37" s="205" t="s">
        <v>350</v>
      </c>
      <c r="I37" s="205" t="s">
        <v>351</v>
      </c>
      <c r="J37" s="206">
        <f t="shared" si="2"/>
        <v>0.75</v>
      </c>
      <c r="K37" s="498"/>
      <c r="L37" s="205" t="str">
        <f>'5- Identificación de Riesgos'!I37</f>
        <v>Afectación de reputacion,imagén, credibilidad, satisfacción de usuarios y PI</v>
      </c>
      <c r="M37" s="248" t="s">
        <v>379</v>
      </c>
      <c r="N37" s="205" t="s">
        <v>351</v>
      </c>
      <c r="O37" s="205" t="s">
        <v>351</v>
      </c>
      <c r="P37" s="205" t="s">
        <v>351</v>
      </c>
      <c r="Q37" s="205" t="s">
        <v>351</v>
      </c>
      <c r="R37" s="206">
        <f t="shared" si="6"/>
        <v>1</v>
      </c>
      <c r="S37" s="498"/>
      <c r="T37" s="492"/>
      <c r="U37" s="489"/>
      <c r="V37" s="486"/>
    </row>
    <row r="38" spans="1:22" ht="90" customHeight="1">
      <c r="A38" s="493">
        <f>'5- Identificación de Riesgos'!A38</f>
        <v>7</v>
      </c>
      <c r="B38" s="487" t="str">
        <f>'5- Identificación de Riesgos'!B38</f>
        <v>Suspensión de actividades en las sedes por emergencias, fenómenos naturales o de orden publico</v>
      </c>
      <c r="C38" s="239" t="str">
        <f>'5- Identificación de Riesgos'!D38</f>
        <v xml:space="preserve">1 . Incendio por vandalismo (bomba molotov), que entre en contacto con fuentes de ignición (corto circuito) material combustible como papel, muebles almacenados y en uso, insumos de construcción, insumos de aseo, tanque de ACPM, conexión de gas natural, residuos </v>
      </c>
      <c r="D38" s="241"/>
      <c r="E38" s="242" t="s">
        <v>382</v>
      </c>
      <c r="F38" s="188" t="s">
        <v>351</v>
      </c>
      <c r="G38" s="188" t="s">
        <v>351</v>
      </c>
      <c r="H38" s="188" t="s">
        <v>350</v>
      </c>
      <c r="I38" s="188" t="s">
        <v>351</v>
      </c>
      <c r="J38" s="189">
        <f t="shared" ref="J38:J45" si="7">COUNTIF(F38:I38,"SI")/4</f>
        <v>0.75</v>
      </c>
      <c r="K38" s="496">
        <f>AVERAGE(J38:J40)</f>
        <v>0.75</v>
      </c>
      <c r="L38" s="188" t="str">
        <f>'5- Identificación de Riesgos'!I38</f>
        <v>Interrupción o afectación en la prestación del servicio judicial</v>
      </c>
      <c r="M38" s="169" t="s">
        <v>383</v>
      </c>
      <c r="N38" s="188" t="s">
        <v>351</v>
      </c>
      <c r="O38" s="188" t="s">
        <v>351</v>
      </c>
      <c r="P38" s="188" t="s">
        <v>351</v>
      </c>
      <c r="Q38" s="188" t="s">
        <v>351</v>
      </c>
      <c r="R38" s="189">
        <f t="shared" si="6"/>
        <v>1</v>
      </c>
      <c r="S38" s="496">
        <f>AVERAGE(R38:R40)</f>
        <v>1</v>
      </c>
      <c r="T38" s="490" t="str">
        <f>CONCATENATE(INDEX('8- Políticas de Administración '!$B$6:$F$10,MATCH(ROUND(IF((RIGHT('5- Identificación de Riesgos'!H38,1)-'6- Valoración Controles'!K38)&lt;1,1,(RIGHT('5- Identificación de Riesgos'!H38,1)-'6- Valoración Controles'!K38)),0),'8- Políticas de Administración '!$F$6:$F$10,0),1)," - ",ROUND(IF((RIGHT('5- Identificación de Riesgos'!H38,1)-'6- Valoración Controles'!K38)&lt;1,1,(RIGHT('5- Identificación de Riesgos'!H38,1)-'6- Valoración Controles'!K38)),0))</f>
        <v>Muy Baja - 1</v>
      </c>
      <c r="U38" s="487" t="str">
        <f>CONCATENATE(INDEX('8- Políticas de Administración '!$B$17:$F$21,MATCH(ROUND(IF((RIGHT('5- Identificación de Riesgos'!M38,1)-'6- Valoración Controles'!S38)&lt;1,1,(RIGHT('5- Identificación de Riesgos'!M38,1)-'6- Valoración Controles'!S38)),0),'8- Políticas de Administración '!$F$17:$F$21,0),1)," - ",ROUND(IF((RIGHT('5- Identificación de Riesgos'!M38,1)-'6- Valoración Controles'!S38)&lt;1,1,(RIGHT('5- Identificación de Riesgos'!M38,1)-'6- Valoración Controles'!S38)),0))</f>
        <v>Moderado - 3</v>
      </c>
      <c r="V38" s="484" t="str">
        <f>CONCATENATE(VLOOKUP((LEFT(T38,LEN(T38)-4)&amp;LEFT(U38,LEN(U38)-4)),'9- Matriz de Calor '!$D$18:$E$42,2,0)," - ",RIGHT(T38,1)*RIGHT(U38,1))</f>
        <v>Moderado - 3</v>
      </c>
    </row>
    <row r="39" spans="1:22" ht="90" customHeight="1">
      <c r="A39" s="494"/>
      <c r="B39" s="488"/>
      <c r="C39" s="237" t="str">
        <f>'5- Identificación de Riesgos'!D39</f>
        <v>2. Incendio por sobrecarga debido al uso de electrodomésticos en las instalaciones</v>
      </c>
      <c r="D39" s="168"/>
      <c r="E39" s="243" t="s">
        <v>384</v>
      </c>
      <c r="F39" s="194" t="s">
        <v>351</v>
      </c>
      <c r="G39" s="194" t="s">
        <v>351</v>
      </c>
      <c r="H39" s="194" t="s">
        <v>350</v>
      </c>
      <c r="I39" s="194" t="s">
        <v>351</v>
      </c>
      <c r="J39" s="193">
        <f t="shared" si="7"/>
        <v>0.75</v>
      </c>
      <c r="K39" s="497"/>
      <c r="L39" s="194" t="str">
        <f>'5- Identificación de Riesgos'!I39</f>
        <v>Afectación Económica</v>
      </c>
      <c r="M39" s="170" t="s">
        <v>383</v>
      </c>
      <c r="N39" s="194" t="s">
        <v>351</v>
      </c>
      <c r="O39" s="194" t="s">
        <v>351</v>
      </c>
      <c r="P39" s="194" t="s">
        <v>351</v>
      </c>
      <c r="Q39" s="194" t="s">
        <v>351</v>
      </c>
      <c r="R39" s="193">
        <f t="shared" si="6"/>
        <v>1</v>
      </c>
      <c r="S39" s="497"/>
      <c r="T39" s="491"/>
      <c r="U39" s="488"/>
      <c r="V39" s="485"/>
    </row>
    <row r="40" spans="1:22" ht="90" customHeight="1" thickBot="1">
      <c r="A40" s="495"/>
      <c r="B40" s="489"/>
      <c r="C40" s="240" t="str">
        <f>'5- Identificación de Riesgos'!D40</f>
        <v>3. Inundaciones por lluvias torrenciales en la temporada invernal, por el desnivel de las vías se forman arroyos, parte de los cuales desembocan en las edificaciones y/o por efecto del incremento del nivel freático.</v>
      </c>
      <c r="D40" s="244"/>
      <c r="E40" s="245" t="s">
        <v>385</v>
      </c>
      <c r="F40" s="205" t="s">
        <v>351</v>
      </c>
      <c r="G40" s="205" t="s">
        <v>351</v>
      </c>
      <c r="H40" s="205" t="s">
        <v>350</v>
      </c>
      <c r="I40" s="205" t="s">
        <v>351</v>
      </c>
      <c r="J40" s="206">
        <f t="shared" si="7"/>
        <v>0.75</v>
      </c>
      <c r="K40" s="498"/>
      <c r="L40" s="205" t="str">
        <f>'5- Identificación de Riesgos'!I40</f>
        <v>Incumplimiento de las metas establecidas</v>
      </c>
      <c r="M40" s="209" t="s">
        <v>383</v>
      </c>
      <c r="N40" s="205" t="s">
        <v>351</v>
      </c>
      <c r="O40" s="205" t="s">
        <v>351</v>
      </c>
      <c r="P40" s="205" t="s">
        <v>351</v>
      </c>
      <c r="Q40" s="205" t="s">
        <v>351</v>
      </c>
      <c r="R40" s="206">
        <f t="shared" si="6"/>
        <v>1</v>
      </c>
      <c r="S40" s="498"/>
      <c r="T40" s="492"/>
      <c r="U40" s="489"/>
      <c r="V40" s="486"/>
    </row>
    <row r="41" spans="1:22" ht="90" customHeight="1">
      <c r="A41" s="487">
        <f>'5- Identificación de Riesgos'!A41</f>
        <v>8</v>
      </c>
      <c r="B41" s="523" t="str">
        <f>'5- Identificación de Riesgos'!C41</f>
        <v>El sistema de información para el control de almacén e inventarios del almacén no refleja la realidad física del inventario de bienes en uso y en bodega</v>
      </c>
      <c r="C41" s="239" t="str">
        <f>'5- Identificación de Riesgos'!D41</f>
        <v xml:space="preserve">1. Mala ejecucion en la toma de inventarios </v>
      </c>
      <c r="D41" s="207"/>
      <c r="E41" s="169" t="s">
        <v>386</v>
      </c>
      <c r="F41" s="188" t="s">
        <v>351</v>
      </c>
      <c r="G41" s="188" t="s">
        <v>351</v>
      </c>
      <c r="H41" s="188" t="s">
        <v>351</v>
      </c>
      <c r="I41" s="188" t="s">
        <v>351</v>
      </c>
      <c r="J41" s="189">
        <f t="shared" si="7"/>
        <v>1</v>
      </c>
      <c r="K41" s="496">
        <f>AVERAGE(J41:J45)</f>
        <v>0.9</v>
      </c>
      <c r="L41" s="188" t="str">
        <f>'5- Identificación de Riesgos'!I41</f>
        <v>Afectación de reputacion,imagén, credibilidad, satisfacción de usuarios y PI</v>
      </c>
      <c r="M41" s="169" t="s">
        <v>352</v>
      </c>
      <c r="N41" s="188" t="s">
        <v>351</v>
      </c>
      <c r="O41" s="188" t="s">
        <v>351</v>
      </c>
      <c r="P41" s="188" t="s">
        <v>351</v>
      </c>
      <c r="Q41" s="188" t="s">
        <v>351</v>
      </c>
      <c r="R41" s="189">
        <f t="shared" ref="R41:R43" si="8">SUM(COUNTIF(N41,"SI")*25%,COUNTIF(O41,"SI")*40%,COUNTIF(P41,"SI")*25%,COUNTIF(Q41,"SI")*10%)</f>
        <v>1</v>
      </c>
      <c r="S41" s="496">
        <f>AVERAGE(R41:R45)</f>
        <v>1</v>
      </c>
      <c r="T41" s="490" t="str">
        <f>CONCATENATE(INDEX('8- Políticas de Administración '!$B$6:$F$10,MATCH(ROUND(IF((RIGHT('5- Identificación de Riesgos'!H41,1)-'6- Valoración Controles'!K41)&lt;1,1,(RIGHT('5- Identificación de Riesgos'!H41,1)-'6- Valoración Controles'!K41)),0),'8- Políticas de Administración '!$F$6:$F$10,0),1)," - ",ROUND(IF((RIGHT('5- Identificación de Riesgos'!H41,1)-'6- Valoración Controles'!K41)&lt;1,1,(RIGHT('5- Identificación de Riesgos'!H41,1)-'6- Valoración Controles'!K41)),0))</f>
        <v>Muy Baja - 1</v>
      </c>
      <c r="U41" s="487" t="str">
        <f>CONCATENATE(INDEX('8- Políticas de Administración '!$B$17:$F$21,MATCH(ROUND(IF((RIGHT('5- Identificación de Riesgos'!M41,1)-'6- Valoración Controles'!S41)&lt;1,1,(RIGHT('5- Identificación de Riesgos'!M41,1)-'6- Valoración Controles'!S41)),0),'8- Políticas de Administración '!$F$17:$F$21,0),1)," - ",ROUND(IF((RIGHT('5- Identificación de Riesgos'!M41,1)-'6- Valoración Controles'!S41)&lt;1,1,(RIGHT('5- Identificación de Riesgos'!M41,1)-'6- Valoración Controles'!S41)),0))</f>
        <v>Moderado - 3</v>
      </c>
      <c r="V41" s="484" t="str">
        <f>CONCATENATE(VLOOKUP((LEFT(T41,LEN(T41)-4)&amp;LEFT(U41,LEN(U41)-4)),'9- Matriz de Calor '!$D$18:$E$42,2,0)," - ",RIGHT(T41,1)*RIGHT(U41,1))</f>
        <v>Moderado - 3</v>
      </c>
    </row>
    <row r="42" spans="1:22" ht="90" customHeight="1">
      <c r="A42" s="488"/>
      <c r="B42" s="524"/>
      <c r="C42" s="237" t="str">
        <f>'5- Identificación de Riesgos'!D42</f>
        <v xml:space="preserve">2. No registro en el el sistema </v>
      </c>
      <c r="D42" s="67"/>
      <c r="E42" s="170" t="s">
        <v>387</v>
      </c>
      <c r="F42" s="194" t="s">
        <v>351</v>
      </c>
      <c r="G42" s="194" t="s">
        <v>351</v>
      </c>
      <c r="H42" s="194" t="s">
        <v>351</v>
      </c>
      <c r="I42" s="194" t="s">
        <v>351</v>
      </c>
      <c r="J42" s="193">
        <f t="shared" si="7"/>
        <v>1</v>
      </c>
      <c r="K42" s="497"/>
      <c r="L42" s="194" t="str">
        <f>'5- Identificación de Riesgos'!I42</f>
        <v>Afectación Económica</v>
      </c>
      <c r="M42" s="246" t="s">
        <v>354</v>
      </c>
      <c r="N42" s="194" t="s">
        <v>351</v>
      </c>
      <c r="O42" s="194" t="s">
        <v>351</v>
      </c>
      <c r="P42" s="194" t="s">
        <v>351</v>
      </c>
      <c r="Q42" s="194" t="s">
        <v>351</v>
      </c>
      <c r="R42" s="193">
        <f t="shared" si="8"/>
        <v>1</v>
      </c>
      <c r="S42" s="497"/>
      <c r="T42" s="491"/>
      <c r="U42" s="488"/>
      <c r="V42" s="485"/>
    </row>
    <row r="43" spans="1:22" ht="90" customHeight="1">
      <c r="A43" s="488"/>
      <c r="B43" s="524"/>
      <c r="C43" s="237" t="str">
        <f>'5- Identificación de Riesgos'!D43</f>
        <v xml:space="preserve">3. Entrega informal de bienes y sin registro en el sicof </v>
      </c>
      <c r="D43" s="67"/>
      <c r="E43" s="170" t="s">
        <v>388</v>
      </c>
      <c r="F43" s="194" t="s">
        <v>351</v>
      </c>
      <c r="G43" s="194" t="s">
        <v>351</v>
      </c>
      <c r="H43" s="194" t="s">
        <v>351</v>
      </c>
      <c r="I43" s="194" t="s">
        <v>351</v>
      </c>
      <c r="J43" s="193">
        <f t="shared" si="7"/>
        <v>1</v>
      </c>
      <c r="K43" s="497"/>
      <c r="L43" s="194" t="str">
        <f>'5- Identificación de Riesgos'!I43</f>
        <v>Afectación Ambiental</v>
      </c>
      <c r="M43" s="246" t="s">
        <v>389</v>
      </c>
      <c r="N43" s="194" t="s">
        <v>351</v>
      </c>
      <c r="O43" s="194" t="s">
        <v>351</v>
      </c>
      <c r="P43" s="194" t="s">
        <v>351</v>
      </c>
      <c r="Q43" s="194" t="s">
        <v>351</v>
      </c>
      <c r="R43" s="193">
        <f t="shared" si="8"/>
        <v>1</v>
      </c>
      <c r="S43" s="497"/>
      <c r="T43" s="491"/>
      <c r="U43" s="488"/>
      <c r="V43" s="485"/>
    </row>
    <row r="44" spans="1:22" ht="90" customHeight="1">
      <c r="A44" s="488"/>
      <c r="B44" s="524"/>
      <c r="C44" s="237" t="str">
        <f>'5- Identificación de Riesgos'!D44</f>
        <v xml:space="preserve">4. Falta de tiempo y personal calificado </v>
      </c>
      <c r="D44" s="67"/>
      <c r="E44" s="170" t="s">
        <v>390</v>
      </c>
      <c r="F44" s="194" t="s">
        <v>351</v>
      </c>
      <c r="G44" s="194" t="s">
        <v>351</v>
      </c>
      <c r="H44" s="194" t="s">
        <v>350</v>
      </c>
      <c r="I44" s="194" t="s">
        <v>351</v>
      </c>
      <c r="J44" s="193">
        <f t="shared" si="7"/>
        <v>0.75</v>
      </c>
      <c r="K44" s="497"/>
      <c r="L44" s="194"/>
      <c r="M44" s="246"/>
      <c r="N44" s="194"/>
      <c r="O44" s="194"/>
      <c r="P44" s="194"/>
      <c r="Q44" s="194"/>
      <c r="R44" s="193"/>
      <c r="S44" s="497"/>
      <c r="T44" s="491"/>
      <c r="U44" s="488"/>
      <c r="V44" s="485"/>
    </row>
    <row r="45" spans="1:22" ht="90" customHeight="1" thickBot="1">
      <c r="A45" s="489"/>
      <c r="B45" s="525"/>
      <c r="C45" s="240" t="str">
        <f>'5- Identificación de Riesgos'!D45</f>
        <v>5. No cumplimiento de politicas de inventarios en la Entidad</v>
      </c>
      <c r="D45" s="68"/>
      <c r="E45" s="209" t="s">
        <v>391</v>
      </c>
      <c r="F45" s="205" t="s">
        <v>351</v>
      </c>
      <c r="G45" s="205" t="s">
        <v>351</v>
      </c>
      <c r="H45" s="205" t="s">
        <v>350</v>
      </c>
      <c r="I45" s="205" t="s">
        <v>351</v>
      </c>
      <c r="J45" s="206">
        <f t="shared" si="7"/>
        <v>0.75</v>
      </c>
      <c r="K45" s="498"/>
      <c r="L45" s="205"/>
      <c r="M45" s="248"/>
      <c r="N45" s="205"/>
      <c r="O45" s="205"/>
      <c r="P45" s="205"/>
      <c r="Q45" s="205"/>
      <c r="R45" s="206"/>
      <c r="S45" s="498"/>
      <c r="T45" s="492"/>
      <c r="U45" s="489"/>
      <c r="V45" s="486"/>
    </row>
    <row r="46" spans="1:22" ht="90" customHeight="1">
      <c r="A46" s="493">
        <f>'5- Identificación de Riesgos'!A46</f>
        <v>9</v>
      </c>
      <c r="B46" s="487" t="str">
        <f>'5- Identificación de Riesgos'!B46</f>
        <v>Daños en los equipos instalados en los inmuebles a cargo del Nivel Central, por falta de mantenimiento</v>
      </c>
      <c r="C46" s="239" t="str">
        <f>'5- Identificación de Riesgos'!D46</f>
        <v xml:space="preserve">1. No cumplimiento de los contratos suscritos para el mantenimiento de equipos.
</v>
      </c>
      <c r="D46" s="241"/>
      <c r="E46" s="242" t="s">
        <v>392</v>
      </c>
      <c r="F46" s="188" t="s">
        <v>351</v>
      </c>
      <c r="G46" s="188" t="s">
        <v>351</v>
      </c>
      <c r="H46" s="188" t="s">
        <v>351</v>
      </c>
      <c r="I46" s="188" t="s">
        <v>351</v>
      </c>
      <c r="J46" s="189">
        <f t="shared" ref="J46:J48" si="9">COUNTIF(F46:I46,"SI")/4</f>
        <v>1</v>
      </c>
      <c r="K46" s="496">
        <f>AVERAGE(J46:J48)</f>
        <v>1</v>
      </c>
      <c r="L46" s="188" t="str">
        <f>'5- Identificación de Riesgos'!I46</f>
        <v>Afectación Económica</v>
      </c>
      <c r="M46" s="249" t="s">
        <v>354</v>
      </c>
      <c r="N46" s="188" t="s">
        <v>351</v>
      </c>
      <c r="O46" s="188" t="s">
        <v>351</v>
      </c>
      <c r="P46" s="188" t="s">
        <v>351</v>
      </c>
      <c r="Q46" s="188" t="s">
        <v>351</v>
      </c>
      <c r="R46" s="189">
        <f t="shared" ref="R46:R48" si="10">SUM(COUNTIF(N46,"SI")*25%,COUNTIF(O46,"SI")*40%,COUNTIF(P46,"SI")*25%,COUNTIF(Q46,"SI")*10%)</f>
        <v>1</v>
      </c>
      <c r="S46" s="496">
        <f>AVERAGE(R46:R48)</f>
        <v>1</v>
      </c>
      <c r="T46" s="490" t="str">
        <f>CONCATENATE(INDEX('8- Políticas de Administración '!$B$6:$F$10,MATCH(ROUND(IF((RIGHT('5- Identificación de Riesgos'!H46,1)-'6- Valoración Controles'!K46)&lt;1,1,(RIGHT('5- Identificación de Riesgos'!H46,1)-'6- Valoración Controles'!K46)),0),'8- Políticas de Administración '!$F$6:$F$10,0),1)," - ",ROUND(IF((RIGHT('5- Identificación de Riesgos'!H46,1)-'6- Valoración Controles'!K46)&lt;1,1,(RIGHT('5- Identificación de Riesgos'!H46,1)-'6- Valoración Controles'!K46)),0))</f>
        <v>Muy Baja - 1</v>
      </c>
      <c r="U46" s="487" t="str">
        <f>CONCATENATE(INDEX('8- Políticas de Administración '!$B$17:$F$21,MATCH(ROUND(IF((RIGHT('5- Identificación de Riesgos'!M46,1)-'6- Valoración Controles'!S46)&lt;1,1,(RIGHT('5- Identificación de Riesgos'!M46,1)-'6- Valoración Controles'!S46)),0),'8- Políticas de Administración '!$F$17:$F$21,0),1)," - ",ROUND(IF((RIGHT('5- Identificación de Riesgos'!M46,1)-'6- Valoración Controles'!S46)&lt;1,1,(RIGHT('5- Identificación de Riesgos'!M46,1)-'6- Valoración Controles'!S46)),0))</f>
        <v>Menor - 2</v>
      </c>
      <c r="V46" s="484" t="str">
        <f>CONCATENATE(VLOOKUP((LEFT(T46,LEN(T46)-4)&amp;LEFT(U46,LEN(U46)-4)),'9- Matriz de Calor '!$D$18:$E$42,2,0)," - ",RIGHT(T46,1)*RIGHT(U46,1))</f>
        <v>Bajo - 2</v>
      </c>
    </row>
    <row r="47" spans="1:22" ht="90" customHeight="1">
      <c r="A47" s="494"/>
      <c r="B47" s="488"/>
      <c r="C47" s="237" t="str">
        <f>'5- Identificación de Riesgos'!D47</f>
        <v xml:space="preserve">2. Falta de oportunidad en los procesos de contratación
</v>
      </c>
      <c r="D47" s="168"/>
      <c r="E47" s="243" t="s">
        <v>393</v>
      </c>
      <c r="F47" s="194" t="s">
        <v>351</v>
      </c>
      <c r="G47" s="194" t="s">
        <v>351</v>
      </c>
      <c r="H47" s="194" t="s">
        <v>351</v>
      </c>
      <c r="I47" s="194" t="s">
        <v>351</v>
      </c>
      <c r="J47" s="193">
        <f t="shared" si="9"/>
        <v>1</v>
      </c>
      <c r="K47" s="497"/>
      <c r="L47" s="194" t="str">
        <f>'5- Identificación de Riesgos'!I47</f>
        <v>Interrupción o afectación en la prestación del servicio judicial</v>
      </c>
      <c r="M47" s="246" t="s">
        <v>354</v>
      </c>
      <c r="N47" s="194" t="s">
        <v>351</v>
      </c>
      <c r="O47" s="194" t="s">
        <v>351</v>
      </c>
      <c r="P47" s="194" t="s">
        <v>351</v>
      </c>
      <c r="Q47" s="194" t="s">
        <v>351</v>
      </c>
      <c r="R47" s="193">
        <f t="shared" si="10"/>
        <v>1</v>
      </c>
      <c r="S47" s="497"/>
      <c r="T47" s="491"/>
      <c r="U47" s="488"/>
      <c r="V47" s="485"/>
    </row>
    <row r="48" spans="1:22" ht="90" customHeight="1" thickBot="1">
      <c r="A48" s="495"/>
      <c r="B48" s="489"/>
      <c r="C48" s="240" t="str">
        <f>'5- Identificación de Riesgos'!D48</f>
        <v>3. Desconocimiento de los planes de mantenimiento</v>
      </c>
      <c r="D48" s="244"/>
      <c r="E48" s="245" t="s">
        <v>394</v>
      </c>
      <c r="F48" s="205" t="s">
        <v>351</v>
      </c>
      <c r="G48" s="205" t="s">
        <v>351</v>
      </c>
      <c r="H48" s="205" t="s">
        <v>351</v>
      </c>
      <c r="I48" s="205" t="s">
        <v>351</v>
      </c>
      <c r="J48" s="206">
        <f t="shared" si="9"/>
        <v>1</v>
      </c>
      <c r="K48" s="498"/>
      <c r="L48" s="205" t="str">
        <f>'5- Identificación de Riesgos'!I48</f>
        <v>Afectación de reputacion,imagén,  credibilidad, satisfacción de usuarios y PI</v>
      </c>
      <c r="M48" s="209" t="s">
        <v>395</v>
      </c>
      <c r="N48" s="205" t="s">
        <v>351</v>
      </c>
      <c r="O48" s="205" t="s">
        <v>351</v>
      </c>
      <c r="P48" s="205" t="s">
        <v>351</v>
      </c>
      <c r="Q48" s="205" t="s">
        <v>351</v>
      </c>
      <c r="R48" s="206">
        <f t="shared" si="10"/>
        <v>1</v>
      </c>
      <c r="S48" s="498"/>
      <c r="T48" s="492"/>
      <c r="U48" s="489"/>
      <c r="V48" s="486"/>
    </row>
    <row r="49" spans="1:22" ht="90" customHeight="1">
      <c r="A49" s="493">
        <f>'5- Identificación de Riesgos'!A49</f>
        <v>10</v>
      </c>
      <c r="B49" s="487" t="str">
        <f>'5- Identificación de Riesgos'!B49</f>
        <v xml:space="preserve">Recibir dádivas o beneficios a nombre propio o de terceros para afectar la seguridad o confidencialidad de la información </v>
      </c>
      <c r="C49" s="239" t="str">
        <f>'5- Identificación de Riesgos'!D49</f>
        <v>1. Falta de ética y valores.</v>
      </c>
      <c r="D49" s="241"/>
      <c r="E49" s="256" t="s">
        <v>396</v>
      </c>
      <c r="F49" s="188" t="s">
        <v>351</v>
      </c>
      <c r="G49" s="188" t="s">
        <v>351</v>
      </c>
      <c r="H49" s="188" t="s">
        <v>350</v>
      </c>
      <c r="I49" s="188" t="s">
        <v>351</v>
      </c>
      <c r="J49" s="189">
        <f t="shared" ref="J49:J62" si="11">COUNTIF(F49:I49,"SI")/4</f>
        <v>0.75</v>
      </c>
      <c r="K49" s="496">
        <f>AVERAGE(J49:J52)</f>
        <v>0.8125</v>
      </c>
      <c r="L49" s="188" t="str">
        <f>'5- Identificación de Riesgos'!I49</f>
        <v>Afectación de reputacion,imagén,  credibilidad, satisfacción de usuarios y PI</v>
      </c>
      <c r="M49" s="169" t="s">
        <v>397</v>
      </c>
      <c r="N49" s="188" t="s">
        <v>351</v>
      </c>
      <c r="O49" s="188" t="s">
        <v>351</v>
      </c>
      <c r="P49" s="188" t="s">
        <v>351</v>
      </c>
      <c r="Q49" s="188" t="s">
        <v>351</v>
      </c>
      <c r="R49" s="189">
        <f t="shared" si="6"/>
        <v>1</v>
      </c>
      <c r="S49" s="496">
        <f>AVERAGE(R49:R52)</f>
        <v>1</v>
      </c>
      <c r="T49" s="490" t="str">
        <f>CONCATENATE(INDEX('8- Políticas de Administración '!$B$6:$F$10,MATCH(ROUND(IF((RIGHT('5- Identificación de Riesgos'!H49,1)-'6- Valoración Controles'!K49)&lt;1,1,(RIGHT('5- Identificación de Riesgos'!H49,1)-'6- Valoración Controles'!K49)),0),'8- Políticas de Administración '!$F$6:$F$10,0),1)," - ",ROUND(IF((RIGHT('5- Identificación de Riesgos'!H49,1)-'6- Valoración Controles'!K49)&lt;1,1,(RIGHT('5- Identificación de Riesgos'!H49,1)-'6- Valoración Controles'!K49)),0))</f>
        <v>Muy Baja - 1</v>
      </c>
      <c r="U49" s="487" t="str">
        <f>CONCATENATE(INDEX('8- Políticas de Administración '!$B$17:$F$21,MATCH(ROUND(IF((RIGHT('5- Identificación de Riesgos'!M49,1)-'6- Valoración Controles'!S49)&lt;1,1,(RIGHT('5- Identificación de Riesgos'!M49,1)-'6- Valoración Controles'!S49)),0),'8- Políticas de Administración '!$F$17:$F$21,0),1)," - ",ROUND(IF((RIGHT('5- Identificación de Riesgos'!M49,1)-'6- Valoración Controles'!S49)&lt;1,1,(RIGHT('5- Identificación de Riesgos'!M49,1)-'6- Valoración Controles'!S49)),0))</f>
        <v>Moderado - 3</v>
      </c>
      <c r="V49" s="484" t="str">
        <f>CONCATENATE(VLOOKUP((LEFT(T49,LEN(T49)-4)&amp;LEFT(U49,LEN(U49)-4)),'9- Matriz de Calor '!$D$18:$E$42,2,0)," - ",RIGHT(T49,1)*RIGHT(U49,1))</f>
        <v>Moderado - 3</v>
      </c>
    </row>
    <row r="50" spans="1:22" ht="90" customHeight="1">
      <c r="A50" s="494"/>
      <c r="B50" s="488"/>
      <c r="C50" s="237" t="str">
        <f>'5- Identificación de Riesgos'!D50</f>
        <v>2. Insuficientes programas de capacitación para la toma de conciencia debido al desconocimiento de la ley antisoborno (ISO 37001:2016), Plan Anticorrupción y de los valores y principios propios de la entidad.</v>
      </c>
      <c r="D50" s="168"/>
      <c r="E50" s="257" t="s">
        <v>396</v>
      </c>
      <c r="F50" s="194" t="s">
        <v>351</v>
      </c>
      <c r="G50" s="194" t="s">
        <v>351</v>
      </c>
      <c r="H50" s="194" t="s">
        <v>350</v>
      </c>
      <c r="I50" s="194" t="s">
        <v>351</v>
      </c>
      <c r="J50" s="193">
        <f t="shared" si="11"/>
        <v>0.75</v>
      </c>
      <c r="K50" s="497"/>
      <c r="L50" s="194" t="str">
        <f>'5- Identificación de Riesgos'!I50</f>
        <v>Incumplimiento de las metas establecidas</v>
      </c>
      <c r="M50" s="246" t="s">
        <v>397</v>
      </c>
      <c r="N50" s="194" t="s">
        <v>351</v>
      </c>
      <c r="O50" s="194" t="s">
        <v>351</v>
      </c>
      <c r="P50" s="194" t="s">
        <v>351</v>
      </c>
      <c r="Q50" s="194" t="s">
        <v>351</v>
      </c>
      <c r="R50" s="193">
        <f t="shared" si="6"/>
        <v>1</v>
      </c>
      <c r="S50" s="497"/>
      <c r="T50" s="491"/>
      <c r="U50" s="488"/>
      <c r="V50" s="485"/>
    </row>
    <row r="51" spans="1:22" ht="90" customHeight="1">
      <c r="A51" s="494"/>
      <c r="B51" s="488"/>
      <c r="C51" s="237" t="str">
        <f>'5- Identificación de Riesgos'!D51</f>
        <v>3. Desconocimiento del Código de Etica y Buen Gobierno.</v>
      </c>
      <c r="D51" s="168"/>
      <c r="E51" s="257" t="s">
        <v>396</v>
      </c>
      <c r="F51" s="194" t="s">
        <v>351</v>
      </c>
      <c r="G51" s="194" t="s">
        <v>351</v>
      </c>
      <c r="H51" s="194" t="s">
        <v>350</v>
      </c>
      <c r="I51" s="194" t="s">
        <v>351</v>
      </c>
      <c r="J51" s="193">
        <f t="shared" si="11"/>
        <v>0.75</v>
      </c>
      <c r="K51" s="497"/>
      <c r="L51" s="194"/>
      <c r="M51" s="170"/>
      <c r="N51" s="194"/>
      <c r="O51" s="194"/>
      <c r="P51" s="194"/>
      <c r="Q51" s="194"/>
      <c r="R51" s="193"/>
      <c r="S51" s="497"/>
      <c r="T51" s="491"/>
      <c r="U51" s="488"/>
      <c r="V51" s="485"/>
    </row>
    <row r="52" spans="1:22" ht="90" customHeight="1" thickBot="1">
      <c r="A52" s="495"/>
      <c r="B52" s="489"/>
      <c r="C52" s="240" t="str">
        <f>'5- Identificación de Riesgos'!D52</f>
        <v>4. Falta o inaplicación de controles.</v>
      </c>
      <c r="D52" s="244"/>
      <c r="E52" s="258" t="s">
        <v>398</v>
      </c>
      <c r="F52" s="205" t="s">
        <v>351</v>
      </c>
      <c r="G52" s="205" t="s">
        <v>351</v>
      </c>
      <c r="H52" s="205" t="s">
        <v>351</v>
      </c>
      <c r="I52" s="205" t="s">
        <v>351</v>
      </c>
      <c r="J52" s="206">
        <f t="shared" si="11"/>
        <v>1</v>
      </c>
      <c r="K52" s="498"/>
      <c r="L52" s="205"/>
      <c r="M52" s="248"/>
      <c r="N52" s="205"/>
      <c r="O52" s="205"/>
      <c r="P52" s="205"/>
      <c r="Q52" s="205"/>
      <c r="R52" s="206"/>
      <c r="S52" s="498"/>
      <c r="T52" s="492"/>
      <c r="U52" s="489"/>
      <c r="V52" s="486"/>
    </row>
    <row r="53" spans="1:22" ht="90" customHeight="1">
      <c r="A53" s="493">
        <f>'5- Identificación de Riesgos'!A53</f>
        <v>11</v>
      </c>
      <c r="B53" s="487" t="str">
        <f>'5- Identificación de Riesgos'!B53</f>
        <v>Ofrecer, prometer, entregar, aceptar o solicitar una ventaja indebida para la adquisición de bienes y servicios</v>
      </c>
      <c r="C53" s="239" t="str">
        <f>'5- Identificación de Riesgos'!D53</f>
        <v>1. Falta de ética de los servidores públicos (Debilidades en principios y valores)</v>
      </c>
      <c r="D53" s="241"/>
      <c r="E53" s="257" t="s">
        <v>396</v>
      </c>
      <c r="F53" s="188" t="s">
        <v>351</v>
      </c>
      <c r="G53" s="188" t="s">
        <v>351</v>
      </c>
      <c r="H53" s="188" t="s">
        <v>350</v>
      </c>
      <c r="I53" s="188" t="s">
        <v>351</v>
      </c>
      <c r="J53" s="189">
        <f t="shared" si="11"/>
        <v>0.75</v>
      </c>
      <c r="K53" s="496">
        <f>AVERAGE(J53:J56)</f>
        <v>0.875</v>
      </c>
      <c r="L53" s="188" t="str">
        <f>'5- Identificación de Riesgos'!I53</f>
        <v>Afectación de reputacion,imagén,  credibilidad, satisfacción de usuarios y PI</v>
      </c>
      <c r="M53" s="169" t="s">
        <v>397</v>
      </c>
      <c r="N53" s="188" t="s">
        <v>351</v>
      </c>
      <c r="O53" s="188" t="s">
        <v>351</v>
      </c>
      <c r="P53" s="188" t="s">
        <v>351</v>
      </c>
      <c r="Q53" s="188" t="s">
        <v>351</v>
      </c>
      <c r="R53" s="189">
        <f t="shared" ref="R53:R59" si="12">SUM(COUNTIF(N53,"SI")*25%,COUNTIF(O53,"SI")*40%,COUNTIF(P53,"SI")*25%,COUNTIF(Q53,"SI")*10%)</f>
        <v>1</v>
      </c>
      <c r="S53" s="496">
        <f>AVERAGE(R53:R56)</f>
        <v>1</v>
      </c>
      <c r="T53" s="490" t="str">
        <f>CONCATENATE(INDEX('8- Políticas de Administración '!$B$6:$F$10,MATCH(ROUND(IF((RIGHT('5- Identificación de Riesgos'!H53,1)-'6- Valoración Controles'!K53)&lt;1,1,(RIGHT('5- Identificación de Riesgos'!H53,1)-'6- Valoración Controles'!K53)),0),'8- Políticas de Administración '!$F$6:$F$10,0),1)," - ",ROUND(IF((RIGHT('5- Identificación de Riesgos'!H53,1)-'6- Valoración Controles'!K53)&lt;1,1,(RIGHT('5- Identificación de Riesgos'!H53,1)-'6- Valoración Controles'!K53)),0))</f>
        <v>Muy Baja - 1</v>
      </c>
      <c r="U53" s="487" t="str">
        <f>CONCATENATE(INDEX('8- Políticas de Administración '!$B$17:$F$21,MATCH(ROUND(IF((RIGHT('5- Identificación de Riesgos'!M53,1)-'6- Valoración Controles'!S53)&lt;1,1,(RIGHT('5- Identificación de Riesgos'!M53,1)-'6- Valoración Controles'!S53)),0),'8- Políticas de Administración '!$F$17:$F$21,0),1)," - ",ROUND(IF((RIGHT('5- Identificación de Riesgos'!M53,1)-'6- Valoración Controles'!S53)&lt;1,1,(RIGHT('5- Identificación de Riesgos'!M53,1)-'6- Valoración Controles'!S53)),0))</f>
        <v>Moderado - 3</v>
      </c>
      <c r="V53" s="484" t="str">
        <f>CONCATENATE(VLOOKUP((LEFT(T53,LEN(T53)-4)&amp;LEFT(U53,LEN(U53)-4)),'9- Matriz de Calor '!$D$18:$E$42,2,0)," - ",RIGHT(T53,1)*RIGHT(U53,1))</f>
        <v>Moderado - 3</v>
      </c>
    </row>
    <row r="54" spans="1:22" ht="90" customHeight="1">
      <c r="A54" s="494"/>
      <c r="B54" s="488"/>
      <c r="C54" s="237" t="str">
        <f>'5- Identificación de Riesgos'!D54</f>
        <v>2. Falta de ética de terceros interesados (Debilidades principios y valores)</v>
      </c>
      <c r="D54" s="168"/>
      <c r="E54" s="257" t="s">
        <v>396</v>
      </c>
      <c r="F54" s="194" t="s">
        <v>351</v>
      </c>
      <c r="G54" s="194" t="s">
        <v>351</v>
      </c>
      <c r="H54" s="194" t="s">
        <v>350</v>
      </c>
      <c r="I54" s="194" t="s">
        <v>351</v>
      </c>
      <c r="J54" s="193">
        <f t="shared" si="11"/>
        <v>0.75</v>
      </c>
      <c r="K54" s="497"/>
      <c r="L54" s="194" t="str">
        <f>'5- Identificación de Riesgos'!I54</f>
        <v>Incumplimiento de las metas establecidas</v>
      </c>
      <c r="M54" s="246" t="s">
        <v>397</v>
      </c>
      <c r="N54" s="194" t="s">
        <v>351</v>
      </c>
      <c r="O54" s="194" t="s">
        <v>351</v>
      </c>
      <c r="P54" s="194" t="s">
        <v>351</v>
      </c>
      <c r="Q54" s="194" t="s">
        <v>351</v>
      </c>
      <c r="R54" s="193">
        <f t="shared" si="12"/>
        <v>1</v>
      </c>
      <c r="S54" s="497"/>
      <c r="T54" s="491"/>
      <c r="U54" s="488"/>
      <c r="V54" s="485"/>
    </row>
    <row r="55" spans="1:22" ht="90" customHeight="1">
      <c r="A55" s="494"/>
      <c r="B55" s="488"/>
      <c r="C55" s="237" t="str">
        <f>'5- Identificación de Riesgos'!D55</f>
        <v>3. Debilidad en los controles de los procedimientos por no determinar y/o aplicar la lista de chequeo de los productos y especificaciones.</v>
      </c>
      <c r="D55" s="168"/>
      <c r="E55" s="257" t="s">
        <v>398</v>
      </c>
      <c r="F55" s="194" t="s">
        <v>351</v>
      </c>
      <c r="G55" s="194" t="s">
        <v>351</v>
      </c>
      <c r="H55" s="194" t="s">
        <v>351</v>
      </c>
      <c r="I55" s="194" t="s">
        <v>351</v>
      </c>
      <c r="J55" s="193">
        <f t="shared" si="11"/>
        <v>1</v>
      </c>
      <c r="K55" s="497"/>
      <c r="L55" s="194" t="str">
        <f>'5- Identificación de Riesgos'!I55</f>
        <v>Afectación Económica</v>
      </c>
      <c r="M55" s="170" t="s">
        <v>397</v>
      </c>
      <c r="N55" s="194" t="s">
        <v>351</v>
      </c>
      <c r="O55" s="194" t="s">
        <v>351</v>
      </c>
      <c r="P55" s="194" t="s">
        <v>351</v>
      </c>
      <c r="Q55" s="194" t="s">
        <v>351</v>
      </c>
      <c r="R55" s="193">
        <f t="shared" si="12"/>
        <v>1</v>
      </c>
      <c r="S55" s="497"/>
      <c r="T55" s="491"/>
      <c r="U55" s="488"/>
      <c r="V55" s="485"/>
    </row>
    <row r="56" spans="1:22" ht="90" customHeight="1" thickBot="1">
      <c r="A56" s="495"/>
      <c r="B56" s="489"/>
      <c r="C56" s="240" t="str">
        <f>'5- Identificación de Riesgos'!D56</f>
        <v xml:space="preserve">4. Debilidad en los controles de los procedimientos por concentración en la determinación de las condiciones de las necesidades a contratar </v>
      </c>
      <c r="D56" s="244"/>
      <c r="E56" s="258" t="s">
        <v>398</v>
      </c>
      <c r="F56" s="205" t="s">
        <v>351</v>
      </c>
      <c r="G56" s="205" t="s">
        <v>351</v>
      </c>
      <c r="H56" s="205" t="s">
        <v>351</v>
      </c>
      <c r="I56" s="205" t="s">
        <v>351</v>
      </c>
      <c r="J56" s="206">
        <f t="shared" si="11"/>
        <v>1</v>
      </c>
      <c r="K56" s="498"/>
      <c r="L56" s="205"/>
      <c r="M56" s="248"/>
      <c r="N56" s="205"/>
      <c r="O56" s="205"/>
      <c r="P56" s="205"/>
      <c r="Q56" s="205"/>
      <c r="R56" s="206"/>
      <c r="S56" s="498"/>
      <c r="T56" s="492"/>
      <c r="U56" s="489"/>
      <c r="V56" s="486"/>
    </row>
    <row r="57" spans="1:22" ht="90" customHeight="1">
      <c r="A57" s="493">
        <f>'5- Identificación de Riesgos'!A57</f>
        <v>12</v>
      </c>
      <c r="B57" s="487" t="str">
        <f>'5- Identificación de Riesgos'!B57</f>
        <v>Ofrecer, prometer, entregar, aceptar o solicitar una ventaja indebida para recibir bienes o servicios que no satisfacen las condiciones establecidas en los contratos y especificaciones técnicas</v>
      </c>
      <c r="C57" s="239" t="str">
        <f>'5- Identificación de Riesgos'!D57</f>
        <v>1. Falta de ética de los servidores públicos (Debilidades en principios y valores)</v>
      </c>
      <c r="D57" s="241"/>
      <c r="E57" s="256" t="s">
        <v>396</v>
      </c>
      <c r="F57" s="188" t="s">
        <v>351</v>
      </c>
      <c r="G57" s="188" t="s">
        <v>351</v>
      </c>
      <c r="H57" s="188" t="s">
        <v>350</v>
      </c>
      <c r="I57" s="188" t="s">
        <v>351</v>
      </c>
      <c r="J57" s="189">
        <f t="shared" si="11"/>
        <v>0.75</v>
      </c>
      <c r="K57" s="496">
        <f>AVERAGE(J57:J62)</f>
        <v>0.91666666666666663</v>
      </c>
      <c r="L57" s="188" t="str">
        <f>'5- Identificación de Riesgos'!I57</f>
        <v>Afectación de reputacion,imagén,  credibilidad, satisfacción de usuarios y PI</v>
      </c>
      <c r="M57" s="169" t="s">
        <v>397</v>
      </c>
      <c r="N57" s="188" t="s">
        <v>351</v>
      </c>
      <c r="O57" s="188" t="s">
        <v>351</v>
      </c>
      <c r="P57" s="188" t="s">
        <v>351</v>
      </c>
      <c r="Q57" s="188" t="s">
        <v>351</v>
      </c>
      <c r="R57" s="189">
        <f t="shared" si="12"/>
        <v>1</v>
      </c>
      <c r="S57" s="496">
        <f>AVERAGE(R57:R62)</f>
        <v>1</v>
      </c>
      <c r="T57" s="490" t="str">
        <f>CONCATENATE(INDEX('8- Políticas de Administración '!$B$6:$F$10,MATCH(ROUND(IF((RIGHT('5- Identificación de Riesgos'!H57,1)-'6- Valoración Controles'!K57)&lt;1,1,(RIGHT('5- Identificación de Riesgos'!H57,1)-'6- Valoración Controles'!K57)),0),'8- Políticas de Administración '!$F$6:$F$10,0),1)," - ",ROUND(IF((RIGHT('5- Identificación de Riesgos'!H57,1)-'6- Valoración Controles'!K57)&lt;1,1,(RIGHT('5- Identificación de Riesgos'!H57,1)-'6- Valoración Controles'!K57)),0))</f>
        <v>Muy Baja - 1</v>
      </c>
      <c r="U57" s="487" t="str">
        <f>CONCATENATE(INDEX('8- Políticas de Administración '!$B$17:$F$21,MATCH(ROUND(IF((RIGHT('5- Identificación de Riesgos'!M57,1)-'6- Valoración Controles'!S57)&lt;1,1,(RIGHT('5- Identificación de Riesgos'!M57,1)-'6- Valoración Controles'!S57)),0),'8- Políticas de Administración '!$F$17:$F$21,0),1)," - ",ROUND(IF((RIGHT('5- Identificación de Riesgos'!M57,1)-'6- Valoración Controles'!S57)&lt;1,1,(RIGHT('5- Identificación de Riesgos'!M57,1)-'6- Valoración Controles'!S57)),0))</f>
        <v>Moderado - 3</v>
      </c>
      <c r="V57" s="484" t="str">
        <f>CONCATENATE(VLOOKUP((LEFT(T57,LEN(T57)-4)&amp;LEFT(U57,LEN(U57)-4)),'9- Matriz de Calor '!$D$18:$E$42,2,0)," - ",RIGHT(T57,1)*RIGHT(U57,1))</f>
        <v>Moderado - 3</v>
      </c>
    </row>
    <row r="58" spans="1:22" ht="90" customHeight="1">
      <c r="A58" s="494"/>
      <c r="B58" s="488"/>
      <c r="C58" s="237" t="str">
        <f>'5- Identificación de Riesgos'!D58</f>
        <v>2. Falta de ética de terceros interesados (Debilidades principios y valores)</v>
      </c>
      <c r="D58" s="168"/>
      <c r="E58" s="257" t="s">
        <v>396</v>
      </c>
      <c r="F58" s="194" t="s">
        <v>351</v>
      </c>
      <c r="G58" s="194" t="s">
        <v>351</v>
      </c>
      <c r="H58" s="194" t="s">
        <v>350</v>
      </c>
      <c r="I58" s="194" t="s">
        <v>351</v>
      </c>
      <c r="J58" s="193">
        <f t="shared" si="11"/>
        <v>0.75</v>
      </c>
      <c r="K58" s="497"/>
      <c r="L58" s="194" t="str">
        <f>'5- Identificación de Riesgos'!I58</f>
        <v>Incumplimiento de las metas establecidas</v>
      </c>
      <c r="M58" s="246" t="s">
        <v>397</v>
      </c>
      <c r="N58" s="194" t="s">
        <v>351</v>
      </c>
      <c r="O58" s="194" t="s">
        <v>351</v>
      </c>
      <c r="P58" s="194" t="s">
        <v>351</v>
      </c>
      <c r="Q58" s="194" t="s">
        <v>351</v>
      </c>
      <c r="R58" s="193">
        <f t="shared" si="12"/>
        <v>1</v>
      </c>
      <c r="S58" s="497"/>
      <c r="T58" s="491"/>
      <c r="U58" s="488"/>
      <c r="V58" s="485"/>
    </row>
    <row r="59" spans="1:22" ht="90" customHeight="1">
      <c r="A59" s="494"/>
      <c r="B59" s="488"/>
      <c r="C59" s="237" t="str">
        <f>'5- Identificación de Riesgos'!D59</f>
        <v>3. Debilidad en los controles de los procedimientos por no determinar y/o aplicar la lista de chequeo de los productos y especificaciones.</v>
      </c>
      <c r="D59" s="168"/>
      <c r="E59" s="257" t="s">
        <v>398</v>
      </c>
      <c r="F59" s="194" t="s">
        <v>351</v>
      </c>
      <c r="G59" s="194" t="s">
        <v>351</v>
      </c>
      <c r="H59" s="194" t="s">
        <v>351</v>
      </c>
      <c r="I59" s="194" t="s">
        <v>351</v>
      </c>
      <c r="J59" s="193">
        <f t="shared" si="11"/>
        <v>1</v>
      </c>
      <c r="K59" s="497"/>
      <c r="L59" s="194" t="str">
        <f>'5- Identificación de Riesgos'!I59</f>
        <v>Afectación Económica</v>
      </c>
      <c r="M59" s="170" t="s">
        <v>397</v>
      </c>
      <c r="N59" s="194" t="s">
        <v>351</v>
      </c>
      <c r="O59" s="194" t="s">
        <v>351</v>
      </c>
      <c r="P59" s="194" t="s">
        <v>351</v>
      </c>
      <c r="Q59" s="194" t="s">
        <v>351</v>
      </c>
      <c r="R59" s="193">
        <f t="shared" si="12"/>
        <v>1</v>
      </c>
      <c r="S59" s="497"/>
      <c r="T59" s="491"/>
      <c r="U59" s="488"/>
      <c r="V59" s="485"/>
    </row>
    <row r="60" spans="1:22" ht="90" customHeight="1">
      <c r="A60" s="494"/>
      <c r="B60" s="488"/>
      <c r="C60" s="237" t="str">
        <f>'5- Identificación de Riesgos'!D60</f>
        <v>4. Debilidad en los controles, en los eventos de contar con Interventor, el Supervisor no efectua seguimiento y control a los informes de cumplimiento de obligaciones contractuales.</v>
      </c>
      <c r="D60" s="168"/>
      <c r="E60" s="257" t="s">
        <v>398</v>
      </c>
      <c r="F60" s="194" t="s">
        <v>351</v>
      </c>
      <c r="G60" s="194" t="s">
        <v>351</v>
      </c>
      <c r="H60" s="194" t="s">
        <v>351</v>
      </c>
      <c r="I60" s="194" t="s">
        <v>351</v>
      </c>
      <c r="J60" s="193">
        <f t="shared" si="11"/>
        <v>1</v>
      </c>
      <c r="K60" s="497"/>
      <c r="L60" s="194"/>
      <c r="M60" s="246"/>
      <c r="N60" s="194"/>
      <c r="O60" s="194"/>
      <c r="P60" s="194"/>
      <c r="Q60" s="194"/>
      <c r="R60" s="193"/>
      <c r="S60" s="497"/>
      <c r="T60" s="491"/>
      <c r="U60" s="488"/>
      <c r="V60" s="485"/>
    </row>
    <row r="61" spans="1:22" ht="90" customHeight="1">
      <c r="A61" s="494"/>
      <c r="B61" s="488"/>
      <c r="C61" s="237" t="str">
        <f>'5- Identificación de Riesgos'!D61</f>
        <v>5. Debilidad en los controles por que el Interventor y/o Supervisor se abstiene u omite verificar el cumplimiento de las obligaciones establecidas en el marco legal.</v>
      </c>
      <c r="D61" s="168"/>
      <c r="E61" s="257" t="s">
        <v>398</v>
      </c>
      <c r="F61" s="194" t="s">
        <v>351</v>
      </c>
      <c r="G61" s="194" t="s">
        <v>351</v>
      </c>
      <c r="H61" s="194" t="s">
        <v>351</v>
      </c>
      <c r="I61" s="194" t="s">
        <v>351</v>
      </c>
      <c r="J61" s="193">
        <f t="shared" si="11"/>
        <v>1</v>
      </c>
      <c r="K61" s="497"/>
      <c r="L61" s="194"/>
      <c r="M61" s="246"/>
      <c r="N61" s="194"/>
      <c r="O61" s="194"/>
      <c r="P61" s="194"/>
      <c r="Q61" s="194"/>
      <c r="R61" s="193"/>
      <c r="S61" s="497"/>
      <c r="T61" s="491"/>
      <c r="U61" s="488"/>
      <c r="V61" s="485"/>
    </row>
    <row r="62" spans="1:22" ht="90" customHeight="1" thickBot="1">
      <c r="A62" s="495"/>
      <c r="B62" s="489"/>
      <c r="C62" s="240" t="str">
        <f>'5- Identificación de Riesgos'!D62</f>
        <v>6. Debilidad en los controles por no determinar los mecanismos de verificación que garanticen la integralidad y calidad del bien, producto o servicio, según especificaciones</v>
      </c>
      <c r="D62" s="244"/>
      <c r="E62" s="258" t="s">
        <v>398</v>
      </c>
      <c r="F62" s="205" t="s">
        <v>351</v>
      </c>
      <c r="G62" s="205" t="s">
        <v>351</v>
      </c>
      <c r="H62" s="205" t="s">
        <v>351</v>
      </c>
      <c r="I62" s="205" t="s">
        <v>351</v>
      </c>
      <c r="J62" s="206">
        <f t="shared" si="11"/>
        <v>1</v>
      </c>
      <c r="K62" s="498"/>
      <c r="L62" s="205"/>
      <c r="M62" s="248"/>
      <c r="N62" s="205"/>
      <c r="O62" s="205"/>
      <c r="P62" s="205"/>
      <c r="Q62" s="205"/>
      <c r="R62" s="206"/>
      <c r="S62" s="498"/>
      <c r="T62" s="492"/>
      <c r="U62" s="489"/>
      <c r="V62" s="486"/>
    </row>
    <row r="63" spans="1:22" ht="90" customHeight="1">
      <c r="A63" s="493">
        <f>'5- Identificación de Riesgos'!A63</f>
        <v>13</v>
      </c>
      <c r="B63" s="487" t="str">
        <f>'5- Identificación de Riesgos'!B63</f>
        <v>Ofrecer, prometer, entregar, aceptar o solicitar una ventaja indebida para permitir el uso de los bienes muebles e inmubles, equipos y consumibles de la entidad con destino diferente a lo establecido.</v>
      </c>
      <c r="C63" s="239" t="str">
        <f>'5- Identificación de Riesgos'!D63</f>
        <v>1. Falta de ética de los servidores públicos (Debilidades en principios y valores)</v>
      </c>
      <c r="D63" s="241"/>
      <c r="E63" s="257" t="s">
        <v>396</v>
      </c>
      <c r="F63" s="188" t="s">
        <v>351</v>
      </c>
      <c r="G63" s="188" t="s">
        <v>351</v>
      </c>
      <c r="H63" s="188" t="s">
        <v>350</v>
      </c>
      <c r="I63" s="188" t="s">
        <v>351</v>
      </c>
      <c r="J63" s="189">
        <f t="shared" ref="J63:J66" si="13">COUNTIF(F63:I63,"SI")/4</f>
        <v>0.75</v>
      </c>
      <c r="K63" s="496">
        <f>AVERAGE(J63:J66)</f>
        <v>0.875</v>
      </c>
      <c r="L63" s="188" t="str">
        <f>'5- Identificación de Riesgos'!I63</f>
        <v>Afectación de reputacion,imagén,  credibilidad, satisfacción de usuarios y PI</v>
      </c>
      <c r="M63" s="169" t="s">
        <v>397</v>
      </c>
      <c r="N63" s="188" t="s">
        <v>351</v>
      </c>
      <c r="O63" s="188" t="s">
        <v>351</v>
      </c>
      <c r="P63" s="188" t="s">
        <v>351</v>
      </c>
      <c r="Q63" s="188" t="s">
        <v>351</v>
      </c>
      <c r="R63" s="189">
        <f t="shared" ref="R63:R64" si="14">SUM(COUNTIF(N63,"SI")*25%,COUNTIF(O63,"SI")*40%,COUNTIF(P63,"SI")*25%,COUNTIF(Q63,"SI")*10%)</f>
        <v>1</v>
      </c>
      <c r="S63" s="496">
        <f>AVERAGE(R63:R66)</f>
        <v>1</v>
      </c>
      <c r="T63" s="490" t="str">
        <f>CONCATENATE(INDEX('8- Políticas de Administración '!$B$6:$F$10,MATCH(ROUND(IF((RIGHT('5- Identificación de Riesgos'!H63,1)-'6- Valoración Controles'!K63)&lt;1,1,(RIGHT('5- Identificación de Riesgos'!H63,1)-'6- Valoración Controles'!K63)),0),'8- Políticas de Administración '!$F$6:$F$10,0),1)," - ",ROUND(IF((RIGHT('5- Identificación de Riesgos'!H63,1)-'6- Valoración Controles'!K63)&lt;1,1,(RIGHT('5- Identificación de Riesgos'!H63,1)-'6- Valoración Controles'!K63)),0))</f>
        <v>Muy Baja - 1</v>
      </c>
      <c r="U63" s="487" t="str">
        <f>CONCATENATE(INDEX('8- Políticas de Administración '!$B$17:$F$21,MATCH(ROUND(IF((RIGHT('5- Identificación de Riesgos'!M63,1)-'6- Valoración Controles'!S63)&lt;1,1,(RIGHT('5- Identificación de Riesgos'!M63,1)-'6- Valoración Controles'!S63)),0),'8- Políticas de Administración '!$F$17:$F$21,0),1)," - ",ROUND(IF((RIGHT('5- Identificación de Riesgos'!M63,1)-'6- Valoración Controles'!S63)&lt;1,1,(RIGHT('5- Identificación de Riesgos'!M63,1)-'6- Valoración Controles'!S63)),0))</f>
        <v>Moderado - 3</v>
      </c>
      <c r="V63" s="484" t="str">
        <f>CONCATENATE(VLOOKUP((LEFT(T63,LEN(T63)-4)&amp;LEFT(U63,LEN(U63)-4)),'9- Matriz de Calor '!$D$18:$E$42,2,0)," - ",RIGHT(T63,1)*RIGHT(U63,1))</f>
        <v>Moderado - 3</v>
      </c>
    </row>
    <row r="64" spans="1:22" ht="90" customHeight="1">
      <c r="A64" s="494"/>
      <c r="B64" s="488"/>
      <c r="C64" s="237" t="str">
        <f>'5- Identificación de Riesgos'!D64</f>
        <v>2. Falta de ética de terceros interesados (Debilidades principios y valores)</v>
      </c>
      <c r="D64" s="168"/>
      <c r="E64" s="257" t="s">
        <v>396</v>
      </c>
      <c r="F64" s="194" t="s">
        <v>351</v>
      </c>
      <c r="G64" s="194" t="s">
        <v>351</v>
      </c>
      <c r="H64" s="194" t="s">
        <v>350</v>
      </c>
      <c r="I64" s="194" t="s">
        <v>351</v>
      </c>
      <c r="J64" s="193">
        <f t="shared" si="13"/>
        <v>0.75</v>
      </c>
      <c r="K64" s="497"/>
      <c r="L64" s="194" t="str">
        <f>'5- Identificación de Riesgos'!I64</f>
        <v>Incumplimiento de las metas establecidas</v>
      </c>
      <c r="M64" s="246" t="s">
        <v>397</v>
      </c>
      <c r="N64" s="194" t="s">
        <v>351</v>
      </c>
      <c r="O64" s="194" t="s">
        <v>351</v>
      </c>
      <c r="P64" s="194" t="s">
        <v>351</v>
      </c>
      <c r="Q64" s="194" t="s">
        <v>351</v>
      </c>
      <c r="R64" s="193">
        <f t="shared" si="14"/>
        <v>1</v>
      </c>
      <c r="S64" s="497"/>
      <c r="T64" s="491"/>
      <c r="U64" s="488"/>
      <c r="V64" s="485"/>
    </row>
    <row r="65" spans="1:22" ht="90" customHeight="1">
      <c r="A65" s="494"/>
      <c r="B65" s="488"/>
      <c r="C65" s="237" t="str">
        <f>'5- Identificación de Riesgos'!D65</f>
        <v>3. Debilidad en los controles de los procedimientos para el manejo de los bienes muebles, equipos y consumibles</v>
      </c>
      <c r="D65" s="168"/>
      <c r="E65" s="257" t="s">
        <v>398</v>
      </c>
      <c r="F65" s="194" t="s">
        <v>351</v>
      </c>
      <c r="G65" s="194" t="s">
        <v>351</v>
      </c>
      <c r="H65" s="194" t="s">
        <v>351</v>
      </c>
      <c r="I65" s="194" t="s">
        <v>351</v>
      </c>
      <c r="J65" s="193">
        <f t="shared" si="13"/>
        <v>1</v>
      </c>
      <c r="K65" s="497"/>
      <c r="L65" s="194"/>
      <c r="M65" s="170"/>
      <c r="N65" s="194"/>
      <c r="O65" s="194"/>
      <c r="P65" s="194"/>
      <c r="Q65" s="194"/>
      <c r="R65" s="193"/>
      <c r="S65" s="497"/>
      <c r="T65" s="491"/>
      <c r="U65" s="488"/>
      <c r="V65" s="485"/>
    </row>
    <row r="66" spans="1:22" ht="90" customHeight="1" thickBot="1">
      <c r="A66" s="495"/>
      <c r="B66" s="489"/>
      <c r="C66" s="240" t="str">
        <f>'5- Identificación de Riesgos'!D66</f>
        <v>4. Debilidad en los controles para el retiro de los bienes muebles, equipos y consumibles de las sedes de la entidad</v>
      </c>
      <c r="D66" s="244"/>
      <c r="E66" s="258" t="s">
        <v>398</v>
      </c>
      <c r="F66" s="205" t="s">
        <v>351</v>
      </c>
      <c r="G66" s="205" t="s">
        <v>351</v>
      </c>
      <c r="H66" s="205" t="s">
        <v>351</v>
      </c>
      <c r="I66" s="205" t="s">
        <v>351</v>
      </c>
      <c r="J66" s="206">
        <f t="shared" si="13"/>
        <v>1</v>
      </c>
      <c r="K66" s="498"/>
      <c r="L66" s="205"/>
      <c r="M66" s="248"/>
      <c r="N66" s="205"/>
      <c r="O66" s="205"/>
      <c r="P66" s="205"/>
      <c r="Q66" s="205"/>
      <c r="R66" s="206"/>
      <c r="S66" s="498"/>
      <c r="T66" s="492"/>
      <c r="U66" s="489"/>
      <c r="V66" s="486"/>
    </row>
    <row r="67" spans="1:22"/>
  </sheetData>
  <sheetProtection sheet="1" objects="1" scenarios="1"/>
  <mergeCells count="108">
    <mergeCell ref="A41:A45"/>
    <mergeCell ref="A57:A62"/>
    <mergeCell ref="B57:B62"/>
    <mergeCell ref="K57:K62"/>
    <mergeCell ref="S57:S62"/>
    <mergeCell ref="T57:T62"/>
    <mergeCell ref="A53:A56"/>
    <mergeCell ref="B53:B56"/>
    <mergeCell ref="K53:K56"/>
    <mergeCell ref="S53:S56"/>
    <mergeCell ref="T53:T56"/>
    <mergeCell ref="S41:S45"/>
    <mergeCell ref="T41:T45"/>
    <mergeCell ref="K41:K45"/>
    <mergeCell ref="B41:B45"/>
    <mergeCell ref="A46:A48"/>
    <mergeCell ref="B46:B48"/>
    <mergeCell ref="K46:K48"/>
    <mergeCell ref="S46:S48"/>
    <mergeCell ref="T46:T48"/>
    <mergeCell ref="A63:A66"/>
    <mergeCell ref="B63:B66"/>
    <mergeCell ref="K63:K66"/>
    <mergeCell ref="S63:S66"/>
    <mergeCell ref="T63:T66"/>
    <mergeCell ref="U63:U66"/>
    <mergeCell ref="A49:A52"/>
    <mergeCell ref="B49:B52"/>
    <mergeCell ref="K49:K52"/>
    <mergeCell ref="S49:S52"/>
    <mergeCell ref="T49:T52"/>
    <mergeCell ref="U49:U52"/>
    <mergeCell ref="A10:A14"/>
    <mergeCell ref="B10:B14"/>
    <mergeCell ref="C5:V5"/>
    <mergeCell ref="C6:V6"/>
    <mergeCell ref="S10:S14"/>
    <mergeCell ref="T10:T14"/>
    <mergeCell ref="U10:U14"/>
    <mergeCell ref="V10:V14"/>
    <mergeCell ref="K10:K14"/>
    <mergeCell ref="A5:B5"/>
    <mergeCell ref="A6:B6"/>
    <mergeCell ref="A7:C7"/>
    <mergeCell ref="A4:B4"/>
    <mergeCell ref="C4:V4"/>
    <mergeCell ref="T7:V7"/>
    <mergeCell ref="D7:R7"/>
    <mergeCell ref="A8:A9"/>
    <mergeCell ref="B8:B9"/>
    <mergeCell ref="C8:C9"/>
    <mergeCell ref="D8:D9"/>
    <mergeCell ref="E8:E9"/>
    <mergeCell ref="F8:K8"/>
    <mergeCell ref="L8:S8"/>
    <mergeCell ref="A20:A24"/>
    <mergeCell ref="B20:B24"/>
    <mergeCell ref="K20:K24"/>
    <mergeCell ref="S20:S24"/>
    <mergeCell ref="T15:T19"/>
    <mergeCell ref="U15:U19"/>
    <mergeCell ref="V15:V19"/>
    <mergeCell ref="A15:A19"/>
    <mergeCell ref="B15:B19"/>
    <mergeCell ref="K15:K19"/>
    <mergeCell ref="S15:S19"/>
    <mergeCell ref="A30:A34"/>
    <mergeCell ref="B30:B34"/>
    <mergeCell ref="K30:K34"/>
    <mergeCell ref="S30:S34"/>
    <mergeCell ref="T25:T29"/>
    <mergeCell ref="U25:U29"/>
    <mergeCell ref="V25:V29"/>
    <mergeCell ref="A25:A29"/>
    <mergeCell ref="B25:B29"/>
    <mergeCell ref="K25:K29"/>
    <mergeCell ref="S25:S29"/>
    <mergeCell ref="B35:B37"/>
    <mergeCell ref="A35:A37"/>
    <mergeCell ref="K35:K37"/>
    <mergeCell ref="S35:S37"/>
    <mergeCell ref="U38:U40"/>
    <mergeCell ref="V38:V40"/>
    <mergeCell ref="A38:A40"/>
    <mergeCell ref="K38:K40"/>
    <mergeCell ref="S38:S40"/>
    <mergeCell ref="B38:B40"/>
    <mergeCell ref="V63:V66"/>
    <mergeCell ref="V49:V52"/>
    <mergeCell ref="C1:V3"/>
    <mergeCell ref="U57:U62"/>
    <mergeCell ref="V57:V62"/>
    <mergeCell ref="U53:U56"/>
    <mergeCell ref="V53:V56"/>
    <mergeCell ref="T30:T34"/>
    <mergeCell ref="U30:U34"/>
    <mergeCell ref="V30:V34"/>
    <mergeCell ref="T20:T24"/>
    <mergeCell ref="U20:U24"/>
    <mergeCell ref="V20:V24"/>
    <mergeCell ref="T38:T40"/>
    <mergeCell ref="T35:T37"/>
    <mergeCell ref="U35:U37"/>
    <mergeCell ref="V35:V37"/>
    <mergeCell ref="U41:U45"/>
    <mergeCell ref="V41:V45"/>
    <mergeCell ref="U46:U48"/>
    <mergeCell ref="V46:V48"/>
  </mergeCells>
  <conditionalFormatting sqref="T10 T15 T20 T25 T30 T35:T36 T38:T40 T49 T53 T57 T63">
    <cfRule type="containsText" dxfId="325" priority="1151" operator="containsText" text="Muy Baja">
      <formula>NOT(ISERROR(SEARCH("Muy Baja",T10)))</formula>
    </cfRule>
    <cfRule type="containsText" dxfId="324" priority="1153" operator="containsText" text="Muy Baja">
      <formula>NOT(ISERROR(SEARCH("Muy Baja",T10)))</formula>
    </cfRule>
    <cfRule type="containsText" dxfId="323" priority="1154" operator="containsText" text="Muy Baja'Tabla probabilidad'!">
      <formula>NOT(ISERROR(SEARCH("Muy Baja'Tabla probabilidad'!",T10)))</formula>
    </cfRule>
    <cfRule type="containsText" dxfId="322" priority="1155" operator="containsText" text="Muy bajo">
      <formula>NOT(ISERROR(SEARCH("Muy bajo",T10)))</formula>
    </cfRule>
    <cfRule type="containsText" dxfId="321" priority="1156" operator="containsText" text="Alta">
      <formula>NOT(ISERROR(SEARCH("Alta",T10)))</formula>
    </cfRule>
    <cfRule type="containsText" dxfId="320" priority="1157" operator="containsText" text="Media">
      <formula>NOT(ISERROR(SEARCH("Media",T10)))</formula>
    </cfRule>
    <cfRule type="containsText" dxfId="319" priority="1158" operator="containsText" text="Baja">
      <formula>NOT(ISERROR(SEARCH("Baja",T10)))</formula>
    </cfRule>
    <cfRule type="containsText" dxfId="318" priority="1159" operator="containsText" text="Muy baja">
      <formula>NOT(ISERROR(SEARCH("Muy baja",T10)))</formula>
    </cfRule>
    <cfRule type="cellIs" dxfId="315" priority="1162" operator="between">
      <formula>1</formula>
      <formula>2</formula>
    </cfRule>
    <cfRule type="cellIs" dxfId="314" priority="1163" operator="between">
      <formula>0</formula>
      <formula>2</formula>
    </cfRule>
  </conditionalFormatting>
  <conditionalFormatting sqref="T10 T15 T20 T25 T30 T35:T36 T53 T57 T63 T38:T40 T49">
    <cfRule type="containsText" dxfId="313" priority="1150" operator="containsText" text="Baja">
      <formula>NOT(ISERROR(SEARCH("Baja",T10)))</formula>
    </cfRule>
  </conditionalFormatting>
  <conditionalFormatting sqref="T10 T15 T20 T25 T30 T35:T36 T53 T57 T63">
    <cfRule type="containsText" dxfId="312" priority="1141" operator="containsText" text="Muy Baja">
      <formula>NOT(ISERROR(SEARCH("Muy Baja",T10)))</formula>
    </cfRule>
    <cfRule type="containsText" dxfId="311" priority="1142" operator="containsText" text="Baja">
      <formula>NOT(ISERROR(SEARCH("Baja",T10)))</formula>
    </cfRule>
    <cfRule type="containsText" dxfId="310" priority="1143" operator="containsText" text="Muy Alta">
      <formula>NOT(ISERROR(SEARCH("Muy Alta",T10)))</formula>
    </cfRule>
    <cfRule type="containsText" dxfId="309" priority="1145" operator="containsText" text="Alta">
      <formula>NOT(ISERROR(SEARCH("Alta",T10)))</formula>
    </cfRule>
    <cfRule type="containsText" dxfId="308" priority="1146" operator="containsText" text="Media">
      <formula>NOT(ISERROR(SEARCH("Media",T10)))</formula>
    </cfRule>
    <cfRule type="containsText" dxfId="307" priority="1147" operator="containsText" text="Media">
      <formula>NOT(ISERROR(SEARCH("Media",T10)))</formula>
    </cfRule>
    <cfRule type="containsText" dxfId="306" priority="1148" operator="containsText" text="Media">
      <formula>NOT(ISERROR(SEARCH("Media",T10)))</formula>
    </cfRule>
    <cfRule type="containsText" dxfId="305" priority="1149" operator="containsText" text="Muy Baja">
      <formula>NOT(ISERROR(SEARCH("Muy Baja",T10)))</formula>
    </cfRule>
    <cfRule type="containsText" dxfId="304" priority="1152" operator="containsText" text="Muy Baja">
      <formula>NOT(ISERROR(SEARCH("Muy Baja",T10)))</formula>
    </cfRule>
  </conditionalFormatting>
  <conditionalFormatting sqref="T38:T41">
    <cfRule type="containsText" dxfId="303" priority="43" operator="containsText" text="Muy Baja">
      <formula>NOT(ISERROR(SEARCH("Muy Baja",T38)))</formula>
    </cfRule>
    <cfRule type="containsText" dxfId="302" priority="44" operator="containsText" text="Baja">
      <formula>NOT(ISERROR(SEARCH("Baja",T38)))</formula>
    </cfRule>
    <cfRule type="containsText" dxfId="301" priority="45" operator="containsText" text="Muy Alta">
      <formula>NOT(ISERROR(SEARCH("Muy Alta",T38)))</formula>
    </cfRule>
    <cfRule type="containsText" dxfId="300" priority="46" operator="containsText" text="Alta">
      <formula>NOT(ISERROR(SEARCH("Alta",T38)))</formula>
    </cfRule>
    <cfRule type="containsText" dxfId="299" priority="47" operator="containsText" text="Media">
      <formula>NOT(ISERROR(SEARCH("Media",T38)))</formula>
    </cfRule>
    <cfRule type="containsText" dxfId="298" priority="48" operator="containsText" text="Media">
      <formula>NOT(ISERROR(SEARCH("Media",T38)))</formula>
    </cfRule>
    <cfRule type="containsText" dxfId="297" priority="49" operator="containsText" text="Media">
      <formula>NOT(ISERROR(SEARCH("Media",T38)))</formula>
    </cfRule>
    <cfRule type="containsText" dxfId="296" priority="52" operator="containsText" text="Muy Baja">
      <formula>NOT(ISERROR(SEARCH("Muy Baja",T38)))</formula>
    </cfRule>
    <cfRule type="containsText" dxfId="295" priority="53" operator="containsText" text="Muy Baja">
      <formula>NOT(ISERROR(SEARCH("Muy Baja",T38)))</formula>
    </cfRule>
  </conditionalFormatting>
  <conditionalFormatting sqref="T41">
    <cfRule type="containsText" dxfId="294" priority="50" operator="containsText" text="Muy Baja">
      <formula>NOT(ISERROR(SEARCH("Muy Baja",T41)))</formula>
    </cfRule>
    <cfRule type="containsText" dxfId="293" priority="51" operator="containsText" text="Baja">
      <formula>NOT(ISERROR(SEARCH("Baja",T41)))</formula>
    </cfRule>
    <cfRule type="containsText" dxfId="292" priority="54" operator="containsText" text="Muy Baja">
      <formula>NOT(ISERROR(SEARCH("Muy Baja",T41)))</formula>
    </cfRule>
    <cfRule type="containsText" dxfId="291" priority="55" operator="containsText" text="Muy Baja'Tabla probabilidad'!">
      <formula>NOT(ISERROR(SEARCH("Muy Baja'Tabla probabilidad'!",T41)))</formula>
    </cfRule>
    <cfRule type="containsText" dxfId="290" priority="56" operator="containsText" text="Muy bajo">
      <formula>NOT(ISERROR(SEARCH("Muy bajo",T41)))</formula>
    </cfRule>
    <cfRule type="containsText" dxfId="289" priority="57" operator="containsText" text="Alta">
      <formula>NOT(ISERROR(SEARCH("Alta",T41)))</formula>
    </cfRule>
    <cfRule type="containsText" dxfId="288" priority="58" operator="containsText" text="Media">
      <formula>NOT(ISERROR(SEARCH("Media",T41)))</formula>
    </cfRule>
    <cfRule type="containsText" dxfId="287" priority="59" operator="containsText" text="Baja">
      <formula>NOT(ISERROR(SEARCH("Baja",T41)))</formula>
    </cfRule>
    <cfRule type="containsText" dxfId="286" priority="60" operator="containsText" text="Muy baja">
      <formula>NOT(ISERROR(SEARCH("Muy baja",T41)))</formula>
    </cfRule>
    <cfRule type="cellIs" dxfId="283" priority="63" operator="between">
      <formula>1</formula>
      <formula>2</formula>
    </cfRule>
    <cfRule type="cellIs" dxfId="282" priority="64" operator="between">
      <formula>0</formula>
      <formula>2</formula>
    </cfRule>
  </conditionalFormatting>
  <conditionalFormatting sqref="T46:T48">
    <cfRule type="containsText" dxfId="281" priority="18" operator="containsText" text="Muy Baja">
      <formula>NOT(ISERROR(SEARCH("Muy Baja",T46)))</formula>
    </cfRule>
    <cfRule type="containsText" dxfId="280" priority="19" operator="containsText" text="Baja">
      <formula>NOT(ISERROR(SEARCH("Baja",T46)))</formula>
    </cfRule>
    <cfRule type="containsText" dxfId="279" priority="22" operator="containsText" text="Muy Baja">
      <formula>NOT(ISERROR(SEARCH("Muy Baja",T46)))</formula>
    </cfRule>
    <cfRule type="containsText" dxfId="278" priority="23" operator="containsText" text="Muy Baja'Tabla probabilidad'!">
      <formula>NOT(ISERROR(SEARCH("Muy Baja'Tabla probabilidad'!",T46)))</formula>
    </cfRule>
    <cfRule type="containsText" dxfId="277" priority="24" operator="containsText" text="Muy bajo">
      <formula>NOT(ISERROR(SEARCH("Muy bajo",T46)))</formula>
    </cfRule>
    <cfRule type="containsText" dxfId="276" priority="25" operator="containsText" text="Alta">
      <formula>NOT(ISERROR(SEARCH("Alta",T46)))</formula>
    </cfRule>
    <cfRule type="containsText" dxfId="275" priority="26" operator="containsText" text="Media">
      <formula>NOT(ISERROR(SEARCH("Media",T46)))</formula>
    </cfRule>
    <cfRule type="containsText" dxfId="274" priority="27" operator="containsText" text="Baja">
      <formula>NOT(ISERROR(SEARCH("Baja",T46)))</formula>
    </cfRule>
    <cfRule type="containsText" dxfId="273" priority="28" operator="containsText" text="Muy baja">
      <formula>NOT(ISERROR(SEARCH("Muy baja",T46)))</formula>
    </cfRule>
    <cfRule type="cellIs" dxfId="270" priority="31" operator="between">
      <formula>1</formula>
      <formula>2</formula>
    </cfRule>
    <cfRule type="cellIs" dxfId="269" priority="32" operator="between">
      <formula>0</formula>
      <formula>2</formula>
    </cfRule>
  </conditionalFormatting>
  <conditionalFormatting sqref="T46:T49">
    <cfRule type="containsText" dxfId="268" priority="11" operator="containsText" text="Muy Baja">
      <formula>NOT(ISERROR(SEARCH("Muy Baja",T46)))</formula>
    </cfRule>
    <cfRule type="containsText" dxfId="267" priority="12" operator="containsText" text="Baja">
      <formula>NOT(ISERROR(SEARCH("Baja",T46)))</formula>
    </cfRule>
    <cfRule type="containsText" dxfId="266" priority="13" operator="containsText" text="Muy Alta">
      <formula>NOT(ISERROR(SEARCH("Muy Alta",T46)))</formula>
    </cfRule>
    <cfRule type="containsText" dxfId="265" priority="14" operator="containsText" text="Alta">
      <formula>NOT(ISERROR(SEARCH("Alta",T46)))</formula>
    </cfRule>
    <cfRule type="containsText" dxfId="264" priority="15" operator="containsText" text="Media">
      <formula>NOT(ISERROR(SEARCH("Media",T46)))</formula>
    </cfRule>
    <cfRule type="containsText" dxfId="263" priority="16" operator="containsText" text="Media">
      <formula>NOT(ISERROR(SEARCH("Media",T46)))</formula>
    </cfRule>
    <cfRule type="containsText" dxfId="262" priority="17" operator="containsText" text="Media">
      <formula>NOT(ISERROR(SEARCH("Media",T46)))</formula>
    </cfRule>
    <cfRule type="containsText" dxfId="261" priority="20" operator="containsText" text="Muy Baja">
      <formula>NOT(ISERROR(SEARCH("Muy Baja",T46)))</formula>
    </cfRule>
    <cfRule type="containsText" dxfId="260" priority="21" operator="containsText" text="Muy Baja">
      <formula>NOT(ISERROR(SEARCH("Muy Baja",T46)))</formula>
    </cfRule>
  </conditionalFormatting>
  <conditionalFormatting sqref="U10 U15 U20 U25 U30 U35:U36 U38:U40 U49 U53 U57 U63">
    <cfRule type="containsText" dxfId="259" priority="1140" operator="containsText" text="Leve">
      <formula>NOT(ISERROR(SEARCH("Leve",U10)))</formula>
    </cfRule>
  </conditionalFormatting>
  <conditionalFormatting sqref="U10 U15 U20 U25 U30 U35:U36 U53 U57 U63 U38:U40 U49">
    <cfRule type="containsText" dxfId="258" priority="1139" operator="containsText" text="Menor">
      <formula>NOT(ISERROR(SEARCH("Menor",U10)))</formula>
    </cfRule>
  </conditionalFormatting>
  <conditionalFormatting sqref="U10 U15 U20 U25 U30 U35:U36 U53 U57 U63">
    <cfRule type="containsText" dxfId="257" priority="1135" operator="containsText" text="Catastrófico">
      <formula>NOT(ISERROR(SEARCH("Catastrófico",U10)))</formula>
    </cfRule>
    <cfRule type="containsText" dxfId="256" priority="1136" operator="containsText" text="Mayor">
      <formula>NOT(ISERROR(SEARCH("Mayor",U10)))</formula>
    </cfRule>
    <cfRule type="containsText" dxfId="255" priority="1137" operator="containsText" text="Alta">
      <formula>NOT(ISERROR(SEARCH("Alta",U10)))</formula>
    </cfRule>
    <cfRule type="containsText" dxfId="254" priority="1138" operator="containsText" text="Moderado">
      <formula>NOT(ISERROR(SEARCH("Moderado",U10)))</formula>
    </cfRule>
  </conditionalFormatting>
  <conditionalFormatting sqref="U38:U41">
    <cfRule type="containsText" dxfId="253" priority="37" operator="containsText" text="Catastrófico">
      <formula>NOT(ISERROR(SEARCH("Catastrófico",U38)))</formula>
    </cfRule>
    <cfRule type="containsText" dxfId="252" priority="38" operator="containsText" text="Mayor">
      <formula>NOT(ISERROR(SEARCH("Mayor",U38)))</formula>
    </cfRule>
    <cfRule type="containsText" dxfId="251" priority="39" operator="containsText" text="Alta">
      <formula>NOT(ISERROR(SEARCH("Alta",U38)))</formula>
    </cfRule>
  </conditionalFormatting>
  <conditionalFormatting sqref="U41">
    <cfRule type="containsText" dxfId="250" priority="40" operator="containsText" text="Moderado">
      <formula>NOT(ISERROR(SEARCH("Moderado",U41)))</formula>
    </cfRule>
    <cfRule type="containsText" dxfId="249" priority="41" operator="containsText" text="Menor">
      <formula>NOT(ISERROR(SEARCH("Menor",U41)))</formula>
    </cfRule>
    <cfRule type="containsText" dxfId="248" priority="42" operator="containsText" text="Leve">
      <formula>NOT(ISERROR(SEARCH("Leve",U41)))</formula>
    </cfRule>
  </conditionalFormatting>
  <conditionalFormatting sqref="U46:U48">
    <cfRule type="containsText" dxfId="247" priority="8" operator="containsText" text="Moderado">
      <formula>NOT(ISERROR(SEARCH("Moderado",U46)))</formula>
    </cfRule>
    <cfRule type="containsText" dxfId="246" priority="9" operator="containsText" text="Menor">
      <formula>NOT(ISERROR(SEARCH("Menor",U46)))</formula>
    </cfRule>
    <cfRule type="containsText" dxfId="245" priority="10" operator="containsText" text="Leve">
      <formula>NOT(ISERROR(SEARCH("Leve",U46)))</formula>
    </cfRule>
  </conditionalFormatting>
  <conditionalFormatting sqref="U46:U49">
    <cfRule type="containsText" dxfId="244" priority="5" operator="containsText" text="Catastrófico">
      <formula>NOT(ISERROR(SEARCH("Catastrófico",U46)))</formula>
    </cfRule>
    <cfRule type="containsText" dxfId="243" priority="6" operator="containsText" text="Mayor">
      <formula>NOT(ISERROR(SEARCH("Mayor",U46)))</formula>
    </cfRule>
    <cfRule type="containsText" dxfId="242" priority="7" operator="containsText" text="Alta">
      <formula>NOT(ISERROR(SEARCH("Alta",U46)))</formula>
    </cfRule>
  </conditionalFormatting>
  <conditionalFormatting sqref="V10 V15 V20 V25 V30 V35:V36 V53 V57 V63 U38:V40 U49:V49">
    <cfRule type="containsText" dxfId="241" priority="1102" operator="containsText" text="Moderado">
      <formula>NOT(ISERROR(SEARCH("Moderado",U10)))</formula>
    </cfRule>
  </conditionalFormatting>
  <conditionalFormatting sqref="V10 V15 V20 V25 V30 V35:V36 V53 V57 V63">
    <cfRule type="containsText" dxfId="240" priority="1099" operator="containsText" text="Extremo">
      <formula>NOT(ISERROR(SEARCH("Extremo",V10)))</formula>
    </cfRule>
    <cfRule type="containsText" dxfId="239" priority="1100" operator="containsText" text="Alto">
      <formula>NOT(ISERROR(SEARCH("Alto",V10)))</formula>
    </cfRule>
    <cfRule type="containsText" dxfId="238" priority="1101" operator="containsText" text="Bajo">
      <formula>NOT(ISERROR(SEARCH("Bajo",V10)))</formula>
    </cfRule>
  </conditionalFormatting>
  <conditionalFormatting sqref="V38:V41">
    <cfRule type="containsText" dxfId="237" priority="33" operator="containsText" text="Extremo">
      <formula>NOT(ISERROR(SEARCH("Extremo",V38)))</formula>
    </cfRule>
    <cfRule type="containsText" dxfId="236" priority="34" operator="containsText" text="Alto">
      <formula>NOT(ISERROR(SEARCH("Alto",V38)))</formula>
    </cfRule>
    <cfRule type="containsText" dxfId="235" priority="35" operator="containsText" text="Bajo">
      <formula>NOT(ISERROR(SEARCH("Bajo",V38)))</formula>
    </cfRule>
  </conditionalFormatting>
  <conditionalFormatting sqref="V41">
    <cfRule type="containsText" dxfId="234" priority="36" operator="containsText" text="Moderado">
      <formula>NOT(ISERROR(SEARCH("Moderado",V41)))</formula>
    </cfRule>
  </conditionalFormatting>
  <conditionalFormatting sqref="V46:V48">
    <cfRule type="containsText" dxfId="233" priority="4" operator="containsText" text="Moderado">
      <formula>NOT(ISERROR(SEARCH("Moderado",V46)))</formula>
    </cfRule>
  </conditionalFormatting>
  <conditionalFormatting sqref="V46:V49">
    <cfRule type="containsText" dxfId="232" priority="1" operator="containsText" text="Extremo">
      <formula>NOT(ISERROR(SEARCH("Extremo",V46)))</formula>
    </cfRule>
    <cfRule type="containsText" dxfId="231" priority="2" operator="containsText" text="Alto">
      <formula>NOT(ISERROR(SEARCH("Alto",V46)))</formula>
    </cfRule>
    <cfRule type="containsText" dxfId="230" priority="3" operator="containsText" text="Bajo">
      <formula>NOT(ISERROR(SEARCH("Bajo",V46)))</formula>
    </cfRule>
  </conditionalFormatting>
  <dataValidations count="2">
    <dataValidation allowBlank="1" showInputMessage="1" showErrorMessage="1" prompt="Enunciar cuál es el control" sqref="M10:M13 E15 M15:M18 M57:M59 E25 M53:M55 E23 M63:M65 M20:M22 E30 E18 M25:M27 M46:M51 M30:M32 M35:M43 E41" xr:uid="{00000000-0002-0000-0500-000000000000}"/>
    <dataValidation type="list" allowBlank="1" showInputMessage="1" showErrorMessage="1" sqref="F10:I66 N10:Q66" xr:uid="{00000000-0002-0000-0500-000001000000}">
      <formula1>"SI,NO"</formula1>
    </dataValidation>
  </dataValidations>
  <printOptions horizontalCentered="1"/>
  <pageMargins left="0.70866141732283472" right="0.70866141732283472" top="0.74803149606299213" bottom="0.74803149606299213" header="0.31496062992125984" footer="0.31496062992125984"/>
  <pageSetup scale="31"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160"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1161" operator="containsText" id="{5790250D-E3CC-4EBD-835F-F5F4C0703B76}">
            <xm:f>NOT(ISERROR(SEARCH('8- Políticas de Administración '!$B$5,T10)))</xm:f>
            <xm:f>'8- Políticas de Administración '!$B$5</xm:f>
            <x14:dxf>
              <font>
                <color rgb="FF9C0006"/>
              </font>
              <fill>
                <patternFill>
                  <bgColor rgb="FFFFC7CE"/>
                </patternFill>
              </fill>
            </x14:dxf>
          </x14:cfRule>
          <xm:sqref>T10 T15 T20 T25 T30 T35:T36 T38:T40 T49 T53 T57 T63</xm:sqref>
        </x14:conditionalFormatting>
        <x14:conditionalFormatting xmlns:xm="http://schemas.microsoft.com/office/excel/2006/main">
          <x14:cfRule type="containsText" priority="61" operator="containsText" id="{323B60E9-443E-4EA3-B9CF-F1A973E989D7}">
            <xm:f>NOT(ISERROR(SEARCH('8- Políticas de Administración '!$B$5,T41)))</xm:f>
            <xm:f>'8- Políticas de Administración '!$B$5</xm:f>
            <x14:dxf>
              <font>
                <color rgb="FF006100"/>
              </font>
              <fill>
                <patternFill>
                  <bgColor rgb="FFC6EFCE"/>
                </patternFill>
              </fill>
            </x14:dxf>
          </x14:cfRule>
          <x14:cfRule type="containsText" priority="62" operator="containsText" id="{51C314AB-C6D5-40DA-9586-51E3D75E3315}">
            <xm:f>NOT(ISERROR(SEARCH('8- Políticas de Administración '!$B$5,T41)))</xm:f>
            <xm:f>'8- Políticas de Administración '!$B$5</xm:f>
            <x14:dxf>
              <font>
                <color rgb="FF9C0006"/>
              </font>
              <fill>
                <patternFill>
                  <bgColor rgb="FFFFC7CE"/>
                </patternFill>
              </fill>
            </x14:dxf>
          </x14:cfRule>
          <xm:sqref>T41</xm:sqref>
        </x14:conditionalFormatting>
        <x14:conditionalFormatting xmlns:xm="http://schemas.microsoft.com/office/excel/2006/main">
          <x14:cfRule type="containsText" priority="29" operator="containsText" id="{A072760C-3296-43B6-969C-64845F751CF3}">
            <xm:f>NOT(ISERROR(SEARCH('8- Políticas de Administración '!$B$5,T46)))</xm:f>
            <xm:f>'8- Políticas de Administración '!$B$5</xm:f>
            <x14:dxf>
              <font>
                <color rgb="FF006100"/>
              </font>
              <fill>
                <patternFill>
                  <bgColor rgb="FFC6EFCE"/>
                </patternFill>
              </fill>
            </x14:dxf>
          </x14:cfRule>
          <x14:cfRule type="containsText" priority="30" operator="containsText" id="{1D48FC94-FDD5-4D9A-9F24-8E459EEC055A}">
            <xm:f>NOT(ISERROR(SEARCH('8- Políticas de Administración '!$B$5,T46)))</xm:f>
            <xm:f>'8- Políticas de Administración '!$B$5</xm:f>
            <x14:dxf>
              <font>
                <color rgb="FF9C0006"/>
              </font>
              <fill>
                <patternFill>
                  <bgColor rgb="FFFFC7CE"/>
                </patternFill>
              </fill>
            </x14:dxf>
          </x14:cfRule>
          <xm:sqref>T46:T48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I140"/>
  <sheetViews>
    <sheetView showGridLines="0" topLeftCell="A7" zoomScale="80" zoomScaleNormal="80" zoomScalePageLayoutView="70" workbookViewId="0">
      <pane xSplit="5" ySplit="3" topLeftCell="K10" activePane="bottomRight" state="frozen"/>
      <selection pane="topRight" activeCell="F7" sqref="F7"/>
      <selection pane="bottomLeft" activeCell="A10" sqref="A10"/>
      <selection pane="bottomRight" activeCell="P10" sqref="P10:P19"/>
    </sheetView>
  </sheetViews>
  <sheetFormatPr baseColWidth="10" defaultColWidth="0" defaultRowHeight="14.4" zeroHeight="1"/>
  <cols>
    <col min="1" max="1" width="5.44140625" customWidth="1"/>
    <col min="2" max="2" width="50.88671875" customWidth="1"/>
    <col min="3" max="3" width="48.5546875" customWidth="1"/>
    <col min="4" max="4" width="25.33203125" hidden="1" customWidth="1"/>
    <col min="5" max="5" width="43" hidden="1" customWidth="1"/>
    <col min="6" max="6" width="20.33203125" customWidth="1"/>
    <col min="7" max="7" width="18.5546875" customWidth="1"/>
    <col min="8" max="8" width="22.6640625" customWidth="1"/>
    <col min="9" max="9" width="2.6640625" style="1" customWidth="1"/>
    <col min="10" max="10" width="18.33203125" customWidth="1"/>
    <col min="11" max="11" width="16.6640625" customWidth="1"/>
    <col min="12" max="12" width="21.5546875" style="22" hidden="1" customWidth="1"/>
    <col min="13" max="13" width="16.6640625" customWidth="1"/>
    <col min="14" max="14" width="17.44140625" customWidth="1"/>
    <col min="15" max="15" width="32.109375" style="8" customWidth="1"/>
    <col min="16" max="16" width="17.44140625" style="8" customWidth="1"/>
    <col min="17" max="17" width="18.6640625" style="8" customWidth="1"/>
    <col min="18" max="18" width="4.6640625" style="8" customWidth="1"/>
    <col min="19" max="269" width="0" style="8" hidden="1" customWidth="1"/>
    <col min="270" max="16384" width="11.44140625" style="12" hidden="1"/>
  </cols>
  <sheetData>
    <row r="1" spans="1:18" s="10" customFormat="1" ht="27.75" customHeight="1">
      <c r="A1" s="149"/>
      <c r="B1" s="150"/>
      <c r="C1" s="526"/>
      <c r="D1" s="526"/>
      <c r="E1" s="526"/>
      <c r="F1" s="526"/>
      <c r="G1" s="526"/>
      <c r="H1" s="526"/>
      <c r="I1" s="526"/>
      <c r="J1" s="526"/>
      <c r="K1" s="526"/>
      <c r="L1" s="526"/>
      <c r="M1" s="526"/>
      <c r="N1" s="526"/>
      <c r="O1" s="526"/>
      <c r="P1" s="526"/>
      <c r="Q1" s="527"/>
    </row>
    <row r="2" spans="1:18" s="10" customFormat="1" ht="27" customHeight="1">
      <c r="A2" s="151"/>
      <c r="B2" s="152"/>
      <c r="C2" s="528"/>
      <c r="D2" s="528"/>
      <c r="E2" s="528"/>
      <c r="F2" s="528"/>
      <c r="G2" s="528"/>
      <c r="H2" s="528"/>
      <c r="I2" s="528"/>
      <c r="J2" s="528"/>
      <c r="K2" s="528"/>
      <c r="L2" s="528"/>
      <c r="M2" s="528"/>
      <c r="N2" s="528"/>
      <c r="O2" s="528"/>
      <c r="P2" s="528"/>
      <c r="Q2" s="529"/>
    </row>
    <row r="3" spans="1:18" s="10" customFormat="1" ht="27" customHeight="1">
      <c r="A3" s="153"/>
      <c r="B3" s="154"/>
      <c r="C3" s="530"/>
      <c r="D3" s="530"/>
      <c r="E3" s="530"/>
      <c r="F3" s="530"/>
      <c r="G3" s="530"/>
      <c r="H3" s="530"/>
      <c r="I3" s="530"/>
      <c r="J3" s="530"/>
      <c r="K3" s="530"/>
      <c r="L3" s="530"/>
      <c r="M3" s="530"/>
      <c r="N3" s="530"/>
      <c r="O3" s="530"/>
      <c r="P3" s="530"/>
      <c r="Q3" s="531"/>
    </row>
    <row r="4" spans="1:18" s="10" customFormat="1" ht="23.25" customHeight="1">
      <c r="A4" s="562" t="s">
        <v>204</v>
      </c>
      <c r="B4" s="562"/>
      <c r="C4" s="567" t="s">
        <v>5</v>
      </c>
      <c r="D4" s="567"/>
      <c r="E4" s="567"/>
      <c r="F4" s="567"/>
      <c r="G4" s="567"/>
      <c r="H4" s="567"/>
      <c r="I4" s="567"/>
      <c r="J4" s="567"/>
      <c r="K4" s="567"/>
      <c r="L4" s="567"/>
      <c r="M4" s="567"/>
      <c r="N4" s="567"/>
      <c r="O4" s="567"/>
      <c r="P4" s="567"/>
      <c r="Q4" s="567"/>
    </row>
    <row r="5" spans="1:18" s="10" customFormat="1" ht="56.25" customHeight="1">
      <c r="A5" s="562" t="s">
        <v>205</v>
      </c>
      <c r="B5" s="562"/>
      <c r="C5" s="567" t="s">
        <v>206</v>
      </c>
      <c r="D5" s="567"/>
      <c r="E5" s="567"/>
      <c r="F5" s="567"/>
      <c r="G5" s="567"/>
      <c r="H5" s="567"/>
      <c r="I5" s="567"/>
      <c r="J5" s="567"/>
      <c r="K5" s="567"/>
      <c r="L5" s="567"/>
      <c r="M5" s="567"/>
      <c r="N5" s="567"/>
      <c r="O5" s="567"/>
      <c r="P5" s="567"/>
      <c r="Q5" s="567"/>
    </row>
    <row r="6" spans="1:18" s="10" customFormat="1" ht="28.5" customHeight="1">
      <c r="A6" s="562" t="s">
        <v>207</v>
      </c>
      <c r="B6" s="562"/>
      <c r="C6" s="568" t="s">
        <v>399</v>
      </c>
      <c r="D6" s="568"/>
      <c r="E6" s="568"/>
      <c r="F6" s="568"/>
      <c r="G6" s="568"/>
      <c r="H6" s="568"/>
      <c r="I6" s="568"/>
      <c r="J6" s="568"/>
      <c r="K6" s="568"/>
      <c r="L6" s="568"/>
      <c r="M6" s="568"/>
      <c r="N6" s="568"/>
      <c r="O6" s="568"/>
      <c r="P6" s="568"/>
      <c r="Q6" s="568"/>
    </row>
    <row r="7" spans="1:18" s="10" customFormat="1" thickBot="1">
      <c r="A7" s="571" t="s">
        <v>400</v>
      </c>
      <c r="B7" s="571"/>
      <c r="C7" s="571"/>
      <c r="D7" s="571"/>
      <c r="E7" s="571"/>
      <c r="F7" s="571" t="s">
        <v>225</v>
      </c>
      <c r="G7" s="571"/>
      <c r="H7" s="571"/>
      <c r="I7" s="51"/>
      <c r="J7" s="572" t="s">
        <v>401</v>
      </c>
      <c r="K7" s="572"/>
      <c r="L7" s="572"/>
      <c r="M7" s="572"/>
      <c r="N7" s="573"/>
      <c r="O7" s="9"/>
      <c r="P7" s="9"/>
      <c r="Q7" s="9"/>
    </row>
    <row r="8" spans="1:18" s="10" customFormat="1" ht="45.75" customHeight="1" thickTop="1" thickBot="1">
      <c r="A8" s="563" t="s">
        <v>214</v>
      </c>
      <c r="B8" s="565" t="s">
        <v>335</v>
      </c>
      <c r="C8" s="569" t="s">
        <v>402</v>
      </c>
      <c r="D8" s="574" t="s">
        <v>227</v>
      </c>
      <c r="E8" s="565" t="s">
        <v>210</v>
      </c>
      <c r="F8" s="558" t="s">
        <v>403</v>
      </c>
      <c r="G8" s="558" t="s">
        <v>404</v>
      </c>
      <c r="H8" s="558" t="s">
        <v>405</v>
      </c>
      <c r="I8" s="560"/>
      <c r="J8" s="558" t="s">
        <v>406</v>
      </c>
      <c r="K8" s="558" t="s">
        <v>407</v>
      </c>
      <c r="L8" s="558" t="s">
        <v>408</v>
      </c>
      <c r="M8" s="558" t="s">
        <v>409</v>
      </c>
      <c r="N8" s="558" t="s">
        <v>410</v>
      </c>
      <c r="O8" s="558" t="s">
        <v>411</v>
      </c>
      <c r="P8" s="558" t="s">
        <v>412</v>
      </c>
      <c r="Q8" s="558" t="s">
        <v>413</v>
      </c>
    </row>
    <row r="9" spans="1:18" s="11" customFormat="1" ht="58.5" customHeight="1" thickTop="1" thickBot="1">
      <c r="A9" s="564"/>
      <c r="B9" s="566"/>
      <c r="C9" s="570"/>
      <c r="D9" s="575"/>
      <c r="E9" s="566"/>
      <c r="F9" s="559"/>
      <c r="G9" s="559"/>
      <c r="H9" s="559"/>
      <c r="I9" s="561"/>
      <c r="J9" s="559"/>
      <c r="K9" s="559"/>
      <c r="L9" s="559"/>
      <c r="M9" s="559"/>
      <c r="N9" s="559"/>
      <c r="O9" s="559"/>
      <c r="P9" s="559"/>
      <c r="Q9" s="559"/>
      <c r="R9" s="263"/>
    </row>
    <row r="10" spans="1:18" ht="12.9" customHeight="1">
      <c r="A10" s="538">
        <f>'5- Identificación de Riesgos'!A10</f>
        <v>1</v>
      </c>
      <c r="B10" s="535" t="str">
        <f>'5- Identificación de Riesgos'!B10</f>
        <v>Inoportunidad en la liquidación de contratos y en el cierre de los expedientes contractuales</v>
      </c>
      <c r="C10" s="541" t="str">
        <f>'5- Identificación de Riesgos'!C10</f>
        <v>Caso probable en que no se realice a tiempo la liquidación de contratos a cargo y/o se haga se haga el cierre de expedientes contractuales de manera extemporánea</v>
      </c>
      <c r="D10" s="541" t="s">
        <v>232</v>
      </c>
      <c r="E10" s="69" t="e">
        <f>'5- Identificación de Riesgos'!#REF!</f>
        <v>#REF!</v>
      </c>
      <c r="F10" s="544" t="str">
        <f>'5- Identificación de Riesgos'!H10</f>
        <v>Baja - 2</v>
      </c>
      <c r="G10" s="541" t="str">
        <f>'5- Identificación de Riesgos'!M10</f>
        <v>Leve - 1</v>
      </c>
      <c r="H10" s="549" t="str">
        <f>'5- Identificación de Riesgos'!N10</f>
        <v>Bajo - 2</v>
      </c>
      <c r="I10" s="264"/>
      <c r="J10" s="552" t="str">
        <f>'6- Valoración Controles'!T10</f>
        <v>Muy Baja - 1</v>
      </c>
      <c r="K10" s="555" t="str">
        <f>'6- Valoración Controles'!U10</f>
        <v>Leve - 1</v>
      </c>
      <c r="L10" s="532" t="e">
        <f>AVERAGE(#REF!)</f>
        <v>#REF!</v>
      </c>
      <c r="M10" s="535" t="str">
        <f>'6- Valoración Controles'!V10</f>
        <v>Bajo - 1</v>
      </c>
      <c r="N10" s="535" t="s">
        <v>414</v>
      </c>
      <c r="O10" s="576" t="s">
        <v>415</v>
      </c>
      <c r="P10" s="576" t="s">
        <v>416</v>
      </c>
      <c r="Q10" s="579">
        <v>45657</v>
      </c>
    </row>
    <row r="11" spans="1:18" ht="12.9" customHeight="1">
      <c r="A11" s="539"/>
      <c r="B11" s="536"/>
      <c r="C11" s="542"/>
      <c r="D11" s="542"/>
      <c r="E11" s="70" t="str">
        <f>'5- Identificación de Riesgos'!D11</f>
        <v>2. Ausencia o cambio de la persona encargada de desarrollar estas funciones (Enfermedad, licencia, retiro, etc.)</v>
      </c>
      <c r="F11" s="545"/>
      <c r="G11" s="547"/>
      <c r="H11" s="550"/>
      <c r="I11" s="264"/>
      <c r="J11" s="553"/>
      <c r="K11" s="556"/>
      <c r="L11" s="533"/>
      <c r="M11" s="536"/>
      <c r="N11" s="536"/>
      <c r="O11" s="577"/>
      <c r="P11" s="577"/>
      <c r="Q11" s="580"/>
    </row>
    <row r="12" spans="1:18" ht="12.9" customHeight="1">
      <c r="A12" s="539"/>
      <c r="B12" s="536"/>
      <c r="C12" s="542"/>
      <c r="D12" s="542"/>
      <c r="E12" s="70" t="e">
        <f>'5- Identificación de Riesgos'!#REF!</f>
        <v>#REF!</v>
      </c>
      <c r="F12" s="545"/>
      <c r="G12" s="547"/>
      <c r="H12" s="550"/>
      <c r="I12" s="264"/>
      <c r="J12" s="553"/>
      <c r="K12" s="556"/>
      <c r="L12" s="533"/>
      <c r="M12" s="536"/>
      <c r="N12" s="536"/>
      <c r="O12" s="577"/>
      <c r="P12" s="577"/>
      <c r="Q12" s="580"/>
    </row>
    <row r="13" spans="1:18" ht="12.9" customHeight="1">
      <c r="A13" s="539"/>
      <c r="B13" s="536"/>
      <c r="C13" s="542"/>
      <c r="D13" s="542"/>
      <c r="E13" s="70" t="str">
        <f>'5- Identificación de Riesgos'!D13</f>
        <v>4. Carencia de personal con las competencias necesarias para el desarrollo de estas actividades.</v>
      </c>
      <c r="F13" s="545"/>
      <c r="G13" s="547"/>
      <c r="H13" s="550"/>
      <c r="I13" s="264"/>
      <c r="J13" s="553"/>
      <c r="K13" s="556"/>
      <c r="L13" s="533"/>
      <c r="M13" s="536"/>
      <c r="N13" s="536"/>
      <c r="O13" s="577"/>
      <c r="P13" s="577"/>
      <c r="Q13" s="580"/>
    </row>
    <row r="14" spans="1:18" ht="12.9" customHeight="1">
      <c r="A14" s="539"/>
      <c r="B14" s="536"/>
      <c r="C14" s="542"/>
      <c r="D14" s="542"/>
      <c r="E14" s="70" t="e">
        <f>'5- Identificación de Riesgos'!#REF!</f>
        <v>#REF!</v>
      </c>
      <c r="F14" s="545"/>
      <c r="G14" s="547"/>
      <c r="H14" s="550"/>
      <c r="I14" s="264"/>
      <c r="J14" s="553"/>
      <c r="K14" s="556"/>
      <c r="L14" s="533"/>
      <c r="M14" s="536"/>
      <c r="N14" s="536"/>
      <c r="O14" s="577"/>
      <c r="P14" s="577"/>
      <c r="Q14" s="580"/>
    </row>
    <row r="15" spans="1:18" ht="12.9" customHeight="1">
      <c r="A15" s="539"/>
      <c r="B15" s="536"/>
      <c r="C15" s="542"/>
      <c r="D15" s="542"/>
      <c r="E15" s="70" t="e">
        <f>'5- Identificación de Riesgos'!#REF!</f>
        <v>#REF!</v>
      </c>
      <c r="F15" s="545"/>
      <c r="G15" s="547"/>
      <c r="H15" s="550"/>
      <c r="I15" s="264"/>
      <c r="J15" s="553"/>
      <c r="K15" s="556"/>
      <c r="L15" s="533"/>
      <c r="M15" s="536"/>
      <c r="N15" s="536"/>
      <c r="O15" s="577"/>
      <c r="P15" s="577"/>
      <c r="Q15" s="580"/>
    </row>
    <row r="16" spans="1:18" ht="12.9" customHeight="1">
      <c r="A16" s="539"/>
      <c r="B16" s="536"/>
      <c r="C16" s="542"/>
      <c r="D16" s="542"/>
      <c r="E16" s="70" t="str">
        <f>'5- Identificación de Riesgos'!D10</f>
        <v>1. Falta de planeación, seguimiento y control de los contratos que hayan terminado.</v>
      </c>
      <c r="F16" s="545"/>
      <c r="G16" s="547"/>
      <c r="H16" s="550"/>
      <c r="I16" s="264"/>
      <c r="J16" s="553"/>
      <c r="K16" s="556"/>
      <c r="L16" s="533"/>
      <c r="M16" s="536"/>
      <c r="N16" s="536"/>
      <c r="O16" s="577"/>
      <c r="P16" s="577"/>
      <c r="Q16" s="580"/>
    </row>
    <row r="17" spans="1:17" ht="12.9" customHeight="1">
      <c r="A17" s="539"/>
      <c r="B17" s="536"/>
      <c r="C17" s="542"/>
      <c r="D17" s="542"/>
      <c r="E17" s="70" t="str">
        <f>'5- Identificación de Riesgos'!D12</f>
        <v>3. Negligencia del contratista</v>
      </c>
      <c r="F17" s="545"/>
      <c r="G17" s="547"/>
      <c r="H17" s="550"/>
      <c r="I17" s="264"/>
      <c r="J17" s="553"/>
      <c r="K17" s="556"/>
      <c r="L17" s="533"/>
      <c r="M17" s="536"/>
      <c r="N17" s="536"/>
      <c r="O17" s="577"/>
      <c r="P17" s="577"/>
      <c r="Q17" s="580"/>
    </row>
    <row r="18" spans="1:17" ht="12.9" customHeight="1">
      <c r="A18" s="539"/>
      <c r="B18" s="536"/>
      <c r="C18" s="542"/>
      <c r="D18" s="542"/>
      <c r="E18" s="70" t="e">
        <f>'5- Identificación de Riesgos'!#REF!</f>
        <v>#REF!</v>
      </c>
      <c r="F18" s="545"/>
      <c r="G18" s="547"/>
      <c r="H18" s="550"/>
      <c r="I18" s="264"/>
      <c r="J18" s="553"/>
      <c r="K18" s="556"/>
      <c r="L18" s="533"/>
      <c r="M18" s="536"/>
      <c r="N18" s="536"/>
      <c r="O18" s="577"/>
      <c r="P18" s="577"/>
      <c r="Q18" s="580"/>
    </row>
    <row r="19" spans="1:17" ht="12.9" customHeight="1" thickBot="1">
      <c r="A19" s="540"/>
      <c r="B19" s="537"/>
      <c r="C19" s="543"/>
      <c r="D19" s="543"/>
      <c r="E19" s="259" t="e">
        <f>'5- Identificación de Riesgos'!#REF!</f>
        <v>#REF!</v>
      </c>
      <c r="F19" s="546"/>
      <c r="G19" s="548"/>
      <c r="H19" s="551"/>
      <c r="I19" s="264"/>
      <c r="J19" s="554"/>
      <c r="K19" s="557"/>
      <c r="L19" s="534"/>
      <c r="M19" s="537"/>
      <c r="N19" s="537"/>
      <c r="O19" s="578"/>
      <c r="P19" s="578"/>
      <c r="Q19" s="581"/>
    </row>
    <row r="20" spans="1:17" ht="12.9" customHeight="1">
      <c r="A20" s="538">
        <f>'5- Identificación de Riesgos'!A15</f>
        <v>2</v>
      </c>
      <c r="B20" s="535" t="str">
        <f>'5- Identificación de Riesgos'!B15</f>
        <v>No salvaguardar los bienes e intereses asegurables de la Entidad</v>
      </c>
      <c r="C20" s="541" t="str">
        <f>'5- Identificación de Riesgos'!C15</f>
        <v>No atender los requisitos legales y normativos establecidos para el adecuado aseguramiento de los bienes e intereses de la Entidad</v>
      </c>
      <c r="D20" s="541" t="s">
        <v>232</v>
      </c>
      <c r="E20" s="69" t="str">
        <f>'5- Identificación de Riesgos'!D15</f>
        <v>1. Desconocimiento del marco normativo en materia de seguros para la Entidad.</v>
      </c>
      <c r="F20" s="544" t="str">
        <f>'5- Identificación de Riesgos'!H15</f>
        <v>Muy Baja - 1</v>
      </c>
      <c r="G20" s="541" t="str">
        <f>'5- Identificación de Riesgos'!M15</f>
        <v>Menor - 2</v>
      </c>
      <c r="H20" s="549" t="str">
        <f>'5- Identificación de Riesgos'!N15</f>
        <v>Bajo - 2</v>
      </c>
      <c r="I20" s="264"/>
      <c r="J20" s="552" t="str">
        <f>'6- Valoración Controles'!T15</f>
        <v>Muy Baja - 1</v>
      </c>
      <c r="K20" s="555" t="str">
        <f>'6- Valoración Controles'!U15</f>
        <v>Leve - 1</v>
      </c>
      <c r="L20" s="532" t="e">
        <f>AVERAGE(#REF!)</f>
        <v>#REF!</v>
      </c>
      <c r="M20" s="535" t="str">
        <f>'6- Valoración Controles'!V15</f>
        <v>Bajo - 1</v>
      </c>
      <c r="N20" s="535" t="s">
        <v>414</v>
      </c>
      <c r="O20" s="576" t="s">
        <v>417</v>
      </c>
      <c r="P20" s="576" t="s">
        <v>418</v>
      </c>
      <c r="Q20" s="579">
        <v>45657</v>
      </c>
    </row>
    <row r="21" spans="1:17" ht="12.9" customHeight="1">
      <c r="A21" s="539"/>
      <c r="B21" s="536"/>
      <c r="C21" s="542"/>
      <c r="D21" s="542"/>
      <c r="E21" s="70" t="str">
        <f>'5- Identificación de Riesgos'!D16</f>
        <v>2. Comunicación no asertiva entre los actores que intervienen en las actividades de aseguramiento y su actualización, prevención de pérdidas y siniestralidad.</v>
      </c>
      <c r="F21" s="545"/>
      <c r="G21" s="547"/>
      <c r="H21" s="550"/>
      <c r="I21" s="264"/>
      <c r="J21" s="553"/>
      <c r="K21" s="556"/>
      <c r="L21" s="533"/>
      <c r="M21" s="536"/>
      <c r="N21" s="536"/>
      <c r="O21" s="577"/>
      <c r="P21" s="577"/>
      <c r="Q21" s="580"/>
    </row>
    <row r="22" spans="1:17" ht="12.9" customHeight="1">
      <c r="A22" s="539"/>
      <c r="B22" s="536"/>
      <c r="C22" s="542"/>
      <c r="D22" s="542"/>
      <c r="E22" s="70" t="str">
        <f>'5- Identificación de Riesgos'!D17</f>
        <v>3. Incumplimiento de las obligaciones contenidas en los contratos suscritos para la implementación del plan de seguros de la Entidad.</v>
      </c>
      <c r="F22" s="545"/>
      <c r="G22" s="547"/>
      <c r="H22" s="550"/>
      <c r="I22" s="264"/>
      <c r="J22" s="553"/>
      <c r="K22" s="556"/>
      <c r="L22" s="533"/>
      <c r="M22" s="536"/>
      <c r="N22" s="536"/>
      <c r="O22" s="577"/>
      <c r="P22" s="577"/>
      <c r="Q22" s="580"/>
    </row>
    <row r="23" spans="1:17" ht="12.9" customHeight="1">
      <c r="A23" s="539"/>
      <c r="B23" s="536"/>
      <c r="C23" s="542"/>
      <c r="D23" s="542"/>
      <c r="E23" s="70" t="str">
        <f>'5- Identificación de Riesgos'!D18</f>
        <v>4. Imprecisión en la información recibida en el trámite de los siniestros.</v>
      </c>
      <c r="F23" s="545"/>
      <c r="G23" s="547"/>
      <c r="H23" s="550"/>
      <c r="I23" s="264"/>
      <c r="J23" s="553"/>
      <c r="K23" s="556"/>
      <c r="L23" s="533"/>
      <c r="M23" s="536"/>
      <c r="N23" s="536"/>
      <c r="O23" s="577"/>
      <c r="P23" s="577"/>
      <c r="Q23" s="580"/>
    </row>
    <row r="24" spans="1:17" ht="12.9" customHeight="1">
      <c r="A24" s="539"/>
      <c r="B24" s="536"/>
      <c r="C24" s="542"/>
      <c r="D24" s="542"/>
      <c r="E24" s="70" t="str">
        <f>'5- Identificación de Riesgos'!D19</f>
        <v>5. Sobre carga de trabajo que no permite atender las dinámicas de aseguramiento, prevención de pérdidas y siniestralidad.</v>
      </c>
      <c r="F24" s="545"/>
      <c r="G24" s="547"/>
      <c r="H24" s="550"/>
      <c r="I24" s="264"/>
      <c r="J24" s="553"/>
      <c r="K24" s="556"/>
      <c r="L24" s="533"/>
      <c r="M24" s="536"/>
      <c r="N24" s="536"/>
      <c r="O24" s="577"/>
      <c r="P24" s="577"/>
      <c r="Q24" s="580"/>
    </row>
    <row r="25" spans="1:17" ht="12.9" customHeight="1">
      <c r="A25" s="539"/>
      <c r="B25" s="536"/>
      <c r="C25" s="542"/>
      <c r="D25" s="542"/>
      <c r="E25" s="70" t="e">
        <f>'5- Identificación de Riesgos'!#REF!</f>
        <v>#REF!</v>
      </c>
      <c r="F25" s="545"/>
      <c r="G25" s="547"/>
      <c r="H25" s="550"/>
      <c r="I25" s="264"/>
      <c r="J25" s="553"/>
      <c r="K25" s="556"/>
      <c r="L25" s="533"/>
      <c r="M25" s="536"/>
      <c r="N25" s="536"/>
      <c r="O25" s="577"/>
      <c r="P25" s="577"/>
      <c r="Q25" s="580"/>
    </row>
    <row r="26" spans="1:17" ht="12.9" customHeight="1">
      <c r="A26" s="539"/>
      <c r="B26" s="536"/>
      <c r="C26" s="542"/>
      <c r="D26" s="542"/>
      <c r="E26" s="70" t="e">
        <f>'5- Identificación de Riesgos'!#REF!</f>
        <v>#REF!</v>
      </c>
      <c r="F26" s="545"/>
      <c r="G26" s="547"/>
      <c r="H26" s="550"/>
      <c r="I26" s="264"/>
      <c r="J26" s="553"/>
      <c r="K26" s="556"/>
      <c r="L26" s="533"/>
      <c r="M26" s="536"/>
      <c r="N26" s="536"/>
      <c r="O26" s="577"/>
      <c r="P26" s="577"/>
      <c r="Q26" s="580"/>
    </row>
    <row r="27" spans="1:17" ht="12.9" customHeight="1">
      <c r="A27" s="539"/>
      <c r="B27" s="536"/>
      <c r="C27" s="542"/>
      <c r="D27" s="542"/>
      <c r="E27" s="70" t="e">
        <f>'5- Identificación de Riesgos'!#REF!</f>
        <v>#REF!</v>
      </c>
      <c r="F27" s="545"/>
      <c r="G27" s="547"/>
      <c r="H27" s="550"/>
      <c r="I27" s="264"/>
      <c r="J27" s="553"/>
      <c r="K27" s="556"/>
      <c r="L27" s="533"/>
      <c r="M27" s="536"/>
      <c r="N27" s="536"/>
      <c r="O27" s="577"/>
      <c r="P27" s="577"/>
      <c r="Q27" s="580"/>
    </row>
    <row r="28" spans="1:17" ht="12.9" customHeight="1">
      <c r="A28" s="539"/>
      <c r="B28" s="536"/>
      <c r="C28" s="542"/>
      <c r="D28" s="542"/>
      <c r="E28" s="70" t="e">
        <f>'5- Identificación de Riesgos'!#REF!</f>
        <v>#REF!</v>
      </c>
      <c r="F28" s="545"/>
      <c r="G28" s="547"/>
      <c r="H28" s="550"/>
      <c r="I28" s="264"/>
      <c r="J28" s="553"/>
      <c r="K28" s="556"/>
      <c r="L28" s="533"/>
      <c r="M28" s="536"/>
      <c r="N28" s="536"/>
      <c r="O28" s="577"/>
      <c r="P28" s="577"/>
      <c r="Q28" s="580"/>
    </row>
    <row r="29" spans="1:17" ht="12.9" customHeight="1">
      <c r="A29" s="540"/>
      <c r="B29" s="537"/>
      <c r="C29" s="543"/>
      <c r="D29" s="543"/>
      <c r="E29" s="259" t="e">
        <f>'5- Identificación de Riesgos'!#REF!</f>
        <v>#REF!</v>
      </c>
      <c r="F29" s="546"/>
      <c r="G29" s="548"/>
      <c r="H29" s="551"/>
      <c r="I29" s="264"/>
      <c r="J29" s="554"/>
      <c r="K29" s="557"/>
      <c r="L29" s="534"/>
      <c r="M29" s="537"/>
      <c r="N29" s="537"/>
      <c r="O29" s="578"/>
      <c r="P29" s="578"/>
      <c r="Q29" s="581"/>
    </row>
    <row r="30" spans="1:17" ht="12.9" customHeight="1">
      <c r="A30" s="538">
        <f>'5- Identificación de Riesgos'!A20</f>
        <v>3</v>
      </c>
      <c r="B30" s="535" t="str">
        <f>'5- Identificación de Riesgos'!B20</f>
        <v>Perdida parcial o total de la información</v>
      </c>
      <c r="C30" s="541" t="str">
        <f>'5- Identificación de Riesgos'!C20</f>
        <v>Posibilidad de pérdida de la documentación en los procesos internos del área, debido al traslado de la documentación a otras dependencias. Igualmente el no registro en el aplicativo de correspondencia de las solicitudes remitdias a la entidad a través de correo electrónico o de manera física</v>
      </c>
      <c r="D30" s="541" t="s">
        <v>232</v>
      </c>
      <c r="E30" s="69" t="str">
        <f>'5- Identificación de Riesgos'!D20</f>
        <v>1. Diferencias en la visualización de la información registrada en el correo  electrónico (ambiente web y escritorio) que pueden generar el no registro de algunas solicitudes.</v>
      </c>
      <c r="F30" s="544" t="str">
        <f>'5- Identificación de Riesgos'!H20</f>
        <v>Muy Baja - 1</v>
      </c>
      <c r="G30" s="541" t="str">
        <f>'5- Identificación de Riesgos'!M20</f>
        <v>Leve - 1</v>
      </c>
      <c r="H30" s="549" t="str">
        <f>'5- Identificación de Riesgos'!N20</f>
        <v>Bajo - 1</v>
      </c>
      <c r="I30" s="264"/>
      <c r="J30" s="552" t="str">
        <f>'6- Valoración Controles'!T20</f>
        <v>Muy Baja - 1</v>
      </c>
      <c r="K30" s="555" t="str">
        <f>'6- Valoración Controles'!U20</f>
        <v>Leve - 1</v>
      </c>
      <c r="L30" s="532" t="e">
        <f>AVERAGE(#REF!)</f>
        <v>#REF!</v>
      </c>
      <c r="M30" s="535" t="str">
        <f>'6- Valoración Controles'!V20</f>
        <v>Bajo - 1</v>
      </c>
      <c r="N30" s="535" t="s">
        <v>414</v>
      </c>
      <c r="O30" s="582" t="s">
        <v>419</v>
      </c>
      <c r="P30" s="576" t="s">
        <v>420</v>
      </c>
      <c r="Q30" s="579">
        <v>45657</v>
      </c>
    </row>
    <row r="31" spans="1:17" ht="12.9" customHeight="1">
      <c r="A31" s="539"/>
      <c r="B31" s="536"/>
      <c r="C31" s="542"/>
      <c r="D31" s="542"/>
      <c r="E31" s="70" t="str">
        <f>'5- Identificación de Riesgos'!D21</f>
        <v xml:space="preserve">2. Pérdida de documentos cuando son entregados para realizar un proceso en otra dependencia </v>
      </c>
      <c r="F31" s="545"/>
      <c r="G31" s="547"/>
      <c r="H31" s="550"/>
      <c r="I31" s="264"/>
      <c r="J31" s="553"/>
      <c r="K31" s="556"/>
      <c r="L31" s="533"/>
      <c r="M31" s="536"/>
      <c r="N31" s="536"/>
      <c r="O31" s="583"/>
      <c r="P31" s="577"/>
      <c r="Q31" s="580"/>
    </row>
    <row r="32" spans="1:17" ht="12.9" customHeight="1">
      <c r="A32" s="539"/>
      <c r="B32" s="536"/>
      <c r="C32" s="542"/>
      <c r="D32" s="542"/>
      <c r="E32" s="70" t="str">
        <f>'5- Identificación de Riesgos'!D22</f>
        <v xml:space="preserve">3. Posibles daños y pérdida de documentos o información recibida para radicar, entregar o enviar por correo o a la mano; por factores humanos y ambientales. </v>
      </c>
      <c r="F32" s="545"/>
      <c r="G32" s="547"/>
      <c r="H32" s="550"/>
      <c r="I32" s="264"/>
      <c r="J32" s="553"/>
      <c r="K32" s="556"/>
      <c r="L32" s="533"/>
      <c r="M32" s="536"/>
      <c r="N32" s="536"/>
      <c r="O32" s="583"/>
      <c r="P32" s="577"/>
      <c r="Q32" s="580"/>
    </row>
    <row r="33" spans="1:17" ht="12.9" customHeight="1">
      <c r="A33" s="539"/>
      <c r="B33" s="536"/>
      <c r="C33" s="542"/>
      <c r="D33" s="542"/>
      <c r="E33" s="70" t="str">
        <f>'5- Identificación de Riesgos'!D23</f>
        <v>4.Desconocimiento del procedimiento de procesos de Archivo en la recepción, almacenamiento y distribución de los documentos</v>
      </c>
      <c r="F33" s="545"/>
      <c r="G33" s="547"/>
      <c r="H33" s="550"/>
      <c r="I33" s="264"/>
      <c r="J33" s="553"/>
      <c r="K33" s="556"/>
      <c r="L33" s="533"/>
      <c r="M33" s="536"/>
      <c r="N33" s="536"/>
      <c r="O33" s="583"/>
      <c r="P33" s="577"/>
      <c r="Q33" s="580"/>
    </row>
    <row r="34" spans="1:17" ht="12.9" customHeight="1">
      <c r="A34" s="539"/>
      <c r="B34" s="536"/>
      <c r="C34" s="542"/>
      <c r="D34" s="542"/>
      <c r="E34" s="70" t="str">
        <f>'5- Identificación de Riesgos'!D24</f>
        <v>5. Alto volumen de carga laboral</v>
      </c>
      <c r="F34" s="545"/>
      <c r="G34" s="547"/>
      <c r="H34" s="550"/>
      <c r="I34" s="264"/>
      <c r="J34" s="553"/>
      <c r="K34" s="556"/>
      <c r="L34" s="533"/>
      <c r="M34" s="536"/>
      <c r="N34" s="536"/>
      <c r="O34" s="583"/>
      <c r="P34" s="577"/>
      <c r="Q34" s="580"/>
    </row>
    <row r="35" spans="1:17" ht="12.9" customHeight="1">
      <c r="A35" s="539"/>
      <c r="B35" s="536"/>
      <c r="C35" s="542"/>
      <c r="D35" s="542"/>
      <c r="E35" s="70" t="e">
        <f>'5- Identificación de Riesgos'!#REF!</f>
        <v>#REF!</v>
      </c>
      <c r="F35" s="545"/>
      <c r="G35" s="547"/>
      <c r="H35" s="550"/>
      <c r="I35" s="264"/>
      <c r="J35" s="553"/>
      <c r="K35" s="556"/>
      <c r="L35" s="533"/>
      <c r="M35" s="536"/>
      <c r="N35" s="536"/>
      <c r="O35" s="583"/>
      <c r="P35" s="577"/>
      <c r="Q35" s="580"/>
    </row>
    <row r="36" spans="1:17" ht="12.9" customHeight="1">
      <c r="A36" s="539"/>
      <c r="B36" s="536"/>
      <c r="C36" s="542"/>
      <c r="D36" s="542"/>
      <c r="E36" s="70" t="e">
        <f>'5- Identificación de Riesgos'!#REF!</f>
        <v>#REF!</v>
      </c>
      <c r="F36" s="545"/>
      <c r="G36" s="547"/>
      <c r="H36" s="550"/>
      <c r="I36" s="264"/>
      <c r="J36" s="553"/>
      <c r="K36" s="556"/>
      <c r="L36" s="533"/>
      <c r="M36" s="536"/>
      <c r="N36" s="536"/>
      <c r="O36" s="583"/>
      <c r="P36" s="577"/>
      <c r="Q36" s="580"/>
    </row>
    <row r="37" spans="1:17" ht="12.9" customHeight="1">
      <c r="A37" s="539"/>
      <c r="B37" s="536"/>
      <c r="C37" s="542"/>
      <c r="D37" s="542"/>
      <c r="E37" s="70" t="e">
        <f>'5- Identificación de Riesgos'!#REF!</f>
        <v>#REF!</v>
      </c>
      <c r="F37" s="545"/>
      <c r="G37" s="547"/>
      <c r="H37" s="550"/>
      <c r="I37" s="264"/>
      <c r="J37" s="553"/>
      <c r="K37" s="556"/>
      <c r="L37" s="533"/>
      <c r="M37" s="536"/>
      <c r="N37" s="536"/>
      <c r="O37" s="583"/>
      <c r="P37" s="577"/>
      <c r="Q37" s="580"/>
    </row>
    <row r="38" spans="1:17" ht="12.9" customHeight="1">
      <c r="A38" s="539"/>
      <c r="B38" s="536"/>
      <c r="C38" s="542"/>
      <c r="D38" s="542"/>
      <c r="E38" s="70" t="e">
        <f>'5- Identificación de Riesgos'!#REF!</f>
        <v>#REF!</v>
      </c>
      <c r="F38" s="545"/>
      <c r="G38" s="547"/>
      <c r="H38" s="550"/>
      <c r="I38" s="264"/>
      <c r="J38" s="553"/>
      <c r="K38" s="556"/>
      <c r="L38" s="533"/>
      <c r="M38" s="536"/>
      <c r="N38" s="536"/>
      <c r="O38" s="583"/>
      <c r="P38" s="577"/>
      <c r="Q38" s="580"/>
    </row>
    <row r="39" spans="1:17" ht="12.9" customHeight="1">
      <c r="A39" s="540"/>
      <c r="B39" s="537"/>
      <c r="C39" s="543"/>
      <c r="D39" s="543"/>
      <c r="E39" s="259" t="e">
        <f>'5- Identificación de Riesgos'!#REF!</f>
        <v>#REF!</v>
      </c>
      <c r="F39" s="546"/>
      <c r="G39" s="548"/>
      <c r="H39" s="551"/>
      <c r="I39" s="264"/>
      <c r="J39" s="554"/>
      <c r="K39" s="557"/>
      <c r="L39" s="534"/>
      <c r="M39" s="537"/>
      <c r="N39" s="537"/>
      <c r="O39" s="584"/>
      <c r="P39" s="578"/>
      <c r="Q39" s="581"/>
    </row>
    <row r="40" spans="1:17" ht="12.9" customHeight="1">
      <c r="A40" s="538">
        <f>'5- Identificación de Riesgos'!A25</f>
        <v>4</v>
      </c>
      <c r="B40" s="535" t="str">
        <f>'5- Identificación de Riesgos'!B25</f>
        <v>Suspensión de los Servicios Públicos Domiciliarios y/o de Telefonía Móvil Celular (TMC)</v>
      </c>
      <c r="C40" s="541" t="str">
        <f>'5- Identificación de Riesgos'!C25</f>
        <v>Pérdida de los beneficios obtenidos mediante el uso de los Servicios Públicos domiciliarios y Servicios TMC.</v>
      </c>
      <c r="D40" s="541" t="s">
        <v>232</v>
      </c>
      <c r="E40" s="69" t="str">
        <f>'5- Identificación de Riesgos'!D25</f>
        <v>1. No dar trámite de pago oportuno.</v>
      </c>
      <c r="F40" s="544" t="str">
        <f>'5- Identificación de Riesgos'!H25</f>
        <v>Muy Baja - 1</v>
      </c>
      <c r="G40" s="541" t="str">
        <f>'5- Identificación de Riesgos'!M25</f>
        <v>Leve - 1</v>
      </c>
      <c r="H40" s="549" t="str">
        <f>'5- Identificación de Riesgos'!N25</f>
        <v>Bajo - 1</v>
      </c>
      <c r="I40" s="264"/>
      <c r="J40" s="552" t="str">
        <f>'6- Valoración Controles'!T25</f>
        <v>Muy Baja - 1</v>
      </c>
      <c r="K40" s="555" t="str">
        <f>'6- Valoración Controles'!U25</f>
        <v>Leve - 1</v>
      </c>
      <c r="L40" s="532" t="e">
        <f>AVERAGE(#REF!)</f>
        <v>#REF!</v>
      </c>
      <c r="M40" s="535" t="str">
        <f>'6- Valoración Controles'!V25</f>
        <v>Bajo - 1</v>
      </c>
      <c r="N40" s="535" t="s">
        <v>414</v>
      </c>
      <c r="O40" s="576" t="s">
        <v>421</v>
      </c>
      <c r="P40" s="576" t="s">
        <v>422</v>
      </c>
      <c r="Q40" s="579">
        <v>45657</v>
      </c>
    </row>
    <row r="41" spans="1:17" ht="12.9" customHeight="1">
      <c r="A41" s="539"/>
      <c r="B41" s="536"/>
      <c r="C41" s="542"/>
      <c r="D41" s="542"/>
      <c r="E41" s="70" t="str">
        <f>'5- Identificación de Riesgos'!D26</f>
        <v>2. Saldos pendientes que no corresponden en su pago a la Rama Judicial</v>
      </c>
      <c r="F41" s="545"/>
      <c r="G41" s="547"/>
      <c r="H41" s="550"/>
      <c r="I41" s="264"/>
      <c r="J41" s="553"/>
      <c r="K41" s="556"/>
      <c r="L41" s="533"/>
      <c r="M41" s="536"/>
      <c r="N41" s="536"/>
      <c r="O41" s="577"/>
      <c r="P41" s="577"/>
      <c r="Q41" s="580"/>
    </row>
    <row r="42" spans="1:17" ht="12.9" customHeight="1">
      <c r="A42" s="539"/>
      <c r="B42" s="536"/>
      <c r="C42" s="542"/>
      <c r="D42" s="542"/>
      <c r="E42" s="70" t="str">
        <f>'5- Identificación de Riesgos'!D27</f>
        <v>3. Fallas en la comunicación con el operador del servicio.</v>
      </c>
      <c r="F42" s="545"/>
      <c r="G42" s="547"/>
      <c r="H42" s="550"/>
      <c r="I42" s="264"/>
      <c r="J42" s="553"/>
      <c r="K42" s="556"/>
      <c r="L42" s="533"/>
      <c r="M42" s="536"/>
      <c r="N42" s="536"/>
      <c r="O42" s="577"/>
      <c r="P42" s="577"/>
      <c r="Q42" s="580"/>
    </row>
    <row r="43" spans="1:17" ht="12.9" customHeight="1">
      <c r="A43" s="539"/>
      <c r="B43" s="536"/>
      <c r="C43" s="542"/>
      <c r="D43" s="542"/>
      <c r="E43" s="70" t="str">
        <f>'5- Identificación de Riesgos'!D28</f>
        <v>4. No aplicación o aplicación extemporánea de pagos por parte del operador.</v>
      </c>
      <c r="F43" s="545"/>
      <c r="G43" s="547"/>
      <c r="H43" s="550"/>
      <c r="I43" s="264"/>
      <c r="J43" s="553"/>
      <c r="K43" s="556"/>
      <c r="L43" s="533"/>
      <c r="M43" s="536"/>
      <c r="N43" s="536"/>
      <c r="O43" s="577"/>
      <c r="P43" s="577"/>
      <c r="Q43" s="580"/>
    </row>
    <row r="44" spans="1:17" ht="12.9" customHeight="1">
      <c r="A44" s="539"/>
      <c r="B44" s="536"/>
      <c r="C44" s="542"/>
      <c r="D44" s="542"/>
      <c r="E44" s="70" t="str">
        <f>'5- Identificación de Riesgos'!D29</f>
        <v>5. Transición en la aplicación de las disposiciones legales en materia de austeridad en el gasto frente a la contratación de Servicios TMC.</v>
      </c>
      <c r="F44" s="545"/>
      <c r="G44" s="547"/>
      <c r="H44" s="550"/>
      <c r="I44" s="264"/>
      <c r="J44" s="553"/>
      <c r="K44" s="556"/>
      <c r="L44" s="533"/>
      <c r="M44" s="536"/>
      <c r="N44" s="536"/>
      <c r="O44" s="577"/>
      <c r="P44" s="577"/>
      <c r="Q44" s="580"/>
    </row>
    <row r="45" spans="1:17" ht="12.9" customHeight="1">
      <c r="A45" s="539"/>
      <c r="B45" s="536"/>
      <c r="C45" s="542"/>
      <c r="D45" s="542"/>
      <c r="E45" s="70" t="e">
        <f>'5- Identificación de Riesgos'!#REF!</f>
        <v>#REF!</v>
      </c>
      <c r="F45" s="545"/>
      <c r="G45" s="547"/>
      <c r="H45" s="550"/>
      <c r="I45" s="264"/>
      <c r="J45" s="553"/>
      <c r="K45" s="556"/>
      <c r="L45" s="533"/>
      <c r="M45" s="536"/>
      <c r="N45" s="536"/>
      <c r="O45" s="577"/>
      <c r="P45" s="577"/>
      <c r="Q45" s="580"/>
    </row>
    <row r="46" spans="1:17" ht="12.9" customHeight="1">
      <c r="A46" s="539"/>
      <c r="B46" s="536"/>
      <c r="C46" s="542"/>
      <c r="D46" s="542"/>
      <c r="E46" s="70" t="e">
        <f>'5- Identificación de Riesgos'!#REF!</f>
        <v>#REF!</v>
      </c>
      <c r="F46" s="545"/>
      <c r="G46" s="547"/>
      <c r="H46" s="550"/>
      <c r="I46" s="264"/>
      <c r="J46" s="553"/>
      <c r="K46" s="556"/>
      <c r="L46" s="533"/>
      <c r="M46" s="536"/>
      <c r="N46" s="536"/>
      <c r="O46" s="577"/>
      <c r="P46" s="577"/>
      <c r="Q46" s="580"/>
    </row>
    <row r="47" spans="1:17" ht="12.9" customHeight="1">
      <c r="A47" s="539"/>
      <c r="B47" s="536"/>
      <c r="C47" s="542"/>
      <c r="D47" s="542"/>
      <c r="E47" s="70" t="e">
        <f>'5- Identificación de Riesgos'!#REF!</f>
        <v>#REF!</v>
      </c>
      <c r="F47" s="545"/>
      <c r="G47" s="547"/>
      <c r="H47" s="550"/>
      <c r="I47" s="264"/>
      <c r="J47" s="553"/>
      <c r="K47" s="556"/>
      <c r="L47" s="533"/>
      <c r="M47" s="536"/>
      <c r="N47" s="536"/>
      <c r="O47" s="577"/>
      <c r="P47" s="577"/>
      <c r="Q47" s="580"/>
    </row>
    <row r="48" spans="1:17" ht="12.9" customHeight="1">
      <c r="A48" s="539"/>
      <c r="B48" s="536"/>
      <c r="C48" s="542"/>
      <c r="D48" s="542"/>
      <c r="E48" s="70" t="e">
        <f>'5- Identificación de Riesgos'!#REF!</f>
        <v>#REF!</v>
      </c>
      <c r="F48" s="545"/>
      <c r="G48" s="547"/>
      <c r="H48" s="550"/>
      <c r="I48" s="264"/>
      <c r="J48" s="553"/>
      <c r="K48" s="556"/>
      <c r="L48" s="533"/>
      <c r="M48" s="536"/>
      <c r="N48" s="536"/>
      <c r="O48" s="577"/>
      <c r="P48" s="577"/>
      <c r="Q48" s="580"/>
    </row>
    <row r="49" spans="1:17" ht="12.9" customHeight="1" thickBot="1">
      <c r="A49" s="540"/>
      <c r="B49" s="537"/>
      <c r="C49" s="543"/>
      <c r="D49" s="543"/>
      <c r="E49" s="259" t="e">
        <f>'5- Identificación de Riesgos'!#REF!</f>
        <v>#REF!</v>
      </c>
      <c r="F49" s="546"/>
      <c r="G49" s="548"/>
      <c r="H49" s="551"/>
      <c r="I49" s="264"/>
      <c r="J49" s="554"/>
      <c r="K49" s="557"/>
      <c r="L49" s="534"/>
      <c r="M49" s="537"/>
      <c r="N49" s="537"/>
      <c r="O49" s="578"/>
      <c r="P49" s="578"/>
      <c r="Q49" s="581"/>
    </row>
    <row r="50" spans="1:17" ht="12.9" customHeight="1">
      <c r="A50" s="538">
        <f>'5- Identificación de Riesgos'!A30</f>
        <v>5</v>
      </c>
      <c r="B50" s="535" t="str">
        <f>'5- Identificación de Riesgos'!B30</f>
        <v>Tener registros desactualizados del parque automotor de la Rama Judicial (Hojas de vida de los vehículos, reporte de novedades) y/o pérdida de la información anéxa documentada.</v>
      </c>
      <c r="C50" s="541" t="str">
        <f>'5- Identificación de Riesgos'!C30</f>
        <v>Falta de información para realizar seguimiento en términos de cumplimiento, detección y análisis de las novedades de los vehículos.</v>
      </c>
      <c r="D50" s="541" t="s">
        <v>232</v>
      </c>
      <c r="E50" s="69" t="str">
        <f>'5- Identificación de Riesgos'!D30</f>
        <v>1. Registros y novedades recibidas pendientes de actualiza.</v>
      </c>
      <c r="F50" s="544" t="str">
        <f>'5- Identificación de Riesgos'!H30</f>
        <v>Baja - 2</v>
      </c>
      <c r="G50" s="541" t="str">
        <f>'5- Identificación de Riesgos'!M30</f>
        <v>Leve - 1</v>
      </c>
      <c r="H50" s="549" t="str">
        <f>'5- Identificación de Riesgos'!N30</f>
        <v>Bajo - 2</v>
      </c>
      <c r="I50" s="264"/>
      <c r="J50" s="552" t="str">
        <f>'6- Valoración Controles'!T30</f>
        <v>Muy Baja - 1</v>
      </c>
      <c r="K50" s="555" t="str">
        <f>'6- Valoración Controles'!U30</f>
        <v>Leve - 1</v>
      </c>
      <c r="L50" s="532" t="e">
        <f>AVERAGE(#REF!)</f>
        <v>#REF!</v>
      </c>
      <c r="M50" s="535" t="str">
        <f>'6- Valoración Controles'!V30</f>
        <v>Bajo - 1</v>
      </c>
      <c r="N50" s="535" t="s">
        <v>414</v>
      </c>
      <c r="O50" s="576" t="s">
        <v>423</v>
      </c>
      <c r="P50" s="576" t="s">
        <v>424</v>
      </c>
      <c r="Q50" s="579">
        <v>45657</v>
      </c>
    </row>
    <row r="51" spans="1:17" ht="12.9" customHeight="1">
      <c r="A51" s="539"/>
      <c r="B51" s="536"/>
      <c r="C51" s="542"/>
      <c r="D51" s="542"/>
      <c r="E51" s="70" t="str">
        <f>'5- Identificación de Riesgos'!D31</f>
        <v>2. Registros y novedades no recibidas para la actualización del registro.</v>
      </c>
      <c r="F51" s="545"/>
      <c r="G51" s="547"/>
      <c r="H51" s="550"/>
      <c r="I51" s="264"/>
      <c r="J51" s="553"/>
      <c r="K51" s="556"/>
      <c r="L51" s="533"/>
      <c r="M51" s="536"/>
      <c r="N51" s="536"/>
      <c r="O51" s="577"/>
      <c r="P51" s="577"/>
      <c r="Q51" s="580"/>
    </row>
    <row r="52" spans="1:17" ht="12.9" customHeight="1">
      <c r="A52" s="539"/>
      <c r="B52" s="536"/>
      <c r="C52" s="542"/>
      <c r="D52" s="542"/>
      <c r="E52" s="70" t="str">
        <f>'5- Identificación de Riesgos'!D32</f>
        <v>3. Bases de datos sin criterios unificados.</v>
      </c>
      <c r="F52" s="545"/>
      <c r="G52" s="547"/>
      <c r="H52" s="550"/>
      <c r="I52" s="264"/>
      <c r="J52" s="553"/>
      <c r="K52" s="556"/>
      <c r="L52" s="533"/>
      <c r="M52" s="536"/>
      <c r="N52" s="536"/>
      <c r="O52" s="577"/>
      <c r="P52" s="577"/>
      <c r="Q52" s="580"/>
    </row>
    <row r="53" spans="1:17" ht="12.9" customHeight="1">
      <c r="A53" s="539"/>
      <c r="B53" s="536"/>
      <c r="C53" s="542"/>
      <c r="D53" s="542"/>
      <c r="E53" s="70" t="str">
        <f>'5- Identificación de Riesgos'!D33</f>
        <v>4. Falta de respaldo de la base de datos y/o registros físicos de los vehículos</v>
      </c>
      <c r="F53" s="545"/>
      <c r="G53" s="547"/>
      <c r="H53" s="550"/>
      <c r="I53" s="264"/>
      <c r="J53" s="553"/>
      <c r="K53" s="556"/>
      <c r="L53" s="533"/>
      <c r="M53" s="536"/>
      <c r="N53" s="536"/>
      <c r="O53" s="577"/>
      <c r="P53" s="577"/>
      <c r="Q53" s="580"/>
    </row>
    <row r="54" spans="1:17" ht="12.9" customHeight="1">
      <c r="A54" s="539"/>
      <c r="B54" s="536"/>
      <c r="C54" s="542"/>
      <c r="D54" s="542"/>
      <c r="E54" s="70" t="str">
        <f>'5- Identificación de Riesgos'!D34</f>
        <v>5. Fallas en el software de los equipos de cómputo.</v>
      </c>
      <c r="F54" s="545"/>
      <c r="G54" s="547"/>
      <c r="H54" s="550"/>
      <c r="I54" s="264"/>
      <c r="J54" s="553"/>
      <c r="K54" s="556"/>
      <c r="L54" s="533"/>
      <c r="M54" s="536"/>
      <c r="N54" s="536"/>
      <c r="O54" s="577"/>
      <c r="P54" s="577"/>
      <c r="Q54" s="580"/>
    </row>
    <row r="55" spans="1:17" ht="12.9" customHeight="1">
      <c r="A55" s="539"/>
      <c r="B55" s="536"/>
      <c r="C55" s="542"/>
      <c r="D55" s="542"/>
      <c r="E55" s="70" t="e">
        <f>'5- Identificación de Riesgos'!#REF!</f>
        <v>#REF!</v>
      </c>
      <c r="F55" s="545"/>
      <c r="G55" s="547"/>
      <c r="H55" s="550"/>
      <c r="I55" s="264"/>
      <c r="J55" s="553"/>
      <c r="K55" s="556"/>
      <c r="L55" s="533"/>
      <c r="M55" s="536"/>
      <c r="N55" s="536"/>
      <c r="O55" s="577"/>
      <c r="P55" s="577"/>
      <c r="Q55" s="580"/>
    </row>
    <row r="56" spans="1:17" ht="12.9" customHeight="1">
      <c r="A56" s="539"/>
      <c r="B56" s="536"/>
      <c r="C56" s="542"/>
      <c r="D56" s="542"/>
      <c r="E56" s="70" t="e">
        <f>'5- Identificación de Riesgos'!#REF!</f>
        <v>#REF!</v>
      </c>
      <c r="F56" s="545"/>
      <c r="G56" s="547"/>
      <c r="H56" s="550"/>
      <c r="I56" s="264"/>
      <c r="J56" s="553"/>
      <c r="K56" s="556"/>
      <c r="L56" s="533"/>
      <c r="M56" s="536"/>
      <c r="N56" s="536"/>
      <c r="O56" s="577"/>
      <c r="P56" s="577"/>
      <c r="Q56" s="580"/>
    </row>
    <row r="57" spans="1:17" ht="12.9" customHeight="1">
      <c r="A57" s="539"/>
      <c r="B57" s="536"/>
      <c r="C57" s="542"/>
      <c r="D57" s="542"/>
      <c r="E57" s="70" t="e">
        <f>'5- Identificación de Riesgos'!#REF!</f>
        <v>#REF!</v>
      </c>
      <c r="F57" s="545"/>
      <c r="G57" s="547"/>
      <c r="H57" s="550"/>
      <c r="I57" s="264"/>
      <c r="J57" s="553"/>
      <c r="K57" s="556"/>
      <c r="L57" s="533"/>
      <c r="M57" s="536"/>
      <c r="N57" s="536"/>
      <c r="O57" s="577"/>
      <c r="P57" s="577"/>
      <c r="Q57" s="580"/>
    </row>
    <row r="58" spans="1:17" ht="12.9" customHeight="1">
      <c r="A58" s="539"/>
      <c r="B58" s="536"/>
      <c r="C58" s="542"/>
      <c r="D58" s="542"/>
      <c r="E58" s="70" t="e">
        <f>'5- Identificación de Riesgos'!#REF!</f>
        <v>#REF!</v>
      </c>
      <c r="F58" s="545"/>
      <c r="G58" s="547"/>
      <c r="H58" s="550"/>
      <c r="I58" s="264"/>
      <c r="J58" s="553"/>
      <c r="K58" s="556"/>
      <c r="L58" s="533"/>
      <c r="M58" s="536"/>
      <c r="N58" s="536"/>
      <c r="O58" s="577"/>
      <c r="P58" s="577"/>
      <c r="Q58" s="580"/>
    </row>
    <row r="59" spans="1:17" ht="12.9" customHeight="1" thickBot="1">
      <c r="A59" s="540"/>
      <c r="B59" s="537"/>
      <c r="C59" s="543"/>
      <c r="D59" s="543"/>
      <c r="E59" s="259" t="e">
        <f>'5- Identificación de Riesgos'!#REF!</f>
        <v>#REF!</v>
      </c>
      <c r="F59" s="546"/>
      <c r="G59" s="548"/>
      <c r="H59" s="551"/>
      <c r="I59" s="264"/>
      <c r="J59" s="554"/>
      <c r="K59" s="557"/>
      <c r="L59" s="534"/>
      <c r="M59" s="537"/>
      <c r="N59" s="537"/>
      <c r="O59" s="578"/>
      <c r="P59" s="578"/>
      <c r="Q59" s="581"/>
    </row>
    <row r="60" spans="1:17" ht="12.9" customHeight="1">
      <c r="A60" s="538">
        <f>'5- Identificación de Riesgos'!A35</f>
        <v>6</v>
      </c>
      <c r="B60" s="535" t="str">
        <f>'5- Identificación de Riesgos'!B35</f>
        <v>Afectación de los aspectos ambientales</v>
      </c>
      <c r="C60" s="541" t="str">
        <f>'5- Identificación de Riesgos'!C35</f>
        <v>Falta de información para que los desarrollos administrativos incluyan los enfoques ambientales.</v>
      </c>
      <c r="D60" s="541" t="s">
        <v>232</v>
      </c>
      <c r="E60" s="69" t="str">
        <f>'5- Identificación de Riesgos'!D35</f>
        <v>1. Desconocimiento del Sistema de Gestión Ambiental que aplica para la Rama Judicial a Nivel Central y Seccional.</v>
      </c>
      <c r="F60" s="544" t="str">
        <f>'5- Identificación de Riesgos'!H35</f>
        <v>Muy Baja - 1</v>
      </c>
      <c r="G60" s="541" t="str">
        <f>'5- Identificación de Riesgos'!M35</f>
        <v>Mayor - 4</v>
      </c>
      <c r="H60" s="549" t="str">
        <f>'5- Identificación de Riesgos'!N35</f>
        <v>Alto  - 4</v>
      </c>
      <c r="I60" s="264"/>
      <c r="J60" s="552" t="str">
        <f>'6- Valoración Controles'!T35</f>
        <v>Muy Baja - 1</v>
      </c>
      <c r="K60" s="555" t="str">
        <f>'6- Valoración Controles'!U35</f>
        <v>Moderado - 3</v>
      </c>
      <c r="L60" s="532" t="e">
        <f>AVERAGE(#REF!)</f>
        <v>#REF!</v>
      </c>
      <c r="M60" s="535" t="str">
        <f>'6- Valoración Controles'!V35</f>
        <v>Moderado - 3</v>
      </c>
      <c r="N60" s="535" t="s">
        <v>425</v>
      </c>
      <c r="O60" s="576" t="s">
        <v>426</v>
      </c>
      <c r="P60" s="576" t="s">
        <v>416</v>
      </c>
      <c r="Q60" s="579">
        <v>45657</v>
      </c>
    </row>
    <row r="61" spans="1:17" ht="12.9" customHeight="1">
      <c r="A61" s="539"/>
      <c r="B61" s="536"/>
      <c r="C61" s="542"/>
      <c r="D61" s="542"/>
      <c r="E61" s="70">
        <f>'5- Identificación de Riesgos'!D37</f>
        <v>0</v>
      </c>
      <c r="F61" s="545"/>
      <c r="G61" s="547"/>
      <c r="H61" s="550"/>
      <c r="I61" s="264"/>
      <c r="J61" s="553"/>
      <c r="K61" s="556"/>
      <c r="L61" s="533"/>
      <c r="M61" s="536"/>
      <c r="N61" s="536"/>
      <c r="O61" s="577"/>
      <c r="P61" s="577"/>
      <c r="Q61" s="580"/>
    </row>
    <row r="62" spans="1:17" ht="12.9" customHeight="1">
      <c r="A62" s="539"/>
      <c r="B62" s="536"/>
      <c r="C62" s="542"/>
      <c r="D62" s="542"/>
      <c r="E62" s="70" t="e">
        <f>'5- Identificación de Riesgos'!#REF!</f>
        <v>#REF!</v>
      </c>
      <c r="F62" s="545"/>
      <c r="G62" s="547"/>
      <c r="H62" s="550"/>
      <c r="I62" s="264"/>
      <c r="J62" s="553"/>
      <c r="K62" s="556"/>
      <c r="L62" s="533"/>
      <c r="M62" s="536"/>
      <c r="N62" s="536"/>
      <c r="O62" s="577"/>
      <c r="P62" s="577"/>
      <c r="Q62" s="580"/>
    </row>
    <row r="63" spans="1:17" ht="12.9" customHeight="1">
      <c r="A63" s="539"/>
      <c r="B63" s="536"/>
      <c r="C63" s="542"/>
      <c r="D63" s="542"/>
      <c r="E63" s="70" t="e">
        <f>'5- Identificación de Riesgos'!#REF!</f>
        <v>#REF!</v>
      </c>
      <c r="F63" s="545"/>
      <c r="G63" s="547"/>
      <c r="H63" s="550"/>
      <c r="I63" s="264"/>
      <c r="J63" s="553"/>
      <c r="K63" s="556"/>
      <c r="L63" s="533"/>
      <c r="M63" s="536"/>
      <c r="N63" s="536"/>
      <c r="O63" s="577"/>
      <c r="P63" s="577"/>
      <c r="Q63" s="580"/>
    </row>
    <row r="64" spans="1:17" ht="12.9" customHeight="1">
      <c r="A64" s="539"/>
      <c r="B64" s="536"/>
      <c r="C64" s="542"/>
      <c r="D64" s="542"/>
      <c r="E64" s="70" t="e">
        <f>'5- Identificación de Riesgos'!#REF!</f>
        <v>#REF!</v>
      </c>
      <c r="F64" s="545"/>
      <c r="G64" s="547"/>
      <c r="H64" s="550"/>
      <c r="I64" s="264"/>
      <c r="J64" s="553"/>
      <c r="K64" s="556"/>
      <c r="L64" s="533"/>
      <c r="M64" s="536"/>
      <c r="N64" s="536"/>
      <c r="O64" s="577"/>
      <c r="P64" s="577"/>
      <c r="Q64" s="580"/>
    </row>
    <row r="65" spans="1:17" ht="12.9" customHeight="1">
      <c r="A65" s="539"/>
      <c r="B65" s="536"/>
      <c r="C65" s="542"/>
      <c r="D65" s="542"/>
      <c r="E65" s="70" t="e">
        <f>'5- Identificación de Riesgos'!#REF!</f>
        <v>#REF!</v>
      </c>
      <c r="F65" s="545"/>
      <c r="G65" s="547"/>
      <c r="H65" s="550"/>
      <c r="I65" s="264"/>
      <c r="J65" s="553"/>
      <c r="K65" s="556"/>
      <c r="L65" s="533"/>
      <c r="M65" s="536"/>
      <c r="N65" s="536"/>
      <c r="O65" s="577"/>
      <c r="P65" s="577"/>
      <c r="Q65" s="580"/>
    </row>
    <row r="66" spans="1:17" ht="12.9" customHeight="1">
      <c r="A66" s="539"/>
      <c r="B66" s="536"/>
      <c r="C66" s="542"/>
      <c r="D66" s="542"/>
      <c r="E66" s="70" t="e">
        <f>'5- Identificación de Riesgos'!#REF!</f>
        <v>#REF!</v>
      </c>
      <c r="F66" s="545"/>
      <c r="G66" s="547"/>
      <c r="H66" s="550"/>
      <c r="I66" s="264"/>
      <c r="J66" s="553"/>
      <c r="K66" s="556"/>
      <c r="L66" s="533"/>
      <c r="M66" s="536"/>
      <c r="N66" s="536"/>
      <c r="O66" s="577"/>
      <c r="P66" s="577"/>
      <c r="Q66" s="580"/>
    </row>
    <row r="67" spans="1:17" ht="12.9" customHeight="1">
      <c r="A67" s="539"/>
      <c r="B67" s="536"/>
      <c r="C67" s="542"/>
      <c r="D67" s="542"/>
      <c r="E67" s="70" t="e">
        <f>'5- Identificación de Riesgos'!#REF!</f>
        <v>#REF!</v>
      </c>
      <c r="F67" s="545"/>
      <c r="G67" s="547"/>
      <c r="H67" s="550"/>
      <c r="I67" s="264"/>
      <c r="J67" s="553"/>
      <c r="K67" s="556"/>
      <c r="L67" s="533"/>
      <c r="M67" s="536"/>
      <c r="N67" s="536"/>
      <c r="O67" s="577"/>
      <c r="P67" s="577"/>
      <c r="Q67" s="580"/>
    </row>
    <row r="68" spans="1:17" ht="12.9" customHeight="1">
      <c r="A68" s="539"/>
      <c r="B68" s="536"/>
      <c r="C68" s="542"/>
      <c r="D68" s="542"/>
      <c r="E68" s="70" t="e">
        <f>'5- Identificación de Riesgos'!#REF!</f>
        <v>#REF!</v>
      </c>
      <c r="F68" s="545"/>
      <c r="G68" s="547"/>
      <c r="H68" s="550"/>
      <c r="I68" s="264"/>
      <c r="J68" s="553"/>
      <c r="K68" s="556"/>
      <c r="L68" s="533"/>
      <c r="M68" s="536"/>
      <c r="N68" s="536"/>
      <c r="O68" s="577"/>
      <c r="P68" s="577"/>
      <c r="Q68" s="580"/>
    </row>
    <row r="69" spans="1:17" ht="12.9" customHeight="1" thickBot="1">
      <c r="A69" s="540"/>
      <c r="B69" s="537"/>
      <c r="C69" s="543"/>
      <c r="D69" s="543"/>
      <c r="E69" s="259" t="e">
        <f>'5- Identificación de Riesgos'!#REF!</f>
        <v>#REF!</v>
      </c>
      <c r="F69" s="546"/>
      <c r="G69" s="548"/>
      <c r="H69" s="551"/>
      <c r="I69" s="264"/>
      <c r="J69" s="554"/>
      <c r="K69" s="557"/>
      <c r="L69" s="534"/>
      <c r="M69" s="537"/>
      <c r="N69" s="537"/>
      <c r="O69" s="578"/>
      <c r="P69" s="578"/>
      <c r="Q69" s="581"/>
    </row>
    <row r="70" spans="1:17" ht="12.9" customHeight="1">
      <c r="A70" s="538">
        <f>'5- Identificación de Riesgos'!A38</f>
        <v>7</v>
      </c>
      <c r="B70" s="535" t="str">
        <f>'5- Identificación de Riesgos'!B38</f>
        <v>Suspensión de actividades en las sedes por emergencias, fenómenos naturales o de orden publico</v>
      </c>
      <c r="C70" s="541" t="str">
        <f>'5- Identificación de Riesgos'!C38</f>
        <v>Pérdidas humanas, materiales y económicas por eventos asociados a la ocurrencia de una emergencia, desastre o fenómenos naturales o de orden publico</v>
      </c>
      <c r="D70" s="541" t="s">
        <v>232</v>
      </c>
      <c r="E70" s="69" t="str">
        <f>'5- Identificación de Riesgos'!D38</f>
        <v xml:space="preserve">1 . Incendio por vandalismo (bomba molotov), que entre en contacto con fuentes de ignición (corto circuito) material combustible como papel, muebles almacenados y en uso, insumos de construcción, insumos de aseo, tanque de ACPM, conexión de gas natural, residuos </v>
      </c>
      <c r="F70" s="544" t="str">
        <f>'5- Identificación de Riesgos'!H38</f>
        <v>Muy Baja - 1</v>
      </c>
      <c r="G70" s="541" t="str">
        <f>'5- Identificación de Riesgos'!M38</f>
        <v>Mayor - 4</v>
      </c>
      <c r="H70" s="549" t="str">
        <f>'5- Identificación de Riesgos'!N38</f>
        <v>Alto  - 4</v>
      </c>
      <c r="I70" s="264"/>
      <c r="J70" s="552" t="str">
        <f>'6- Valoración Controles'!T38</f>
        <v>Muy Baja - 1</v>
      </c>
      <c r="K70" s="555" t="str">
        <f>'6- Valoración Controles'!U38</f>
        <v>Moderado - 3</v>
      </c>
      <c r="L70" s="532" t="e">
        <f>AVERAGE(#REF!)</f>
        <v>#REF!</v>
      </c>
      <c r="M70" s="535" t="str">
        <f>'6- Valoración Controles'!V38</f>
        <v>Moderado - 3</v>
      </c>
      <c r="N70" s="535" t="s">
        <v>425</v>
      </c>
      <c r="O70" s="576" t="s">
        <v>427</v>
      </c>
      <c r="P70" s="576" t="s">
        <v>428</v>
      </c>
      <c r="Q70" s="579">
        <v>45657</v>
      </c>
    </row>
    <row r="71" spans="1:17" ht="12.9" customHeight="1">
      <c r="A71" s="539"/>
      <c r="B71" s="536"/>
      <c r="C71" s="542"/>
      <c r="D71" s="542"/>
      <c r="E71" s="70" t="e">
        <f>'5- Identificación de Riesgos'!#REF!</f>
        <v>#REF!</v>
      </c>
      <c r="F71" s="545"/>
      <c r="G71" s="547"/>
      <c r="H71" s="550"/>
      <c r="I71" s="264"/>
      <c r="J71" s="553"/>
      <c r="K71" s="556"/>
      <c r="L71" s="533"/>
      <c r="M71" s="536"/>
      <c r="N71" s="536"/>
      <c r="O71" s="577"/>
      <c r="P71" s="577"/>
      <c r="Q71" s="580"/>
    </row>
    <row r="72" spans="1:17" ht="12.9" customHeight="1">
      <c r="A72" s="539"/>
      <c r="B72" s="536"/>
      <c r="C72" s="542"/>
      <c r="D72" s="542"/>
      <c r="E72" s="70" t="str">
        <f>'5- Identificación de Riesgos'!D40</f>
        <v>3. Inundaciones por lluvias torrenciales en la temporada invernal, por el desnivel de las vías se forman arroyos, parte de los cuales desembocan en las edificaciones y/o por efecto del incremento del nivel freático.</v>
      </c>
      <c r="F72" s="545"/>
      <c r="G72" s="547"/>
      <c r="H72" s="550"/>
      <c r="I72" s="264"/>
      <c r="J72" s="553"/>
      <c r="K72" s="556"/>
      <c r="L72" s="533"/>
      <c r="M72" s="536"/>
      <c r="N72" s="536"/>
      <c r="O72" s="577"/>
      <c r="P72" s="577"/>
      <c r="Q72" s="580"/>
    </row>
    <row r="73" spans="1:17" ht="12.9" customHeight="1">
      <c r="A73" s="539"/>
      <c r="B73" s="536"/>
      <c r="C73" s="542"/>
      <c r="D73" s="542"/>
      <c r="E73" s="70" t="e">
        <f>'5- Identificación de Riesgos'!#REF!</f>
        <v>#REF!</v>
      </c>
      <c r="F73" s="545"/>
      <c r="G73" s="547"/>
      <c r="H73" s="550"/>
      <c r="I73" s="264"/>
      <c r="J73" s="553"/>
      <c r="K73" s="556"/>
      <c r="L73" s="533"/>
      <c r="M73" s="536"/>
      <c r="N73" s="536"/>
      <c r="O73" s="577"/>
      <c r="P73" s="577"/>
      <c r="Q73" s="580"/>
    </row>
    <row r="74" spans="1:17" ht="12.9" customHeight="1">
      <c r="A74" s="539"/>
      <c r="B74" s="536"/>
      <c r="C74" s="542"/>
      <c r="D74" s="542"/>
      <c r="E74" s="70" t="e">
        <f>'5- Identificación de Riesgos'!#REF!</f>
        <v>#REF!</v>
      </c>
      <c r="F74" s="545"/>
      <c r="G74" s="547"/>
      <c r="H74" s="550"/>
      <c r="I74" s="264"/>
      <c r="J74" s="553"/>
      <c r="K74" s="556"/>
      <c r="L74" s="533"/>
      <c r="M74" s="536"/>
      <c r="N74" s="536"/>
      <c r="O74" s="577"/>
      <c r="P74" s="577"/>
      <c r="Q74" s="580"/>
    </row>
    <row r="75" spans="1:17" ht="12.9" customHeight="1">
      <c r="A75" s="539"/>
      <c r="B75" s="536"/>
      <c r="C75" s="542"/>
      <c r="D75" s="542"/>
      <c r="E75" s="70" t="e">
        <f>'5- Identificación de Riesgos'!#REF!</f>
        <v>#REF!</v>
      </c>
      <c r="F75" s="545"/>
      <c r="G75" s="547"/>
      <c r="H75" s="550"/>
      <c r="I75" s="264"/>
      <c r="J75" s="553"/>
      <c r="K75" s="556"/>
      <c r="L75" s="533"/>
      <c r="M75" s="536"/>
      <c r="N75" s="536"/>
      <c r="O75" s="577"/>
      <c r="P75" s="577"/>
      <c r="Q75" s="580"/>
    </row>
    <row r="76" spans="1:17" ht="12.9" customHeight="1">
      <c r="A76" s="539"/>
      <c r="B76" s="536"/>
      <c r="C76" s="542"/>
      <c r="D76" s="542"/>
      <c r="E76" s="70" t="e">
        <f>'5- Identificación de Riesgos'!#REF!</f>
        <v>#REF!</v>
      </c>
      <c r="F76" s="545"/>
      <c r="G76" s="547"/>
      <c r="H76" s="550"/>
      <c r="I76" s="264"/>
      <c r="J76" s="553"/>
      <c r="K76" s="556"/>
      <c r="L76" s="533"/>
      <c r="M76" s="536"/>
      <c r="N76" s="536"/>
      <c r="O76" s="577"/>
      <c r="P76" s="577"/>
      <c r="Q76" s="580"/>
    </row>
    <row r="77" spans="1:17" ht="12.9" customHeight="1">
      <c r="A77" s="539"/>
      <c r="B77" s="536"/>
      <c r="C77" s="542"/>
      <c r="D77" s="542"/>
      <c r="E77" s="70" t="e">
        <f>'5- Identificación de Riesgos'!#REF!</f>
        <v>#REF!</v>
      </c>
      <c r="F77" s="545"/>
      <c r="G77" s="547"/>
      <c r="H77" s="550"/>
      <c r="I77" s="264"/>
      <c r="J77" s="553"/>
      <c r="K77" s="556"/>
      <c r="L77" s="533"/>
      <c r="M77" s="536"/>
      <c r="N77" s="536"/>
      <c r="O77" s="577"/>
      <c r="P77" s="577"/>
      <c r="Q77" s="580"/>
    </row>
    <row r="78" spans="1:17" ht="12.9" customHeight="1">
      <c r="A78" s="539"/>
      <c r="B78" s="536"/>
      <c r="C78" s="542"/>
      <c r="D78" s="542"/>
      <c r="E78" s="70" t="e">
        <f>'5- Identificación de Riesgos'!#REF!</f>
        <v>#REF!</v>
      </c>
      <c r="F78" s="545"/>
      <c r="G78" s="547"/>
      <c r="H78" s="550"/>
      <c r="I78" s="264"/>
      <c r="J78" s="553"/>
      <c r="K78" s="556"/>
      <c r="L78" s="533"/>
      <c r="M78" s="536"/>
      <c r="N78" s="536"/>
      <c r="O78" s="577"/>
      <c r="P78" s="577"/>
      <c r="Q78" s="580"/>
    </row>
    <row r="79" spans="1:17" ht="12.9" customHeight="1" thickBot="1">
      <c r="A79" s="540"/>
      <c r="B79" s="537"/>
      <c r="C79" s="543"/>
      <c r="D79" s="543"/>
      <c r="E79" s="259" t="e">
        <f>'5- Identificación de Riesgos'!#REF!</f>
        <v>#REF!</v>
      </c>
      <c r="F79" s="546"/>
      <c r="G79" s="548"/>
      <c r="H79" s="551"/>
      <c r="I79" s="264"/>
      <c r="J79" s="554"/>
      <c r="K79" s="557"/>
      <c r="L79" s="534"/>
      <c r="M79" s="537"/>
      <c r="N79" s="537"/>
      <c r="O79" s="578"/>
      <c r="P79" s="578"/>
      <c r="Q79" s="581"/>
    </row>
    <row r="80" spans="1:17" ht="12.9" customHeight="1">
      <c r="A80" s="538">
        <f>'5- Identificación de Riesgos'!A41</f>
        <v>8</v>
      </c>
      <c r="B80" s="535" t="str">
        <f>'5- Identificación de Riesgos'!B41</f>
        <v>Diferencias entre el inventario Fisico y el Kardex (SICOF)</v>
      </c>
      <c r="C80" s="541" t="str">
        <f>'5- Identificación de Riesgos'!C41</f>
        <v>El sistema de información para el control de almacén e inventarios del almacén no refleja la realidad física del inventario de bienes en uso y en bodega</v>
      </c>
      <c r="D80" s="541" t="s">
        <v>232</v>
      </c>
      <c r="E80" s="69" t="str">
        <f>'5- Identificación de Riesgos'!D41</f>
        <v xml:space="preserve">1. Mala ejecucion en la toma de inventarios </v>
      </c>
      <c r="F80" s="544" t="str">
        <f>'5- Identificación de Riesgos'!H41</f>
        <v>Baja - 2</v>
      </c>
      <c r="G80" s="541" t="str">
        <f>'5- Identificación de Riesgos'!M41</f>
        <v>Mayor - 4</v>
      </c>
      <c r="H80" s="549" t="str">
        <f>'5- Identificación de Riesgos'!N41</f>
        <v>Alto - 8</v>
      </c>
      <c r="I80" s="264"/>
      <c r="J80" s="552" t="str">
        <f>'6- Valoración Controles'!T41</f>
        <v>Muy Baja - 1</v>
      </c>
      <c r="K80" s="555" t="str">
        <f>'6- Valoración Controles'!U41</f>
        <v>Moderado - 3</v>
      </c>
      <c r="L80" s="532" t="e">
        <f>AVERAGE(#REF!)</f>
        <v>#REF!</v>
      </c>
      <c r="M80" s="535" t="str">
        <f>'6- Valoración Controles'!V41</f>
        <v>Moderado - 3</v>
      </c>
      <c r="N80" s="535" t="s">
        <v>414</v>
      </c>
      <c r="O80" s="576" t="s">
        <v>429</v>
      </c>
      <c r="P80" s="576" t="s">
        <v>430</v>
      </c>
      <c r="Q80" s="579">
        <v>45657</v>
      </c>
    </row>
    <row r="81" spans="1:17" ht="12.9" customHeight="1">
      <c r="A81" s="539"/>
      <c r="B81" s="536"/>
      <c r="C81" s="542"/>
      <c r="D81" s="542"/>
      <c r="E81" s="70" t="str">
        <f>'5- Identificación de Riesgos'!D42</f>
        <v xml:space="preserve">2. No registro en el el sistema </v>
      </c>
      <c r="F81" s="545"/>
      <c r="G81" s="547"/>
      <c r="H81" s="550"/>
      <c r="I81" s="264"/>
      <c r="J81" s="553"/>
      <c r="K81" s="556"/>
      <c r="L81" s="533"/>
      <c r="M81" s="536"/>
      <c r="N81" s="536"/>
      <c r="O81" s="577"/>
      <c r="P81" s="577"/>
      <c r="Q81" s="580"/>
    </row>
    <row r="82" spans="1:17" ht="12.9" customHeight="1">
      <c r="A82" s="539"/>
      <c r="B82" s="536"/>
      <c r="C82" s="542"/>
      <c r="D82" s="542"/>
      <c r="E82" s="70" t="str">
        <f>'5- Identificación de Riesgos'!D43</f>
        <v xml:space="preserve">3. Entrega informal de bienes y sin registro en el sicof </v>
      </c>
      <c r="F82" s="545"/>
      <c r="G82" s="547"/>
      <c r="H82" s="550"/>
      <c r="I82" s="264"/>
      <c r="J82" s="553"/>
      <c r="K82" s="556"/>
      <c r="L82" s="533"/>
      <c r="M82" s="536"/>
      <c r="N82" s="536"/>
      <c r="O82" s="577"/>
      <c r="P82" s="577"/>
      <c r="Q82" s="580"/>
    </row>
    <row r="83" spans="1:17" ht="12.9" customHeight="1">
      <c r="A83" s="539"/>
      <c r="B83" s="536"/>
      <c r="C83" s="542"/>
      <c r="D83" s="542"/>
      <c r="E83" s="70" t="str">
        <f>'5- Identificación de Riesgos'!D44</f>
        <v xml:space="preserve">4. Falta de tiempo y personal calificado </v>
      </c>
      <c r="F83" s="545"/>
      <c r="G83" s="547"/>
      <c r="H83" s="550"/>
      <c r="I83" s="264"/>
      <c r="J83" s="553"/>
      <c r="K83" s="556"/>
      <c r="L83" s="533"/>
      <c r="M83" s="536"/>
      <c r="N83" s="536"/>
      <c r="O83" s="577"/>
      <c r="P83" s="577"/>
      <c r="Q83" s="580"/>
    </row>
    <row r="84" spans="1:17" ht="12.9" customHeight="1">
      <c r="A84" s="539"/>
      <c r="B84" s="536"/>
      <c r="C84" s="542"/>
      <c r="D84" s="542"/>
      <c r="E84" s="70" t="str">
        <f>'5- Identificación de Riesgos'!D45</f>
        <v>5. No cumplimiento de politicas de inventarios en la Entidad</v>
      </c>
      <c r="F84" s="545"/>
      <c r="G84" s="547"/>
      <c r="H84" s="550"/>
      <c r="I84" s="264"/>
      <c r="J84" s="553"/>
      <c r="K84" s="556"/>
      <c r="L84" s="533"/>
      <c r="M84" s="536"/>
      <c r="N84" s="536"/>
      <c r="O84" s="577"/>
      <c r="P84" s="577"/>
      <c r="Q84" s="580"/>
    </row>
    <row r="85" spans="1:17" ht="12.9" customHeight="1">
      <c r="A85" s="539"/>
      <c r="B85" s="536"/>
      <c r="C85" s="542"/>
      <c r="D85" s="542"/>
      <c r="E85" s="70" t="e">
        <f>'5- Identificación de Riesgos'!#REF!</f>
        <v>#REF!</v>
      </c>
      <c r="F85" s="545"/>
      <c r="G85" s="547"/>
      <c r="H85" s="550"/>
      <c r="I85" s="264"/>
      <c r="J85" s="553"/>
      <c r="K85" s="556"/>
      <c r="L85" s="533"/>
      <c r="M85" s="536"/>
      <c r="N85" s="536"/>
      <c r="O85" s="577"/>
      <c r="P85" s="577"/>
      <c r="Q85" s="580"/>
    </row>
    <row r="86" spans="1:17" ht="12.9" customHeight="1">
      <c r="A86" s="539"/>
      <c r="B86" s="536"/>
      <c r="C86" s="542"/>
      <c r="D86" s="542"/>
      <c r="E86" s="70" t="e">
        <f>'5- Identificación de Riesgos'!#REF!</f>
        <v>#REF!</v>
      </c>
      <c r="F86" s="545"/>
      <c r="G86" s="547"/>
      <c r="H86" s="550"/>
      <c r="I86" s="264"/>
      <c r="J86" s="553"/>
      <c r="K86" s="556"/>
      <c r="L86" s="533"/>
      <c r="M86" s="536"/>
      <c r="N86" s="536"/>
      <c r="O86" s="577"/>
      <c r="P86" s="577"/>
      <c r="Q86" s="580"/>
    </row>
    <row r="87" spans="1:17" ht="12.9" customHeight="1">
      <c r="A87" s="539"/>
      <c r="B87" s="536"/>
      <c r="C87" s="542"/>
      <c r="D87" s="542"/>
      <c r="E87" s="70" t="e">
        <f>'5- Identificación de Riesgos'!#REF!</f>
        <v>#REF!</v>
      </c>
      <c r="F87" s="545"/>
      <c r="G87" s="547"/>
      <c r="H87" s="550"/>
      <c r="I87" s="264"/>
      <c r="J87" s="553"/>
      <c r="K87" s="556"/>
      <c r="L87" s="533"/>
      <c r="M87" s="536"/>
      <c r="N87" s="536"/>
      <c r="O87" s="577"/>
      <c r="P87" s="577"/>
      <c r="Q87" s="580"/>
    </row>
    <row r="88" spans="1:17" ht="12.9" customHeight="1">
      <c r="A88" s="539"/>
      <c r="B88" s="536"/>
      <c r="C88" s="542"/>
      <c r="D88" s="542"/>
      <c r="E88" s="70" t="e">
        <f>'5- Identificación de Riesgos'!#REF!</f>
        <v>#REF!</v>
      </c>
      <c r="F88" s="545"/>
      <c r="G88" s="547"/>
      <c r="H88" s="550"/>
      <c r="I88" s="264"/>
      <c r="J88" s="553"/>
      <c r="K88" s="556"/>
      <c r="L88" s="533"/>
      <c r="M88" s="536"/>
      <c r="N88" s="536"/>
      <c r="O88" s="577"/>
      <c r="P88" s="577"/>
      <c r="Q88" s="580"/>
    </row>
    <row r="89" spans="1:17" ht="12.9" customHeight="1" thickBot="1">
      <c r="A89" s="540"/>
      <c r="B89" s="537"/>
      <c r="C89" s="543"/>
      <c r="D89" s="543"/>
      <c r="E89" s="259" t="e">
        <f>'5- Identificación de Riesgos'!#REF!</f>
        <v>#REF!</v>
      </c>
      <c r="F89" s="546"/>
      <c r="G89" s="548"/>
      <c r="H89" s="551"/>
      <c r="I89" s="264"/>
      <c r="J89" s="554"/>
      <c r="K89" s="557"/>
      <c r="L89" s="534"/>
      <c r="M89" s="537"/>
      <c r="N89" s="537"/>
      <c r="O89" s="578"/>
      <c r="P89" s="578"/>
      <c r="Q89" s="581"/>
    </row>
    <row r="90" spans="1:17" ht="12.9" customHeight="1">
      <c r="A90" s="538">
        <f>'5- Identificación de Riesgos'!A46</f>
        <v>9</v>
      </c>
      <c r="B90" s="535" t="str">
        <f>'5- Identificación de Riesgos'!B46</f>
        <v>Daños en los equipos instalados en los inmuebles a cargo del Nivel Central, por falta de mantenimiento</v>
      </c>
      <c r="C90" s="541" t="str">
        <f>'5- Identificación de Riesgos'!C46</f>
        <v>Posibilidad de cortes en servicios de energía, agua, ascensores, que afecten el normal funcionamiento de las dependencias ubicadas en los inmuebles a cargo del nivel centra</v>
      </c>
      <c r="D90" s="541" t="s">
        <v>232</v>
      </c>
      <c r="E90" s="69" t="str">
        <f>'5- Identificación de Riesgos'!D46</f>
        <v xml:space="preserve">1. No cumplimiento de los contratos suscritos para el mantenimiento de equipos.
</v>
      </c>
      <c r="F90" s="544" t="str">
        <f>'5- Identificación de Riesgos'!H46</f>
        <v>Muy Baja - 1</v>
      </c>
      <c r="G90" s="541" t="str">
        <f>'5- Identificación de Riesgos'!M46</f>
        <v>Moderado - 3</v>
      </c>
      <c r="H90" s="549" t="str">
        <f>'5- Identificación de Riesgos'!N46</f>
        <v>Moderado - 3</v>
      </c>
      <c r="I90" s="264"/>
      <c r="J90" s="552" t="str">
        <f>'6- Valoración Controles'!T46</f>
        <v>Muy Baja - 1</v>
      </c>
      <c r="K90" s="555" t="str">
        <f>'6- Valoración Controles'!U46</f>
        <v>Menor - 2</v>
      </c>
      <c r="L90" s="532" t="e">
        <f>AVERAGE(#REF!)</f>
        <v>#REF!</v>
      </c>
      <c r="M90" s="535" t="str">
        <f>'6- Valoración Controles'!T46</f>
        <v>Muy Baja - 1</v>
      </c>
      <c r="N90" s="535" t="s">
        <v>414</v>
      </c>
      <c r="O90" s="576" t="s">
        <v>431</v>
      </c>
      <c r="P90" s="576" t="s">
        <v>432</v>
      </c>
      <c r="Q90" s="579">
        <v>45657</v>
      </c>
    </row>
    <row r="91" spans="1:17" ht="12.9" customHeight="1">
      <c r="A91" s="539"/>
      <c r="B91" s="536"/>
      <c r="C91" s="542"/>
      <c r="D91" s="542"/>
      <c r="E91" s="70" t="str">
        <f>'5- Identificación de Riesgos'!D47</f>
        <v xml:space="preserve">2. Falta de oportunidad en los procesos de contratación
</v>
      </c>
      <c r="F91" s="545"/>
      <c r="G91" s="547"/>
      <c r="H91" s="550"/>
      <c r="I91" s="264"/>
      <c r="J91" s="553"/>
      <c r="K91" s="556"/>
      <c r="L91" s="533"/>
      <c r="M91" s="536"/>
      <c r="N91" s="536"/>
      <c r="O91" s="577"/>
      <c r="P91" s="577"/>
      <c r="Q91" s="580"/>
    </row>
    <row r="92" spans="1:17" ht="12.9" customHeight="1">
      <c r="A92" s="539"/>
      <c r="B92" s="536"/>
      <c r="C92" s="542"/>
      <c r="D92" s="542"/>
      <c r="E92" s="70" t="str">
        <f>'5- Identificación de Riesgos'!D48</f>
        <v>3. Desconocimiento de los planes de mantenimiento</v>
      </c>
      <c r="F92" s="545"/>
      <c r="G92" s="547"/>
      <c r="H92" s="550"/>
      <c r="I92" s="264"/>
      <c r="J92" s="553"/>
      <c r="K92" s="556"/>
      <c r="L92" s="533"/>
      <c r="M92" s="536"/>
      <c r="N92" s="536"/>
      <c r="O92" s="577"/>
      <c r="P92" s="577"/>
      <c r="Q92" s="580"/>
    </row>
    <row r="93" spans="1:17" ht="12.9" customHeight="1">
      <c r="A93" s="539"/>
      <c r="B93" s="536"/>
      <c r="C93" s="542"/>
      <c r="D93" s="542"/>
      <c r="E93" s="70" t="e">
        <f>'5- Identificación de Riesgos'!#REF!</f>
        <v>#REF!</v>
      </c>
      <c r="F93" s="545"/>
      <c r="G93" s="547"/>
      <c r="H93" s="550"/>
      <c r="I93" s="264"/>
      <c r="J93" s="553"/>
      <c r="K93" s="556"/>
      <c r="L93" s="533"/>
      <c r="M93" s="536"/>
      <c r="N93" s="536"/>
      <c r="O93" s="577"/>
      <c r="P93" s="577"/>
      <c r="Q93" s="580"/>
    </row>
    <row r="94" spans="1:17" ht="12.9" customHeight="1">
      <c r="A94" s="539"/>
      <c r="B94" s="536"/>
      <c r="C94" s="542"/>
      <c r="D94" s="542"/>
      <c r="E94" s="70" t="e">
        <f>'5- Identificación de Riesgos'!#REF!</f>
        <v>#REF!</v>
      </c>
      <c r="F94" s="545"/>
      <c r="G94" s="547"/>
      <c r="H94" s="550"/>
      <c r="I94" s="264"/>
      <c r="J94" s="553"/>
      <c r="K94" s="556"/>
      <c r="L94" s="533"/>
      <c r="M94" s="536"/>
      <c r="N94" s="536"/>
      <c r="O94" s="577"/>
      <c r="P94" s="577"/>
      <c r="Q94" s="580"/>
    </row>
    <row r="95" spans="1:17" ht="12.9" customHeight="1">
      <c r="A95" s="539"/>
      <c r="B95" s="536"/>
      <c r="C95" s="542"/>
      <c r="D95" s="542"/>
      <c r="E95" s="70" t="e">
        <f>'5- Identificación de Riesgos'!#REF!</f>
        <v>#REF!</v>
      </c>
      <c r="F95" s="545"/>
      <c r="G95" s="547"/>
      <c r="H95" s="550"/>
      <c r="I95" s="264"/>
      <c r="J95" s="553"/>
      <c r="K95" s="556"/>
      <c r="L95" s="533"/>
      <c r="M95" s="536"/>
      <c r="N95" s="536"/>
      <c r="O95" s="577"/>
      <c r="P95" s="577"/>
      <c r="Q95" s="580"/>
    </row>
    <row r="96" spans="1:17" ht="12.9" customHeight="1">
      <c r="A96" s="539"/>
      <c r="B96" s="536"/>
      <c r="C96" s="542"/>
      <c r="D96" s="542"/>
      <c r="E96" s="70" t="e">
        <f>'5- Identificación de Riesgos'!#REF!</f>
        <v>#REF!</v>
      </c>
      <c r="F96" s="545"/>
      <c r="G96" s="547"/>
      <c r="H96" s="550"/>
      <c r="I96" s="264"/>
      <c r="J96" s="553"/>
      <c r="K96" s="556"/>
      <c r="L96" s="533"/>
      <c r="M96" s="536"/>
      <c r="N96" s="536"/>
      <c r="O96" s="577"/>
      <c r="P96" s="577"/>
      <c r="Q96" s="580"/>
    </row>
    <row r="97" spans="1:17" ht="12.9" customHeight="1">
      <c r="A97" s="539"/>
      <c r="B97" s="536"/>
      <c r="C97" s="542"/>
      <c r="D97" s="542"/>
      <c r="E97" s="70" t="e">
        <f>'5- Identificación de Riesgos'!#REF!</f>
        <v>#REF!</v>
      </c>
      <c r="F97" s="545"/>
      <c r="G97" s="547"/>
      <c r="H97" s="550"/>
      <c r="I97" s="264"/>
      <c r="J97" s="553"/>
      <c r="K97" s="556"/>
      <c r="L97" s="533"/>
      <c r="M97" s="536"/>
      <c r="N97" s="536"/>
      <c r="O97" s="577"/>
      <c r="P97" s="577"/>
      <c r="Q97" s="580"/>
    </row>
    <row r="98" spans="1:17" ht="12.9" customHeight="1">
      <c r="A98" s="539"/>
      <c r="B98" s="536"/>
      <c r="C98" s="542"/>
      <c r="D98" s="542"/>
      <c r="E98" s="70" t="e">
        <f>'5- Identificación de Riesgos'!#REF!</f>
        <v>#REF!</v>
      </c>
      <c r="F98" s="545"/>
      <c r="G98" s="547"/>
      <c r="H98" s="550"/>
      <c r="I98" s="264"/>
      <c r="J98" s="553"/>
      <c r="K98" s="556"/>
      <c r="L98" s="533"/>
      <c r="M98" s="536"/>
      <c r="N98" s="536"/>
      <c r="O98" s="577"/>
      <c r="P98" s="577"/>
      <c r="Q98" s="580"/>
    </row>
    <row r="99" spans="1:17" ht="12.9" customHeight="1" thickBot="1">
      <c r="A99" s="540"/>
      <c r="B99" s="537"/>
      <c r="C99" s="543"/>
      <c r="D99" s="543"/>
      <c r="E99" s="259" t="e">
        <f>'5- Identificación de Riesgos'!#REF!</f>
        <v>#REF!</v>
      </c>
      <c r="F99" s="546"/>
      <c r="G99" s="548"/>
      <c r="H99" s="551"/>
      <c r="I99" s="264"/>
      <c r="J99" s="554"/>
      <c r="K99" s="557"/>
      <c r="L99" s="534"/>
      <c r="M99" s="537"/>
      <c r="N99" s="537"/>
      <c r="O99" s="578"/>
      <c r="P99" s="578"/>
      <c r="Q99" s="581"/>
    </row>
    <row r="100" spans="1:17" ht="12.9" customHeight="1">
      <c r="A100" s="538">
        <f>'5- Identificación de Riesgos'!A49</f>
        <v>10</v>
      </c>
      <c r="B100" s="535" t="str">
        <f>'5- Identificación de Riesgos'!B49</f>
        <v xml:space="preserve">Recibir dádivas o beneficios a nombre propio o de terceros para afectar la seguridad o confidencialidad de la información </v>
      </c>
      <c r="C100" s="541" t="str">
        <f>'5- Identificación de Riesgos'!C49</f>
        <v>Recibir dádivas o beneficios a nombre propio o de terceros por revelar información confidencial, alterar, retener o no publicar información.</v>
      </c>
      <c r="D100" s="541" t="s">
        <v>232</v>
      </c>
      <c r="E100" s="69" t="str">
        <f>'5- Identificación de Riesgos'!D53</f>
        <v>1. Falta de ética de los servidores públicos (Debilidades en principios y valores)</v>
      </c>
      <c r="F100" s="544" t="str">
        <f>'5- Identificación de Riesgos'!H49</f>
        <v>Muy Baja - 1</v>
      </c>
      <c r="G100" s="541" t="str">
        <f>'5- Identificación de Riesgos'!M49</f>
        <v>Mayor - 4</v>
      </c>
      <c r="H100" s="549" t="str">
        <f>'5- Identificación de Riesgos'!N49</f>
        <v>Alto  - 4</v>
      </c>
      <c r="I100" s="264"/>
      <c r="J100" s="552" t="str">
        <f>'6- Valoración Controles'!T49</f>
        <v>Muy Baja - 1</v>
      </c>
      <c r="K100" s="555" t="str">
        <f>'6- Valoración Controles'!U49</f>
        <v>Moderado - 3</v>
      </c>
      <c r="L100" s="532" t="e">
        <f>AVERAGE(#REF!)</f>
        <v>#REF!</v>
      </c>
      <c r="M100" s="535" t="str">
        <f>'6- Valoración Controles'!V49</f>
        <v>Moderado - 3</v>
      </c>
      <c r="N100" s="535" t="s">
        <v>425</v>
      </c>
      <c r="O100" s="576" t="s">
        <v>433</v>
      </c>
      <c r="P100" s="576" t="s">
        <v>416</v>
      </c>
      <c r="Q100" s="579">
        <v>45657</v>
      </c>
    </row>
    <row r="101" spans="1:17" ht="12.9" customHeight="1">
      <c r="A101" s="539"/>
      <c r="B101" s="536"/>
      <c r="C101" s="542"/>
      <c r="D101" s="542"/>
      <c r="E101" s="70" t="str">
        <f>'5- Identificación de Riesgos'!D54</f>
        <v>2. Falta de ética de terceros interesados (Debilidades principios y valores)</v>
      </c>
      <c r="F101" s="545"/>
      <c r="G101" s="547"/>
      <c r="H101" s="550"/>
      <c r="I101" s="264"/>
      <c r="J101" s="553"/>
      <c r="K101" s="556"/>
      <c r="L101" s="533"/>
      <c r="M101" s="536"/>
      <c r="N101" s="536"/>
      <c r="O101" s="577"/>
      <c r="P101" s="577"/>
      <c r="Q101" s="580"/>
    </row>
    <row r="102" spans="1:17" ht="12.9" customHeight="1">
      <c r="A102" s="539"/>
      <c r="B102" s="536"/>
      <c r="C102" s="542"/>
      <c r="D102" s="542"/>
      <c r="E102" s="70" t="str">
        <f>'5- Identificación de Riesgos'!D55</f>
        <v>3. Debilidad en los controles de los procedimientos por no determinar y/o aplicar la lista de chequeo de los productos y especificaciones.</v>
      </c>
      <c r="F102" s="545"/>
      <c r="G102" s="547"/>
      <c r="H102" s="550"/>
      <c r="I102" s="264"/>
      <c r="J102" s="553"/>
      <c r="K102" s="556"/>
      <c r="L102" s="533"/>
      <c r="M102" s="536"/>
      <c r="N102" s="536"/>
      <c r="O102" s="577"/>
      <c r="P102" s="577"/>
      <c r="Q102" s="580"/>
    </row>
    <row r="103" spans="1:17" ht="12.9" customHeight="1">
      <c r="A103" s="539"/>
      <c r="B103" s="536"/>
      <c r="C103" s="542"/>
      <c r="D103" s="542"/>
      <c r="E103" s="70" t="e">
        <f>'5- Identificación de Riesgos'!#REF!</f>
        <v>#REF!</v>
      </c>
      <c r="F103" s="545"/>
      <c r="G103" s="547"/>
      <c r="H103" s="550"/>
      <c r="I103" s="264"/>
      <c r="J103" s="553"/>
      <c r="K103" s="556"/>
      <c r="L103" s="533"/>
      <c r="M103" s="536"/>
      <c r="N103" s="536"/>
      <c r="O103" s="577"/>
      <c r="P103" s="577"/>
      <c r="Q103" s="580"/>
    </row>
    <row r="104" spans="1:17" ht="12.9" customHeight="1">
      <c r="A104" s="539"/>
      <c r="B104" s="536"/>
      <c r="C104" s="542"/>
      <c r="D104" s="542"/>
      <c r="E104" s="70" t="str">
        <f>'5- Identificación de Riesgos'!D56</f>
        <v xml:space="preserve">4. Debilidad en los controles de los procedimientos por concentración en la determinación de las condiciones de las necesidades a contratar </v>
      </c>
      <c r="F104" s="545"/>
      <c r="G104" s="547"/>
      <c r="H104" s="550"/>
      <c r="I104" s="264"/>
      <c r="J104" s="553"/>
      <c r="K104" s="556"/>
      <c r="L104" s="533"/>
      <c r="M104" s="536"/>
      <c r="N104" s="536"/>
      <c r="O104" s="577"/>
      <c r="P104" s="577"/>
      <c r="Q104" s="580"/>
    </row>
    <row r="105" spans="1:17" ht="12.9" customHeight="1">
      <c r="A105" s="539"/>
      <c r="B105" s="536"/>
      <c r="C105" s="542"/>
      <c r="D105" s="542"/>
      <c r="E105" s="70" t="e">
        <f>'5- Identificación de Riesgos'!#REF!</f>
        <v>#REF!</v>
      </c>
      <c r="F105" s="545"/>
      <c r="G105" s="547"/>
      <c r="H105" s="550"/>
      <c r="I105" s="264"/>
      <c r="J105" s="553"/>
      <c r="K105" s="556"/>
      <c r="L105" s="533"/>
      <c r="M105" s="536"/>
      <c r="N105" s="536"/>
      <c r="O105" s="577"/>
      <c r="P105" s="577"/>
      <c r="Q105" s="580"/>
    </row>
    <row r="106" spans="1:17" ht="12.9" customHeight="1">
      <c r="A106" s="539"/>
      <c r="B106" s="536"/>
      <c r="C106" s="542"/>
      <c r="D106" s="542"/>
      <c r="E106" s="70" t="e">
        <f>'5- Identificación de Riesgos'!#REF!</f>
        <v>#REF!</v>
      </c>
      <c r="F106" s="545"/>
      <c r="G106" s="547"/>
      <c r="H106" s="550"/>
      <c r="I106" s="264"/>
      <c r="J106" s="553"/>
      <c r="K106" s="556"/>
      <c r="L106" s="533"/>
      <c r="M106" s="536"/>
      <c r="N106" s="536"/>
      <c r="O106" s="577"/>
      <c r="P106" s="577"/>
      <c r="Q106" s="580"/>
    </row>
    <row r="107" spans="1:17" ht="12.9" customHeight="1">
      <c r="A107" s="539"/>
      <c r="B107" s="536"/>
      <c r="C107" s="542"/>
      <c r="D107" s="542"/>
      <c r="E107" s="70" t="e">
        <f>'5- Identificación de Riesgos'!#REF!</f>
        <v>#REF!</v>
      </c>
      <c r="F107" s="545"/>
      <c r="G107" s="547"/>
      <c r="H107" s="550"/>
      <c r="I107" s="264"/>
      <c r="J107" s="553"/>
      <c r="K107" s="556"/>
      <c r="L107" s="533"/>
      <c r="M107" s="536"/>
      <c r="N107" s="536"/>
      <c r="O107" s="577"/>
      <c r="P107" s="577"/>
      <c r="Q107" s="580"/>
    </row>
    <row r="108" spans="1:17" ht="12.9" customHeight="1">
      <c r="A108" s="539"/>
      <c r="B108" s="536"/>
      <c r="C108" s="542"/>
      <c r="D108" s="542"/>
      <c r="E108" s="70" t="e">
        <f>'5- Identificación de Riesgos'!#REF!</f>
        <v>#REF!</v>
      </c>
      <c r="F108" s="545"/>
      <c r="G108" s="547"/>
      <c r="H108" s="550"/>
      <c r="I108" s="264"/>
      <c r="J108" s="553"/>
      <c r="K108" s="556"/>
      <c r="L108" s="533"/>
      <c r="M108" s="536"/>
      <c r="N108" s="536"/>
      <c r="O108" s="577"/>
      <c r="P108" s="577"/>
      <c r="Q108" s="580"/>
    </row>
    <row r="109" spans="1:17" ht="12.9" customHeight="1" thickBot="1">
      <c r="A109" s="540"/>
      <c r="B109" s="537"/>
      <c r="C109" s="543"/>
      <c r="D109" s="543"/>
      <c r="E109" s="259" t="e">
        <f>'5- Identificación de Riesgos'!#REF!</f>
        <v>#REF!</v>
      </c>
      <c r="F109" s="546"/>
      <c r="G109" s="548"/>
      <c r="H109" s="551"/>
      <c r="I109" s="264"/>
      <c r="J109" s="554"/>
      <c r="K109" s="557"/>
      <c r="L109" s="534"/>
      <c r="M109" s="537"/>
      <c r="N109" s="537"/>
      <c r="O109" s="578"/>
      <c r="P109" s="578"/>
      <c r="Q109" s="581"/>
    </row>
    <row r="110" spans="1:17" ht="12.9" customHeight="1">
      <c r="A110" s="538">
        <f>'5- Identificación de Riesgos'!A53</f>
        <v>11</v>
      </c>
      <c r="B110" s="535" t="str">
        <f>'5- Identificación de Riesgos'!B53</f>
        <v>Ofrecer, prometer, entregar, aceptar o solicitar una ventaja indebida para la adquisición de bienes y servicios</v>
      </c>
      <c r="C110" s="541" t="str">
        <f>'5- Identificación de Riesgos'!C53</f>
        <v>Incorporar condiciones o requisitos que favorezcan a un proveedor en particular y/o una caracteristica o cualidad de un bien o servicio en especial</v>
      </c>
      <c r="D110" s="541" t="s">
        <v>232</v>
      </c>
      <c r="E110" s="69" t="str">
        <f>'5- Identificación de Riesgos'!D57</f>
        <v>1. Falta de ética de los servidores públicos (Debilidades en principios y valores)</v>
      </c>
      <c r="F110" s="544" t="str">
        <f>'5- Identificación de Riesgos'!H53</f>
        <v>Muy Baja - 1</v>
      </c>
      <c r="G110" s="541" t="str">
        <f>'5- Identificación de Riesgos'!M53</f>
        <v>Mayor - 4</v>
      </c>
      <c r="H110" s="549" t="str">
        <f>'5- Identificación de Riesgos'!N53</f>
        <v>Alto  - 4</v>
      </c>
      <c r="I110" s="264"/>
      <c r="J110" s="552" t="str">
        <f>'6- Valoración Controles'!T53</f>
        <v>Muy Baja - 1</v>
      </c>
      <c r="K110" s="555" t="str">
        <f>'6- Valoración Controles'!U53</f>
        <v>Moderado - 3</v>
      </c>
      <c r="L110" s="532" t="e">
        <f>AVERAGE(#REF!)</f>
        <v>#REF!</v>
      </c>
      <c r="M110" s="535" t="str">
        <f>'6- Valoración Controles'!V53</f>
        <v>Moderado - 3</v>
      </c>
      <c r="N110" s="535" t="s">
        <v>425</v>
      </c>
      <c r="O110" s="576" t="s">
        <v>433</v>
      </c>
      <c r="P110" s="576" t="s">
        <v>416</v>
      </c>
      <c r="Q110" s="579">
        <v>45657</v>
      </c>
    </row>
    <row r="111" spans="1:17" ht="12.9" customHeight="1">
      <c r="A111" s="539"/>
      <c r="B111" s="536"/>
      <c r="C111" s="542"/>
      <c r="D111" s="542"/>
      <c r="E111" s="70" t="str">
        <f>'5- Identificación de Riesgos'!D58</f>
        <v>2. Falta de ética de terceros interesados (Debilidades principios y valores)</v>
      </c>
      <c r="F111" s="545"/>
      <c r="G111" s="547"/>
      <c r="H111" s="550"/>
      <c r="I111" s="264"/>
      <c r="J111" s="553"/>
      <c r="K111" s="556"/>
      <c r="L111" s="533"/>
      <c r="M111" s="536"/>
      <c r="N111" s="536"/>
      <c r="O111" s="577"/>
      <c r="P111" s="577"/>
      <c r="Q111" s="580"/>
    </row>
    <row r="112" spans="1:17" ht="12.9" customHeight="1">
      <c r="A112" s="539"/>
      <c r="B112" s="536"/>
      <c r="C112" s="542"/>
      <c r="D112" s="542"/>
      <c r="E112" s="70" t="str">
        <f>'5- Identificación de Riesgos'!D59</f>
        <v>3. Debilidad en los controles de los procedimientos por no determinar y/o aplicar la lista de chequeo de los productos y especificaciones.</v>
      </c>
      <c r="F112" s="545"/>
      <c r="G112" s="547"/>
      <c r="H112" s="550"/>
      <c r="I112" s="264"/>
      <c r="J112" s="553"/>
      <c r="K112" s="556"/>
      <c r="L112" s="533"/>
      <c r="M112" s="536"/>
      <c r="N112" s="536"/>
      <c r="O112" s="577"/>
      <c r="P112" s="577"/>
      <c r="Q112" s="580"/>
    </row>
    <row r="113" spans="1:17" ht="12.9" customHeight="1">
      <c r="A113" s="539"/>
      <c r="B113" s="536"/>
      <c r="C113" s="542"/>
      <c r="D113" s="542"/>
      <c r="E113" s="70" t="e">
        <f>'5- Identificación de Riesgos'!#REF!</f>
        <v>#REF!</v>
      </c>
      <c r="F113" s="545"/>
      <c r="G113" s="547"/>
      <c r="H113" s="550"/>
      <c r="I113" s="264"/>
      <c r="J113" s="553"/>
      <c r="K113" s="556"/>
      <c r="L113" s="533"/>
      <c r="M113" s="536"/>
      <c r="N113" s="536"/>
      <c r="O113" s="577"/>
      <c r="P113" s="577"/>
      <c r="Q113" s="580"/>
    </row>
    <row r="114" spans="1:17" ht="12.9" customHeight="1">
      <c r="A114" s="539"/>
      <c r="B114" s="536"/>
      <c r="C114" s="542"/>
      <c r="D114" s="542"/>
      <c r="E114" s="70" t="str">
        <f>'5- Identificación de Riesgos'!D60</f>
        <v>4. Debilidad en los controles, en los eventos de contar con Interventor, el Supervisor no efectua seguimiento y control a los informes de cumplimiento de obligaciones contractuales.</v>
      </c>
      <c r="F114" s="545"/>
      <c r="G114" s="547"/>
      <c r="H114" s="550"/>
      <c r="I114" s="264"/>
      <c r="J114" s="553"/>
      <c r="K114" s="556"/>
      <c r="L114" s="533"/>
      <c r="M114" s="536"/>
      <c r="N114" s="536"/>
      <c r="O114" s="577"/>
      <c r="P114" s="577"/>
      <c r="Q114" s="580"/>
    </row>
    <row r="115" spans="1:17" ht="12.9" customHeight="1">
      <c r="A115" s="539"/>
      <c r="B115" s="536"/>
      <c r="C115" s="542"/>
      <c r="D115" s="542"/>
      <c r="E115" s="70" t="str">
        <f>'5- Identificación de Riesgos'!D61</f>
        <v>5. Debilidad en los controles por que el Interventor y/o Supervisor se abstiene u omite verificar el cumplimiento de las obligaciones establecidas en el marco legal.</v>
      </c>
      <c r="F115" s="545"/>
      <c r="G115" s="547"/>
      <c r="H115" s="550"/>
      <c r="I115" s="264"/>
      <c r="J115" s="553"/>
      <c r="K115" s="556"/>
      <c r="L115" s="533"/>
      <c r="M115" s="536"/>
      <c r="N115" s="536"/>
      <c r="O115" s="577"/>
      <c r="P115" s="577"/>
      <c r="Q115" s="580"/>
    </row>
    <row r="116" spans="1:17" ht="12.9" customHeight="1">
      <c r="A116" s="539"/>
      <c r="B116" s="536"/>
      <c r="C116" s="542"/>
      <c r="D116" s="542"/>
      <c r="E116" s="70" t="str">
        <f>'5- Identificación de Riesgos'!D62</f>
        <v>6. Debilidad en los controles por no determinar los mecanismos de verificación que garanticen la integralidad y calidad del bien, producto o servicio, según especificaciones</v>
      </c>
      <c r="F116" s="545"/>
      <c r="G116" s="547"/>
      <c r="H116" s="550"/>
      <c r="I116" s="264"/>
      <c r="J116" s="553"/>
      <c r="K116" s="556"/>
      <c r="L116" s="533"/>
      <c r="M116" s="536"/>
      <c r="N116" s="536"/>
      <c r="O116" s="577"/>
      <c r="P116" s="577"/>
      <c r="Q116" s="580"/>
    </row>
    <row r="117" spans="1:17" ht="12.9" customHeight="1">
      <c r="A117" s="539"/>
      <c r="B117" s="536"/>
      <c r="C117" s="542"/>
      <c r="D117" s="542"/>
      <c r="E117" s="70" t="e">
        <f>'5- Identificación de Riesgos'!#REF!</f>
        <v>#REF!</v>
      </c>
      <c r="F117" s="545"/>
      <c r="G117" s="547"/>
      <c r="H117" s="550"/>
      <c r="I117" s="264"/>
      <c r="J117" s="553"/>
      <c r="K117" s="556"/>
      <c r="L117" s="533"/>
      <c r="M117" s="536"/>
      <c r="N117" s="536"/>
      <c r="O117" s="577"/>
      <c r="P117" s="577"/>
      <c r="Q117" s="580"/>
    </row>
    <row r="118" spans="1:17" ht="12.9" customHeight="1">
      <c r="A118" s="539"/>
      <c r="B118" s="536"/>
      <c r="C118" s="542"/>
      <c r="D118" s="542"/>
      <c r="E118" s="70" t="e">
        <f>'5- Identificación de Riesgos'!#REF!</f>
        <v>#REF!</v>
      </c>
      <c r="F118" s="545"/>
      <c r="G118" s="547"/>
      <c r="H118" s="550"/>
      <c r="I118" s="264"/>
      <c r="J118" s="553"/>
      <c r="K118" s="556"/>
      <c r="L118" s="533"/>
      <c r="M118" s="536"/>
      <c r="N118" s="536"/>
      <c r="O118" s="577"/>
      <c r="P118" s="577"/>
      <c r="Q118" s="580"/>
    </row>
    <row r="119" spans="1:17" ht="12.9" customHeight="1" thickBot="1">
      <c r="A119" s="540"/>
      <c r="B119" s="537"/>
      <c r="C119" s="543"/>
      <c r="D119" s="543"/>
      <c r="E119" s="259" t="e">
        <f>'5- Identificación de Riesgos'!#REF!</f>
        <v>#REF!</v>
      </c>
      <c r="F119" s="546"/>
      <c r="G119" s="548"/>
      <c r="H119" s="551"/>
      <c r="I119" s="264"/>
      <c r="J119" s="554"/>
      <c r="K119" s="557"/>
      <c r="L119" s="534"/>
      <c r="M119" s="537"/>
      <c r="N119" s="537"/>
      <c r="O119" s="578"/>
      <c r="P119" s="578"/>
      <c r="Q119" s="581"/>
    </row>
    <row r="120" spans="1:17" ht="12.9" customHeight="1">
      <c r="A120" s="538">
        <f>'5- Identificación de Riesgos'!A57</f>
        <v>12</v>
      </c>
      <c r="B120" s="535" t="str">
        <f>'5- Identificación de Riesgos'!B57</f>
        <v>Ofrecer, prometer, entregar, aceptar o solicitar una ventaja indebida para recibir bienes o servicios que no satisfacen las condiciones establecidas en los contratos y especificaciones técnicas</v>
      </c>
      <c r="C120" s="541" t="str">
        <f>'5- Identificación de Riesgos'!C57</f>
        <v xml:space="preserve">Cuando el supervisor y/o interventor en menoscabo de los intereses Institucionales y/o del Estado desvie, manipule, oculte, o se abstenga de brindar información sobre incumplimientos técnicos, financieros, contables, jurídicos y/o administrativos en la ejecución del contrato
 </v>
      </c>
      <c r="D120" s="541" t="s">
        <v>232</v>
      </c>
      <c r="E120" s="69" t="str">
        <f>'5- Identificación de Riesgos'!D63</f>
        <v>1. Falta de ética de los servidores públicos (Debilidades en principios y valores)</v>
      </c>
      <c r="F120" s="544" t="str">
        <f>'5- Identificación de Riesgos'!H57</f>
        <v>Muy Baja - 1</v>
      </c>
      <c r="G120" s="541" t="str">
        <f>'5- Identificación de Riesgos'!M57</f>
        <v>Mayor - 4</v>
      </c>
      <c r="H120" s="549" t="str">
        <f>'5- Identificación de Riesgos'!N57</f>
        <v>Alto  - 4</v>
      </c>
      <c r="I120" s="264"/>
      <c r="J120" s="552" t="str">
        <f>'6- Valoración Controles'!T57</f>
        <v>Muy Baja - 1</v>
      </c>
      <c r="K120" s="555" t="str">
        <f>'6- Valoración Controles'!U57</f>
        <v>Moderado - 3</v>
      </c>
      <c r="L120" s="532" t="e">
        <f>AVERAGE(#REF!)</f>
        <v>#REF!</v>
      </c>
      <c r="M120" s="535" t="str">
        <f>'6- Valoración Controles'!V57</f>
        <v>Moderado - 3</v>
      </c>
      <c r="N120" s="535" t="s">
        <v>425</v>
      </c>
      <c r="O120" s="576" t="s">
        <v>433</v>
      </c>
      <c r="P120" s="576" t="s">
        <v>416</v>
      </c>
      <c r="Q120" s="579">
        <v>45657</v>
      </c>
    </row>
    <row r="121" spans="1:17" ht="12.9" customHeight="1">
      <c r="A121" s="539"/>
      <c r="B121" s="536"/>
      <c r="C121" s="542"/>
      <c r="D121" s="542"/>
      <c r="E121" s="70" t="str">
        <f>'5- Identificación de Riesgos'!D64</f>
        <v>2. Falta de ética de terceros interesados (Debilidades principios y valores)</v>
      </c>
      <c r="F121" s="545"/>
      <c r="G121" s="547"/>
      <c r="H121" s="550"/>
      <c r="I121" s="264"/>
      <c r="J121" s="553"/>
      <c r="K121" s="556"/>
      <c r="L121" s="533"/>
      <c r="M121" s="536"/>
      <c r="N121" s="536"/>
      <c r="O121" s="577"/>
      <c r="P121" s="577"/>
      <c r="Q121" s="580"/>
    </row>
    <row r="122" spans="1:17" ht="12.9" customHeight="1">
      <c r="A122" s="539"/>
      <c r="B122" s="536"/>
      <c r="C122" s="542"/>
      <c r="D122" s="542"/>
      <c r="E122" s="70" t="str">
        <f>'5- Identificación de Riesgos'!D65</f>
        <v>3. Debilidad en los controles de los procedimientos para el manejo de los bienes muebles, equipos y consumibles</v>
      </c>
      <c r="F122" s="545"/>
      <c r="G122" s="547"/>
      <c r="H122" s="550"/>
      <c r="I122" s="264"/>
      <c r="J122" s="553"/>
      <c r="K122" s="556"/>
      <c r="L122" s="533"/>
      <c r="M122" s="536"/>
      <c r="N122" s="536"/>
      <c r="O122" s="577"/>
      <c r="P122" s="577"/>
      <c r="Q122" s="580"/>
    </row>
    <row r="123" spans="1:17" ht="12.9" customHeight="1">
      <c r="A123" s="539"/>
      <c r="B123" s="536"/>
      <c r="C123" s="542"/>
      <c r="D123" s="542"/>
      <c r="E123" s="70" t="str">
        <f>'5- Identificación de Riesgos'!D66</f>
        <v>4. Debilidad en los controles para el retiro de los bienes muebles, equipos y consumibles de las sedes de la entidad</v>
      </c>
      <c r="F123" s="545"/>
      <c r="G123" s="547"/>
      <c r="H123" s="550"/>
      <c r="I123" s="264"/>
      <c r="J123" s="553"/>
      <c r="K123" s="556"/>
      <c r="L123" s="533"/>
      <c r="M123" s="536"/>
      <c r="N123" s="536"/>
      <c r="O123" s="577"/>
      <c r="P123" s="577"/>
      <c r="Q123" s="580"/>
    </row>
    <row r="124" spans="1:17" ht="12.9" customHeight="1">
      <c r="A124" s="539"/>
      <c r="B124" s="536"/>
      <c r="C124" s="542"/>
      <c r="D124" s="542"/>
      <c r="E124" s="70" t="e">
        <f>'5- Identificación de Riesgos'!#REF!</f>
        <v>#REF!</v>
      </c>
      <c r="F124" s="545"/>
      <c r="G124" s="547"/>
      <c r="H124" s="550"/>
      <c r="I124" s="264"/>
      <c r="J124" s="553"/>
      <c r="K124" s="556"/>
      <c r="L124" s="533"/>
      <c r="M124" s="536"/>
      <c r="N124" s="536"/>
      <c r="O124" s="577"/>
      <c r="P124" s="577"/>
      <c r="Q124" s="580"/>
    </row>
    <row r="125" spans="1:17" ht="12.9" customHeight="1">
      <c r="A125" s="539"/>
      <c r="B125" s="536"/>
      <c r="C125" s="542"/>
      <c r="D125" s="542"/>
      <c r="E125" s="70" t="e">
        <f>'5- Identificación de Riesgos'!#REF!</f>
        <v>#REF!</v>
      </c>
      <c r="F125" s="545"/>
      <c r="G125" s="547"/>
      <c r="H125" s="550"/>
      <c r="I125" s="264"/>
      <c r="J125" s="553"/>
      <c r="K125" s="556"/>
      <c r="L125" s="533"/>
      <c r="M125" s="536"/>
      <c r="N125" s="536"/>
      <c r="O125" s="577"/>
      <c r="P125" s="577"/>
      <c r="Q125" s="580"/>
    </row>
    <row r="126" spans="1:17" ht="12.9" customHeight="1">
      <c r="A126" s="539"/>
      <c r="B126" s="536"/>
      <c r="C126" s="542"/>
      <c r="D126" s="542"/>
      <c r="E126" s="70" t="e">
        <f>'5- Identificación de Riesgos'!#REF!</f>
        <v>#REF!</v>
      </c>
      <c r="F126" s="545"/>
      <c r="G126" s="547"/>
      <c r="H126" s="550"/>
      <c r="I126" s="264"/>
      <c r="J126" s="553"/>
      <c r="K126" s="556"/>
      <c r="L126" s="533"/>
      <c r="M126" s="536"/>
      <c r="N126" s="536"/>
      <c r="O126" s="577"/>
      <c r="P126" s="577"/>
      <c r="Q126" s="580"/>
    </row>
    <row r="127" spans="1:17" ht="12.9" customHeight="1">
      <c r="A127" s="539"/>
      <c r="B127" s="536"/>
      <c r="C127" s="542"/>
      <c r="D127" s="542"/>
      <c r="E127" s="70" t="e">
        <f>'5- Identificación de Riesgos'!#REF!</f>
        <v>#REF!</v>
      </c>
      <c r="F127" s="545"/>
      <c r="G127" s="547"/>
      <c r="H127" s="550"/>
      <c r="I127" s="264"/>
      <c r="J127" s="553"/>
      <c r="K127" s="556"/>
      <c r="L127" s="533"/>
      <c r="M127" s="536"/>
      <c r="N127" s="536"/>
      <c r="O127" s="577"/>
      <c r="P127" s="577"/>
      <c r="Q127" s="580"/>
    </row>
    <row r="128" spans="1:17" ht="12.9" customHeight="1">
      <c r="A128" s="539"/>
      <c r="B128" s="536"/>
      <c r="C128" s="542"/>
      <c r="D128" s="542"/>
      <c r="E128" s="70" t="e">
        <f>'5- Identificación de Riesgos'!#REF!</f>
        <v>#REF!</v>
      </c>
      <c r="F128" s="545"/>
      <c r="G128" s="547"/>
      <c r="H128" s="550"/>
      <c r="I128" s="264"/>
      <c r="J128" s="553"/>
      <c r="K128" s="556"/>
      <c r="L128" s="533"/>
      <c r="M128" s="536"/>
      <c r="N128" s="536"/>
      <c r="O128" s="577"/>
      <c r="P128" s="577"/>
      <c r="Q128" s="580"/>
    </row>
    <row r="129" spans="1:17" ht="12.9" customHeight="1" thickBot="1">
      <c r="A129" s="540"/>
      <c r="B129" s="537"/>
      <c r="C129" s="543"/>
      <c r="D129" s="543"/>
      <c r="E129" s="259" t="e">
        <f>'5- Identificación de Riesgos'!#REF!</f>
        <v>#REF!</v>
      </c>
      <c r="F129" s="546"/>
      <c r="G129" s="548"/>
      <c r="H129" s="551"/>
      <c r="I129" s="264"/>
      <c r="J129" s="554"/>
      <c r="K129" s="557"/>
      <c r="L129" s="534"/>
      <c r="M129" s="537"/>
      <c r="N129" s="537"/>
      <c r="O129" s="578"/>
      <c r="P129" s="578"/>
      <c r="Q129" s="581"/>
    </row>
    <row r="130" spans="1:17" ht="12.9" customHeight="1">
      <c r="A130" s="538">
        <f>'5- Identificación de Riesgos'!A63</f>
        <v>13</v>
      </c>
      <c r="B130" s="535" t="str">
        <f>'5- Identificación de Riesgos'!B63</f>
        <v>Ofrecer, prometer, entregar, aceptar o solicitar una ventaja indebida para permitir el uso de los bienes muebles e inmubles, equipos y consumibles de la entidad con destino diferente a lo establecido.</v>
      </c>
      <c r="C130" s="541" t="str">
        <f>'5- Identificación de Riesgos'!C63</f>
        <v xml:space="preserve">Permitir el uso o destinación de los bienes muebles, inmuebles, equipos y consumibles de la entidad con proposito diferente a lo establecido </v>
      </c>
      <c r="D130" s="541" t="s">
        <v>232</v>
      </c>
      <c r="E130" s="69">
        <f>'5- Identificación de Riesgos'!D67</f>
        <v>0</v>
      </c>
      <c r="F130" s="544" t="str">
        <f>'5- Identificación de Riesgos'!H63</f>
        <v>Muy Baja - 1</v>
      </c>
      <c r="G130" s="541" t="str">
        <f>'5- Identificación de Riesgos'!M63</f>
        <v>Mayor - 4</v>
      </c>
      <c r="H130" s="549" t="str">
        <f>'5- Identificación de Riesgos'!N63</f>
        <v>Alto  - 4</v>
      </c>
      <c r="I130" s="264"/>
      <c r="J130" s="552" t="str">
        <f>'6- Valoración Controles'!T63</f>
        <v>Muy Baja - 1</v>
      </c>
      <c r="K130" s="555" t="str">
        <f>'6- Valoración Controles'!U63</f>
        <v>Moderado - 3</v>
      </c>
      <c r="L130" s="532" t="e">
        <f>AVERAGE(#REF!)</f>
        <v>#REF!</v>
      </c>
      <c r="M130" s="535" t="str">
        <f>'6- Valoración Controles'!V63</f>
        <v>Moderado - 3</v>
      </c>
      <c r="N130" s="535" t="s">
        <v>425</v>
      </c>
      <c r="O130" s="576" t="s">
        <v>433</v>
      </c>
      <c r="P130" s="576" t="s">
        <v>416</v>
      </c>
      <c r="Q130" s="579">
        <v>45657</v>
      </c>
    </row>
    <row r="131" spans="1:17" ht="12.9" customHeight="1">
      <c r="A131" s="539"/>
      <c r="B131" s="536"/>
      <c r="C131" s="542"/>
      <c r="D131" s="542"/>
      <c r="E131" s="70">
        <f>'5- Identificación de Riesgos'!D68</f>
        <v>0</v>
      </c>
      <c r="F131" s="545"/>
      <c r="G131" s="547"/>
      <c r="H131" s="550"/>
      <c r="I131" s="264"/>
      <c r="J131" s="553"/>
      <c r="K131" s="556"/>
      <c r="L131" s="533"/>
      <c r="M131" s="536"/>
      <c r="N131" s="536"/>
      <c r="O131" s="577"/>
      <c r="P131" s="577"/>
      <c r="Q131" s="580"/>
    </row>
    <row r="132" spans="1:17" ht="12.9" customHeight="1">
      <c r="A132" s="539"/>
      <c r="B132" s="536"/>
      <c r="C132" s="542"/>
      <c r="D132" s="542"/>
      <c r="E132" s="70">
        <f>'5- Identificación de Riesgos'!D69</f>
        <v>0</v>
      </c>
      <c r="F132" s="545"/>
      <c r="G132" s="547"/>
      <c r="H132" s="550"/>
      <c r="I132" s="264"/>
      <c r="J132" s="553"/>
      <c r="K132" s="556"/>
      <c r="L132" s="533"/>
      <c r="M132" s="536"/>
      <c r="N132" s="536"/>
      <c r="O132" s="577"/>
      <c r="P132" s="577"/>
      <c r="Q132" s="580"/>
    </row>
    <row r="133" spans="1:17" ht="12.9" customHeight="1">
      <c r="A133" s="539"/>
      <c r="B133" s="536"/>
      <c r="C133" s="542"/>
      <c r="D133" s="542"/>
      <c r="E133" s="70">
        <f>'5- Identificación de Riesgos'!D70</f>
        <v>0</v>
      </c>
      <c r="F133" s="545"/>
      <c r="G133" s="547"/>
      <c r="H133" s="550"/>
      <c r="I133" s="264"/>
      <c r="J133" s="553"/>
      <c r="K133" s="556"/>
      <c r="L133" s="533"/>
      <c r="M133" s="536"/>
      <c r="N133" s="536"/>
      <c r="O133" s="577"/>
      <c r="P133" s="577"/>
      <c r="Q133" s="580"/>
    </row>
    <row r="134" spans="1:17" ht="12.9" customHeight="1">
      <c r="A134" s="539"/>
      <c r="B134" s="536"/>
      <c r="C134" s="542"/>
      <c r="D134" s="542"/>
      <c r="E134" s="70">
        <f>'5- Identificación de Riesgos'!D71</f>
        <v>0</v>
      </c>
      <c r="F134" s="545"/>
      <c r="G134" s="547"/>
      <c r="H134" s="550"/>
      <c r="I134" s="264"/>
      <c r="J134" s="553"/>
      <c r="K134" s="556"/>
      <c r="L134" s="533"/>
      <c r="M134" s="536"/>
      <c r="N134" s="536"/>
      <c r="O134" s="577"/>
      <c r="P134" s="577"/>
      <c r="Q134" s="580"/>
    </row>
    <row r="135" spans="1:17" ht="12.9" customHeight="1">
      <c r="A135" s="539"/>
      <c r="B135" s="536"/>
      <c r="C135" s="542"/>
      <c r="D135" s="542"/>
      <c r="E135" s="70">
        <f>'5- Identificación de Riesgos'!D72</f>
        <v>0</v>
      </c>
      <c r="F135" s="545"/>
      <c r="G135" s="547"/>
      <c r="H135" s="550"/>
      <c r="I135" s="264"/>
      <c r="J135" s="553"/>
      <c r="K135" s="556"/>
      <c r="L135" s="533"/>
      <c r="M135" s="536"/>
      <c r="N135" s="536"/>
      <c r="O135" s="577"/>
      <c r="P135" s="577"/>
      <c r="Q135" s="580"/>
    </row>
    <row r="136" spans="1:17" ht="12.9" customHeight="1">
      <c r="A136" s="539"/>
      <c r="B136" s="536"/>
      <c r="C136" s="542"/>
      <c r="D136" s="542"/>
      <c r="E136" s="70">
        <f>'5- Identificación de Riesgos'!D73</f>
        <v>0</v>
      </c>
      <c r="F136" s="545"/>
      <c r="G136" s="547"/>
      <c r="H136" s="550"/>
      <c r="I136" s="264"/>
      <c r="J136" s="553"/>
      <c r="K136" s="556"/>
      <c r="L136" s="533"/>
      <c r="M136" s="536"/>
      <c r="N136" s="536"/>
      <c r="O136" s="577"/>
      <c r="P136" s="577"/>
      <c r="Q136" s="580"/>
    </row>
    <row r="137" spans="1:17" ht="12.9" customHeight="1">
      <c r="A137" s="539"/>
      <c r="B137" s="536"/>
      <c r="C137" s="542"/>
      <c r="D137" s="542"/>
      <c r="E137" s="70">
        <f>'5- Identificación de Riesgos'!D74</f>
        <v>0</v>
      </c>
      <c r="F137" s="545"/>
      <c r="G137" s="547"/>
      <c r="H137" s="550"/>
      <c r="I137" s="264"/>
      <c r="J137" s="553"/>
      <c r="K137" s="556"/>
      <c r="L137" s="533"/>
      <c r="M137" s="536"/>
      <c r="N137" s="536"/>
      <c r="O137" s="577"/>
      <c r="P137" s="577"/>
      <c r="Q137" s="580"/>
    </row>
    <row r="138" spans="1:17" ht="12.9" customHeight="1">
      <c r="A138" s="539"/>
      <c r="B138" s="536"/>
      <c r="C138" s="542"/>
      <c r="D138" s="542"/>
      <c r="E138" s="70">
        <f>'5- Identificación de Riesgos'!D75</f>
        <v>0</v>
      </c>
      <c r="F138" s="545"/>
      <c r="G138" s="547"/>
      <c r="H138" s="550"/>
      <c r="I138" s="264"/>
      <c r="J138" s="553"/>
      <c r="K138" s="556"/>
      <c r="L138" s="533"/>
      <c r="M138" s="536"/>
      <c r="N138" s="536"/>
      <c r="O138" s="577"/>
      <c r="P138" s="577"/>
      <c r="Q138" s="580"/>
    </row>
    <row r="139" spans="1:17" ht="12.9" customHeight="1" thickBot="1">
      <c r="A139" s="540"/>
      <c r="B139" s="537"/>
      <c r="C139" s="543"/>
      <c r="D139" s="543"/>
      <c r="E139" s="259">
        <f>'5- Identificación de Riesgos'!D76</f>
        <v>0</v>
      </c>
      <c r="F139" s="546"/>
      <c r="G139" s="548"/>
      <c r="H139" s="551"/>
      <c r="I139" s="264"/>
      <c r="J139" s="554"/>
      <c r="K139" s="557"/>
      <c r="L139" s="534"/>
      <c r="M139" s="537"/>
      <c r="N139" s="537"/>
      <c r="O139" s="578"/>
      <c r="P139" s="578"/>
      <c r="Q139" s="581"/>
    </row>
    <row r="140" spans="1:17"/>
  </sheetData>
  <sheetProtection sheet="1" objects="1" scenarios="1"/>
  <mergeCells count="222">
    <mergeCell ref="O130:O139"/>
    <mergeCell ref="P130:P139"/>
    <mergeCell ref="Q130:Q139"/>
    <mergeCell ref="O100:O109"/>
    <mergeCell ref="P100:P109"/>
    <mergeCell ref="Q100:Q109"/>
    <mergeCell ref="O110:O119"/>
    <mergeCell ref="P110:P119"/>
    <mergeCell ref="Q110:Q119"/>
    <mergeCell ref="O120:O129"/>
    <mergeCell ref="P120:P129"/>
    <mergeCell ref="Q120:Q129"/>
    <mergeCell ref="O70:O79"/>
    <mergeCell ref="P70:P79"/>
    <mergeCell ref="Q70:Q79"/>
    <mergeCell ref="O80:O89"/>
    <mergeCell ref="P80:P89"/>
    <mergeCell ref="Q80:Q89"/>
    <mergeCell ref="O90:O99"/>
    <mergeCell ref="P90:P99"/>
    <mergeCell ref="Q90:Q99"/>
    <mergeCell ref="O40:O49"/>
    <mergeCell ref="P40:P49"/>
    <mergeCell ref="Q40:Q49"/>
    <mergeCell ref="O50:O59"/>
    <mergeCell ref="P50:P59"/>
    <mergeCell ref="Q50:Q59"/>
    <mergeCell ref="O60:O69"/>
    <mergeCell ref="P60:P69"/>
    <mergeCell ref="Q60:Q69"/>
    <mergeCell ref="O10:O19"/>
    <mergeCell ref="P10:P19"/>
    <mergeCell ref="Q10:Q19"/>
    <mergeCell ref="O20:O29"/>
    <mergeCell ref="P20:P29"/>
    <mergeCell ref="Q20:Q29"/>
    <mergeCell ref="O30:O39"/>
    <mergeCell ref="P30:P39"/>
    <mergeCell ref="Q30:Q39"/>
    <mergeCell ref="L130:L139"/>
    <mergeCell ref="M130:M139"/>
    <mergeCell ref="N130:N139"/>
    <mergeCell ref="A130:A139"/>
    <mergeCell ref="B130:B139"/>
    <mergeCell ref="C130:C139"/>
    <mergeCell ref="D130:D139"/>
    <mergeCell ref="F130:F139"/>
    <mergeCell ref="G130:G139"/>
    <mergeCell ref="H130:H139"/>
    <mergeCell ref="J130:J139"/>
    <mergeCell ref="K130:K139"/>
    <mergeCell ref="A4:B4"/>
    <mergeCell ref="A5:B5"/>
    <mergeCell ref="A8:A9"/>
    <mergeCell ref="E8:E9"/>
    <mergeCell ref="C4:Q4"/>
    <mergeCell ref="C5:Q5"/>
    <mergeCell ref="C6:Q6"/>
    <mergeCell ref="L8:L9"/>
    <mergeCell ref="J8:J9"/>
    <mergeCell ref="H8:H9"/>
    <mergeCell ref="C8:C9"/>
    <mergeCell ref="A6:B6"/>
    <mergeCell ref="O8:O9"/>
    <mergeCell ref="P8:P9"/>
    <mergeCell ref="Q8:Q9"/>
    <mergeCell ref="A7:E7"/>
    <mergeCell ref="F7:H7"/>
    <mergeCell ref="M8:M9"/>
    <mergeCell ref="N8:N9"/>
    <mergeCell ref="F8:F9"/>
    <mergeCell ref="G8:G9"/>
    <mergeCell ref="J7:N7"/>
    <mergeCell ref="D8:D9"/>
    <mergeCell ref="B8:B9"/>
    <mergeCell ref="A10:A19"/>
    <mergeCell ref="B10:B19"/>
    <mergeCell ref="F10:F19"/>
    <mergeCell ref="K8:K9"/>
    <mergeCell ref="A20:A29"/>
    <mergeCell ref="B20:B29"/>
    <mergeCell ref="C20:C29"/>
    <mergeCell ref="D20:D29"/>
    <mergeCell ref="F20:F29"/>
    <mergeCell ref="I8:I9"/>
    <mergeCell ref="M10:M19"/>
    <mergeCell ref="N10:N19"/>
    <mergeCell ref="C10:C19"/>
    <mergeCell ref="D10:D19"/>
    <mergeCell ref="G10:G19"/>
    <mergeCell ref="H10:H19"/>
    <mergeCell ref="J10:J19"/>
    <mergeCell ref="K10:K19"/>
    <mergeCell ref="L10:L19"/>
    <mergeCell ref="M20:M29"/>
    <mergeCell ref="N20:N29"/>
    <mergeCell ref="A30:A39"/>
    <mergeCell ref="B30:B39"/>
    <mergeCell ref="C30:C39"/>
    <mergeCell ref="D30:D39"/>
    <mergeCell ref="F30:F39"/>
    <mergeCell ref="G30:G39"/>
    <mergeCell ref="H30:H39"/>
    <mergeCell ref="J30:J39"/>
    <mergeCell ref="K30:K39"/>
    <mergeCell ref="L30:L39"/>
    <mergeCell ref="M30:M39"/>
    <mergeCell ref="N30:N39"/>
    <mergeCell ref="G20:G29"/>
    <mergeCell ref="H20:H29"/>
    <mergeCell ref="J20:J29"/>
    <mergeCell ref="K20:K29"/>
    <mergeCell ref="L20:L29"/>
    <mergeCell ref="M40:M49"/>
    <mergeCell ref="N40:N49"/>
    <mergeCell ref="A50:A59"/>
    <mergeCell ref="B50:B59"/>
    <mergeCell ref="C50:C59"/>
    <mergeCell ref="D50:D59"/>
    <mergeCell ref="F50:F59"/>
    <mergeCell ref="G50:G59"/>
    <mergeCell ref="H50:H59"/>
    <mergeCell ref="J50:J59"/>
    <mergeCell ref="K50:K59"/>
    <mergeCell ref="L50:L59"/>
    <mergeCell ref="M50:M59"/>
    <mergeCell ref="N50:N59"/>
    <mergeCell ref="G40:G49"/>
    <mergeCell ref="H40:H49"/>
    <mergeCell ref="J40:J49"/>
    <mergeCell ref="K40:K49"/>
    <mergeCell ref="L40:L49"/>
    <mergeCell ref="A40:A49"/>
    <mergeCell ref="B40:B49"/>
    <mergeCell ref="C40:C49"/>
    <mergeCell ref="D40:D49"/>
    <mergeCell ref="F40:F49"/>
    <mergeCell ref="A70:A79"/>
    <mergeCell ref="B70:B79"/>
    <mergeCell ref="M60:M69"/>
    <mergeCell ref="N60:N69"/>
    <mergeCell ref="C70:C79"/>
    <mergeCell ref="D70:D79"/>
    <mergeCell ref="F70:F79"/>
    <mergeCell ref="G70:G79"/>
    <mergeCell ref="H70:H79"/>
    <mergeCell ref="J70:J79"/>
    <mergeCell ref="K70:K79"/>
    <mergeCell ref="L70:L79"/>
    <mergeCell ref="M70:M79"/>
    <mergeCell ref="N70:N79"/>
    <mergeCell ref="G60:G69"/>
    <mergeCell ref="H60:H69"/>
    <mergeCell ref="J60:J69"/>
    <mergeCell ref="K60:K69"/>
    <mergeCell ref="L60:L69"/>
    <mergeCell ref="A60:A69"/>
    <mergeCell ref="B60:B69"/>
    <mergeCell ref="C60:C69"/>
    <mergeCell ref="D60:D69"/>
    <mergeCell ref="F60:F69"/>
    <mergeCell ref="K90:K99"/>
    <mergeCell ref="L80:L89"/>
    <mergeCell ref="M80:M89"/>
    <mergeCell ref="A80:A89"/>
    <mergeCell ref="B80:B89"/>
    <mergeCell ref="C80:C89"/>
    <mergeCell ref="D80:D89"/>
    <mergeCell ref="F80:F89"/>
    <mergeCell ref="G80:G89"/>
    <mergeCell ref="H80:H89"/>
    <mergeCell ref="J80:J89"/>
    <mergeCell ref="J90:J99"/>
    <mergeCell ref="K80:K89"/>
    <mergeCell ref="N80:N89"/>
    <mergeCell ref="K110:K119"/>
    <mergeCell ref="L90:L99"/>
    <mergeCell ref="M90:M99"/>
    <mergeCell ref="N90:N99"/>
    <mergeCell ref="A100:A109"/>
    <mergeCell ref="B100:B109"/>
    <mergeCell ref="C100:C109"/>
    <mergeCell ref="D100:D109"/>
    <mergeCell ref="F100:F109"/>
    <mergeCell ref="G100:G109"/>
    <mergeCell ref="H100:H109"/>
    <mergeCell ref="J100:J109"/>
    <mergeCell ref="K100:K109"/>
    <mergeCell ref="L100:L109"/>
    <mergeCell ref="M100:M109"/>
    <mergeCell ref="N100:N109"/>
    <mergeCell ref="A90:A99"/>
    <mergeCell ref="B90:B99"/>
    <mergeCell ref="C90:C99"/>
    <mergeCell ref="D90:D99"/>
    <mergeCell ref="F90:F99"/>
    <mergeCell ref="G90:G99"/>
    <mergeCell ref="H90:H99"/>
    <mergeCell ref="C1:Q3"/>
    <mergeCell ref="L120:L129"/>
    <mergeCell ref="M120:M129"/>
    <mergeCell ref="N120:N129"/>
    <mergeCell ref="A120:A129"/>
    <mergeCell ref="B120:B129"/>
    <mergeCell ref="C120:C129"/>
    <mergeCell ref="D120:D129"/>
    <mergeCell ref="F120:F129"/>
    <mergeCell ref="G120:G129"/>
    <mergeCell ref="H120:H129"/>
    <mergeCell ref="J120:J129"/>
    <mergeCell ref="K120:K129"/>
    <mergeCell ref="L110:L119"/>
    <mergeCell ref="M110:M119"/>
    <mergeCell ref="N110:N119"/>
    <mergeCell ref="A110:A119"/>
    <mergeCell ref="B110:B119"/>
    <mergeCell ref="C110:C119"/>
    <mergeCell ref="D110:D119"/>
    <mergeCell ref="F110:F119"/>
    <mergeCell ref="G110:G119"/>
    <mergeCell ref="H110:H119"/>
    <mergeCell ref="J110:J119"/>
  </mergeCells>
  <conditionalFormatting sqref="F10 F20 F30 F40 F50 F60 F70 F80 F90 F100 F110 F120 F130">
    <cfRule type="containsText" dxfId="229" priority="1135" operator="containsText" text="Muy Baja">
      <formula>NOT(ISERROR(SEARCH("Muy Baja",F10)))</formula>
    </cfRule>
    <cfRule type="containsText" dxfId="228" priority="1136" operator="containsText" text="Baja">
      <formula>NOT(ISERROR(SEARCH("Baja",F10)))</formula>
    </cfRule>
    <cfRule type="containsText" dxfId="227" priority="1137" operator="containsText" text="Muy Alta">
      <formula>NOT(ISERROR(SEARCH("Muy Alta",F10)))</formula>
    </cfRule>
    <cfRule type="containsText" dxfId="226" priority="1139" operator="containsText" text="Alta">
      <formula>NOT(ISERROR(SEARCH("Alta",F10)))</formula>
    </cfRule>
    <cfRule type="containsText" dxfId="225" priority="1140" operator="containsText" text="Media">
      <formula>NOT(ISERROR(SEARCH("Media",F10)))</formula>
    </cfRule>
    <cfRule type="containsText" dxfId="224" priority="1141" operator="containsText" text="Media">
      <formula>NOT(ISERROR(SEARCH("Media",F10)))</formula>
    </cfRule>
    <cfRule type="containsText" dxfId="223" priority="1142" operator="containsText" text="Media">
      <formula>NOT(ISERROR(SEARCH("Media",F10)))</formula>
    </cfRule>
    <cfRule type="containsText" dxfId="222" priority="1143" operator="containsText" text="Muy Baja">
      <formula>NOT(ISERROR(SEARCH("Muy Baja",F10)))</formula>
    </cfRule>
    <cfRule type="containsText" dxfId="221" priority="1144" operator="containsText" text="Baja">
      <formula>NOT(ISERROR(SEARCH("Baja",F10)))</formula>
    </cfRule>
    <cfRule type="containsText" dxfId="220" priority="1145" operator="containsText" text="Muy Baja">
      <formula>NOT(ISERROR(SEARCH("Muy Baja",F10)))</formula>
    </cfRule>
    <cfRule type="containsText" dxfId="219" priority="1146" operator="containsText" text="Muy Baja">
      <formula>NOT(ISERROR(SEARCH("Muy Baja",F10)))</formula>
    </cfRule>
    <cfRule type="containsText" dxfId="218" priority="1147" operator="containsText" text="Muy Baja">
      <formula>NOT(ISERROR(SEARCH("Muy Baja",F10)))</formula>
    </cfRule>
    <cfRule type="containsText" dxfId="217" priority="1148" operator="containsText" text="Muy Baja'Tabla probabilidad'!">
      <formula>NOT(ISERROR(SEARCH("Muy Baja'Tabla probabilidad'!",F10)))</formula>
    </cfRule>
    <cfRule type="containsText" dxfId="216" priority="1149" operator="containsText" text="Muy bajo">
      <formula>NOT(ISERROR(SEARCH("Muy bajo",F10)))</formula>
    </cfRule>
    <cfRule type="containsText" dxfId="215" priority="1150" operator="containsText" text="Alta">
      <formula>NOT(ISERROR(SEARCH("Alta",F10)))</formula>
    </cfRule>
    <cfRule type="containsText" dxfId="214" priority="1151" operator="containsText" text="Media">
      <formula>NOT(ISERROR(SEARCH("Media",F10)))</formula>
    </cfRule>
    <cfRule type="containsText" dxfId="213" priority="1152" operator="containsText" text="Baja">
      <formula>NOT(ISERROR(SEARCH("Baja",F10)))</formula>
    </cfRule>
    <cfRule type="containsText" dxfId="212" priority="1153" operator="containsText" text="Muy baja">
      <formula>NOT(ISERROR(SEARCH("Muy baja",F10)))</formula>
    </cfRule>
    <cfRule type="cellIs" dxfId="209" priority="1156" operator="between">
      <formula>1</formula>
      <formula>2</formula>
    </cfRule>
    <cfRule type="cellIs" dxfId="208" priority="1157" operator="between">
      <formula>0</formula>
      <formula>2</formula>
    </cfRule>
  </conditionalFormatting>
  <conditionalFormatting sqref="G10 G20 G30 G40 G50 G60 G70 G80 G90 G100 G110 G120 G130">
    <cfRule type="containsText" dxfId="207" priority="1129" operator="containsText" text="Catastrófico">
      <formula>NOT(ISERROR(SEARCH("Catastrófico",G10)))</formula>
    </cfRule>
    <cfRule type="containsText" dxfId="206" priority="1130" operator="containsText" text="Mayor">
      <formula>NOT(ISERROR(SEARCH("Mayor",G10)))</formula>
    </cfRule>
    <cfRule type="containsText" dxfId="205" priority="1131" operator="containsText" text="Alta">
      <formula>NOT(ISERROR(SEARCH("Alta",G10)))</formula>
    </cfRule>
    <cfRule type="containsText" dxfId="204" priority="1132" operator="containsText" text="Moderado">
      <formula>NOT(ISERROR(SEARCH("Moderado",G10)))</formula>
    </cfRule>
    <cfRule type="containsText" dxfId="203" priority="1133" operator="containsText" text="Menor">
      <formula>NOT(ISERROR(SEARCH("Menor",G10)))</formula>
    </cfRule>
    <cfRule type="containsText" dxfId="202" priority="1134" operator="containsText" text="Leve">
      <formula>NOT(ISERROR(SEARCH("Leve",G10)))</formula>
    </cfRule>
  </conditionalFormatting>
  <conditionalFormatting sqref="H10:I10 H20:I20 H30:I30 H40:I40 H50:I50 H60 H70 H80 H90 H100 H110 H120 H130">
    <cfRule type="containsText" dxfId="201" priority="1125" operator="containsText" text="Alto">
      <formula>NOT(ISERROR(SEARCH("Alto",H10)))</formula>
    </cfRule>
    <cfRule type="containsText" dxfId="200" priority="1126" operator="containsText" text="Bajo">
      <formula>NOT(ISERROR(SEARCH("Bajo",H10)))</formula>
    </cfRule>
    <cfRule type="containsText" dxfId="199" priority="1127" operator="containsText" text="Moderado">
      <formula>NOT(ISERROR(SEARCH("Moderado",H10)))</formula>
    </cfRule>
    <cfRule type="containsText" dxfId="198" priority="1128" operator="containsText" text="Extremo">
      <formula>NOT(ISERROR(SEARCH("Extremo",H10)))</formula>
    </cfRule>
  </conditionalFormatting>
  <conditionalFormatting sqref="H10:I10 H20:I20 H30:I30 H40:I40 H50:I50">
    <cfRule type="containsText" dxfId="197" priority="1124" operator="containsText" text="Extremo">
      <formula>NOT(ISERROR(SEARCH("Extremo",H10)))</formula>
    </cfRule>
  </conditionalFormatting>
  <conditionalFormatting sqref="H60:I60">
    <cfRule type="containsText" dxfId="196" priority="421" operator="containsText" text="Extremo">
      <formula>NOT(ISERROR(SEARCH("Extremo",H60)))</formula>
    </cfRule>
  </conditionalFormatting>
  <conditionalFormatting sqref="H70:I70">
    <cfRule type="containsText" dxfId="195" priority="368" operator="containsText" text="Extremo">
      <formula>NOT(ISERROR(SEARCH("Extremo",H70)))</formula>
    </cfRule>
  </conditionalFormatting>
  <conditionalFormatting sqref="H80:I80">
    <cfRule type="containsText" dxfId="194" priority="262" operator="containsText" text="Extremo">
      <formula>NOT(ISERROR(SEARCH("Extremo",H80)))</formula>
    </cfRule>
  </conditionalFormatting>
  <conditionalFormatting sqref="H90:I90">
    <cfRule type="containsText" dxfId="193" priority="209" operator="containsText" text="Extremo">
      <formula>NOT(ISERROR(SEARCH("Extremo",H90)))</formula>
    </cfRule>
  </conditionalFormatting>
  <conditionalFormatting sqref="H100:I100">
    <cfRule type="containsText" dxfId="192" priority="156" operator="containsText" text="Extremo">
      <formula>NOT(ISERROR(SEARCH("Extremo",H100)))</formula>
    </cfRule>
  </conditionalFormatting>
  <conditionalFormatting sqref="H110:I110">
    <cfRule type="containsText" dxfId="191" priority="103" operator="containsText" text="Extremo">
      <formula>NOT(ISERROR(SEARCH("Extremo",H110)))</formula>
    </cfRule>
  </conditionalFormatting>
  <conditionalFormatting sqref="H120:I120 H130:I130">
    <cfRule type="containsText" dxfId="190" priority="50" operator="containsText" text="Extremo">
      <formula>NOT(ISERROR(SEARCH("Extremo",H120)))</formula>
    </cfRule>
  </conditionalFormatting>
  <conditionalFormatting sqref="I60">
    <cfRule type="containsText" dxfId="189" priority="417" operator="containsText" text="Extremo">
      <formula>NOT(ISERROR(SEARCH("Extremo",I60)))</formula>
    </cfRule>
    <cfRule type="containsText" dxfId="188" priority="418" operator="containsText" text="Alto">
      <formula>NOT(ISERROR(SEARCH("Alto",I60)))</formula>
    </cfRule>
    <cfRule type="containsText" dxfId="187" priority="419" operator="containsText" text="Bajo">
      <formula>NOT(ISERROR(SEARCH("Bajo",I60)))</formula>
    </cfRule>
    <cfRule type="containsText" dxfId="186" priority="420" operator="containsText" text="Moderado">
      <formula>NOT(ISERROR(SEARCH("Moderado",I60)))</formula>
    </cfRule>
  </conditionalFormatting>
  <conditionalFormatting sqref="I70">
    <cfRule type="containsText" dxfId="185" priority="364" operator="containsText" text="Extremo">
      <formula>NOT(ISERROR(SEARCH("Extremo",I70)))</formula>
    </cfRule>
    <cfRule type="containsText" dxfId="184" priority="365" operator="containsText" text="Alto">
      <formula>NOT(ISERROR(SEARCH("Alto",I70)))</formula>
    </cfRule>
    <cfRule type="containsText" dxfId="183" priority="366" operator="containsText" text="Bajo">
      <formula>NOT(ISERROR(SEARCH("Bajo",I70)))</formula>
    </cfRule>
    <cfRule type="containsText" dxfId="182" priority="367" operator="containsText" text="Moderado">
      <formula>NOT(ISERROR(SEARCH("Moderado",I70)))</formula>
    </cfRule>
  </conditionalFormatting>
  <conditionalFormatting sqref="I80">
    <cfRule type="containsText" dxfId="181" priority="258" operator="containsText" text="Extremo">
      <formula>NOT(ISERROR(SEARCH("Extremo",I80)))</formula>
    </cfRule>
    <cfRule type="containsText" dxfId="180" priority="259" operator="containsText" text="Alto">
      <formula>NOT(ISERROR(SEARCH("Alto",I80)))</formula>
    </cfRule>
    <cfRule type="containsText" dxfId="179" priority="260" operator="containsText" text="Bajo">
      <formula>NOT(ISERROR(SEARCH("Bajo",I80)))</formula>
    </cfRule>
    <cfRule type="containsText" dxfId="178" priority="261" operator="containsText" text="Moderado">
      <formula>NOT(ISERROR(SEARCH("Moderado",I80)))</formula>
    </cfRule>
  </conditionalFormatting>
  <conditionalFormatting sqref="I90">
    <cfRule type="containsText" dxfId="177" priority="205" operator="containsText" text="Extremo">
      <formula>NOT(ISERROR(SEARCH("Extremo",I90)))</formula>
    </cfRule>
    <cfRule type="containsText" dxfId="176" priority="206" operator="containsText" text="Alto">
      <formula>NOT(ISERROR(SEARCH("Alto",I90)))</formula>
    </cfRule>
    <cfRule type="containsText" dxfId="175" priority="207" operator="containsText" text="Bajo">
      <formula>NOT(ISERROR(SEARCH("Bajo",I90)))</formula>
    </cfRule>
    <cfRule type="containsText" dxfId="174" priority="208" operator="containsText" text="Moderado">
      <formula>NOT(ISERROR(SEARCH("Moderado",I90)))</formula>
    </cfRule>
  </conditionalFormatting>
  <conditionalFormatting sqref="I100">
    <cfRule type="containsText" dxfId="173" priority="152" operator="containsText" text="Extremo">
      <formula>NOT(ISERROR(SEARCH("Extremo",I100)))</formula>
    </cfRule>
    <cfRule type="containsText" dxfId="172" priority="153" operator="containsText" text="Alto">
      <formula>NOT(ISERROR(SEARCH("Alto",I100)))</formula>
    </cfRule>
    <cfRule type="containsText" dxfId="171" priority="154" operator="containsText" text="Bajo">
      <formula>NOT(ISERROR(SEARCH("Bajo",I100)))</formula>
    </cfRule>
    <cfRule type="containsText" dxfId="170" priority="155" operator="containsText" text="Moderado">
      <formula>NOT(ISERROR(SEARCH("Moderado",I100)))</formula>
    </cfRule>
  </conditionalFormatting>
  <conditionalFormatting sqref="I110">
    <cfRule type="containsText" dxfId="169" priority="99" operator="containsText" text="Extremo">
      <formula>NOT(ISERROR(SEARCH("Extremo",I110)))</formula>
    </cfRule>
    <cfRule type="containsText" dxfId="168" priority="100" operator="containsText" text="Alto">
      <formula>NOT(ISERROR(SEARCH("Alto",I110)))</formula>
    </cfRule>
    <cfRule type="containsText" dxfId="167" priority="101" operator="containsText" text="Bajo">
      <formula>NOT(ISERROR(SEARCH("Bajo",I110)))</formula>
    </cfRule>
    <cfRule type="containsText" dxfId="166" priority="102" operator="containsText" text="Moderado">
      <formula>NOT(ISERROR(SEARCH("Moderado",I110)))</formula>
    </cfRule>
  </conditionalFormatting>
  <conditionalFormatting sqref="I120 I130">
    <cfRule type="containsText" dxfId="165" priority="46" operator="containsText" text="Extremo">
      <formula>NOT(ISERROR(SEARCH("Extremo",I120)))</formula>
    </cfRule>
    <cfRule type="containsText" dxfId="164" priority="47" operator="containsText" text="Alto">
      <formula>NOT(ISERROR(SEARCH("Alto",I120)))</formula>
    </cfRule>
    <cfRule type="containsText" dxfId="163" priority="48" operator="containsText" text="Bajo">
      <formula>NOT(ISERROR(SEARCH("Bajo",I120)))</formula>
    </cfRule>
    <cfRule type="containsText" dxfId="162" priority="49" operator="containsText" text="Moderado">
      <formula>NOT(ISERROR(SEARCH("Moderado",I120)))</formula>
    </cfRule>
  </conditionalFormatting>
  <conditionalFormatting sqref="J10:J79 J90:J139">
    <cfRule type="containsText" dxfId="161" priority="1093" operator="containsText" text="Muy Alta">
      <formula>NOT(ISERROR(SEARCH("Muy Alta",J10)))</formula>
    </cfRule>
    <cfRule type="containsText" dxfId="160" priority="1094" operator="containsText" text="Alta">
      <formula>NOT(ISERROR(SEARCH("Alta",J10)))</formula>
    </cfRule>
    <cfRule type="containsText" dxfId="159" priority="1095" operator="containsText" text="Media">
      <formula>NOT(ISERROR(SEARCH("Media",J10)))</formula>
    </cfRule>
    <cfRule type="containsText" dxfId="158" priority="1096" operator="containsText" text="Baja">
      <formula>NOT(ISERROR(SEARCH("Baja",J10)))</formula>
    </cfRule>
    <cfRule type="containsText" dxfId="157" priority="1097" operator="containsText" text="Muy Baja">
      <formula>NOT(ISERROR(SEARCH("Muy Baja",J10)))</formula>
    </cfRule>
  </conditionalFormatting>
  <conditionalFormatting sqref="J10:J139">
    <cfRule type="containsText" dxfId="156" priority="16" operator="containsText" text="Muy Baja">
      <formula>NOT(ISERROR(SEARCH("Muy Baja",J10)))</formula>
    </cfRule>
  </conditionalFormatting>
  <conditionalFormatting sqref="J80:J89">
    <cfRule type="containsText" dxfId="155" priority="6" operator="containsText" text="Muy Baja">
      <formula>NOT(ISERROR(SEARCH("Muy Baja",J80)))</formula>
    </cfRule>
    <cfRule type="containsText" dxfId="154" priority="12" operator="containsText" text="Muy Alta">
      <formula>NOT(ISERROR(SEARCH("Muy Alta",J80)))</formula>
    </cfRule>
    <cfRule type="containsText" dxfId="153" priority="13" operator="containsText" text="Alta">
      <formula>NOT(ISERROR(SEARCH("Alta",J80)))</formula>
    </cfRule>
    <cfRule type="containsText" dxfId="152" priority="14" operator="containsText" text="Media">
      <formula>NOT(ISERROR(SEARCH("Media",J80)))</formula>
    </cfRule>
    <cfRule type="containsText" dxfId="151" priority="15" operator="containsText" text="Baja">
      <formula>NOT(ISERROR(SEARCH("Baja",J80)))</formula>
    </cfRule>
  </conditionalFormatting>
  <conditionalFormatting sqref="K10:K139">
    <cfRule type="containsText" dxfId="150" priority="1" operator="containsText" text="Catastrófico">
      <formula>NOT(ISERROR(SEARCH("Catastrófico",K10)))</formula>
    </cfRule>
    <cfRule type="containsText" dxfId="149" priority="2" operator="containsText" text="Moderado">
      <formula>NOT(ISERROR(SEARCH("Moderado",K10)))</formula>
    </cfRule>
    <cfRule type="containsText" dxfId="148" priority="3" operator="containsText" text="Menor">
      <formula>NOT(ISERROR(SEARCH("Menor",K10)))</formula>
    </cfRule>
    <cfRule type="containsText" dxfId="147" priority="4" operator="containsText" text="Leve">
      <formula>NOT(ISERROR(SEARCH("Leve",K10)))</formula>
    </cfRule>
    <cfRule type="containsText" dxfId="146" priority="5" operator="containsText" text="Mayor">
      <formula>NOT(ISERROR(SEARCH("Mayor",K10)))</formula>
    </cfRule>
  </conditionalFormatting>
  <conditionalFormatting sqref="M10 M20 M30 M40 M50 M60 M70 M90 M100 M110 M120 M130">
    <cfRule type="containsText" dxfId="145" priority="1098" operator="containsText" text="Extremo">
      <formula>NOT(ISERROR(SEARCH("Extremo",M10)))</formula>
    </cfRule>
    <cfRule type="containsText" dxfId="144" priority="1099" operator="containsText" text="Alto">
      <formula>NOT(ISERROR(SEARCH("Alto",M10)))</formula>
    </cfRule>
    <cfRule type="containsText" dxfId="143" priority="1100" operator="containsText" text="Moderado">
      <formula>NOT(ISERROR(SEARCH("Moderado",M10)))</formula>
    </cfRule>
    <cfRule type="containsText" dxfId="142" priority="1101" operator="containsText" text="Menor">
      <formula>NOT(ISERROR(SEARCH("Menor",M10)))</formula>
    </cfRule>
    <cfRule type="containsText" dxfId="141" priority="1102" operator="containsText" text="Bajo">
      <formula>NOT(ISERROR(SEARCH("Bajo",M10)))</formula>
    </cfRule>
    <cfRule type="containsText" dxfId="140" priority="1103" operator="containsText" text="Moderado">
      <formula>NOT(ISERROR(SEARCH("Moderado",M10)))</formula>
    </cfRule>
    <cfRule type="containsText" dxfId="139" priority="1104" operator="containsText" text="Extremo">
      <formula>NOT(ISERROR(SEARCH("Extremo",M10)))</formula>
    </cfRule>
    <cfRule type="containsText" dxfId="138" priority="1105" operator="containsText" text="Baja">
      <formula>NOT(ISERROR(SEARCH("Baja",M10)))</formula>
    </cfRule>
    <cfRule type="containsText" dxfId="137" priority="1106" operator="containsText" text="Alto">
      <formula>NOT(ISERROR(SEARCH("Alto",M10)))</formula>
    </cfRule>
  </conditionalFormatting>
  <conditionalFormatting sqref="M80">
    <cfRule type="containsText" dxfId="136" priority="17" operator="containsText" text="Extremo">
      <formula>NOT(ISERROR(SEARCH("Extremo",M80)))</formula>
    </cfRule>
    <cfRule type="containsText" dxfId="135" priority="18" operator="containsText" text="Alto">
      <formula>NOT(ISERROR(SEARCH("Alto",M80)))</formula>
    </cfRule>
    <cfRule type="containsText" dxfId="134" priority="19" operator="containsText" text="Moderado">
      <formula>NOT(ISERROR(SEARCH("Moderado",M80)))</formula>
    </cfRule>
    <cfRule type="containsText" dxfId="133" priority="20" operator="containsText" text="Menor">
      <formula>NOT(ISERROR(SEARCH("Menor",M80)))</formula>
    </cfRule>
    <cfRule type="containsText" dxfId="132" priority="21" operator="containsText" text="Bajo">
      <formula>NOT(ISERROR(SEARCH("Bajo",M80)))</formula>
    </cfRule>
    <cfRule type="containsText" dxfId="131" priority="22" operator="containsText" text="Moderado">
      <formula>NOT(ISERROR(SEARCH("Moderado",M80)))</formula>
    </cfRule>
    <cfRule type="containsText" dxfId="130" priority="23" operator="containsText" text="Extremo">
      <formula>NOT(ISERROR(SEARCH("Extremo",M80)))</formula>
    </cfRule>
    <cfRule type="containsText" dxfId="129" priority="24" operator="containsText" text="Baja">
      <formula>NOT(ISERROR(SEARCH("Baja",M80)))</formula>
    </cfRule>
    <cfRule type="containsText" dxfId="128" priority="25" operator="containsText" text="Alto">
      <formula>NOT(ISERROR(SEARCH("Alto",M80)))</formula>
    </cfRule>
  </conditionalFormatting>
  <dataValidations count="1">
    <dataValidation type="list" allowBlank="1" showInputMessage="1" showErrorMessage="1" sqref="D10:D139" xr:uid="{00000000-0002-0000-06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154"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1155"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 F60 F70 F80 F90 F100 F110 F120 F130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N10:N139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DX62"/>
  <sheetViews>
    <sheetView showGridLines="0" zoomScale="60" zoomScaleNormal="60" workbookViewId="0"/>
  </sheetViews>
  <sheetFormatPr baseColWidth="10" defaultColWidth="0" defaultRowHeight="14.4" zeroHeight="1"/>
  <cols>
    <col min="1" max="1" width="11.44140625" customWidth="1"/>
    <col min="2" max="2" width="24.33203125" customWidth="1"/>
    <col min="3" max="3" width="62.88671875" customWidth="1"/>
    <col min="4" max="4" width="10.33203125" bestFit="1" customWidth="1"/>
    <col min="5" max="5" width="84.33203125" style="26" customWidth="1"/>
    <col min="6" max="6" width="24.6640625" customWidth="1"/>
    <col min="7" max="7" width="11.5546875" hidden="1" customWidth="1"/>
    <col min="8" max="8" width="13.6640625" hidden="1" customWidth="1"/>
    <col min="9" max="9" width="28.5546875" hidden="1" customWidth="1"/>
    <col min="10" max="10" width="11.5546875" hidden="1" customWidth="1"/>
    <col min="11" max="11" width="10.5546875" hidden="1" customWidth="1"/>
    <col min="12" max="12" width="4.5546875" customWidth="1"/>
    <col min="13" max="13" width="2.5546875" hidden="1" customWidth="1"/>
    <col min="14" max="22" width="0" hidden="1" customWidth="1"/>
    <col min="23" max="128" width="0" style="1" hidden="1" customWidth="1"/>
    <col min="129" max="16384" width="11.44140625" hidden="1"/>
  </cols>
  <sheetData>
    <row r="1" spans="2:9"/>
    <row r="2" spans="2:9" ht="22.8">
      <c r="B2" s="594" t="s">
        <v>434</v>
      </c>
      <c r="C2" s="595"/>
      <c r="D2" s="595"/>
      <c r="E2" s="595"/>
      <c r="F2" s="103"/>
      <c r="G2" s="1"/>
      <c r="H2" s="1"/>
      <c r="I2" s="1"/>
    </row>
    <row r="3" spans="2:9">
      <c r="B3" s="7"/>
      <c r="C3" s="7"/>
      <c r="D3" s="7"/>
      <c r="E3" s="24"/>
      <c r="F3" s="1"/>
      <c r="G3" s="1"/>
      <c r="H3" s="1"/>
      <c r="I3" s="1"/>
    </row>
    <row r="4" spans="2:9" ht="21" customHeight="1">
      <c r="B4" s="33"/>
      <c r="C4" s="588" t="s">
        <v>435</v>
      </c>
      <c r="D4" s="590"/>
      <c r="E4" s="588" t="s">
        <v>436</v>
      </c>
      <c r="F4" s="590"/>
      <c r="G4" s="1"/>
      <c r="H4" s="1"/>
      <c r="I4" s="1"/>
    </row>
    <row r="5" spans="2:9" ht="40.5" customHeight="1">
      <c r="B5" s="33"/>
      <c r="C5" s="107" t="s">
        <v>437</v>
      </c>
      <c r="D5" s="108"/>
      <c r="E5" s="102" t="s">
        <v>438</v>
      </c>
      <c r="F5" s="102" t="s">
        <v>436</v>
      </c>
      <c r="G5" s="1"/>
      <c r="H5" s="1"/>
      <c r="I5" s="1"/>
    </row>
    <row r="6" spans="2:9" ht="20.399999999999999">
      <c r="B6" s="34" t="s">
        <v>439</v>
      </c>
      <c r="C6" s="104" t="s">
        <v>440</v>
      </c>
      <c r="D6" s="105">
        <v>0.04</v>
      </c>
      <c r="E6" s="106" t="s">
        <v>441</v>
      </c>
      <c r="F6" s="57">
        <v>1</v>
      </c>
      <c r="G6" s="1"/>
      <c r="H6" s="27"/>
      <c r="I6" s="1"/>
    </row>
    <row r="7" spans="2:9" ht="20.399999999999999">
      <c r="B7" s="35" t="s">
        <v>442</v>
      </c>
      <c r="C7" s="104" t="s">
        <v>443</v>
      </c>
      <c r="D7" s="105">
        <v>0.09</v>
      </c>
      <c r="E7" s="106" t="s">
        <v>444</v>
      </c>
      <c r="F7" s="57">
        <v>2</v>
      </c>
      <c r="G7" s="1"/>
      <c r="H7" s="1"/>
      <c r="I7" s="1"/>
    </row>
    <row r="8" spans="2:9" ht="20.399999999999999">
      <c r="B8" s="36" t="s">
        <v>445</v>
      </c>
      <c r="C8" s="104" t="s">
        <v>446</v>
      </c>
      <c r="D8" s="105">
        <v>0.28999999999999998</v>
      </c>
      <c r="E8" s="106" t="s">
        <v>447</v>
      </c>
      <c r="F8" s="57">
        <v>3</v>
      </c>
      <c r="G8" s="1"/>
      <c r="H8" s="1"/>
      <c r="I8" s="1"/>
    </row>
    <row r="9" spans="2:9" ht="20.399999999999999">
      <c r="B9" s="37" t="s">
        <v>448</v>
      </c>
      <c r="C9" s="104" t="s">
        <v>449</v>
      </c>
      <c r="D9" s="105">
        <v>0.49</v>
      </c>
      <c r="E9" s="106" t="s">
        <v>450</v>
      </c>
      <c r="F9" s="57">
        <v>4</v>
      </c>
      <c r="G9" s="1"/>
      <c r="H9" s="1"/>
      <c r="I9" s="1"/>
    </row>
    <row r="10" spans="2:9" ht="20.399999999999999">
      <c r="B10" s="38" t="s">
        <v>451</v>
      </c>
      <c r="C10" s="104" t="s">
        <v>452</v>
      </c>
      <c r="D10" s="105">
        <v>1</v>
      </c>
      <c r="E10" s="106" t="s">
        <v>453</v>
      </c>
      <c r="F10" s="57">
        <v>5</v>
      </c>
      <c r="G10" s="1"/>
      <c r="H10" s="1"/>
      <c r="I10" s="52" t="s">
        <v>298</v>
      </c>
    </row>
    <row r="11" spans="2:9">
      <c r="B11" s="3"/>
      <c r="C11" s="2"/>
      <c r="D11" s="2"/>
      <c r="E11" s="25"/>
      <c r="F11" s="1"/>
      <c r="G11" s="1"/>
      <c r="H11" s="1"/>
      <c r="I11" s="1"/>
    </row>
    <row r="12" spans="2:9">
      <c r="B12" s="1"/>
      <c r="C12" s="1"/>
      <c r="D12" s="1"/>
      <c r="E12" s="23"/>
      <c r="F12" s="1"/>
      <c r="G12" s="1"/>
      <c r="H12" s="1"/>
      <c r="I12" s="1"/>
    </row>
    <row r="13" spans="2:9">
      <c r="B13" s="1"/>
      <c r="C13" s="1"/>
      <c r="D13" s="1"/>
      <c r="E13" s="23"/>
      <c r="F13" s="1"/>
      <c r="G13" s="1"/>
      <c r="H13" s="1"/>
      <c r="I13" s="1"/>
    </row>
    <row r="14" spans="2:9" ht="22.8">
      <c r="B14" s="594" t="s">
        <v>454</v>
      </c>
      <c r="C14" s="595"/>
      <c r="D14" s="595"/>
      <c r="E14" s="595"/>
      <c r="F14" s="103"/>
      <c r="G14" s="32"/>
      <c r="H14" s="1"/>
      <c r="I14" s="1"/>
    </row>
    <row r="15" spans="2:9">
      <c r="B15" s="596"/>
      <c r="C15" s="597"/>
      <c r="D15" s="597"/>
      <c r="E15" s="597"/>
      <c r="F15" s="598"/>
      <c r="G15" s="1"/>
      <c r="H15" s="1"/>
      <c r="I15" s="1"/>
    </row>
    <row r="16" spans="2:9" s="42" customFormat="1" ht="20.25" customHeight="1">
      <c r="B16" s="55"/>
      <c r="C16" s="588" t="s">
        <v>309</v>
      </c>
      <c r="D16" s="589"/>
      <c r="E16" s="590"/>
      <c r="F16" s="56"/>
      <c r="G16" s="40"/>
      <c r="H16" s="40"/>
      <c r="I16" s="53" t="s">
        <v>227</v>
      </c>
    </row>
    <row r="17" spans="2:9" s="42" customFormat="1" ht="40.5" customHeight="1">
      <c r="B17" s="34" t="s">
        <v>455</v>
      </c>
      <c r="C17" s="585" t="s">
        <v>258</v>
      </c>
      <c r="D17" s="586"/>
      <c r="E17" s="587"/>
      <c r="F17" s="57">
        <v>1</v>
      </c>
      <c r="G17" s="40"/>
      <c r="H17" s="40"/>
      <c r="I17" s="52" t="s">
        <v>309</v>
      </c>
    </row>
    <row r="18" spans="2:9" s="42" customFormat="1" ht="20.25" customHeight="1">
      <c r="B18" s="35" t="s">
        <v>456</v>
      </c>
      <c r="C18" s="585" t="s">
        <v>457</v>
      </c>
      <c r="D18" s="586"/>
      <c r="E18" s="587"/>
      <c r="F18" s="57">
        <v>2</v>
      </c>
      <c r="G18" s="40"/>
      <c r="H18" s="40"/>
      <c r="I18" s="52" t="s">
        <v>235</v>
      </c>
    </row>
    <row r="19" spans="2:9" s="42" customFormat="1" ht="30" customHeight="1">
      <c r="B19" s="36" t="s">
        <v>458</v>
      </c>
      <c r="C19" s="585" t="s">
        <v>459</v>
      </c>
      <c r="D19" s="586"/>
      <c r="E19" s="587"/>
      <c r="F19" s="57">
        <v>3</v>
      </c>
      <c r="G19" s="40"/>
      <c r="H19" s="40"/>
      <c r="I19" s="52" t="s">
        <v>232</v>
      </c>
    </row>
    <row r="20" spans="2:9" s="42" customFormat="1" ht="30" customHeight="1">
      <c r="B20" s="37" t="s">
        <v>460</v>
      </c>
      <c r="C20" s="585" t="s">
        <v>285</v>
      </c>
      <c r="D20" s="586"/>
      <c r="E20" s="587"/>
      <c r="F20" s="57">
        <v>4</v>
      </c>
      <c r="G20" s="40"/>
      <c r="H20" s="40"/>
      <c r="I20" s="52" t="s">
        <v>249</v>
      </c>
    </row>
    <row r="21" spans="2:9" s="42" customFormat="1" ht="60.6" customHeight="1">
      <c r="B21" s="38" t="s">
        <v>461</v>
      </c>
      <c r="C21" s="585" t="s">
        <v>462</v>
      </c>
      <c r="D21" s="586"/>
      <c r="E21" s="587"/>
      <c r="F21" s="57">
        <v>5</v>
      </c>
      <c r="G21" s="40"/>
      <c r="H21" s="40"/>
      <c r="I21" s="52" t="str">
        <f>C48</f>
        <v>Interrupción o afectación en la prestación del servicio administrativo</v>
      </c>
    </row>
    <row r="22" spans="2:9" s="42" customFormat="1" ht="20.399999999999999">
      <c r="B22" s="48"/>
      <c r="C22" s="39"/>
      <c r="D22" s="39"/>
      <c r="E22" s="39"/>
      <c r="F22" s="49"/>
      <c r="G22" s="40"/>
      <c r="H22" s="40"/>
      <c r="I22" s="52" t="str">
        <f>C56</f>
        <v>Afectación Ambiental</v>
      </c>
    </row>
    <row r="23" spans="2:9" s="42" customFormat="1" ht="20.399999999999999">
      <c r="B23" s="48"/>
      <c r="C23" s="39"/>
      <c r="D23" s="39"/>
      <c r="E23" s="39"/>
      <c r="F23" s="49"/>
      <c r="G23" s="40"/>
      <c r="H23" s="40"/>
      <c r="I23" s="40"/>
    </row>
    <row r="24" spans="2:9" s="42" customFormat="1" ht="21">
      <c r="B24" s="41"/>
      <c r="C24" s="588" t="s">
        <v>235</v>
      </c>
      <c r="D24" s="589"/>
      <c r="E24" s="590"/>
      <c r="F24" s="49"/>
      <c r="G24" s="40"/>
      <c r="H24" s="40"/>
      <c r="I24" s="40"/>
    </row>
    <row r="25" spans="2:9" s="42" customFormat="1" ht="20.25" customHeight="1">
      <c r="B25" s="43" t="s">
        <v>455</v>
      </c>
      <c r="C25" s="585" t="s">
        <v>236</v>
      </c>
      <c r="D25" s="586"/>
      <c r="E25" s="587"/>
      <c r="F25" s="57">
        <v>1</v>
      </c>
      <c r="G25" s="40"/>
      <c r="H25" s="40"/>
      <c r="I25" s="40"/>
    </row>
    <row r="26" spans="2:9" s="42" customFormat="1" ht="20.25" customHeight="1">
      <c r="B26" s="44" t="s">
        <v>456</v>
      </c>
      <c r="C26" s="585" t="s">
        <v>246</v>
      </c>
      <c r="D26" s="586"/>
      <c r="E26" s="587"/>
      <c r="F26" s="57">
        <v>2</v>
      </c>
      <c r="G26" s="40"/>
      <c r="H26" s="40"/>
      <c r="I26" s="48"/>
    </row>
    <row r="27" spans="2:9" s="42" customFormat="1" ht="20.25" customHeight="1">
      <c r="B27" s="45" t="s">
        <v>458</v>
      </c>
      <c r="C27" s="585" t="s">
        <v>305</v>
      </c>
      <c r="D27" s="586"/>
      <c r="E27" s="587"/>
      <c r="F27" s="57">
        <v>3</v>
      </c>
      <c r="G27" s="40"/>
      <c r="H27" s="40"/>
      <c r="I27" s="48"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row>
    <row r="28" spans="2:9" s="42" customFormat="1" ht="20.25" customHeight="1">
      <c r="B28" s="46" t="s">
        <v>460</v>
      </c>
      <c r="C28" s="585" t="s">
        <v>463</v>
      </c>
      <c r="D28" s="586"/>
      <c r="E28" s="587"/>
      <c r="F28" s="57">
        <v>4</v>
      </c>
      <c r="G28" s="40"/>
      <c r="H28" s="40"/>
      <c r="I28" s="48" t="str">
        <v xml:space="preserve">Si el hecho llegara a presentarse, tendría bajo impacto o efecto sobre la entidad.
</v>
      </c>
    </row>
    <row r="29" spans="2:9" s="42" customFormat="1" ht="20.399999999999999">
      <c r="B29" s="47" t="s">
        <v>461</v>
      </c>
      <c r="C29" s="585" t="s">
        <v>291</v>
      </c>
      <c r="D29" s="586"/>
      <c r="E29" s="587"/>
      <c r="F29" s="57">
        <v>5</v>
      </c>
      <c r="G29" s="40"/>
      <c r="H29" s="40"/>
      <c r="I29" s="48" t="str">
        <v xml:space="preserve">Si el hecho llegara a presentarse, tendría medianas consecuencias o efectos sobre la entidad.
</v>
      </c>
    </row>
    <row r="30" spans="2:9" s="42" customFormat="1" ht="20.399999999999999">
      <c r="B30" s="48"/>
      <c r="C30" s="39"/>
      <c r="D30" s="39"/>
      <c r="E30" s="39"/>
      <c r="F30" s="49"/>
      <c r="G30" s="40"/>
      <c r="H30" s="40"/>
      <c r="I30" s="48" t="str">
        <v xml:space="preserve">Si el hecho llegara a presentarse, tendría altas consecuencias o efectos sobre la entidad
</v>
      </c>
    </row>
    <row r="31" spans="2:9" s="40" customFormat="1" ht="21">
      <c r="B31" s="50"/>
      <c r="C31" s="50"/>
      <c r="D31" s="50"/>
      <c r="E31" s="50"/>
      <c r="F31" s="49"/>
      <c r="I31" s="48" t="str">
        <v xml:space="preserve">Si el hecho llegara a presentarse, tendría desastrosas consecuencias o efectos sobre la entidad.
</v>
      </c>
    </row>
    <row r="32" spans="2:9" s="40" customFormat="1" ht="20.25" customHeight="1">
      <c r="B32" s="41"/>
      <c r="C32" s="588" t="s">
        <v>232</v>
      </c>
      <c r="D32" s="589"/>
      <c r="E32" s="590"/>
      <c r="F32" s="49"/>
      <c r="I32" s="48"/>
    </row>
    <row r="33" spans="2:9" s="40" customFormat="1" ht="20.25" customHeight="1">
      <c r="B33" s="34" t="s">
        <v>455</v>
      </c>
      <c r="C33" s="585" t="s">
        <v>233</v>
      </c>
      <c r="D33" s="586"/>
      <c r="E33" s="587"/>
      <c r="F33" s="57">
        <v>1</v>
      </c>
      <c r="I33" s="48"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row>
    <row r="34" spans="2:9" s="40" customFormat="1" ht="20.25" customHeight="1">
      <c r="B34" s="35" t="s">
        <v>456</v>
      </c>
      <c r="C34" s="585" t="s">
        <v>464</v>
      </c>
      <c r="D34" s="586"/>
      <c r="E34" s="587"/>
      <c r="F34" s="57">
        <v>2</v>
      </c>
      <c r="I34" s="48" t="str">
        <v xml:space="preserve">Si el hecho llegara a presentarse, tendría bajo impacto o efecto sobre la entidad.
</v>
      </c>
    </row>
    <row r="35" spans="2:9" s="40" customFormat="1" ht="20.25" customHeight="1">
      <c r="B35" s="36" t="s">
        <v>458</v>
      </c>
      <c r="C35" s="585" t="s">
        <v>284</v>
      </c>
      <c r="D35" s="586"/>
      <c r="E35" s="587"/>
      <c r="F35" s="57">
        <v>3</v>
      </c>
      <c r="I35" s="48" t="str">
        <v xml:space="preserve">Si el hecho llegara a presentarse, tendría medianas consecuencias o efectos sobre la entidad.
</v>
      </c>
    </row>
    <row r="36" spans="2:9" s="40" customFormat="1" ht="20.25" customHeight="1">
      <c r="B36" s="37" t="s">
        <v>460</v>
      </c>
      <c r="C36" s="585" t="s">
        <v>465</v>
      </c>
      <c r="D36" s="586"/>
      <c r="E36" s="587"/>
      <c r="F36" s="57">
        <v>4</v>
      </c>
      <c r="I36" s="48" t="str">
        <v xml:space="preserve">Si el hecho llegara a presentarse, tendría altas consecuencias o efectos sobre la entidad
</v>
      </c>
    </row>
    <row r="37" spans="2:9" s="40" customFormat="1" ht="20.25" customHeight="1">
      <c r="B37" s="38" t="s">
        <v>461</v>
      </c>
      <c r="C37" s="585" t="s">
        <v>466</v>
      </c>
      <c r="D37" s="586"/>
      <c r="E37" s="587"/>
      <c r="F37" s="57">
        <v>5</v>
      </c>
      <c r="I37" s="48" t="str">
        <v xml:space="preserve">Si el hecho llegara a presentarse, tendría desastrosas consecuencias o efectos sobre la entidad.
</v>
      </c>
    </row>
    <row r="38" spans="2:9" s="40" customFormat="1" ht="21">
      <c r="B38" s="50"/>
      <c r="C38" s="50"/>
      <c r="D38" s="50"/>
      <c r="E38" s="50"/>
      <c r="F38" s="49"/>
      <c r="I38" s="48"/>
    </row>
    <row r="39" spans="2:9" s="40" customFormat="1" ht="21">
      <c r="B39" s="50"/>
      <c r="C39" s="50"/>
      <c r="D39" s="50"/>
      <c r="E39" s="50"/>
      <c r="F39" s="49"/>
    </row>
    <row r="40" spans="2:9" s="40" customFormat="1" ht="20.25" customHeight="1">
      <c r="B40" s="41"/>
      <c r="C40" s="588" t="s">
        <v>249</v>
      </c>
      <c r="D40" s="589"/>
      <c r="E40" s="590"/>
      <c r="F40" s="49"/>
    </row>
    <row r="41" spans="2:9" s="40" customFormat="1" ht="20.399999999999999">
      <c r="B41" s="34" t="s">
        <v>455</v>
      </c>
      <c r="C41" s="585" t="s">
        <v>467</v>
      </c>
      <c r="D41" s="586"/>
      <c r="E41" s="587"/>
      <c r="F41" s="57">
        <v>1</v>
      </c>
    </row>
    <row r="42" spans="2:9" s="40" customFormat="1" ht="20.399999999999999">
      <c r="B42" s="35" t="s">
        <v>456</v>
      </c>
      <c r="C42" s="585" t="s">
        <v>468</v>
      </c>
      <c r="D42" s="586"/>
      <c r="E42" s="587"/>
      <c r="F42" s="57">
        <v>2</v>
      </c>
    </row>
    <row r="43" spans="2:9" s="40" customFormat="1" ht="20.399999999999999">
      <c r="B43" s="36" t="s">
        <v>458</v>
      </c>
      <c r="C43" s="585" t="s">
        <v>307</v>
      </c>
      <c r="D43" s="586"/>
      <c r="E43" s="587"/>
      <c r="F43" s="57">
        <v>3</v>
      </c>
    </row>
    <row r="44" spans="2:9" s="40" customFormat="1" ht="20.399999999999999">
      <c r="B44" s="37" t="s">
        <v>460</v>
      </c>
      <c r="C44" s="585" t="s">
        <v>469</v>
      </c>
      <c r="D44" s="586"/>
      <c r="E44" s="587"/>
      <c r="F44" s="57">
        <v>4</v>
      </c>
    </row>
    <row r="45" spans="2:9" s="40" customFormat="1" ht="20.399999999999999">
      <c r="B45" s="38" t="s">
        <v>461</v>
      </c>
      <c r="C45" s="585" t="s">
        <v>470</v>
      </c>
      <c r="D45" s="586"/>
      <c r="E45" s="587"/>
      <c r="F45" s="57">
        <v>5</v>
      </c>
    </row>
    <row r="46" spans="2:9" s="40" customFormat="1" ht="20.399999999999999">
      <c r="B46" s="48"/>
      <c r="C46" s="48" t="s">
        <v>471</v>
      </c>
      <c r="D46" s="48"/>
      <c r="F46" s="49"/>
    </row>
    <row r="47" spans="2:9" s="40" customFormat="1" ht="20.399999999999999">
      <c r="B47" s="48"/>
      <c r="C47" s="48"/>
      <c r="D47" s="48"/>
      <c r="F47" s="49"/>
    </row>
    <row r="48" spans="2:9" s="40" customFormat="1" ht="20.25" customHeight="1">
      <c r="B48" s="41"/>
      <c r="C48" s="588" t="s">
        <v>243</v>
      </c>
      <c r="D48" s="589"/>
      <c r="E48" s="590"/>
      <c r="F48" s="49"/>
    </row>
    <row r="49" spans="2:6" s="40" customFormat="1" ht="20.25" customHeight="1">
      <c r="B49" s="34" t="s">
        <v>455</v>
      </c>
      <c r="C49" s="585" t="s">
        <v>472</v>
      </c>
      <c r="D49" s="586"/>
      <c r="E49" s="587"/>
      <c r="F49" s="57">
        <v>1</v>
      </c>
    </row>
    <row r="50" spans="2:6" s="40" customFormat="1" ht="20.25" customHeight="1">
      <c r="B50" s="35" t="s">
        <v>456</v>
      </c>
      <c r="C50" s="585" t="s">
        <v>473</v>
      </c>
      <c r="D50" s="586"/>
      <c r="E50" s="587"/>
      <c r="F50" s="57">
        <v>2</v>
      </c>
    </row>
    <row r="51" spans="2:6" s="40" customFormat="1" ht="20.25" customHeight="1">
      <c r="B51" s="36" t="s">
        <v>458</v>
      </c>
      <c r="C51" s="585" t="s">
        <v>474</v>
      </c>
      <c r="D51" s="586"/>
      <c r="E51" s="587"/>
      <c r="F51" s="57">
        <v>3</v>
      </c>
    </row>
    <row r="52" spans="2:6" s="40" customFormat="1" ht="20.25" customHeight="1">
      <c r="B52" s="37" t="s">
        <v>460</v>
      </c>
      <c r="C52" s="585" t="s">
        <v>475</v>
      </c>
      <c r="D52" s="586"/>
      <c r="E52" s="587"/>
      <c r="F52" s="57">
        <v>4</v>
      </c>
    </row>
    <row r="53" spans="2:6" s="40" customFormat="1" ht="20.25" customHeight="1">
      <c r="B53" s="38" t="s">
        <v>461</v>
      </c>
      <c r="C53" s="585" t="s">
        <v>476</v>
      </c>
      <c r="D53" s="586"/>
      <c r="E53" s="587"/>
      <c r="F53" s="57">
        <v>5</v>
      </c>
    </row>
    <row r="54" spans="2:6" s="40" customFormat="1" ht="20.399999999999999">
      <c r="B54" s="48"/>
      <c r="C54" s="48"/>
      <c r="D54" s="48"/>
      <c r="E54" s="48"/>
      <c r="F54" s="49"/>
    </row>
    <row r="55" spans="2:6" s="40" customFormat="1" ht="20.399999999999999"/>
    <row r="56" spans="2:6" s="40" customFormat="1" ht="20.25" customHeight="1">
      <c r="B56" s="41"/>
      <c r="C56" s="588" t="s">
        <v>298</v>
      </c>
      <c r="D56" s="589"/>
      <c r="E56" s="590"/>
      <c r="F56" s="49"/>
    </row>
    <row r="57" spans="2:6" s="40" customFormat="1" ht="20.25" customHeight="1">
      <c r="B57" s="34" t="s">
        <v>455</v>
      </c>
      <c r="C57" s="591" t="s">
        <v>477</v>
      </c>
      <c r="D57" s="592"/>
      <c r="E57" s="593"/>
      <c r="F57" s="57">
        <v>1</v>
      </c>
    </row>
    <row r="58" spans="2:6" s="40" customFormat="1" ht="20.25" customHeight="1">
      <c r="B58" s="35" t="s">
        <v>456</v>
      </c>
      <c r="C58" s="591" t="s">
        <v>478</v>
      </c>
      <c r="D58" s="592"/>
      <c r="E58" s="593"/>
      <c r="F58" s="57">
        <v>2</v>
      </c>
    </row>
    <row r="59" spans="2:6" s="40" customFormat="1" ht="20.25" customHeight="1">
      <c r="B59" s="36" t="s">
        <v>458</v>
      </c>
      <c r="C59" s="591" t="s">
        <v>299</v>
      </c>
      <c r="D59" s="592"/>
      <c r="E59" s="593"/>
      <c r="F59" s="57">
        <v>3</v>
      </c>
    </row>
    <row r="60" spans="2:6" s="40" customFormat="1" ht="20.25" customHeight="1">
      <c r="B60" s="37" t="s">
        <v>460</v>
      </c>
      <c r="C60" s="591" t="s">
        <v>479</v>
      </c>
      <c r="D60" s="592"/>
      <c r="E60" s="593"/>
      <c r="F60" s="57">
        <v>4</v>
      </c>
    </row>
    <row r="61" spans="2:6" s="40" customFormat="1" ht="20.25" customHeight="1">
      <c r="B61" s="38" t="s">
        <v>461</v>
      </c>
      <c r="C61" s="591" t="s">
        <v>480</v>
      </c>
      <c r="D61" s="592"/>
      <c r="E61" s="593"/>
      <c r="F61" s="57">
        <v>5</v>
      </c>
    </row>
    <row r="62" spans="2:6"/>
  </sheetData>
  <mergeCells count="41">
    <mergeCell ref="C16:E16"/>
    <mergeCell ref="C24:E24"/>
    <mergeCell ref="C25:E25"/>
    <mergeCell ref="B2:E2"/>
    <mergeCell ref="B14:E14"/>
    <mergeCell ref="C17:E17"/>
    <mergeCell ref="C18:E18"/>
    <mergeCell ref="C19:E19"/>
    <mergeCell ref="C4:D4"/>
    <mergeCell ref="E4:F4"/>
    <mergeCell ref="B15:F15"/>
    <mergeCell ref="C27:E27"/>
    <mergeCell ref="C28:E28"/>
    <mergeCell ref="C29:E29"/>
    <mergeCell ref="C32:E32"/>
    <mergeCell ref="C20:E20"/>
    <mergeCell ref="C21:E21"/>
    <mergeCell ref="C26:E26"/>
    <mergeCell ref="C60:E60"/>
    <mergeCell ref="C61:E61"/>
    <mergeCell ref="C52:E52"/>
    <mergeCell ref="C53:E53"/>
    <mergeCell ref="C45:E45"/>
    <mergeCell ref="C48:E48"/>
    <mergeCell ref="C49:E49"/>
    <mergeCell ref="C50:E50"/>
    <mergeCell ref="C51:E51"/>
    <mergeCell ref="C56:E56"/>
    <mergeCell ref="C57:E57"/>
    <mergeCell ref="C58:E58"/>
    <mergeCell ref="C59:E59"/>
    <mergeCell ref="C40:E40"/>
    <mergeCell ref="C41:E41"/>
    <mergeCell ref="C42:E42"/>
    <mergeCell ref="C43:E43"/>
    <mergeCell ref="C44:E44"/>
    <mergeCell ref="C33:E33"/>
    <mergeCell ref="C34:E34"/>
    <mergeCell ref="C35:E35"/>
    <mergeCell ref="C36:E36"/>
    <mergeCell ref="C37:E37"/>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602aaf4-b11c-4257-87cd-24cf6c00ca99">
      <Terms xmlns="http://schemas.microsoft.com/office/infopath/2007/PartnerControls"/>
    </lcf76f155ced4ddcb4097134ff3c332f>
    <TaxCatchAll xmlns="347e7e23-e90e-4849-bc47-29ea4155d230" xsi:nil="true"/>
    <SharedWithUsers xmlns="347e7e23-e90e-4849-bc47-29ea4155d230">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D727A4C73E6C0E42ACCAFC3C2DE786C2" ma:contentTypeVersion="15" ma:contentTypeDescription="Crear nuevo documento." ma:contentTypeScope="" ma:versionID="4e9d36772b5884a8ef38d2caee03efcc">
  <xsd:schema xmlns:xsd="http://www.w3.org/2001/XMLSchema" xmlns:xs="http://www.w3.org/2001/XMLSchema" xmlns:p="http://schemas.microsoft.com/office/2006/metadata/properties" xmlns:ns2="f602aaf4-b11c-4257-87cd-24cf6c00ca99" xmlns:ns3="347e7e23-e90e-4849-bc47-29ea4155d230" targetNamespace="http://schemas.microsoft.com/office/2006/metadata/properties" ma:root="true" ma:fieldsID="35a84ea16689eb710f8d738f9ce2a75c" ns2:_="" ns3:_="">
    <xsd:import namespace="f602aaf4-b11c-4257-87cd-24cf6c00ca99"/>
    <xsd:import namespace="347e7e23-e90e-4849-bc47-29ea4155d23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02aaf4-b11c-4257-87cd-24cf6c00ca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7e7e23-e90e-4849-bc47-29ea4155d23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5f3fb534-ff83-4574-a998-0b114db79db3}" ma:internalName="TaxCatchAll" ma:showField="CatchAllData" ma:web="347e7e23-e90e-4849-bc47-29ea4155d2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30A2CB-801F-44FD-9117-0E7CEDA9B3FE}">
  <ds:schemaRefs>
    <ds:schemaRef ds:uri="http://schemas.microsoft.com/sharepoint/v3/contenttype/forms"/>
  </ds:schemaRefs>
</ds:datastoreItem>
</file>

<file path=customXml/itemProps2.xml><?xml version="1.0" encoding="utf-8"?>
<ds:datastoreItem xmlns:ds="http://schemas.openxmlformats.org/officeDocument/2006/customXml" ds:itemID="{B6EC6F9A-18E8-4642-BE0E-32FF9D3E28E0}">
  <ds:schemaRefs>
    <ds:schemaRef ds:uri="http://schemas.microsoft.com/office/2006/metadata/properties"/>
    <ds:schemaRef ds:uri="http://schemas.microsoft.com/office/infopath/2007/PartnerControls"/>
    <ds:schemaRef ds:uri="f602aaf4-b11c-4257-87cd-24cf6c00ca99"/>
    <ds:schemaRef ds:uri="347e7e23-e90e-4849-bc47-29ea4155d230"/>
  </ds:schemaRefs>
</ds:datastoreItem>
</file>

<file path=customXml/itemProps3.xml><?xml version="1.0" encoding="utf-8"?>
<ds:datastoreItem xmlns:ds="http://schemas.openxmlformats.org/officeDocument/2006/customXml" ds:itemID="{26F634F0-BC27-4861-9272-FB02FC117F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02aaf4-b11c-4257-87cd-24cf6c00ca99"/>
    <ds:schemaRef ds:uri="347e7e23-e90e-4849-bc47-29ea4155d2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5</vt:i4>
      </vt:variant>
    </vt:vector>
  </HeadingPairs>
  <TitlesOfParts>
    <vt:vector size="19" baseType="lpstr">
      <vt:lpstr>1- Presentacion </vt:lpstr>
      <vt:lpstr>Conceptos 37001</vt:lpstr>
      <vt:lpstr>2- Análisis de Contexto</vt:lpstr>
      <vt:lpstr>3- Estrategias</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'2- Análisis de Contexto'!Área_de_impresión</vt:lpstr>
      <vt:lpstr>'3- Estrategias'!Área_de_impresión</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Nelson Reinaldo Rincon Bernal</cp:lastModifiedBy>
  <cp:revision/>
  <dcterms:created xsi:type="dcterms:W3CDTF">2021-04-16T16:11:31Z</dcterms:created>
  <dcterms:modified xsi:type="dcterms:W3CDTF">2024-04-18T18:33:03Z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0x010100D727A4C73E6C0E42ACCAFC3C2DE786C2</vt:lpwstr>
  </property>
</Properties>
</file>