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18"/>
  <workbookPr hidePivotFieldList="1" defaultThemeVersion="166925"/>
  <mc:AlternateContent xmlns:mc="http://schemas.openxmlformats.org/markup-compatibility/2006">
    <mc:Choice Requires="x15">
      <x15ac:absPath xmlns:x15ac="http://schemas.microsoft.com/office/spreadsheetml/2010/11/ac" url="C:\Users\CSJ\Desktop\DOCS SIGCMA CIVIL CIRCUITO\"/>
    </mc:Choice>
  </mc:AlternateContent>
  <xr:revisionPtr revIDLastSave="0" documentId="8_{DC9018AD-71C3-478D-982F-F5AC42085407}" xr6:coauthVersionLast="47" xr6:coauthVersionMax="47" xr10:uidLastSave="{00000000-0000-0000-0000-000000000000}"/>
  <bookViews>
    <workbookView xWindow="0" yWindow="0" windowWidth="28800" windowHeight="12225" tabRatio="898" firstSheet="7" activeTab="7" xr2:uid="{00000000-000D-0000-FFFF-FFFF00000000}"/>
  </bookViews>
  <sheets>
    <sheet name="1- Presentación " sheetId="10" r:id="rId1"/>
    <sheet name="2- Análisis de Contexto " sheetId="38" r:id="rId2"/>
    <sheet name="3- Estrategias " sheetId="39" r:id="rId3"/>
    <sheet name="Conceptos 37001 " sheetId="37" r:id="rId4"/>
    <sheet name="4- Instructivo Riesgos " sheetId="33" r:id="rId5"/>
    <sheet name="5- Identificación de Riesgos" sheetId="27" r:id="rId6"/>
    <sheet name="6- Valoración Controles" sheetId="28" r:id="rId7"/>
    <sheet name="7- Mapa Final" sheetId="29" r:id="rId8"/>
    <sheet name="8- Políticas de Administración " sheetId="5" r:id="rId9"/>
    <sheet name="9- Matriz de Calor " sheetId="21" r:id="rId10"/>
    <sheet name="Seguimiento 1 Trimestre" sheetId="18" r:id="rId11"/>
    <sheet name="Seguimiento 2 Trimestre" sheetId="34" r:id="rId12"/>
    <sheet name="Seguimiento 3 Trimestre" sheetId="35" r:id="rId13"/>
    <sheet name="Seguimiento 4 Trimestre" sheetId="36" r:id="rId14"/>
  </sheets>
  <externalReferences>
    <externalReference r:id="rId15"/>
    <externalReference r:id="rId16"/>
    <externalReference r:id="rId17"/>
    <externalReference r:id="rId18"/>
    <externalReference r:id="rId19"/>
  </externalReferences>
  <definedNames>
    <definedName name="_xlnm.Print_Area" localSheetId="5">'5- Identificación de Riesgos'!$A$1:$N$29</definedName>
    <definedName name="_xlnm.Print_Area" localSheetId="6">'6- Valoración Controles'!$A$1:$V$29</definedName>
    <definedName name="_xlnm.Print_Area" localSheetId="7">'7- Mapa Final'!$C$5:$C$5</definedName>
    <definedName name="Data" localSheetId="1">'[1]Tabla de Valoración'!$I$2:$L$5</definedName>
    <definedName name="Data" localSheetId="2">'[1]Tabla de Valoración'!$I$2:$L$5</definedName>
    <definedName name="Data">'[2]Tabla de Valoración'!$I$2:$L$5</definedName>
    <definedName name="Diseño" localSheetId="1">'[1]Tabla de Valoración'!$I$2:$I$5</definedName>
    <definedName name="Diseño" localSheetId="2">'[1]Tabla de Valoración'!$I$2:$I$5</definedName>
    <definedName name="Diseño">'[2]Tabla de Valoración'!$I$2:$I$5</definedName>
    <definedName name="Ejecución" localSheetId="1">'[1]Tabla de Valoración'!$I$2:$L$2</definedName>
    <definedName name="Ejecución" localSheetId="2">'[1]Tabla de Valoración'!$I$2:$L$2</definedName>
    <definedName name="Ejecución">'[2]Tabla de Valoración'!$I$2:$L$2</definedName>
    <definedName name="Posibilidad" localSheetId="1">[3]Hoja2!$H$3:$H$7</definedName>
    <definedName name="Posibilidad" localSheetId="2">[3]Hoja2!$H$3:$H$7</definedName>
    <definedName name="Posibilidad">[4]Hoja2!$H$3:$H$7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9" i="29" l="1"/>
  <c r="M50" i="29"/>
  <c r="K59" i="29"/>
  <c r="K50" i="29"/>
  <c r="J59" i="29"/>
  <c r="J50" i="29"/>
  <c r="H59" i="29"/>
  <c r="H50" i="29"/>
  <c r="G59" i="29"/>
  <c r="G50" i="29"/>
  <c r="F59" i="29"/>
  <c r="F50" i="29"/>
  <c r="F61" i="29"/>
  <c r="G61" i="29"/>
  <c r="H61" i="29"/>
  <c r="J61" i="29"/>
  <c r="K61" i="29"/>
  <c r="L61" i="29"/>
  <c r="M61" i="29"/>
  <c r="C59" i="29"/>
  <c r="C50" i="29"/>
  <c r="B59" i="29"/>
  <c r="B50" i="29"/>
  <c r="V59" i="28"/>
  <c r="V61" i="28"/>
  <c r="U59" i="28"/>
  <c r="U61" i="28"/>
  <c r="T59" i="28"/>
  <c r="T50" i="28"/>
  <c r="S59" i="28"/>
  <c r="R60" i="28"/>
  <c r="R59" i="28"/>
  <c r="L59" i="28"/>
  <c r="L60" i="28"/>
  <c r="K59" i="28"/>
  <c r="K61" i="28"/>
  <c r="J59" i="28"/>
  <c r="L60" i="27"/>
  <c r="K60" i="27" s="1"/>
  <c r="M59" i="27"/>
  <c r="L59" i="27"/>
  <c r="L61" i="27"/>
  <c r="K59" i="27"/>
  <c r="K61" i="27"/>
  <c r="K63" i="27"/>
  <c r="K62" i="27"/>
  <c r="N59" i="27"/>
  <c r="M61" i="27"/>
  <c r="N61" i="27" s="1"/>
  <c r="M20" i="27"/>
  <c r="M30" i="27"/>
  <c r="M40" i="27"/>
  <c r="M50" i="27"/>
  <c r="H59" i="27"/>
  <c r="H61" i="27"/>
  <c r="C60" i="28"/>
  <c r="C59" i="28"/>
  <c r="L83" i="28"/>
  <c r="C83" i="28"/>
  <c r="B71" i="28"/>
  <c r="C71" i="28"/>
  <c r="J71" i="28"/>
  <c r="L71" i="28"/>
  <c r="R71" i="28"/>
  <c r="S71" i="28" s="1"/>
  <c r="C72" i="28"/>
  <c r="J72" i="28"/>
  <c r="L72" i="28"/>
  <c r="R72" i="28"/>
  <c r="C73" i="28"/>
  <c r="J73" i="28"/>
  <c r="L73" i="28"/>
  <c r="R73" i="28"/>
  <c r="C74" i="28"/>
  <c r="J74" i="28"/>
  <c r="L74" i="28"/>
  <c r="R74" i="28"/>
  <c r="J75" i="28"/>
  <c r="L75" i="28"/>
  <c r="R75" i="28"/>
  <c r="J76" i="28"/>
  <c r="L76" i="28"/>
  <c r="R76" i="28"/>
  <c r="J77" i="28"/>
  <c r="L77" i="28"/>
  <c r="R77" i="28"/>
  <c r="J78" i="28"/>
  <c r="L78" i="28"/>
  <c r="R78" i="28"/>
  <c r="L79" i="28"/>
  <c r="R79" i="28"/>
  <c r="L80" i="28"/>
  <c r="R80" i="28"/>
  <c r="B81" i="28"/>
  <c r="C81" i="28"/>
  <c r="J81" i="28"/>
  <c r="R81" i="28"/>
  <c r="S81" i="28" s="1"/>
  <c r="C82" i="28"/>
  <c r="J82" i="28"/>
  <c r="L82" i="28"/>
  <c r="R82" i="28"/>
  <c r="J83" i="28"/>
  <c r="K81" i="28" s="1"/>
  <c r="R83" i="28"/>
  <c r="J84" i="28"/>
  <c r="L84" i="28"/>
  <c r="R84" i="28"/>
  <c r="J85" i="28"/>
  <c r="L85" i="28"/>
  <c r="R85" i="28"/>
  <c r="J86" i="28"/>
  <c r="L86" i="28"/>
  <c r="R86" i="28"/>
  <c r="J87" i="28"/>
  <c r="L87" i="28"/>
  <c r="R87" i="28"/>
  <c r="J88" i="28"/>
  <c r="L88" i="28"/>
  <c r="R88" i="28"/>
  <c r="C89" i="28"/>
  <c r="L89" i="28"/>
  <c r="R89" i="28"/>
  <c r="C90" i="28"/>
  <c r="L90" i="28"/>
  <c r="R90" i="28"/>
  <c r="C42" i="28"/>
  <c r="B40" i="28"/>
  <c r="K71" i="28" l="1"/>
  <c r="C23" i="28"/>
  <c r="L10" i="28" l="1"/>
  <c r="C81" i="29" l="1"/>
  <c r="C80" i="18" s="1"/>
  <c r="B81" i="29"/>
  <c r="B80" i="34" s="1"/>
  <c r="E81" i="29"/>
  <c r="C91" i="29"/>
  <c r="C90" i="18" s="1"/>
  <c r="B91" i="29"/>
  <c r="B90" i="18" s="1"/>
  <c r="E100" i="29"/>
  <c r="E99" i="29"/>
  <c r="E98" i="29"/>
  <c r="E97" i="29"/>
  <c r="E96" i="29"/>
  <c r="E95" i="29"/>
  <c r="E94" i="29"/>
  <c r="E93" i="29"/>
  <c r="E92" i="29"/>
  <c r="L91" i="29"/>
  <c r="E91" i="29"/>
  <c r="L90" i="27"/>
  <c r="K90" i="27" s="1"/>
  <c r="L89" i="27"/>
  <c r="K89" i="27" s="1"/>
  <c r="L88" i="27"/>
  <c r="K88" i="27" s="1"/>
  <c r="L87" i="27"/>
  <c r="K87" i="27" s="1"/>
  <c r="L86" i="27"/>
  <c r="K86" i="27" s="1"/>
  <c r="L85" i="27"/>
  <c r="K85" i="27" s="1"/>
  <c r="L84" i="27"/>
  <c r="K84" i="27" s="1"/>
  <c r="L83" i="27"/>
  <c r="K83" i="27" s="1"/>
  <c r="L82" i="27"/>
  <c r="K82" i="27" s="1"/>
  <c r="L81" i="27"/>
  <c r="K81" i="27" s="1"/>
  <c r="G81" i="27"/>
  <c r="H81" i="27" s="1"/>
  <c r="F81" i="29" l="1"/>
  <c r="T81" i="28"/>
  <c r="J81" i="29"/>
  <c r="B80" i="18"/>
  <c r="B90" i="35"/>
  <c r="C90" i="35"/>
  <c r="C80" i="34"/>
  <c r="B90" i="36"/>
  <c r="C90" i="36"/>
  <c r="M81" i="27"/>
  <c r="U81" i="28" s="1"/>
  <c r="V81" i="28" l="1"/>
  <c r="N81" i="27"/>
  <c r="H81" i="29" s="1"/>
  <c r="G81" i="29"/>
  <c r="K81" i="29"/>
  <c r="E80" i="18" s="1"/>
  <c r="D80" i="18"/>
  <c r="D80" i="34"/>
  <c r="M81" i="29" l="1"/>
  <c r="F80" i="18" s="1"/>
  <c r="E80" i="34"/>
  <c r="E90" i="29"/>
  <c r="E89" i="29"/>
  <c r="E88" i="29"/>
  <c r="E87" i="29"/>
  <c r="E86" i="29"/>
  <c r="E85" i="29"/>
  <c r="E84" i="29"/>
  <c r="E83" i="29"/>
  <c r="E82" i="29"/>
  <c r="L81" i="29"/>
  <c r="C80" i="36"/>
  <c r="B90" i="34"/>
  <c r="R98" i="28"/>
  <c r="L98" i="28"/>
  <c r="J98" i="28"/>
  <c r="R97" i="28"/>
  <c r="L97" i="28"/>
  <c r="J97" i="28"/>
  <c r="R96" i="28"/>
  <c r="L96" i="28"/>
  <c r="J96" i="28"/>
  <c r="R95" i="28"/>
  <c r="L95" i="28"/>
  <c r="J95" i="28"/>
  <c r="R94" i="28"/>
  <c r="L94" i="28"/>
  <c r="J94" i="28"/>
  <c r="R93" i="28"/>
  <c r="L93" i="28"/>
  <c r="J93" i="28"/>
  <c r="R92" i="28"/>
  <c r="J92" i="28"/>
  <c r="C92" i="28"/>
  <c r="R91" i="28"/>
  <c r="S91" i="28" s="1"/>
  <c r="L91" i="28"/>
  <c r="J91" i="28"/>
  <c r="C91" i="28"/>
  <c r="B91" i="28"/>
  <c r="L100" i="27"/>
  <c r="K100" i="27" s="1"/>
  <c r="L99" i="27"/>
  <c r="K99" i="27" s="1"/>
  <c r="L98" i="27"/>
  <c r="K98" i="27" s="1"/>
  <c r="L97" i="27"/>
  <c r="K97" i="27" s="1"/>
  <c r="L96" i="27"/>
  <c r="K96" i="27" s="1"/>
  <c r="L95" i="27"/>
  <c r="K95" i="27" s="1"/>
  <c r="L94" i="27"/>
  <c r="K94" i="27" s="1"/>
  <c r="L93" i="27"/>
  <c r="K93" i="27" s="1"/>
  <c r="L92" i="27"/>
  <c r="K92" i="27" s="1"/>
  <c r="L91" i="27"/>
  <c r="K91" i="27" s="1"/>
  <c r="G91" i="27"/>
  <c r="H91" i="27" s="1"/>
  <c r="F91" i="29" s="1"/>
  <c r="E80" i="29"/>
  <c r="E79" i="29"/>
  <c r="E78" i="29"/>
  <c r="E77" i="29"/>
  <c r="E76" i="29"/>
  <c r="E75" i="29"/>
  <c r="E74" i="29"/>
  <c r="E73" i="29"/>
  <c r="E72" i="29"/>
  <c r="L71" i="29"/>
  <c r="E71" i="29"/>
  <c r="C71" i="29"/>
  <c r="C70" i="36" s="1"/>
  <c r="B71" i="29"/>
  <c r="B70" i="36" s="1"/>
  <c r="E70" i="29"/>
  <c r="E69" i="29"/>
  <c r="E68" i="29"/>
  <c r="E67" i="29"/>
  <c r="E66" i="29"/>
  <c r="E65" i="29"/>
  <c r="E64" i="29"/>
  <c r="E63" i="29"/>
  <c r="E62" i="29"/>
  <c r="E61" i="29"/>
  <c r="C61" i="29"/>
  <c r="C60" i="18" s="1"/>
  <c r="B61" i="29"/>
  <c r="B60" i="34" s="1"/>
  <c r="K91" i="28" l="1"/>
  <c r="F80" i="34"/>
  <c r="C60" i="34"/>
  <c r="C60" i="35"/>
  <c r="C60" i="36"/>
  <c r="B60" i="18"/>
  <c r="B60" i="35"/>
  <c r="B60" i="36"/>
  <c r="B70" i="18"/>
  <c r="B70" i="34"/>
  <c r="B70" i="35"/>
  <c r="C70" i="18"/>
  <c r="C70" i="34"/>
  <c r="C70" i="35"/>
  <c r="B80" i="35"/>
  <c r="B80" i="36"/>
  <c r="C90" i="34"/>
  <c r="C80" i="35"/>
  <c r="T91" i="28"/>
  <c r="J91" i="29" s="1"/>
  <c r="M91" i="27"/>
  <c r="G91" i="29" s="1"/>
  <c r="D90" i="36" l="1"/>
  <c r="D90" i="35"/>
  <c r="D90" i="18"/>
  <c r="N91" i="27"/>
  <c r="H91" i="29" s="1"/>
  <c r="U91" i="28"/>
  <c r="E80" i="36" l="1"/>
  <c r="K91" i="29"/>
  <c r="V91" i="28"/>
  <c r="M91" i="29" s="1"/>
  <c r="E90" i="34"/>
  <c r="E80" i="35"/>
  <c r="D80" i="36"/>
  <c r="D80" i="35"/>
  <c r="D90" i="34"/>
  <c r="B61" i="28"/>
  <c r="C61" i="28"/>
  <c r="J61" i="28"/>
  <c r="L61" i="28"/>
  <c r="R61" i="28"/>
  <c r="C62" i="28"/>
  <c r="J62" i="28"/>
  <c r="L62" i="28"/>
  <c r="R62" i="28"/>
  <c r="C63" i="28"/>
  <c r="J63" i="28"/>
  <c r="L63" i="28"/>
  <c r="R63" i="28"/>
  <c r="C64" i="28"/>
  <c r="J64" i="28"/>
  <c r="L64" i="28"/>
  <c r="R64" i="28"/>
  <c r="C65" i="28"/>
  <c r="J65" i="28"/>
  <c r="L65" i="28"/>
  <c r="R65" i="28"/>
  <c r="C66" i="28"/>
  <c r="J66" i="28"/>
  <c r="L66" i="28"/>
  <c r="R66" i="28"/>
  <c r="C67" i="28"/>
  <c r="J67" i="28"/>
  <c r="L67" i="28"/>
  <c r="R67" i="28"/>
  <c r="C68" i="28"/>
  <c r="J68" i="28"/>
  <c r="L68" i="28"/>
  <c r="R68" i="28"/>
  <c r="C69" i="28"/>
  <c r="J69" i="28"/>
  <c r="L69" i="28"/>
  <c r="R69" i="28"/>
  <c r="C70" i="28"/>
  <c r="J70" i="28"/>
  <c r="L70" i="28"/>
  <c r="R70" i="28"/>
  <c r="C24" i="28"/>
  <c r="L22" i="28"/>
  <c r="L80" i="27"/>
  <c r="L79" i="27"/>
  <c r="L78" i="27"/>
  <c r="K78" i="27" s="1"/>
  <c r="L77" i="27"/>
  <c r="K77" i="27" s="1"/>
  <c r="L76" i="27"/>
  <c r="K76" i="27" s="1"/>
  <c r="L75" i="27"/>
  <c r="K75" i="27" s="1"/>
  <c r="L74" i="27"/>
  <c r="K74" i="27" s="1"/>
  <c r="L73" i="27"/>
  <c r="K73" i="27" s="1"/>
  <c r="L72" i="27"/>
  <c r="K72" i="27" s="1"/>
  <c r="L71" i="27"/>
  <c r="G71" i="27"/>
  <c r="H71" i="27" s="1"/>
  <c r="T71" i="28" s="1"/>
  <c r="L70" i="27"/>
  <c r="K70" i="27" s="1"/>
  <c r="L69" i="27"/>
  <c r="K69" i="27" s="1"/>
  <c r="L68" i="27"/>
  <c r="K68" i="27" s="1"/>
  <c r="L67" i="27"/>
  <c r="K67" i="27" s="1"/>
  <c r="L66" i="27"/>
  <c r="K66" i="27" s="1"/>
  <c r="L65" i="27"/>
  <c r="K65" i="27" s="1"/>
  <c r="L64" i="27"/>
  <c r="K64" i="27" s="1"/>
  <c r="L63" i="27"/>
  <c r="L62" i="27"/>
  <c r="L58" i="27"/>
  <c r="K58" i="27" s="1"/>
  <c r="L57" i="27"/>
  <c r="K57" i="27" s="1"/>
  <c r="L56" i="27"/>
  <c r="K56" i="27" s="1"/>
  <c r="L55" i="27"/>
  <c r="K55" i="27" s="1"/>
  <c r="L54" i="27"/>
  <c r="K54" i="27" s="1"/>
  <c r="L53" i="27"/>
  <c r="K53" i="27" s="1"/>
  <c r="L52" i="27"/>
  <c r="K52" i="27" s="1"/>
  <c r="L51" i="27"/>
  <c r="K51" i="27" s="1"/>
  <c r="L50" i="27"/>
  <c r="K50" i="27" s="1"/>
  <c r="L49" i="27"/>
  <c r="K49" i="27" s="1"/>
  <c r="L48" i="27"/>
  <c r="K48" i="27" s="1"/>
  <c r="L47" i="27"/>
  <c r="K47" i="27" s="1"/>
  <c r="L46" i="27"/>
  <c r="K46" i="27" s="1"/>
  <c r="L45" i="27"/>
  <c r="K45" i="27" s="1"/>
  <c r="L44" i="27"/>
  <c r="K44" i="27" s="1"/>
  <c r="L43" i="27"/>
  <c r="K43" i="27" s="1"/>
  <c r="L42" i="27"/>
  <c r="K42" i="27" s="1"/>
  <c r="L41" i="27"/>
  <c r="K41" i="27" s="1"/>
  <c r="L40" i="27"/>
  <c r="K40" i="27" s="1"/>
  <c r="G61" i="27"/>
  <c r="L50" i="29"/>
  <c r="E13" i="29"/>
  <c r="E14" i="29"/>
  <c r="E15" i="29"/>
  <c r="E16" i="29"/>
  <c r="E17" i="29"/>
  <c r="E18" i="29"/>
  <c r="E19" i="29"/>
  <c r="E20" i="29"/>
  <c r="E21" i="29"/>
  <c r="E22" i="29"/>
  <c r="E23" i="29"/>
  <c r="E24" i="29"/>
  <c r="E25" i="29"/>
  <c r="E26" i="29"/>
  <c r="E27" i="29"/>
  <c r="E28" i="29"/>
  <c r="E29" i="29"/>
  <c r="E30" i="29"/>
  <c r="E31" i="29"/>
  <c r="E32" i="29"/>
  <c r="E33" i="29"/>
  <c r="E34" i="29"/>
  <c r="E35" i="29"/>
  <c r="E36" i="29"/>
  <c r="E37" i="29"/>
  <c r="E38" i="29"/>
  <c r="E39" i="29"/>
  <c r="E40" i="29"/>
  <c r="E41" i="29"/>
  <c r="E42" i="29"/>
  <c r="E43" i="29"/>
  <c r="E44" i="29"/>
  <c r="E45" i="29"/>
  <c r="E46" i="29"/>
  <c r="E47" i="29"/>
  <c r="E48" i="29"/>
  <c r="E49" i="29"/>
  <c r="E50" i="29"/>
  <c r="E51" i="29"/>
  <c r="E52" i="29"/>
  <c r="E53" i="29"/>
  <c r="E54" i="29"/>
  <c r="E55" i="29"/>
  <c r="E56" i="29"/>
  <c r="E57" i="29"/>
  <c r="E58" i="29"/>
  <c r="L11" i="27"/>
  <c r="K11" i="27" s="1"/>
  <c r="L12" i="27"/>
  <c r="K12" i="27" s="1"/>
  <c r="L13" i="27"/>
  <c r="K13" i="27" s="1"/>
  <c r="L14" i="27"/>
  <c r="K14" i="27" s="1"/>
  <c r="L15" i="27"/>
  <c r="K15" i="27" s="1"/>
  <c r="L16" i="27"/>
  <c r="K16" i="27" s="1"/>
  <c r="L17" i="27"/>
  <c r="K17" i="27" s="1"/>
  <c r="L18" i="27"/>
  <c r="K18" i="27" s="1"/>
  <c r="L19" i="27"/>
  <c r="K19" i="27" s="1"/>
  <c r="L20" i="27"/>
  <c r="K20" i="27" s="1"/>
  <c r="L21" i="27"/>
  <c r="K21" i="27" s="1"/>
  <c r="L22" i="27"/>
  <c r="K22" i="27" s="1"/>
  <c r="L23" i="27"/>
  <c r="K23" i="27" s="1"/>
  <c r="L24" i="27"/>
  <c r="K24" i="27" s="1"/>
  <c r="L25" i="27"/>
  <c r="K25" i="27" s="1"/>
  <c r="L26" i="27"/>
  <c r="K26" i="27" s="1"/>
  <c r="L27" i="27"/>
  <c r="K27" i="27" s="1"/>
  <c r="L28" i="27"/>
  <c r="K28" i="27" s="1"/>
  <c r="L29" i="27"/>
  <c r="K29" i="27" s="1"/>
  <c r="L30" i="27"/>
  <c r="K30" i="27" s="1"/>
  <c r="L31" i="27"/>
  <c r="K31" i="27" s="1"/>
  <c r="L32" i="27"/>
  <c r="K32" i="27" s="1"/>
  <c r="L33" i="27"/>
  <c r="K33" i="27" s="1"/>
  <c r="L34" i="27"/>
  <c r="K34" i="27" s="1"/>
  <c r="L35" i="27"/>
  <c r="K35" i="27" s="1"/>
  <c r="L36" i="27"/>
  <c r="K36" i="27" s="1"/>
  <c r="L37" i="27"/>
  <c r="K37" i="27" s="1"/>
  <c r="L38" i="27"/>
  <c r="K38" i="27" s="1"/>
  <c r="L39" i="27"/>
  <c r="K39" i="27" s="1"/>
  <c r="S61" i="28" l="1"/>
  <c r="T61" i="28"/>
  <c r="F71" i="29"/>
  <c r="J71" i="29"/>
  <c r="F90" i="36"/>
  <c r="F90" i="35"/>
  <c r="F90" i="18"/>
  <c r="E90" i="36"/>
  <c r="E90" i="18"/>
  <c r="E90" i="35"/>
  <c r="F80" i="36"/>
  <c r="F90" i="34"/>
  <c r="F80" i="35"/>
  <c r="K71" i="27"/>
  <c r="M71" i="27"/>
  <c r="U71" i="28" s="1"/>
  <c r="V71" i="28" s="1"/>
  <c r="K80" i="27"/>
  <c r="K79" i="27"/>
  <c r="A40" i="28"/>
  <c r="A30" i="28"/>
  <c r="A20" i="28"/>
  <c r="G71" i="29" l="1"/>
  <c r="N71" i="27"/>
  <c r="H71" i="29" s="1"/>
  <c r="D70" i="18"/>
  <c r="D70" i="36"/>
  <c r="D70" i="35"/>
  <c r="D70" i="34"/>
  <c r="D60" i="36"/>
  <c r="D60" i="35"/>
  <c r="D60" i="34"/>
  <c r="D60" i="18"/>
  <c r="L50" i="28"/>
  <c r="B20" i="28"/>
  <c r="B30" i="28"/>
  <c r="L41" i="28"/>
  <c r="L40" i="28"/>
  <c r="L32" i="28"/>
  <c r="L31" i="28"/>
  <c r="L30" i="28"/>
  <c r="L29" i="28"/>
  <c r="L21" i="28"/>
  <c r="L20" i="28"/>
  <c r="L11" i="28"/>
  <c r="L12" i="28"/>
  <c r="L13" i="28"/>
  <c r="L15" i="28"/>
  <c r="L16" i="28"/>
  <c r="L17" i="28"/>
  <c r="L18" i="28"/>
  <c r="L19" i="28"/>
  <c r="L30" i="29"/>
  <c r="L40" i="29"/>
  <c r="C40" i="29"/>
  <c r="B40" i="29"/>
  <c r="A40" i="29"/>
  <c r="C30" i="29"/>
  <c r="B30" i="29"/>
  <c r="A30" i="29"/>
  <c r="C50" i="28"/>
  <c r="C51" i="28"/>
  <c r="C52" i="28"/>
  <c r="C53" i="28"/>
  <c r="C54" i="28"/>
  <c r="C55" i="28"/>
  <c r="C56" i="28"/>
  <c r="C57" i="28"/>
  <c r="C58" i="28"/>
  <c r="C40" i="28"/>
  <c r="C41" i="28"/>
  <c r="C43" i="28"/>
  <c r="C44" i="28"/>
  <c r="C45" i="28"/>
  <c r="C46" i="28"/>
  <c r="C47" i="28"/>
  <c r="C48" i="28"/>
  <c r="C49" i="28"/>
  <c r="C30" i="28"/>
  <c r="C31" i="28"/>
  <c r="C32" i="28"/>
  <c r="C33" i="28"/>
  <c r="C34" i="28"/>
  <c r="C35" i="28"/>
  <c r="C36" i="28"/>
  <c r="C37" i="28"/>
  <c r="C38" i="28"/>
  <c r="C39" i="28"/>
  <c r="B40" i="36" l="1"/>
  <c r="B40" i="35"/>
  <c r="B40" i="34"/>
  <c r="C40" i="34"/>
  <c r="C40" i="36"/>
  <c r="C40" i="35"/>
  <c r="A40" i="35"/>
  <c r="A40" i="34"/>
  <c r="A40" i="36"/>
  <c r="B50" i="36"/>
  <c r="B50" i="35"/>
  <c r="B50" i="34"/>
  <c r="C30" i="35"/>
  <c r="C30" i="36"/>
  <c r="C30" i="34"/>
  <c r="C50" i="36"/>
  <c r="C50" i="35"/>
  <c r="C50" i="34"/>
  <c r="A30" i="36"/>
  <c r="A30" i="35"/>
  <c r="A30" i="34"/>
  <c r="B30" i="36"/>
  <c r="B30" i="35"/>
  <c r="B30" i="34"/>
  <c r="M71" i="29"/>
  <c r="K71" i="29"/>
  <c r="B40" i="18"/>
  <c r="C50" i="18"/>
  <c r="C30" i="18"/>
  <c r="A30" i="18"/>
  <c r="B50" i="18"/>
  <c r="B30" i="18"/>
  <c r="C40" i="18"/>
  <c r="A40" i="18"/>
  <c r="E60" i="35" l="1"/>
  <c r="E60" i="36"/>
  <c r="E60" i="34"/>
  <c r="E60" i="18"/>
  <c r="F60" i="36"/>
  <c r="F60" i="34"/>
  <c r="F60" i="35"/>
  <c r="F60" i="18"/>
  <c r="E70" i="36"/>
  <c r="E70" i="34"/>
  <c r="E70" i="35"/>
  <c r="E70" i="18"/>
  <c r="F70" i="36"/>
  <c r="F70" i="35"/>
  <c r="F70" i="34"/>
  <c r="F70" i="18"/>
  <c r="G40" i="29"/>
  <c r="G30" i="27" l="1"/>
  <c r="H30" i="27" s="1"/>
  <c r="C14" i="28"/>
  <c r="F30" i="29" l="1"/>
  <c r="G10" i="27"/>
  <c r="G20" i="27"/>
  <c r="O30" i="27" l="1"/>
  <c r="G30" i="29"/>
  <c r="N30" i="27"/>
  <c r="H30" i="29" s="1"/>
  <c r="C20" i="28" l="1"/>
  <c r="J20" i="28"/>
  <c r="R20" i="28"/>
  <c r="C21" i="28"/>
  <c r="J21" i="28"/>
  <c r="R21" i="28"/>
  <c r="C22" i="28"/>
  <c r="J22" i="28"/>
  <c r="R22" i="28"/>
  <c r="J23" i="28"/>
  <c r="R23" i="28"/>
  <c r="J24" i="28"/>
  <c r="R24" i="28"/>
  <c r="C25" i="28"/>
  <c r="J25" i="28"/>
  <c r="R25" i="28"/>
  <c r="C26" i="28"/>
  <c r="J26" i="28"/>
  <c r="R26" i="28"/>
  <c r="C27" i="28"/>
  <c r="J27" i="28"/>
  <c r="R27" i="28"/>
  <c r="C28" i="28"/>
  <c r="J28" i="28"/>
  <c r="R28" i="28"/>
  <c r="C29" i="28"/>
  <c r="J29" i="28"/>
  <c r="R29" i="28"/>
  <c r="J30" i="28"/>
  <c r="R30" i="28"/>
  <c r="J31" i="28"/>
  <c r="R31" i="28"/>
  <c r="J32" i="28"/>
  <c r="R32" i="28"/>
  <c r="J33" i="28"/>
  <c r="R33" i="28"/>
  <c r="J34" i="28"/>
  <c r="R34" i="28"/>
  <c r="J35" i="28"/>
  <c r="R35" i="28"/>
  <c r="J36" i="28"/>
  <c r="R36" i="28"/>
  <c r="J37" i="28"/>
  <c r="R37" i="28"/>
  <c r="J38" i="28"/>
  <c r="R38" i="28"/>
  <c r="J39" i="28"/>
  <c r="R39" i="28"/>
  <c r="J40" i="28"/>
  <c r="R40" i="28"/>
  <c r="J41" i="28"/>
  <c r="R41" i="28"/>
  <c r="J42" i="28"/>
  <c r="R42" i="28"/>
  <c r="J43" i="28"/>
  <c r="R43" i="28"/>
  <c r="J44" i="28"/>
  <c r="R44" i="28"/>
  <c r="J45" i="28"/>
  <c r="R45" i="28"/>
  <c r="J46" i="28"/>
  <c r="R46" i="28"/>
  <c r="J47" i="28"/>
  <c r="R47" i="28"/>
  <c r="J48" i="28"/>
  <c r="R48" i="28"/>
  <c r="J49" i="28"/>
  <c r="R49" i="28"/>
  <c r="R58" i="28"/>
  <c r="J58" i="28"/>
  <c r="R57" i="28"/>
  <c r="J57" i="28"/>
  <c r="R56" i="28"/>
  <c r="J56" i="28"/>
  <c r="R55" i="28"/>
  <c r="J55" i="28"/>
  <c r="R54" i="28"/>
  <c r="J54" i="28"/>
  <c r="R53" i="28"/>
  <c r="J53" i="28"/>
  <c r="R52" i="28"/>
  <c r="J52" i="28"/>
  <c r="R51" i="28"/>
  <c r="J51" i="28"/>
  <c r="R50" i="28"/>
  <c r="S50" i="28" s="1"/>
  <c r="J50" i="28"/>
  <c r="B50" i="28"/>
  <c r="K50" i="28" l="1"/>
  <c r="S40" i="28"/>
  <c r="K40" i="28"/>
  <c r="S30" i="28"/>
  <c r="S20" i="28"/>
  <c r="K30" i="28"/>
  <c r="K20" i="28"/>
  <c r="T30" i="28"/>
  <c r="U40" i="28"/>
  <c r="K40" i="29" s="1"/>
  <c r="U30" i="28"/>
  <c r="G40" i="27" l="1"/>
  <c r="H40" i="27" s="1"/>
  <c r="N40" i="27" s="1"/>
  <c r="F40" i="29" l="1"/>
  <c r="T40" i="28"/>
  <c r="H40" i="29"/>
  <c r="O40" i="27" l="1"/>
  <c r="G50" i="27" l="1"/>
  <c r="H50" i="27" s="1"/>
  <c r="N50" i="27" s="1"/>
  <c r="C13" i="28"/>
  <c r="J30" i="29" l="1"/>
  <c r="D50" i="34" l="1"/>
  <c r="D50" i="36"/>
  <c r="D50" i="35"/>
  <c r="D30" i="34"/>
  <c r="D30" i="36"/>
  <c r="D30" i="35"/>
  <c r="D30" i="18"/>
  <c r="D50" i="18"/>
  <c r="J40" i="29"/>
  <c r="U50" i="28"/>
  <c r="K30" i="29"/>
  <c r="O50" i="27"/>
  <c r="E50" i="34" l="1"/>
  <c r="E50" i="36"/>
  <c r="E50" i="35"/>
  <c r="E30" i="36"/>
  <c r="E30" i="35"/>
  <c r="E30" i="34"/>
  <c r="D40" i="36"/>
  <c r="D40" i="35"/>
  <c r="D40" i="34"/>
  <c r="E50" i="18"/>
  <c r="E30" i="18"/>
  <c r="D40" i="18"/>
  <c r="V50" i="28"/>
  <c r="V30" i="28"/>
  <c r="M30" i="29" s="1"/>
  <c r="F50" i="36" l="1"/>
  <c r="F50" i="35"/>
  <c r="F50" i="34"/>
  <c r="F30" i="36"/>
  <c r="F30" i="35"/>
  <c r="F30" i="34"/>
  <c r="E40" i="35"/>
  <c r="E40" i="34"/>
  <c r="E40" i="36"/>
  <c r="F50" i="18"/>
  <c r="F30" i="18"/>
  <c r="E40" i="18"/>
  <c r="V40" i="28"/>
  <c r="M40" i="29" s="1"/>
  <c r="A10" i="28"/>
  <c r="B10" i="28"/>
  <c r="I33" i="5" a="1"/>
  <c r="I33" i="5" s="1"/>
  <c r="F40" i="36" l="1"/>
  <c r="F40" i="35"/>
  <c r="F40" i="34"/>
  <c r="F40" i="18"/>
  <c r="C20" i="29"/>
  <c r="C10" i="29"/>
  <c r="I27" i="5" a="1"/>
  <c r="C10" i="36" l="1"/>
  <c r="C10" i="35"/>
  <c r="C10" i="34"/>
  <c r="C20" i="36"/>
  <c r="C20" i="35"/>
  <c r="C20" i="34"/>
  <c r="I27" i="5"/>
  <c r="C11" i="28"/>
  <c r="C12" i="28"/>
  <c r="C10" i="28"/>
  <c r="L10" i="27" l="1"/>
  <c r="K10" i="27" s="1"/>
  <c r="I21" i="5"/>
  <c r="I22" i="5"/>
  <c r="C20" i="18" l="1"/>
  <c r="C10" i="18"/>
  <c r="M10" i="27" l="1"/>
  <c r="G20" i="29" l="1"/>
  <c r="U20" i="28"/>
  <c r="G10" i="29"/>
  <c r="L20" i="29"/>
  <c r="E11" i="29"/>
  <c r="E12" i="29"/>
  <c r="A20" i="29"/>
  <c r="B20" i="29"/>
  <c r="R11" i="28"/>
  <c r="R12" i="28"/>
  <c r="R13" i="28"/>
  <c r="R14" i="28"/>
  <c r="R15" i="28"/>
  <c r="R16" i="28"/>
  <c r="R17" i="28"/>
  <c r="R18" i="28"/>
  <c r="R19" i="28"/>
  <c r="R10" i="28"/>
  <c r="S10" i="28" s="1"/>
  <c r="J11" i="28"/>
  <c r="J12" i="28"/>
  <c r="J13" i="28"/>
  <c r="J14" i="28"/>
  <c r="J15" i="28"/>
  <c r="J16" i="28"/>
  <c r="J17" i="28"/>
  <c r="J18" i="28"/>
  <c r="J19" i="28"/>
  <c r="J10" i="28"/>
  <c r="K10" i="28" l="1"/>
  <c r="A20" i="36"/>
  <c r="A20" i="35"/>
  <c r="A20" i="34"/>
  <c r="B20" i="36"/>
  <c r="B20" i="35"/>
  <c r="B20" i="34"/>
  <c r="B20" i="18"/>
  <c r="A20" i="18"/>
  <c r="U10" i="28"/>
  <c r="H10" i="27" l="1"/>
  <c r="H20" i="27"/>
  <c r="N20" i="27" l="1"/>
  <c r="H20" i="29" s="1"/>
  <c r="T20" i="28"/>
  <c r="V20" i="28" s="1"/>
  <c r="M20" i="29" s="1"/>
  <c r="O10" i="27"/>
  <c r="N10" i="27"/>
  <c r="H10" i="29" s="1"/>
  <c r="T10" i="28"/>
  <c r="V10" i="28" s="1"/>
  <c r="M10" i="29" s="1"/>
  <c r="O20" i="27"/>
  <c r="F20" i="29"/>
  <c r="E10" i="29"/>
  <c r="B10" i="29"/>
  <c r="A10" i="29"/>
  <c r="B10" i="36" l="1"/>
  <c r="B10" i="35"/>
  <c r="B10" i="34"/>
  <c r="A10" i="36"/>
  <c r="A10" i="35"/>
  <c r="A10" i="34"/>
  <c r="F10" i="36"/>
  <c r="F10" i="35"/>
  <c r="F10" i="34"/>
  <c r="F20" i="36"/>
  <c r="F20" i="34"/>
  <c r="F20" i="35"/>
  <c r="B10" i="18"/>
  <c r="F10" i="18"/>
  <c r="A10" i="18"/>
  <c r="F20" i="18"/>
  <c r="J20" i="29"/>
  <c r="D20" i="34" l="1"/>
  <c r="D20" i="35"/>
  <c r="D20" i="36"/>
  <c r="D20" i="18"/>
  <c r="L10" i="29"/>
  <c r="K10" i="29" l="1"/>
  <c r="E10" i="34" l="1"/>
  <c r="E10" i="36"/>
  <c r="E10" i="35"/>
  <c r="E10" i="18"/>
  <c r="K20" i="29"/>
  <c r="E20" i="34" l="1"/>
  <c r="E20" i="36"/>
  <c r="E20" i="35"/>
  <c r="E20" i="18"/>
  <c r="F10" i="29"/>
  <c r="J10" i="29" l="1"/>
  <c r="D10" i="34" l="1"/>
  <c r="D10" i="36"/>
  <c r="D10" i="35"/>
  <c r="D1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NatyT</author>
  </authors>
  <commentList>
    <comment ref="K8" authorId="0" shapeId="0" xr:uid="{00000000-0006-0000-0500-000001000000}">
      <text>
        <r>
          <rPr>
            <b/>
            <sz val="9"/>
            <color indexed="81"/>
            <rFont val="Tahoma"/>
            <family val="2"/>
          </rPr>
          <t>NatyT:</t>
        </r>
        <r>
          <rPr>
            <sz val="9"/>
            <color indexed="81"/>
            <rFont val="Tahoma"/>
            <family val="2"/>
          </rPr>
          <t xml:space="preserve">
impacto por el maximola
por el probabilidad promedio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tc={B21F2A4D-4331-4C6B-AA30-4FE0F95C1EF4}</author>
    <author>tc={5213D8B7-891E-4939-9C6B-88E55F5F8B40}</author>
    <author>tc={C40D279E-3B10-476D-933E-25260F672B11}</author>
    <author>tc={26F4ED07-766D-4A7A-8019-4327A4E6166E}</author>
    <author>tc={A1C8BBDF-C85E-40FC-8B47-4DA8C46E4E87}</author>
    <author>tc={6D9459A2-B372-4E6C-AFC8-1B7B2A45ABEE}</author>
    <author>tc={B40D5060-4157-42DA-B6DF-14CE74C1BB07}</author>
    <author>tc={A0FF2B3B-D3D8-459A-BDAE-90ADD4EE8CDC}</author>
    <author>tc={81713A72-C700-446F-B06E-B945F0BB83E2}</author>
    <author>tc={1132876A-6629-4776-95E0-2FC84C0D188F}</author>
    <author>tc={B2862FFF-75CA-499E-AF59-B74571BC99B7}</author>
    <author>tc={F15DACA0-A2DB-4734-9E40-43B476AAAC46}</author>
  </authors>
  <commentList>
    <comment ref="E12" authorId="0" shapeId="0" xr:uid="{B21F2A4D-4331-4C6B-AA30-4FE0F95C1EF4}">
      <text>
        <t>[Threaded comment]
Your version of Excel allows you to read this threaded comment; however, any edits to it will get removed if the file is opened in a newer version of Excel. Learn more: https://go.microsoft.com/fwlink/?linkid=870924
Comment:
    Matriz de pase a compañeros</t>
      </text>
    </comment>
    <comment ref="E13" authorId="1" shapeId="0" xr:uid="{5213D8B7-891E-4939-9C6B-88E55F5F8B40}">
      <text>
        <t>[Threaded comment]
Your version of Excel allows you to read this threaded comment; however, any edits to it will get removed if the file is opened in a newer version of Excel. Learn more: https://go.microsoft.com/fwlink/?linkid=870924
Comment:
    Matriz de pase a compañeros</t>
      </text>
    </comment>
    <comment ref="E14" authorId="2" shapeId="0" xr:uid="{C40D279E-3B10-476D-933E-25260F672B11}">
      <text>
        <t>[Threaded comment]
Your version of Excel allows you to read this threaded comment; however, any edits to it will get removed if the file is opened in a newer version of Excel. Learn more: https://go.microsoft.com/fwlink/?linkid=870924
Comment:
    Correo electrónico según ocurrencia</t>
      </text>
    </comment>
    <comment ref="E20" authorId="3" shapeId="0" xr:uid="{26F4ED07-766D-4A7A-8019-4327A4E6166E}">
      <text>
        <t>[Threaded comment]
Your version of Excel allows you to read this threaded comment; however, any edits to it will get removed if the file is opened in a newer version of Excel. Learn more: https://go.microsoft.com/fwlink/?linkid=870924
Comment:
    Sistema de audiencias</t>
      </text>
    </comment>
    <comment ref="E21" authorId="4" shapeId="0" xr:uid="{A1C8BBDF-C85E-40FC-8B47-4DA8C46E4E87}">
      <text>
        <t>[Threaded comment]
Your version of Excel allows you to read this threaded comment; however, any edits to it will get removed if the file is opened in a newer version of Excel. Learn more: https://go.microsoft.com/fwlink/?linkid=870924
Comment:
    Sistema de audiencias</t>
      </text>
    </comment>
    <comment ref="E22" authorId="5" shapeId="0" xr:uid="{6D9459A2-B372-4E6C-AFC8-1B7B2A45ABEE}">
      <text>
        <t>[Threaded comment]
Your version of Excel allows you to read this threaded comment; however, any edits to it will get removed if the file is opened in a newer version of Excel. Learn more: https://go.microsoft.com/fwlink/?linkid=870924
Comment:
    Sistema de audiencias</t>
      </text>
    </comment>
    <comment ref="E23" authorId="6" shapeId="0" xr:uid="{B40D5060-4157-42DA-B6DF-14CE74C1BB07}">
      <text>
        <t>[Threaded comment]
Your version of Excel allows you to read this threaded comment; however, any edits to it will get removed if the file is opened in a newer version of Excel. Learn more: https://go.microsoft.com/fwlink/?linkid=870924
Comment:
    Planilla de envío de comunicaciones</t>
      </text>
    </comment>
    <comment ref="E24" authorId="7" shapeId="0" xr:uid="{A0FF2B3B-D3D8-459A-BDAE-90ADD4EE8CDC}">
      <text>
        <t>[Threaded comment]
Your version of Excel allows you to read this threaded comment; however, any edits to it will get removed if the file is opened in a newer version of Excel. Learn more: https://go.microsoft.com/fwlink/?linkid=870924
Comment:
    Correo electrónico a mesa de ayuda según ocurrencia</t>
      </text>
    </comment>
    <comment ref="E30" authorId="8" shapeId="0" xr:uid="{81713A72-C700-446F-B06E-B945F0BB83E2}">
      <text>
        <t>[Threaded comment]
Your version of Excel allows you to read this threaded comment; however, any edits to it will get removed if the file is opened in a newer version of Excel. Learn more: https://go.microsoft.com/fwlink/?linkid=870924
Comment:
    Procedimiento de reparto</t>
      </text>
    </comment>
    <comment ref="E40" authorId="9" shapeId="0" xr:uid="{1132876A-6629-4776-95E0-2FC84C0D188F}">
      <text>
        <t>[Threaded comment]
Your version of Excel allows you to read this threaded comment; however, any edits to it will get removed if the file is opened in a newer version of Excel. Learn more: https://go.microsoft.com/fwlink/?linkid=870924
Comment:
    Procedimeinto de reparto</t>
      </text>
    </comment>
    <comment ref="E52" authorId="10" shapeId="0" xr:uid="{B2862FFF-75CA-499E-AF59-B74571BC99B7}">
      <text>
        <t>[Threaded comment]
Your version of Excel allows you to read this threaded comment; however, any edits to it will get removed if the file is opened in a newer version of Excel. Learn more: https://go.microsoft.com/fwlink/?linkid=870924
Comment:
    TRD</t>
      </text>
    </comment>
    <comment ref="E53" authorId="11" shapeId="0" xr:uid="{F15DACA0-A2DB-4734-9E40-43B476AAAC46}">
      <text>
        <t>[Threaded comment]
Your version of Excel allows you to read this threaded comment; however, any edits to it will get removed if the file is opened in a newer version of Excel. Learn more: https://go.microsoft.com/fwlink/?linkid=870924
Comment:
    ESTUDIANTES EN PRÁCTICA DE CONSULTORIO O JUDICANTES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<sst xmlns="http://schemas.openxmlformats.org/spreadsheetml/2006/main" count="1113" uniqueCount="577">
  <si>
    <t xml:space="preserve">                                                                         Consejo Superior de la Judicatura</t>
  </si>
  <si>
    <t xml:space="preserve"> MAPA DE RIESGOS SIGCMA</t>
  </si>
  <si>
    <t>DEPENDENCIA (Unidad misional del CSJ o Unidad de la DEAJ o Seccional o CSJ en caso de despachos judiciales certificados)</t>
  </si>
  <si>
    <t>PROCESO (indique el tipo de proceso si es Estratégico. Misional, Apoyo, Evaluación y Mejora y especifique el nombre del proceso)</t>
  </si>
  <si>
    <t>Misionales</t>
  </si>
  <si>
    <t>Apoyo</t>
  </si>
  <si>
    <t>CONSEJO SUPERIOR DE LA JUDICATURA</t>
  </si>
  <si>
    <t>CONSEJO SECCIONAL DE LA JUDICATURA</t>
  </si>
  <si>
    <t>DIRECCIÓN SECCIONAL DE ADMINISTRACIÓN JUDICIAL</t>
  </si>
  <si>
    <t>DESPACHO JUDICIAL CERTIFICADO</t>
  </si>
  <si>
    <t>FECHA</t>
  </si>
  <si>
    <t>Consejo Superior de la Judicatura</t>
  </si>
  <si>
    <t>Análisis de Contexto</t>
  </si>
  <si>
    <t>ESPECIALIDAD:</t>
  </si>
  <si>
    <t xml:space="preserve">PROCESO </t>
  </si>
  <si>
    <t>DEPENDENCIA JUDICIAL CERTIFICADA:</t>
  </si>
  <si>
    <t xml:space="preserve">OBJETIVO DEL PROCESO: </t>
  </si>
  <si>
    <t xml:space="preserve">CONTEXTO EXTERNO </t>
  </si>
  <si>
    <t xml:space="preserve">FACTORES TEMÁTICO </t>
  </si>
  <si>
    <t>No.</t>
  </si>
  <si>
    <t xml:space="preserve">AMENAZAS (Factores específicos) </t>
  </si>
  <si>
    <t xml:space="preserve">No. </t>
  </si>
  <si>
    <t xml:space="preserve">OPORTUNIDADES (Factores específicos) </t>
  </si>
  <si>
    <t xml:space="preserve">Político (cambios de gobierno, legislación, políticas públicas, regulación). </t>
  </si>
  <si>
    <t>Modificación de la normatividad vigente aplicable a los procesos que implique adecuación de los procesos en curso.</t>
  </si>
  <si>
    <t xml:space="preserve">Actualización del Marco Normativo </t>
  </si>
  <si>
    <t>Modificación de la estructura organizacional de la rama judicial o del régimen de Carrera Judicial.</t>
  </si>
  <si>
    <t>Mejoramiento y ampliación de la planta de personal y número de juzgados para reducir carga permanente y acortar los tiempos de los procesos.</t>
  </si>
  <si>
    <t>Aplicabilidad de nuevas normas a consencuencia del COVID-19</t>
  </si>
  <si>
    <t xml:space="preserve">Implementación de buenas practicas en la Jurisdicción Penal </t>
  </si>
  <si>
    <t>Económicos y Financieros( disponibilidad de capital, liquidez, mercados financieros, desempleo, competencia.)</t>
  </si>
  <si>
    <t xml:space="preserve">4
</t>
  </si>
  <si>
    <t xml:space="preserve">Afectacion en la economia incrementa la criminalidad generado por el desempleo ocasionando una mayor demanda y congestión judicial </t>
  </si>
  <si>
    <t>Planeación a partir de las necesidades reales.</t>
  </si>
  <si>
    <t xml:space="preserve">5
</t>
  </si>
  <si>
    <t>Asignación presupuestal no ajustada a las necesidades reales de la Rama Judicial y por ende de los juzgados.</t>
  </si>
  <si>
    <t>Incremento del presupuesto asignado a la Rama Judicial para el desarrollo misional de la administración de justicia o aprovechamiento de alternativas para suplir necesidades.</t>
  </si>
  <si>
    <t>Sociales  y culturales (cultura, religión, demografía, responsabilidad social, orden público.)</t>
  </si>
  <si>
    <t>No realización de audiencias presenciales por falta de recursos económicos  de las partes interesadas externas para acudir a las sedes judiciales o inasistencia por falta de credibilidad en la justicia.</t>
  </si>
  <si>
    <t xml:space="preserve">Incremento de la credibilidad y confianza en la administracion de justicia al implementar y certificar sus Sistemas de Gestión. 
</t>
  </si>
  <si>
    <t>No realización de audiencias por falta de conocimiento en el uso  de herramientas tecnológicas de las partes interesadas externas.</t>
  </si>
  <si>
    <t xml:space="preserve">Mayor nivel de cumplimiento y realización de audiencias ante el cambio cultural orientado a un mayor uso de las tecnologías de la información y las telecomunicaciones disminuyendo el uso del papel. </t>
  </si>
  <si>
    <t>Afectación del orden público, generando mayor demanda y congestión judicial.</t>
  </si>
  <si>
    <t>Tecnológicos (desarrollo digital,avances en tecnología, acceso a sistemas de información externos, gobierno en línea.</t>
  </si>
  <si>
    <t>Falta de conocimiento y capacitación de las partes interesadas externas en la totalidad de las herramientas tecnológicas dispuestas para prestar el servicio de justicia.</t>
  </si>
  <si>
    <t xml:space="preserve">Ampliación y divulgación a la comunidad de los canales virtuales  y herramientas tecnológicas dispuestas para prestar el servicio de justicia y su funcionamiento.
</t>
  </si>
  <si>
    <t>Falta de una herramienta tecnólogica que integre  actividades interdependientes entre dos o más entidades (Fiscalía, defensoría del pueblo, policia, , etc.) para agendamientos mas ágiles, eficaces y eficiente de las audiencias y lograr el  cumplimiento óptimo de la audiencia en pro de la descongestión judicial.</t>
  </si>
  <si>
    <t>Ampliación de la cobertura del programa Gobierno en Línea que integre toda la información que debe ser de conocimiento público.</t>
  </si>
  <si>
    <t>Insuficiencia de los medios tecnológicos y conectividad en las depedencias de la Rama Judicial</t>
  </si>
  <si>
    <t>Ausencia de portal único de información del Estado (Ramas del poder, órganos autónomos y demás entes especiales), que garantice la consulta de información en línea de toda la información oficial. -Gobierno en Línea).</t>
  </si>
  <si>
    <t>Legales y reglamentarios (estándares nacionales, internacionales, regulacion )</t>
  </si>
  <si>
    <t>Cambios de la normatividad vigente.
Desactualización en cambios normativos y jurisprudenciales</t>
  </si>
  <si>
    <t>Capacitacion y actualización de los cambios normativos y reglamentarios por parte de la EJRLB.</t>
  </si>
  <si>
    <t>AMBIENTALES: emisiones y residuos, energía, catástrofes naturales, desarrollo sostenible.</t>
  </si>
  <si>
    <t>No comtemplar las modificaciones en materia ambiental de acuerdo con las disposiciones legales nacionales y locales.</t>
  </si>
  <si>
    <t>Estrategias del Gobierno Nacional definidas en el Plan de Desarrollo 2018 -2022, donde se busca fortalecer el modelo de desarrollo economico, ambiental y social. Economía Circular.</t>
  </si>
  <si>
    <t xml:space="preserve">Fenomenos naturales (Inundación, quema de bosques, sismo, vendavales).
</t>
  </si>
  <si>
    <t>Con la pandemia del COVID - 19, se han fomentado nuevas estrategias para impartir justicia, que contribuyen a la disminución de los impactos ambientales que genera el desarrollo de éstas actividades en sitio.</t>
  </si>
  <si>
    <t>La declaratoria de Pandemia por Contagio de la Covid 19 </t>
  </si>
  <si>
    <t>Existencia de protocolos de bioseguridad específicos para el sector justicia</t>
  </si>
  <si>
    <t>Inadecuada disposición de residuos e inservibles  acordes con la legislación ambiental en la materia acorde con las políticas del Gobierno Nacional y Local.</t>
  </si>
  <si>
    <t>Realización de jornadas de concientización sobre la importancia del carácter imperativo sobre el manejo y disposición de los residuos e inservibles.</t>
  </si>
  <si>
    <t xml:space="preserve">CONTEXTO INTERNO </t>
  </si>
  <si>
    <t xml:space="preserve">ACTORES TEMÁTICO </t>
  </si>
  <si>
    <t xml:space="preserve">DEBILIDADES  (Factores específicos)  </t>
  </si>
  <si>
    <t xml:space="preserve">FORTALEZAS (Factores específicos) ) </t>
  </si>
  <si>
    <t>Estratégicos: (direccionamiento estratégico, planeación institucional,
liderazgo, trabajo en equipo)</t>
  </si>
  <si>
    <t>Falta de planeación,  seguimiento y evaluación.</t>
  </si>
  <si>
    <t>Formación del Juez como Lider de Proceso  con bases orientadas al  Direccionamiento, Planeación y Gestión de su  Despacho mediante la aplicación de Sistemas de Gestión.</t>
  </si>
  <si>
    <t xml:space="preserve">Falta de liderazgo y trabajo en equipo de algunos líderes de los procesos. 
</t>
  </si>
  <si>
    <t>Formación del Juez en  normas  de estructura de alto nivel y en los temas referentes al SIGCMA</t>
  </si>
  <si>
    <t xml:space="preserve">Desconocimiento del SIGCMA  y su  articulación  con el Plan Sectorial de Desarrollo.
</t>
  </si>
  <si>
    <t>Definición  de roles y responsabilidades de los  líderes de proceso, para el funcionamiento del SIGCMA.</t>
  </si>
  <si>
    <t>Desconocimiento al realizar el trabajo de forma sistemática con enfoque a proceso del SIGCMA.</t>
  </si>
  <si>
    <t>Normalización y estandarización de los comités del SIGCMA a nivel nacional por parte de la Coordinación Nacional del SIGCMA.</t>
  </si>
  <si>
    <t>Falta de estandarización de los procesos y procedimientos del SIGCMA por especialidad y jurisdicción.</t>
  </si>
  <si>
    <t>Capacitación recibida en normas ISO estructuras de alto nivel.</t>
  </si>
  <si>
    <t>Falta de tiempo para asistir a las capacitaciones y actualizaciones en las herramientas del SIGCMA.</t>
  </si>
  <si>
    <t xml:space="preserve">Autogestión del conocimiento.
</t>
  </si>
  <si>
    <t>Elaboración e implementación del Plan de Acción.</t>
  </si>
  <si>
    <t>Personal integrado por servidores judiciales de alto nivel profesional y capacitado para llevar a cabo las funciones asignadas. </t>
  </si>
  <si>
    <t>Cualificación de los requisitos para el ingreso y permanencia de servidores judiciales en la Rama Judicial</t>
  </si>
  <si>
    <t>Recursos financieros (presupuesto de funcionamiento, recursos de inversión</t>
  </si>
  <si>
    <t>Recursos insuficientes: economicos, humanos, físicos, tecnológicos e infraestructura para el desarrollo de las actividades judiciales.</t>
  </si>
  <si>
    <t>Aprovechamiento de licencias de microsoft Oficce 365 y aplicativos de la Rama Judicial.</t>
  </si>
  <si>
    <t>Falta de presupuesto asignado para la adecuada gestión judicial.</t>
  </si>
  <si>
    <t xml:space="preserve">Aprovechamiento y adaptación por parte de los servidores judiciales a los recursos suministrados. </t>
  </si>
  <si>
    <t>Personal
( competencia del personal, disponibilidad, suficiencia, seguridad
y salud ocupacional.)</t>
  </si>
  <si>
    <t>Insuficiencia de  personal  para atender la función misional y la atención a las partes interesadas en los despachos judiciales y centro de servicios , debido al aumento de la carga laboral.</t>
  </si>
  <si>
    <t>Competencia y compromiso de los servidores judiciales en  desarrollo de las  funciones asignadas al personal adscrito a cada depedencia judicial.</t>
  </si>
  <si>
    <t xml:space="preserve">Extensión de los horarios laborales (presencial y  trabajo en casa) por alta carga de trabajo, con afectación del bienestar físico y emocional de los servidores judiciales. </t>
  </si>
  <si>
    <t>Capacitación en habilidades emocionales y organización del trabajo por parte  de la ARL.</t>
  </si>
  <si>
    <t>Fusionar los espacios laboral, personal y familiar a causa del trabajo en casa.</t>
  </si>
  <si>
    <t>Implementación de los protocolos de bioseguridad definidos por la Rama Judicial para el acceso a las sedes.</t>
  </si>
  <si>
    <t>Imposibilidad para controlar las condiciones de seguridad y salud ocupacional a raiz del trabajo remoto en casa.</t>
  </si>
  <si>
    <t>Capacitación en software y aplicativos disponibles para la realización de los actividades para administrar justicia.</t>
  </si>
  <si>
    <t>Falta de tiempo para acceder a la formación  en herramientas tecnológicas y a diferentes capacitaciones de alto interes,tales como gestión documental, digitalización, seguridad de  la información.</t>
  </si>
  <si>
    <t>Disposición para el aprendizaje autodirigido, en la mayoria de los servidores judiciales.</t>
  </si>
  <si>
    <t xml:space="preserve">Resistencia por parte de algunos servidores judiciales a implementar la gestion del cambio y gestión del conocimiento,  en lo relativo al SIGCMA, a modelos de gestión, ambiental, seguridad informatica, normas antisoborno, normas de bioseguridad etc.,  </t>
  </si>
  <si>
    <t xml:space="preserve">
</t>
  </si>
  <si>
    <t>Proceso
(capacidad, diseño, ejecución, proveedores, entradas, salidas,
gestión del conocimiento)</t>
  </si>
  <si>
    <t>Incremento inusitado de solicitudes vía correo electrónico como principal canal de comunicación conocido por los usuarios.</t>
  </si>
  <si>
    <t>Ampliación y divulgación de otros canales de comunicación y suministro de información a los usuarios a través de micrositios, celular, whatsapp, etc.</t>
  </si>
  <si>
    <t>Congestión judicial a causa del incremento en la demanda de administración de justicia y en la no realización de audiencias programadas por diferentes causas tales como:
* Inasistencia de alguna de las partes,  
* Falta de remisión de detenidos, 
* Indebida citación 
* No disponibilidad de Juzgado por encontrarse en otras diligencias.
* Aplazamiento de audiencias por solicitud de las partes interesadas.</t>
  </si>
  <si>
    <t xml:space="preserve">Coordinación entre el Centro de Servicios Judiciales y los juzgados en el agendamiento, gestión ante establecimientos carcelarios y citación a las audiencias. </t>
  </si>
  <si>
    <t>Alta carga laboral que hace imposible el cumplimiento de algunos términos judiciales. Número de solicitudes que ingresan a los despachos (entradas) muy superior al número de solicitudes que pueden ser atendidas  (salidas).</t>
  </si>
  <si>
    <t xml:space="preserve">Implementar la Gestión del conocimiento generada por las experiencias de los servidores documentada en instructivos y guias.
</t>
  </si>
  <si>
    <t xml:space="preserve">Falta de implementación del expediente electrónico para trazabilidad de todos los procesos judiciales en trámite y archivados. </t>
  </si>
  <si>
    <t xml:space="preserve">Aprovechamiento de las  TIC's y todos los recursos digitales, para la realización de audiencias virtuales tales como  Teams, polycom, Rp1, Skype,  teleconferencias WhatsApp, mensaje de texto.
</t>
  </si>
  <si>
    <t>Duplicidad de solicitud de la misma información por parte de diferentes dependencias y entidades del sector público y partes interesadas en general, cuya atención retrasa la actividad judicial.</t>
  </si>
  <si>
    <t xml:space="preserve">Tecnológicos </t>
  </si>
  <si>
    <t>Fallas e insuficiencia de las herramientas tecnológicas y de  formación dispuestas para prestar el servicio de justicia, igualmente en la conformación y gestión del expediente electrónico.</t>
  </si>
  <si>
    <t>Implementación de herramientas tecnológicas para realizar  las actividades de los procesos, simplificando trámites, mejorando la comunicación interna de los servidores judiciales y dependencias y erradicando el uso de papel para la gestión de los expedientes.</t>
  </si>
  <si>
    <t>Falta de implementación de la digitalización y del expediente  electrónico en todas las dependencias y despachos judiciales.
Falta de un sistema que implemente la digitalización integral de todos los procesos en trámite y los que se encuentran en archivo de gestión (que comprenda los documentos impresos, audiencias y demás documentos en medios magnéticos)</t>
  </si>
  <si>
    <t>Avance en la implementación del expediente digital y nuevos aplicativos para la mejor gestión tanto en los juzgados comoen el centro de servicios.</t>
  </si>
  <si>
    <t>Insuficiencia  de  recursos tecnológicos (hardware y software) para los empleados en trabajo remoto.</t>
  </si>
  <si>
    <t xml:space="preserve">Directices y normatividad  impartidas por el Consejo Superior de la Judicatura para la implementación del expediente electronico.
</t>
  </si>
  <si>
    <r>
      <t xml:space="preserve">Fallas en el servicio de internet,  conectividad  irregular.
</t>
    </r>
    <r>
      <rPr>
        <sz val="10"/>
        <color rgb="FFFF0000"/>
        <rFont val="Calibri"/>
        <family val="2"/>
        <scheme val="minor"/>
      </rPr>
      <t xml:space="preserve">
</t>
    </r>
  </si>
  <si>
    <t>Avance en la digitalización de procesos judiciales fisicos, utilizando las herramientas sumistradas por office 365.</t>
  </si>
  <si>
    <t>La carencia de recursos tecnológicos necesarios para llevar a cabo el proceso de digitalización de expedientes  en los Despachos Judiciales.</t>
  </si>
  <si>
    <t>Desarrollo de aplicativos propios para elaboración de comunicaciones y digitalización de expedientes.</t>
  </si>
  <si>
    <t>Falta de divulgación de lineamiento relacionados con la seguridad informática de las audiencias y demás actividades propias del proceso juridico.</t>
  </si>
  <si>
    <t>Capacitaciones realizadas en herramientas y aplicativos tecnológicos grabadas por la EJRLB y divulgación de su existencia.</t>
  </si>
  <si>
    <t>Acceso permanente a las grabaciones de las capacitaciones que quedan publicadas en las redes sociales y aplicativos de microsoft.</t>
  </si>
  <si>
    <t xml:space="preserve">Existencia de protocolos para la realización de audiencias virtuales y guía de consultas de procesos en línea </t>
  </si>
  <si>
    <t>Avance del plan de digitalización de la Rama Judicial acorde con el protocolo del expediente electrónico</t>
  </si>
  <si>
    <t>Acceso remoto y consulta de procesos a través de la página web de la Rama Judicial para la consulta de procesos.</t>
  </si>
  <si>
    <t xml:space="preserve">Documentación
(Actualización, coherencia, aplicabilidad) </t>
  </si>
  <si>
    <t>Inconvenientes con el reporte de estadistica con el sistema SIERJU.</t>
  </si>
  <si>
    <t>Formatos estandarizados impartidos  desde la Coordinación Nacional del SIGCMA para la mejor prestación del servicio.</t>
  </si>
  <si>
    <t>Desactualización o no aplicación  de la documentación propia de las actividades del juzgado y/o del centro de servicios a raíz de los nuevos métodos virtuales  implementados.</t>
  </si>
  <si>
    <t>Micrositio de fácil acceso a los documentos propios del Sistema Integrado de Gestión y Control de la Calidad y el Medio Ambiente.</t>
  </si>
  <si>
    <t>Desconocimiento e inaplicabilidad de las Tablas de Retención Documental (TRD)</t>
  </si>
  <si>
    <t>Avance en la actualización permanente de documentos y procedimientos del SIGCMA</t>
  </si>
  <si>
    <t>Infraestructura física (suficiencia, comodidad)</t>
  </si>
  <si>
    <r>
      <t xml:space="preserve">Falta de salas de audiencia y/o  diseñadas con espacios inadecuados en algunos edificios. </t>
    </r>
    <r>
      <rPr>
        <sz val="10"/>
        <color rgb="FFFF0000"/>
        <rFont val="Calibri"/>
        <family val="2"/>
        <scheme val="minor"/>
      </rPr>
      <t xml:space="preserve">
</t>
    </r>
  </si>
  <si>
    <t>Falta de espacio en algunos  despachos judiciales para la ubicación del personal.</t>
  </si>
  <si>
    <t>Insuficiencia de espacios y muebles  (estantes) propios de los archivos de gestión y definitivo.</t>
  </si>
  <si>
    <t>Instalaciones, oficinas y mobiliario  para el personal que no cumplen los estándares de salud ocupacional.</t>
  </si>
  <si>
    <t>Falta de seguridad en áreas de acceso a algunos despachos judiciales</t>
  </si>
  <si>
    <t>Falta de vigilancia y seguridad en el desarrollo de las audiencias en  edificios donde funcionan juzgados.</t>
  </si>
  <si>
    <t>Elementos de trabajo (papel, equipos)</t>
  </si>
  <si>
    <r>
      <t>Insuficiencia de equipos tecnológicos, internet para el trabajo presencial y  virtual.</t>
    </r>
    <r>
      <rPr>
        <sz val="10"/>
        <rFont val="Calibri"/>
        <family val="2"/>
        <scheme val="minor"/>
      </rPr>
      <t xml:space="preserve">
</t>
    </r>
  </si>
  <si>
    <t>Disminución notoria del uso del papel a causa de la implementación de medios tecnológicos.</t>
  </si>
  <si>
    <t>Comunicación Interna
(canales utilizados y su efectividad, flujo de la información necesaria para el desarrollo de las actividades)</t>
  </si>
  <si>
    <t>Falta de conocimiento y capacitación de los servidores judiciales sobre los canales dispuestos y adquiridos para optimizar el flujo de información y garantizar la comunicación interna.</t>
  </si>
  <si>
    <r>
      <t xml:space="preserve">Adquisición de herramientas tecnológicas tales como </t>
    </r>
    <r>
      <rPr>
        <i/>
        <sz val="10"/>
        <rFont val="Calibri"/>
        <family val="2"/>
        <scheme val="minor"/>
      </rPr>
      <t>Teams</t>
    </r>
    <r>
      <rPr>
        <sz val="10"/>
        <rFont val="Calibri"/>
        <family val="2"/>
        <scheme val="minor"/>
      </rPr>
      <t xml:space="preserve"> y </t>
    </r>
    <r>
      <rPr>
        <i/>
        <sz val="10"/>
        <rFont val="Calibri"/>
        <family val="2"/>
        <scheme val="minor"/>
      </rPr>
      <t>Planner</t>
    </r>
    <r>
      <rPr>
        <sz val="10"/>
        <rFont val="Calibri"/>
        <family val="2"/>
        <scheme val="minor"/>
      </rPr>
      <t xml:space="preserve"> para optimizar el flujo de información al interior de los despachos judiciales y garantizar la comunicación interna.</t>
    </r>
  </si>
  <si>
    <t>Falta de comunicación asertiva con los usuarios internos.</t>
  </si>
  <si>
    <t>Desaprovechamiento de canales de comunicaciones.</t>
  </si>
  <si>
    <t>Ambiental</t>
  </si>
  <si>
    <t>Desconocimiento del Plan de Gestión Ambiental que aplica para la Rama Judicial Acuerdo PSAA14-10160</t>
  </si>
  <si>
    <t xml:space="preserve">Disminución significativa en el consumo de servicios públicos por efecto de la aplicación del aforo en las sedes judiciales </t>
  </si>
  <si>
    <t>Disminución en el uso de papel, toners y demás elementos de oficina al implementar el uso de medios tecnológicos.</t>
  </si>
  <si>
    <t xml:space="preserve">ESTRATEGIAS/ACCIONES </t>
  </si>
  <si>
    <t>ESTRATEGIAS  DOFA</t>
  </si>
  <si>
    <t>ESTRATEGIA/ACCIÓN/ PROYECTO</t>
  </si>
  <si>
    <t xml:space="preserve">GESTIONA </t>
  </si>
  <si>
    <t xml:space="preserve">DOCUMENTADA EN </t>
  </si>
  <si>
    <t>A</t>
  </si>
  <si>
    <t>O</t>
  </si>
  <si>
    <t>D</t>
  </si>
  <si>
    <t>F</t>
  </si>
  <si>
    <r>
      <t xml:space="preserve">Incluir en la programación de los Juzgados y el centro de servicios,  espacios de actualización y capacitación periódica sobre la </t>
    </r>
    <r>
      <rPr>
        <b/>
        <sz val="10"/>
        <rFont val="Calibri"/>
        <family val="2"/>
        <scheme val="minor"/>
      </rPr>
      <t>normatividad</t>
    </r>
    <r>
      <rPr>
        <sz val="10"/>
        <rFont val="Calibri"/>
        <family val="2"/>
        <scheme val="minor"/>
      </rPr>
      <t xml:space="preserve"> </t>
    </r>
    <r>
      <rPr>
        <b/>
        <sz val="10"/>
        <rFont val="Calibri"/>
        <family val="2"/>
        <scheme val="minor"/>
      </rPr>
      <t>vigente</t>
    </r>
    <r>
      <rPr>
        <sz val="10"/>
        <rFont val="Calibri"/>
        <family val="2"/>
        <scheme val="minor"/>
      </rPr>
      <t xml:space="preserve"> y del </t>
    </r>
    <r>
      <rPr>
        <b/>
        <sz val="10"/>
        <rFont val="Calibri"/>
        <family val="2"/>
        <scheme val="minor"/>
      </rPr>
      <t>SIGCMA</t>
    </r>
    <r>
      <rPr>
        <sz val="10"/>
        <rFont val="Calibri"/>
        <family val="2"/>
        <scheme val="minor"/>
      </rPr>
      <t xml:space="preserve">, asi como espacios de asistencia a capacitaciones y formación autodirigida.
</t>
    </r>
  </si>
  <si>
    <t>1,3, 13</t>
  </si>
  <si>
    <t>1, 3, 10</t>
  </si>
  <si>
    <t>2, 3, 4, 5, 6, 13, 14, 36, 39</t>
  </si>
  <si>
    <t>1, 2, 5, 6, 11, 16, 12</t>
  </si>
  <si>
    <t xml:space="preserve">Plan de acción </t>
  </si>
  <si>
    <t>Realizar reuniones trimestrales de planeación, seguimiento y evaluación de la gestión.</t>
  </si>
  <si>
    <t>Realizar por parte de los lideres del SIGCMA del juzgado y del centro de servicios capacitación y seguimiento periódico al cumplimiento del sistema de calidad y ambiental, complementado con las capacitaciones realizadas por la Coordinación  Nacional del SIGCMA.</t>
  </si>
  <si>
    <t>14, 15</t>
  </si>
  <si>
    <t>2, 3, 4, 5, 6</t>
  </si>
  <si>
    <t>1, 2,3,4</t>
  </si>
  <si>
    <t xml:space="preserve">Revisar la estructura del SIGCMA para el SPA. 
Actualizar la documentación e implementar los documentos actualizados. </t>
  </si>
  <si>
    <t>9, 27</t>
  </si>
  <si>
    <t>19, 31, 32, 33</t>
  </si>
  <si>
    <t xml:space="preserve">Asistir y participar activamente en los procesos de normalización y estandarización de procesos y procedimientos conforme a la programación definida por la Coordinación Nacional del SIGCMA </t>
  </si>
  <si>
    <t>19, 27</t>
  </si>
  <si>
    <t>4, 36, 37</t>
  </si>
  <si>
    <t>Asignar el personal con el perfil requerido para realizar gestiones de tipo específico o judicial, optimizando la colaboración de judicantes y practicantes .
Revisar los procedimientos de talento humano en cada dependencia para facilitar transiciones o cambios de personal.</t>
  </si>
  <si>
    <t>9, 10</t>
  </si>
  <si>
    <t>8, 9, 12</t>
  </si>
  <si>
    <t xml:space="preserve">Mapa  de riesgos </t>
  </si>
  <si>
    <t>Definir y asignar responsables para los roles de líderes de proceso y de profesionales de enlace para el funcionamiento del SIGCMA.</t>
  </si>
  <si>
    <t>Realizar programación de audiencias acorde con el tiempo de duración para reducir número de audiencias no realizadas e incrementar el número de salidas.</t>
  </si>
  <si>
    <t>4, 8</t>
  </si>
  <si>
    <t>4, 7</t>
  </si>
  <si>
    <t>9, 16, 17</t>
  </si>
  <si>
    <t>Implementar modelos operativos de preparación de audiencias (MOPAS) y guías de realización de audiencias para reducir el tiempo de las diligencias.</t>
  </si>
  <si>
    <t>2, 3, 8</t>
  </si>
  <si>
    <t>9, 10, 16</t>
  </si>
  <si>
    <t>12, 15, 28</t>
  </si>
  <si>
    <r>
      <t xml:space="preserve">Ampliar y divulgar canales de comunicación con las partes interesadas, internas y  externas (micrositio, </t>
    </r>
    <r>
      <rPr>
        <i/>
        <sz val="10"/>
        <color theme="1"/>
        <rFont val="Calibri"/>
        <family val="2"/>
        <scheme val="minor"/>
      </rPr>
      <t xml:space="preserve">whatsapp, </t>
    </r>
    <r>
      <rPr>
        <sz val="10"/>
        <color theme="1"/>
        <rFont val="Calibri"/>
        <family val="2"/>
        <scheme val="minor"/>
      </rPr>
      <t xml:space="preserve">celular) que permitan visibilizar la labor del juzgado y del centro de servicios para mejorar la imagen de la administración de justicia. </t>
    </r>
  </si>
  <si>
    <t>15, 36, 37, 38</t>
  </si>
  <si>
    <t>17, 20, 30</t>
  </si>
  <si>
    <t>Facilitar la asistencia virtual o remota a las audiencias de quienes no acudan a las sedes judiciales cuando la audiencia se realiza de forma presencial.</t>
  </si>
  <si>
    <t>12, 13</t>
  </si>
  <si>
    <t>14, 18, 36, 37</t>
  </si>
  <si>
    <t>Divulgar los distintos medios,  formas de acceso e instructivos para asistir a las audiencias virtuales y  gestionar la conexión desde la sede judicial de aquellas partes interesadas que no cuenten con medios tecnológicos o conocimientos para hacerlo.</t>
  </si>
  <si>
    <t>7, 9</t>
  </si>
  <si>
    <t>7, 8, 13</t>
  </si>
  <si>
    <t>18, 30</t>
  </si>
  <si>
    <r>
      <t xml:space="preserve">Utilizar adecuadamente herramientas tecnológicas de comunicación interna como </t>
    </r>
    <r>
      <rPr>
        <i/>
        <sz val="10"/>
        <rFont val="Calibri"/>
        <family val="2"/>
        <scheme val="minor"/>
      </rPr>
      <t>Teams</t>
    </r>
    <r>
      <rPr>
        <sz val="10"/>
        <rFont val="Calibri"/>
        <family val="2"/>
        <scheme val="minor"/>
      </rPr>
      <t xml:space="preserve"> y </t>
    </r>
    <r>
      <rPr>
        <i/>
        <sz val="10"/>
        <rFont val="Calibri"/>
        <family val="2"/>
        <scheme val="minor"/>
      </rPr>
      <t>Planner</t>
    </r>
    <r>
      <rPr>
        <sz val="10"/>
        <rFont val="Calibri"/>
        <family val="2"/>
        <scheme val="minor"/>
      </rPr>
      <t xml:space="preserve">  que permitan respetar los horarios laborales y espacios personales y familiares de los servidores judiciales.</t>
    </r>
  </si>
  <si>
    <t>6, 10, 11</t>
  </si>
  <si>
    <t>10, 15, 35</t>
  </si>
  <si>
    <r>
      <t xml:space="preserve">Solicitar apoyo y seguimiento a las condiciones y riesgos laborales por parte de la </t>
    </r>
    <r>
      <rPr>
        <b/>
        <sz val="10"/>
        <rFont val="Calibri"/>
        <family val="2"/>
        <scheme val="minor"/>
      </rPr>
      <t>ARL</t>
    </r>
    <r>
      <rPr>
        <sz val="10"/>
        <rFont val="Calibri"/>
        <family val="2"/>
        <scheme val="minor"/>
      </rPr>
      <t xml:space="preserve"> así como fomentar la asistencia a las actividades programadas por esta.</t>
    </r>
  </si>
  <si>
    <t>10, 12</t>
  </si>
  <si>
    <t>13, 14</t>
  </si>
  <si>
    <r>
      <t xml:space="preserve">Conocer e implementar las diferentes herramientas tecnológicas dispuestas para la prestación del servicios de justicia, la realización de audiencias virtuales, </t>
    </r>
    <r>
      <rPr>
        <b/>
        <sz val="10"/>
        <rFont val="Calibri"/>
        <family val="2"/>
        <scheme val="minor"/>
      </rPr>
      <t>la gestión del expediente judicial (digitalización</t>
    </r>
    <r>
      <rPr>
        <sz val="10"/>
        <rFont val="Calibri"/>
        <family val="2"/>
        <scheme val="minor"/>
      </rPr>
      <t xml:space="preserve">) y  la atención de  trámites solicitados por las partes interesadas. </t>
    </r>
  </si>
  <si>
    <t>18, 20, 21, 36</t>
  </si>
  <si>
    <t>10, 21, 22, 23, 24, 25, 26, 27, 29, 36, 37</t>
  </si>
  <si>
    <t>Consolidar los procesos de digitalización en concordancia con el protocolo adoptado por el Consejo Superior de la Judicatura a través del CENDOJ para el manejo del expediente electrónico.</t>
  </si>
  <si>
    <t>10, 14</t>
  </si>
  <si>
    <t>21, 24, 25, 28</t>
  </si>
  <si>
    <t>10, 29, 36, 37</t>
  </si>
  <si>
    <t>Solicitar apoyo al CENDOJ, para realización de capacitaciones en tablas de retención documental (TRD)</t>
  </si>
  <si>
    <t>Adelantar campañas sobre manejo y disposición de residuos.</t>
  </si>
  <si>
    <t>21, 36, 37</t>
  </si>
  <si>
    <t>Solicitar apoyo a la Dirección Ejecutiva Seccional de Administración Judicial en el suministro de recursos tecnólogicos para los servidores judiciales.</t>
  </si>
  <si>
    <t>10, 11</t>
  </si>
  <si>
    <t>7, 22, 23, 29, 30, 31, 32, 33, 34, 35</t>
  </si>
  <si>
    <t>RIESGOS DE SOBORNO</t>
  </si>
  <si>
    <r>
      <t>La norma ISO37001:2017  define el soborno como: "</t>
    </r>
    <r>
      <rPr>
        <sz val="11"/>
        <color theme="4"/>
        <rFont val="Calibri"/>
        <family val="2"/>
        <scheme val="minor"/>
      </rPr>
      <t>Oferta</t>
    </r>
    <r>
      <rPr>
        <sz val="11"/>
        <color theme="1"/>
        <rFont val="Calibri"/>
        <family val="2"/>
        <scheme val="minor"/>
      </rPr>
      <t xml:space="preserve">, </t>
    </r>
    <r>
      <rPr>
        <sz val="11"/>
        <color theme="5"/>
        <rFont val="Calibri"/>
        <family val="2"/>
        <scheme val="minor"/>
      </rPr>
      <t>promesa</t>
    </r>
    <r>
      <rPr>
        <sz val="11"/>
        <color theme="1"/>
        <rFont val="Calibri"/>
        <family val="2"/>
        <scheme val="minor"/>
      </rPr>
      <t xml:space="preserve">, </t>
    </r>
    <r>
      <rPr>
        <sz val="11"/>
        <color theme="9"/>
        <rFont val="Calibri"/>
        <family val="2"/>
        <scheme val="minor"/>
      </rPr>
      <t>entrega</t>
    </r>
    <r>
      <rPr>
        <sz val="11"/>
        <color theme="1"/>
        <rFont val="Calibri"/>
        <family val="2"/>
        <scheme val="minor"/>
      </rPr>
      <t xml:space="preserve">, </t>
    </r>
    <r>
      <rPr>
        <sz val="11"/>
        <rFont val="Calibri"/>
        <family val="2"/>
        <scheme val="minor"/>
      </rPr>
      <t>aceptación</t>
    </r>
    <r>
      <rPr>
        <sz val="11"/>
        <color theme="1"/>
        <rFont val="Calibri"/>
        <family val="2"/>
        <scheme val="minor"/>
      </rPr>
      <t xml:space="preserve"> o </t>
    </r>
    <r>
      <rPr>
        <sz val="11"/>
        <color rgb="FF7030A0"/>
        <rFont val="Calibri"/>
        <family val="2"/>
        <scheme val="minor"/>
      </rPr>
      <t>solicitud</t>
    </r>
    <r>
      <rPr>
        <sz val="11"/>
        <color theme="1"/>
        <rFont val="Calibri"/>
        <family val="2"/>
        <scheme val="minor"/>
      </rPr>
      <t xml:space="preserve"> de una ventaja indebida de cualquier valor (que puede ser de naturaleza financiera o no financiera), directamente o indirectamente, e independiente de su ubicación, en violación de la ley aplicable, como incentivo o recompensa para que una persona actúe o deje de actuar en relación con el desempeño de las obligaciones de esa persona.</t>
    </r>
  </si>
  <si>
    <t xml:space="preserve">Sin lugar a duda la causa raíz de cualquier situacion de soborno es la ausencia o debilidad de principios y valores en las actuaciones, ya sea por parte de quien ofrece, promete, entrega o de quien acepta o solicita. 
Estos son factores difíciles de controlar porque tienen que ver con características personales que, en el acaso de los adultos, se han ido forjando desde su niñez, y por lo general ya están arraigados al ser. Sin embargo, es deber de cada entidad hacer su mejor esfuerzo para que cada servidor público mantenga siempre presente el compromiso que hizo al convertirise en un servidor público, el compromiso de ejercer a cabalidad su labor en el marco de la integridad. 
</t>
  </si>
  <si>
    <t>Los mapas de riesgo de soborno del Consejo Superior de la Judicatura se han elaborado bajo de la directriz de que si bien es cierto la causa raíz de la ocurrencia de un hecho de soborno esta asociada a debilidades en los principios y valores, también es cierto que las debilidades en los controles de la realización de las actividades susceptibles al soborno, pueden dejar mas expuesta a la entidad a que esto ocurra.</t>
  </si>
  <si>
    <t>Los mapas de riesgos de soborno contemplan como causas los aspectos antes mencionados, y las acciones para tratar los riesgos se enfocan en:
1. La realización de actividades sistemáticas para fortalecer la toma de conciencia,  la aplicación del Código de Ética del Servidor Juidicial y el cumplimiento de lo estipulado en la Ley 270 de 1996, especialmente en relacionado con los deberes y las prohibiciones de los servidores.
2. El fortalecimiento de los controles asociados a las actividades susceptibles al riesgo de corrupción en cada uno de los procesos.</t>
  </si>
  <si>
    <t>Matriz Mapa de Riesgos</t>
  </si>
  <si>
    <t>Orientaciones Generales</t>
  </si>
  <si>
    <r>
      <t xml:space="preserve">Antes de iniciar con el diligenciamiento de la información en la matriz, se requiere haber efectuado el análisis DOFA ( Hoja 1-Análisis de Contexto)  y revisado todos los elementos del proceso: </t>
    </r>
    <r>
      <rPr>
        <b/>
        <sz val="11"/>
        <rFont val="Arial"/>
        <family val="2"/>
      </rPr>
      <t xml:space="preserve"> objetivo, alcance, actividades , y en especial los productos y servicios que entrega.</t>
    </r>
    <r>
      <rPr>
        <sz val="11"/>
        <rFont val="Arial"/>
        <family val="2"/>
      </rPr>
      <t xml:space="preserve">
</t>
    </r>
  </si>
  <si>
    <r>
      <t xml:space="preserve">El archivo contiene las siguientes hojas:
-   </t>
    </r>
    <r>
      <rPr>
        <b/>
        <sz val="9"/>
        <rFont val="Arial"/>
        <family val="2"/>
      </rPr>
      <t>Hoja 1 Presentación 
    Conceptos 37001</t>
    </r>
    <r>
      <rPr>
        <sz val="9"/>
        <rFont val="Arial"/>
        <family val="2"/>
      </rPr>
      <t xml:space="preserve">
 -  </t>
    </r>
    <r>
      <rPr>
        <b/>
        <sz val="9"/>
        <rFont val="Arial"/>
        <family val="2"/>
      </rPr>
      <t>Hoja 2 Análisis de Contexto ( Se toma para el Plan de Acción y para Riesgos)</t>
    </r>
    <r>
      <rPr>
        <sz val="9"/>
        <rFont val="Arial"/>
        <family val="2"/>
      </rPr>
      <t xml:space="preserve">
 -  </t>
    </r>
    <r>
      <rPr>
        <b/>
        <sz val="9"/>
        <rFont val="Arial"/>
        <family val="2"/>
      </rPr>
      <t>Hoja 3 Estrategias DOFA</t>
    </r>
    <r>
      <rPr>
        <sz val="9"/>
        <rFont val="Arial"/>
        <family val="2"/>
      </rPr>
      <t xml:space="preserve">
 -  </t>
    </r>
    <r>
      <rPr>
        <b/>
        <sz val="9"/>
        <rFont val="Arial"/>
        <family val="2"/>
      </rPr>
      <t>Hoja 4  Este instructivo</t>
    </r>
  </si>
  <si>
    <t xml:space="preserve">HOJA </t>
  </si>
  <si>
    <t>Columna</t>
  </si>
  <si>
    <t>Descripción - Lineamientos para el diligenciamiento</t>
  </si>
  <si>
    <t>Proceso</t>
  </si>
  <si>
    <t>Diligenciar el nombre del proceso al cual se le identificarán y valorarán los riesgos.</t>
  </si>
  <si>
    <t>Objetivo</t>
  </si>
  <si>
    <t>Diligenciar el objetivo del proceso. ( Ver caracterización del proceso)</t>
  </si>
  <si>
    <t>Alcance</t>
  </si>
  <si>
    <t>Diligenciar el alcance del proceso.( Ver caracterización del proceso)</t>
  </si>
  <si>
    <t>No. Referencia</t>
  </si>
  <si>
    <t>Enumerar  consecutivamente los riesgos  (1, 2,…)</t>
  </si>
  <si>
    <t>Riesgo</t>
  </si>
  <si>
    <t>Enunciar   el riesgo</t>
  </si>
  <si>
    <t>Descripción del Riesgo</t>
  </si>
  <si>
    <t>Describir el riesgo  de forma mas amplia para mayor comprensión . Facilita la descripción el determinar cómo se materializa el riesgo.</t>
  </si>
  <si>
    <t xml:space="preserve">Causas </t>
  </si>
  <si>
    <t xml:space="preserve">Identificar  las causas que pueden generar el riesgo. Estas pueden estar relacionadas entre otros con factores de:  recursos financieros, talento humano, infraestructura, estilo de dirección, procedimientos, documentación, etc. </t>
  </si>
  <si>
    <t>Número de veces que se realizó  la actividad en un año o se  proyecta  realizar</t>
  </si>
  <si>
    <t>Diligenciar  el número de veces que se  ejecuta la actividad durante el año si se  conocen estadísticas.  Si no hay  estadísticas , proyectar  de acuerdo con el conocimiento que se tiene del proceso .</t>
  </si>
  <si>
    <t>Número de veces que se materializó el riesgo en un  año</t>
  </si>
  <si>
    <t xml:space="preserve">Diligenciar  el número de veces que se  materializo el riesgo, en el año anterior, o que se podría materializar.   </t>
  </si>
  <si>
    <t xml:space="preserve">% Frecuencia </t>
  </si>
  <si>
    <t xml:space="preserve">Resultado de: Número de veces que se materializó el riesgo en un año  numero de veces que se realizó la actividad en un año o se proyecta realizar  Ver Hoja Politicas </t>
  </si>
  <si>
    <t>PROBABILIDAD</t>
  </si>
  <si>
    <t xml:space="preserve">La hoja valora la probabilidad de acuerdo con los criterio definidos e la Hoja 8- Políticas de Administración </t>
  </si>
  <si>
    <t xml:space="preserve">Efectos </t>
  </si>
  <si>
    <t>Seleccionar  el efecto o los efectos que  tendrá la entidad si se materializara el riesgo .Se pueden seleccionar   1 o mas de los efectos que  presenta el desplegable. No seleccionar el mismo efecto mas de una vez. NOTA: Para los riesgos de soborno, no se debe seleccionar el efecto de interrupción en la prestación del servicio judicial. (En razón al alcance actual del SGAS)</t>
  </si>
  <si>
    <t xml:space="preserve">Valoración de Efectos </t>
  </si>
  <si>
    <t xml:space="preserve">Seleccionar  por cada efecto que identifico  la valoración que le correspondería en términos de afectación </t>
  </si>
  <si>
    <t>Impacto Inherente</t>
  </si>
  <si>
    <t>La Hoja calcula el impacto por cada valoración de efecto que haya seleccionado</t>
  </si>
  <si>
    <t xml:space="preserve">Impacto Inherente Total </t>
  </si>
  <si>
    <t>La Hoja calcula el impacto total teniendo en cuenta si selecciono mas de un efecto</t>
  </si>
  <si>
    <t xml:space="preserve">Zona de Riesgo Inherente </t>
  </si>
  <si>
    <t xml:space="preserve">La Hoja calcula el riesgo inherente : Probabilidad inherente  por probabilidad residual </t>
  </si>
  <si>
    <r>
      <rPr>
        <b/>
        <sz val="9"/>
        <rFont val="Arial"/>
        <family val="2"/>
      </rPr>
      <t>NOTA</t>
    </r>
    <r>
      <rPr>
        <sz val="9"/>
        <rFont val="Arial"/>
        <family val="2"/>
      </rPr>
      <t>: Si desea adicionar mas riesgos, copie las filas del riesgo anterior - No modifique las formulas</t>
    </r>
  </si>
  <si>
    <r>
      <t xml:space="preserve"> - </t>
    </r>
    <r>
      <rPr>
        <b/>
        <sz val="9"/>
        <rFont val="Arial"/>
        <family val="2"/>
      </rPr>
      <t xml:space="preserve"> Hoja 5 Valoración Controles:</t>
    </r>
    <r>
      <rPr>
        <sz val="9"/>
        <rFont val="Arial"/>
        <family val="2"/>
      </rPr>
      <t xml:space="preserve"> Información pertinente refente a los controles y mitigación del riesgo</t>
    </r>
  </si>
  <si>
    <t>Diligencie el nombre del proceso al cual se le identificarán y valorarán los riesgos.</t>
  </si>
  <si>
    <t>Diligencie el objetivo del proceso.</t>
  </si>
  <si>
    <t>Diligencie el alcance del proceso.</t>
  </si>
  <si>
    <t>Permite definir el consecutivo de riesgos.</t>
  </si>
  <si>
    <t>La hoja trae el riesgo de la hoja 5</t>
  </si>
  <si>
    <t>Causas</t>
  </si>
  <si>
    <t xml:space="preserve">Diligencie las causas. Recuerde que estan estan asociadas a los factores: personal, recursos, sistema de infirmacion procedimientos, etc., relacionados en el DOFA-  si encuentra causas adionales considere si ES PERTINENTE COMPLEMENTAR   el DOFA: o no </t>
  </si>
  <si>
    <t>CONTROLES PREVENTIVOS 
(Controles para las causas - Disminuyen la probabilidad)</t>
  </si>
  <si>
    <t>Relacione las medidas con las que cuenta el proceso actualmente para prevenir que el riesgo se materialice por cada una de las causas identificadas. Debe haber coherencia entre las causas y los controles preventivos.</t>
  </si>
  <si>
    <t xml:space="preserve">¿El control esta documentado? </t>
  </si>
  <si>
    <t>Responda la pregunta con SI o NO, según corresponda.</t>
  </si>
  <si>
    <t>¿Queda evidencia de la ejecución del control?</t>
  </si>
  <si>
    <t>La frecuencia del control está definida?</t>
  </si>
  <si>
    <t>¿Esta definido el responsable de la ejecución del control?</t>
  </si>
  <si>
    <t>Valoración de los controles</t>
  </si>
  <si>
    <t>La hoja califica la eficacia del control preventivo de acuerdo con las respuestas anteriores.</t>
  </si>
  <si>
    <t>CONTROLES CORRECTIVOS
(Controles para los efectos - Disminuyen el impacto)</t>
  </si>
  <si>
    <t xml:space="preserve">Frente a cada causa  identificada describa el control , si lo hay. La descripción del control debe contener la siguiente información:  Responsable de aplicar el control, periodicidad con que se aplica, cómo se realiza, qué se hace si se encuentran falencias y que registro queda de la aplicación del control. </t>
  </si>
  <si>
    <t xml:space="preserve"> ¿Queda evidencia de la socialización o capacitación a los responsables?</t>
  </si>
  <si>
    <t xml:space="preserve">Eficacia del Control </t>
  </si>
  <si>
    <t>La hoja califica la eficacia del control correctivo</t>
  </si>
  <si>
    <t>Probabilidad Residual</t>
  </si>
  <si>
    <t>La hoja calcula Impacto Inherente vs. Eficacia controles preventivos</t>
  </si>
  <si>
    <t xml:space="preserve">Impacto Residual </t>
  </si>
  <si>
    <t xml:space="preserve">La hoja calcula Probabilidad inherente vs. Eficacia controles correctivos </t>
  </si>
  <si>
    <t xml:space="preserve">Zona de Riesgo  Residual </t>
  </si>
  <si>
    <t xml:space="preserve">La hoja calcula Probabilidad  Residual por Impacto Residual </t>
  </si>
  <si>
    <r>
      <t xml:space="preserve"> -</t>
    </r>
    <r>
      <rPr>
        <sz val="11"/>
        <rFont val="Arial"/>
        <family val="2"/>
      </rPr>
      <t xml:space="preserve"> </t>
    </r>
    <r>
      <rPr>
        <b/>
        <sz val="11"/>
        <rFont val="Arial"/>
        <family val="2"/>
      </rPr>
      <t xml:space="preserve"> Hoja7  Mapa Final</t>
    </r>
    <r>
      <rPr>
        <sz val="10"/>
        <rFont val="Arial"/>
        <family val="2"/>
      </rPr>
      <t>. Resumen del análisis de riesgo inherente , riesgo residual y tratamiento a ejecutar</t>
    </r>
  </si>
  <si>
    <r>
      <t xml:space="preserve"> -</t>
    </r>
    <r>
      <rPr>
        <sz val="11"/>
        <rFont val="Arial"/>
        <family val="2"/>
      </rPr>
      <t xml:space="preserve"> </t>
    </r>
    <r>
      <rPr>
        <b/>
        <sz val="11"/>
        <rFont val="Arial"/>
        <family val="2"/>
      </rPr>
      <t xml:space="preserve"> Hoja 7 Tabla de Clasificación Riesgo: </t>
    </r>
    <r>
      <rPr>
        <sz val="11"/>
        <rFont val="Arial"/>
        <family val="2"/>
      </rPr>
      <t>Tabla referente para todos los cálculos (no se diligencia)</t>
    </r>
  </si>
  <si>
    <r>
      <t xml:space="preserve"> -</t>
    </r>
    <r>
      <rPr>
        <sz val="11"/>
        <rFont val="Arial"/>
        <family val="2"/>
      </rPr>
      <t xml:space="preserve"> </t>
    </r>
    <r>
      <rPr>
        <b/>
        <sz val="11"/>
        <rFont val="Arial"/>
        <family val="2"/>
      </rPr>
      <t xml:space="preserve"> Hoja 8 Politicas de administración. </t>
    </r>
    <r>
      <rPr>
        <sz val="11"/>
        <rFont val="Arial"/>
        <family val="2"/>
      </rPr>
      <t>Se establecen los criterios de probabilidad e impacto ( según apetito y tolerancia de riesgo)</t>
    </r>
  </si>
  <si>
    <r>
      <t xml:space="preserve"> -</t>
    </r>
    <r>
      <rPr>
        <sz val="11"/>
        <rFont val="Arial"/>
        <family val="2"/>
      </rPr>
      <t xml:space="preserve"> </t>
    </r>
    <r>
      <rPr>
        <b/>
        <sz val="11"/>
        <rFont val="Arial"/>
        <family val="2"/>
      </rPr>
      <t xml:space="preserve"> Hoja 9 Matriz de Calor :  </t>
    </r>
    <r>
      <rPr>
        <sz val="11"/>
        <rFont val="Arial"/>
        <family val="2"/>
      </rPr>
      <t>Criterios  según politica para el tratamiento de riesgos acorde con su evaluación</t>
    </r>
  </si>
  <si>
    <r>
      <t xml:space="preserve"> -  </t>
    </r>
    <r>
      <rPr>
        <b/>
        <sz val="10"/>
        <rFont val="Arial"/>
        <family val="2"/>
      </rPr>
      <t>Hoja 10 a la 13 Seguimientos Trimestrales</t>
    </r>
    <r>
      <rPr>
        <sz val="10"/>
        <rFont val="Arial"/>
        <family val="2"/>
      </rPr>
      <t>: En estas hojas de cálculo se realiza el seguimiento trimestral a las acciones formuladas para gestionar  los riesgos residuales</t>
    </r>
  </si>
  <si>
    <t xml:space="preserve">MATRIZ DE RIESGOS </t>
  </si>
  <si>
    <t>Proceso:</t>
  </si>
  <si>
    <t>EJECUCIÓN CIVIL (MISIONAL Y APOYO)</t>
  </si>
  <si>
    <t>Objetivo:</t>
  </si>
  <si>
    <t>Identificar los riesgos asociados al proceso, analizar sus causas, valorar la probabilidad de ocurrencia y su impacto sobre la organización, establecer controles que contribuyan a minimizar su probabilidad de ocurrencia y determinar conducta ante la materizalización del riesgo</t>
  </si>
  <si>
    <t>Alcance:</t>
  </si>
  <si>
    <t>Juzgados civiles de Ejecución de sentencias de Barranquilla y sus oficinas de apoyo</t>
  </si>
  <si>
    <t>IDENTIFICACIÓN DEL RIESGO</t>
  </si>
  <si>
    <t>CAUSAS</t>
  </si>
  <si>
    <t>PROBABILIDAD INHERENTE</t>
  </si>
  <si>
    <t>IMPACTO INHERENTE</t>
  </si>
  <si>
    <t>RIESGO INHERENTE</t>
  </si>
  <si>
    <t>N.</t>
  </si>
  <si>
    <t>RIESGO 
(Posibilidad de…..)</t>
  </si>
  <si>
    <t>DESCRIPCIÓN  DEL RIESGO</t>
  </si>
  <si>
    <t>Número de veces que se materializo el riesgo en un  año o que se puede materializar</t>
  </si>
  <si>
    <t>% Probabilidad</t>
  </si>
  <si>
    <t xml:space="preserve">EFECTOS
(NO REPETIR EL MISMO EFECTO PARA UN RIESGO)   </t>
  </si>
  <si>
    <t>VALORACIÓN DEL EFECTO</t>
  </si>
  <si>
    <t>Valor Inherente</t>
  </si>
  <si>
    <t>IMPACTO INHERENTE TOTAL</t>
  </si>
  <si>
    <t>ZONA DE RIESGO INHERENTE</t>
  </si>
  <si>
    <t>VALORACIÓN DEL RIESGO INHERENTE</t>
  </si>
  <si>
    <t xml:space="preserve">¿Qué pasa, cómo se materializa el riesgo? </t>
  </si>
  <si>
    <t>IMPACTO</t>
  </si>
  <si>
    <t>CALIFICACION DEL RIESGO</t>
  </si>
  <si>
    <t>ojo</t>
  </si>
  <si>
    <t>Vencimiento de Términos</t>
  </si>
  <si>
    <t>Se realizan  actuaciones procesales o se da  respuesta a las solicitudes de los usuarios de la administración de justicia en materia civil, después del  término legal establecido para decidir sobre los conflictos presentados a los jueces.</t>
  </si>
  <si>
    <t>1. Mayor demanda de justicia.</t>
  </si>
  <si>
    <t>Afectación de reputacion,imagén,  credibilidad, satisfacción de usuarios y PI</t>
  </si>
  <si>
    <t xml:space="preserve">De la entidad, seccional, despachos a nivel local o municipal </t>
  </si>
  <si>
    <t>2. Insuficiencia de  personal  para atender la función misional y la atención a las partes interesadas en los despachos judiciales y centro de servicios</t>
  </si>
  <si>
    <t>Afectación Económica</t>
  </si>
  <si>
    <t>Afectación al presupuesto en un valor ≥50%.</t>
  </si>
  <si>
    <t>3. Complejidad de los procesos judiciales y solicitudes, lo cual incrementa los tiempos para su resolución.</t>
  </si>
  <si>
    <t>Interrupción o afectación en la prestación del servicio judicial</t>
  </si>
  <si>
    <t>Entre 49 a 96 horas  habiles al año  o afectación baja</t>
  </si>
  <si>
    <t>4.Fallas en la planeación  para el desarrollo de las tareas propias del despacho.</t>
  </si>
  <si>
    <t>Incumplimiento de las metas establecidas</t>
  </si>
  <si>
    <t>Incumplimiento del 60% de los indicadores del proceso</t>
  </si>
  <si>
    <t>5.  Fallas e insuficiencia de las herramientas tecnológicas.</t>
  </si>
  <si>
    <t xml:space="preserve">Incumplimientos en la realizacion de audiencias </t>
  </si>
  <si>
    <t xml:space="preserve">No se atiende la  solicitud  de una parte interesada para la realización de una audiencia </t>
  </si>
  <si>
    <t xml:space="preserve">1. Inasistencia del Juez </t>
  </si>
  <si>
    <t xml:space="preserve">De la entidad, seccional, despachos a nivel departamental </t>
  </si>
  <si>
    <t xml:space="preserve">2. Falta de tiempo para  la realización.
</t>
  </si>
  <si>
    <t>3. Programación de audiencias sin tener en cuenta tiempos de duración para su realización.</t>
  </si>
  <si>
    <t>4 .Notificaciones judiciales erradas o inoportunas</t>
  </si>
  <si>
    <t>5.Fallas en el servicio de internet,  conectividad  irregular.</t>
  </si>
  <si>
    <t xml:space="preserve"> Efectuar notificaciones que no cumplan con los requistos</t>
  </si>
  <si>
    <t>No se realizan las  notificaciones, no se erfectuan  oportunamente o no se aplica la normatividad</t>
  </si>
  <si>
    <t>1. Errores en la digitación</t>
  </si>
  <si>
    <t xml:space="preserve">De la entidad y sector justicia a nivel nacional </t>
  </si>
  <si>
    <t>2.Incumplimiento del procedimiento de reparto.</t>
  </si>
  <si>
    <t>Afectación al presupuesto  en un valor  &lt;1% y ≥5%.</t>
  </si>
  <si>
    <t xml:space="preserve">3. Falta de personal para atender el  volúmen de solicitudes recibidas. </t>
  </si>
  <si>
    <t>Inexactitud o inoportunidad en el reparto de procesos</t>
  </si>
  <si>
    <t>Posibilidad de no realizar, no hacerlo  oportunamente, no aplicar la normatividad para realizar el reparto.</t>
  </si>
  <si>
    <t>Interrupción o afectación en la prestación del servicio administrativo</t>
  </si>
  <si>
    <t>Entre 193 a 288 horas   habiles al año  o afectación media</t>
  </si>
  <si>
    <t xml:space="preserve"> </t>
  </si>
  <si>
    <t>Pérdida de documentos</t>
  </si>
  <si>
    <t>Extravío temporal o definitivo de los  documentos de los procesos judiciales</t>
  </si>
  <si>
    <t xml:space="preserve">1. Falta de implementación del expediente electrónico en todas las dependencias y juzgados.
</t>
  </si>
  <si>
    <t xml:space="preserve">Entre  145 a 192 horas  hábiles al año o afectación alta </t>
  </si>
  <si>
    <t>2.Falta de software institucional estandarizado para la especialidad para el control del archivo de documentos tanto físicos como virtuales.</t>
  </si>
  <si>
    <t>3.Desconocimiento e inaplicabilidad de las Tablas de Retención Documental (TRD)</t>
  </si>
  <si>
    <t>4.Volumen excesivo de ingreso de expedientes para el personal asignado,  generando demoras en la organización de los expedientes.</t>
  </si>
  <si>
    <t>Realizar pagos de depósitos judiciales de manera errónea</t>
  </si>
  <si>
    <t>Efectuar el pago de depósitos judiciales con errores como: 
- Pago a beneficiario incorrecto
- Entrega de depósitos en cantidades inexactas
- Realizar conversión a dependencia o proceso incorrecto</t>
  </si>
  <si>
    <t>1. Fallas en el proceso de verificación de requisitos e información para efectuar el pago</t>
  </si>
  <si>
    <t xml:space="preserve">De un área del nivel central, seccional o despacho judicial </t>
  </si>
  <si>
    <t>2. Falta de ética de los servidores públicos (Debilidades en principios y valores)</t>
  </si>
  <si>
    <t xml:space="preserve">Afectaciones ambientales </t>
  </si>
  <si>
    <t>Se tienen   afectaciones ambientales que generen impactos negativos en el entorno</t>
  </si>
  <si>
    <t xml:space="preserve">1. Falta de socialización del Acuerdo PSAA14-10160. </t>
  </si>
  <si>
    <t>2.Baja participación de los funcionarios y servidores judiciales en las actividades de formación en el Sistema de Gestión Ambiental</t>
  </si>
  <si>
    <t>Afectación Ambiental</t>
  </si>
  <si>
    <t xml:space="preserve">Si el hecho llegara a presentarse, tendría medianas consecuencias o efectos sobre la entidad.
</t>
  </si>
  <si>
    <t>3.  Poco compromiso en la aplicabilidad y formación de la cultura ambiental</t>
  </si>
  <si>
    <t>4. Carencia del liderazgo en el Sistema de Gestión Ambiental</t>
  </si>
  <si>
    <t xml:space="preserve">Para los  riesgos de corrupción ,por política,  el impacto siempre será mayor  o catastrófico y su redacción debe conservar el modelo  propuesto.
</t>
  </si>
  <si>
    <t xml:space="preserve">Recibir , ofrecer, prometer , entregar o aceptar dádivas o beneficios a nombre propio o de terceros para afectar las condiciones de integridad, confidencialidad y disponibilidad de la información que se maneja en las sedes judiciales 
</t>
  </si>
  <si>
    <t xml:space="preserve">Expedir, alterar, retener, extraviar o entregar  documentos  o información sin el lleno de requisitos legales </t>
  </si>
  <si>
    <t>1. Falta de ética de los servidores públicos (Debilidades en principios y valores)</t>
  </si>
  <si>
    <t>2. Falta de ética de terceros interesados  (Debilidades principios y valores)</t>
  </si>
  <si>
    <t>3. debilidades en los controles para la manejo de la información en medio Físico</t>
  </si>
  <si>
    <t>3. debilidades en los controles para la manejo de la información en medio magnético</t>
  </si>
  <si>
    <t>Recibir, ofrecer, prometer, entregar o aceptar dadivas  o beneficios a nombre propio o de terceros para  demorar las actuaciones en los procesos</t>
  </si>
  <si>
    <t xml:space="preserve">Cuando por indebido interés se actua de  manera indebida para retrasar las actuaciones de los procesos </t>
  </si>
  <si>
    <t>3. Indebida priorización de atención de procesos</t>
  </si>
  <si>
    <t>Ofrecer, prometer, entregar, aceptar o solicitar una ventaja indebida para no realizar una audiencia programada en la fecha establecida.</t>
  </si>
  <si>
    <t>Cuando por indebido interés  no se realizar una audiencia programada en la fecha establecida</t>
  </si>
  <si>
    <t>Se incluye encabezado  de riesgo de Soborno por ilustración, si no aplica  borrar las  filas ( 90 a 99)</t>
  </si>
  <si>
    <t>3. Error en la  notificación de las partes procesales</t>
  </si>
  <si>
    <t>EVALUACIÓN DE RIESGO - VALORACIÓN DE LOS CONTROLES</t>
  </si>
  <si>
    <t>EVALUACIÓN DEL RIESGO - NIVEL DEL RIESGO RESIDUAL</t>
  </si>
  <si>
    <t xml:space="preserve">RIESGO </t>
  </si>
  <si>
    <t>No. Control</t>
  </si>
  <si>
    <t xml:space="preserve">Criterios para valorar la eficacia de  los controles preventivos
</t>
  </si>
  <si>
    <t>Criterios para  valorar la eficacia de los controles correctivos</t>
  </si>
  <si>
    <t>RIESGO RESIDUAL</t>
  </si>
  <si>
    <t>¿Está estabelcida la frecuenica del control?</t>
  </si>
  <si>
    <t>Eficacia del cada control</t>
  </si>
  <si>
    <t>Efectos</t>
  </si>
  <si>
    <t xml:space="preserve">¿El control está documentado? </t>
  </si>
  <si>
    <t>¿Queda evidencia de la socialización o capacitación a los responsables?</t>
  </si>
  <si>
    <t>¿Está definido el responsable de la ejecución del control?</t>
  </si>
  <si>
    <t>¿Queda   evidencia de la ejecución del control ?</t>
  </si>
  <si>
    <t xml:space="preserve">Eeficacia del control </t>
  </si>
  <si>
    <t>Zona Riesgo Residual</t>
  </si>
  <si>
    <t xml:space="preserve">El Consejo Seccional periodicamente revisa Estadísticas en SIERJU, analizando las cargas de trabajo y  la productividad de los juzgados.
Si los resultados superan los estandares establecidos tramita la creación de juzgados de descongestión.
Como registro del control quedan actas de visitas del Consejo y acuerdos de creación de juzgados. 
</t>
  </si>
  <si>
    <t>NO</t>
  </si>
  <si>
    <t>SI</t>
  </si>
  <si>
    <t>Acciones de respuesta ante noticias que afectan la imagen de la entidad</t>
  </si>
  <si>
    <t xml:space="preserve">El Consejo Seccional periodicamente revisa Estadísticas en SIERJU, analizando las cargas de trabajo y  la productividad de los juzgados.
Si los resultados superan los estandares establecidos tramita la creación de juzgados de descongestión.
Como registro del control quedan actas de visitas del Consejo y acuerdos de creación de juzgados. </t>
  </si>
  <si>
    <t>Pólizas de Calidad y Cumplimiento</t>
  </si>
  <si>
    <t>El  Juez director del despacho diariamente, revisa las acciones constitucionales allegadas y las fechas para dar respuesta oportuna de conforme la ley lo establece, designa un reponsable para su seguimiento y respuesta, como registro queda el archivo de seguimiento de las acciones constitucionales</t>
  </si>
  <si>
    <r>
      <t xml:space="preserve">
</t>
    </r>
    <r>
      <rPr>
        <sz val="11"/>
        <color theme="1"/>
        <rFont val="Calibri"/>
        <family val="2"/>
        <scheme val="minor"/>
      </rPr>
      <t>Aplicación del Procedimiento de Acciones de Gestión</t>
    </r>
  </si>
  <si>
    <t xml:space="preserve">El  Juez director del despacho  semanalmente,
revisa los registros de control o planificadores y los ingresos del reparto, para actualizar la planificación y verificar fechas de las actuaciones.
Si evidencia actividades y actuaciones no incluidas se integran al planificador, como registro del control queda el planificador y las actuaciones documentadas. </t>
  </si>
  <si>
    <t>Aplicación del Procedimiento de Acciones de Gestión</t>
  </si>
  <si>
    <t>El Juez director del despacho periodicamente, reporta los incidentes tecnológicos a mesa de ayuda, para que se solucione prontamente los problemas tecnológicos reportados, el cual se verifica antes de hacer el reporte y la evidencia queda registrada en en el correo electrónico.</t>
  </si>
  <si>
    <r>
      <t>El Juez director del despacho diariamente,  hace seguimiento a la  planificación de audiencias,</t>
    </r>
    <r>
      <rPr>
        <sz val="10"/>
        <color rgb="FFFF0000"/>
        <rFont val="Calibri"/>
        <family val="2"/>
        <scheme val="minor"/>
      </rPr>
      <t xml:space="preserve">  </t>
    </r>
    <r>
      <rPr>
        <sz val="10"/>
        <rFont val="Calibri"/>
        <family val="2"/>
        <scheme val="minor"/>
      </rPr>
      <t>revisando el tipo de audiencias a realizar  y los tiempos programados para cada una, ajustando la programación si requiere incluir o hacer cambios imprevistos, Como registro del control queda el planificador y las actuaciones documentadas</t>
    </r>
    <r>
      <rPr>
        <sz val="10"/>
        <color rgb="FFFF0000"/>
        <rFont val="Calibri"/>
        <family val="2"/>
        <scheme val="minor"/>
      </rPr>
      <t xml:space="preserve">. </t>
    </r>
  </si>
  <si>
    <t xml:space="preserve">El Juez director del despacho diariamente,  hace seguimiento a la  planificación de audiencias,  revisando el tipo de audiencias a realizar  y los tiempos programados para cada una, ajustando la programación si requiere incluir o hacer cambios imprevistos, Como registro del control queda el planificador y las actuaciones documentadas. </t>
  </si>
  <si>
    <t>Aplicación del Procedimiento de Acciones de Gestión - reprogramación de audiencias</t>
  </si>
  <si>
    <r>
      <t xml:space="preserve"> El secretario del despacho diariamente,  ingresa los datos para la realización de citaciones y notificaciones </t>
    </r>
    <r>
      <rPr>
        <sz val="10"/>
        <color rgb="FFFF0000"/>
        <rFont val="Calibri"/>
        <family val="2"/>
        <scheme val="minor"/>
      </rPr>
      <t xml:space="preserve"> </t>
    </r>
    <r>
      <rPr>
        <sz val="10"/>
        <rFont val="Calibri"/>
        <family val="2"/>
        <scheme val="minor"/>
      </rPr>
      <t>registrando en el aplicativo establecido, los datos de la audiencia y los de los intervinientes, revisa antes de confirmar la elaboración que los datos sean correctos,</t>
    </r>
    <r>
      <rPr>
        <sz val="10"/>
        <color theme="1"/>
        <rFont val="Calibri"/>
        <family val="2"/>
        <scheme val="minor"/>
      </rPr>
      <t xml:space="preserve"> co</t>
    </r>
    <r>
      <rPr>
        <sz val="10"/>
        <rFont val="Calibri"/>
        <family val="2"/>
        <scheme val="minor"/>
      </rPr>
      <t>mo registro del control quedan los datos en el aplicativo ingresados por el secretario, los cuales no pueden ser cambiados.</t>
    </r>
  </si>
  <si>
    <t>El Juez director del despacho periodicamente, reporta las fallas de internet y de problemas de conectividad  a mesa de ayuda de la Dirección Seccional, para que se solucione prontamente los problemas tecnológicos reportados, el cual se verifica antes de hacer el reporte y la evidencia queda registrada en en el correo electrónico.</t>
  </si>
  <si>
    <r>
      <rPr>
        <sz val="10"/>
        <color rgb="FF000000"/>
        <rFont val="Calibri"/>
        <scheme val="minor"/>
      </rPr>
      <t xml:space="preserve">El empleado encargado de reparto al momento de realizar reparto de cada solicitud o escrito,  verifica que los datos aportados por el solicitante sean los que ingresa al aplicativo, </t>
    </r>
    <r>
      <rPr>
        <sz val="10"/>
        <color rgb="FFFF0000"/>
        <rFont val="Calibri"/>
        <scheme val="minor"/>
      </rPr>
      <t xml:space="preserve"> </t>
    </r>
    <r>
      <rPr>
        <sz val="10"/>
        <color rgb="FF000000"/>
        <rFont val="Calibri"/>
        <scheme val="minor"/>
      </rPr>
      <t>confrontando la información aportada por el solicitante y confirmando que lo digitado o seleccionado en el aplicativo es correcto, si encuentra que ingresó datos errados hace la corrección  antes de realizar cada reparto.
Como registro  queda la información en el aplicativo de reparto y el acta de reparto.</t>
    </r>
  </si>
  <si>
    <r>
      <t xml:space="preserve"> El líder del grupo de reparto,  periodicamente   verifica versión del procedimiento y su aplicación,</t>
    </r>
    <r>
      <rPr>
        <sz val="10"/>
        <color rgb="FFFF0000"/>
        <rFont val="Calibri"/>
        <family val="2"/>
        <scheme val="minor"/>
      </rPr>
      <t xml:space="preserve"> </t>
    </r>
    <r>
      <rPr>
        <sz val="10"/>
        <rFont val="Calibri"/>
        <family val="2"/>
        <scheme val="minor"/>
      </rPr>
      <t>que el procedimiento esté actualizado y que el equipo de trabajo aplica la última versión aprobada.  Si encuentra desactualización realiza el ajuste y solicita aprobación de la nueva versión y si el personal no aplica la versión actualizada realiza capacitación.,como evidencia queda el registro de  aprobación del procedimiento y actas de capacitación o lista de asistencia.</t>
    </r>
  </si>
  <si>
    <t>El empleado encargado de reparto, periodicamente
 al momento de realizar reparto de cada solicitud o escrito,
verifica que los datos aportados por el solicitante sean los que ingresa al aplicativo., lo realiza  confrontando la información aportada por el solicitante y confirmando que lo digitado o seleccionado en el aplicativo es correcto,
si encuentra que ingresó datos errados hace la corrección  antes de realizar cada reparto y la como registro  queda la información en el aplicativo de reparto y el acta de reparto.</t>
  </si>
  <si>
    <t>El líder del grupo de reparto  periodicamente 
verifica versión del procedimiento y su aplicación.
y revisa que el procedimiento esté actualizado y que el equipo de trabajo aplica la última versión aprobada.
Si se encuentra desactualización realiza el ajuste y solicita aprobación de la nueva versión y si el personal no aplica la versión actualizada y se realiza capacitación.
Como registro  queda acta de aprobación del procedimiento y actas de capacitación o lista de asistencia.</t>
  </si>
  <si>
    <t xml:space="preserve">El Consejo Seccional periodicamente revisa Estadísticas en SIERJU, analizando las cargas de trabajo y  la productividad de las sedes judiciales.
Si los resultados superan los estandares establecidos tramita la creación  de descongestión.
Como registro del control quedan actas de visitas del Consejo y acuerdos de creación de juzgados. </t>
  </si>
  <si>
    <t>El Consejo Seccional de la Judicatura -
Unidad de Proyectos especiales de Tecnología y CENDOJ, realiza el  Plan para la creación del Gestor documental y lo hace colocando encConocimiento de la especialidad  y recolección de  datos para el diseño del Gestor documental aplicable a la especialidad, se  reformula el plan si se incumplen términos, como registro  queda actas de reuniones.</t>
  </si>
  <si>
    <t>El  Consejo superior de la Judicatura - Unidad de Proyectos especiales de Tecnología y CENDOJ realiza el Plan para la implementación del Acuerdo 11567, parágrafo 2 del artículo 28. y coloca en conocimiento de la especialidad y recolecciónde  datos para el diseño del software aplicable a la especialidad, se reformular el plan si se incumplen términos.
y como registro  queda actas de reuniones.</t>
  </si>
  <si>
    <t>Aplicación de las Tablas de Retención Documental expedidas por el Consejo Superior de la Judicatura</t>
  </si>
  <si>
    <t>El  Juez Coordinador, cuando se requiera  realiza jornadas de descongestión,  asignando personal de otros grupos temporalmente y el registro son los expedientes tramitados.</t>
  </si>
  <si>
    <t>El encargado de la gestión y pago de depósitos judiciales, al momento de ingresar la orden de pago,  aplica lo establecido en el procedimiento de gestión de depósitos judiciales y los datos ingresados por el solicitantes a través de su inscripción,  confrontando la información aportada por el solicitante y confirmando que lo digitado o seleccionado en el aplicativo es correcto, si encuentra que ingresó datos errados hace la corrección  antes de ingresar y/o autorizar la orden de pago.
Como registro  queda el formato de orden de pago DJ04 ingresado en el proceso.</t>
  </si>
  <si>
    <t>Realizar  programas de formación, capacitación y sensibilización en temas de probidad y ética de lo público.</t>
  </si>
  <si>
    <t>Solicialización el Comité del SIGCMA - Dia Ambiental que se realiza periodicamente y la evidencia se encuentra en la lista de asistencia del SIGCMA</t>
  </si>
  <si>
    <r>
      <rPr>
        <sz val="10"/>
        <color theme="1"/>
        <rFont val="Calibri"/>
        <family val="2"/>
        <scheme val="minor"/>
      </rPr>
      <t xml:space="preserve"> El Juez director del despacho / mensualmente en el cual se verifica que los servidores judiciales participen en las capacitaciones de Gestión Ambiental.
Solicitando el reporte de capacitaciones y se realice un plan de mejora a los servidores judiciales y la evidencia se encuentra en la lista de asistencia a las capacitaciones
</t>
    </r>
    <r>
      <rPr>
        <sz val="10"/>
        <rFont val="Calibri"/>
        <family val="2"/>
        <scheme val="minor"/>
      </rPr>
      <t xml:space="preserve">
</t>
    </r>
  </si>
  <si>
    <t>Plan de Gestión Ambiental</t>
  </si>
  <si>
    <r>
      <t xml:space="preserve">El Juez director del despacho , diariamente, verifica que se cumpla con las políticas ambientales, revisando aleatoriamente el cumplimiento de las políticas ambientales con los servidores judiciales y se realiza un plan de mejora y la </t>
    </r>
    <r>
      <rPr>
        <sz val="10"/>
        <color theme="1"/>
        <rFont val="Calibri"/>
        <family val="2"/>
        <scheme val="minor"/>
      </rPr>
      <t xml:space="preserve"> evidencia  es la v</t>
    </r>
    <r>
      <rPr>
        <sz val="10"/>
        <rFont val="Calibri"/>
        <family val="2"/>
        <scheme val="minor"/>
      </rPr>
      <t xml:space="preserve">erificación de las políticas ambientales. </t>
    </r>
  </si>
  <si>
    <t xml:space="preserve">Aplicación del Procedimiento de Acciones de Gestión </t>
  </si>
  <si>
    <t xml:space="preserve">El Juez director del despacho  diariamente, verifica que se cumpla con las políticas ambientales, revisando aleatoriamente el cumplimiento de las políticas ambientales con los servidores judiciales y se realiza un plan de mejora y la  evidencia  es la verificación de las políticas ambientales. . </t>
  </si>
  <si>
    <t xml:space="preserve">Socializar el Sistema de Gestión Antisoborno de la Rama Judicial. </t>
  </si>
  <si>
    <t xml:space="preserve">Registro actuaciones en la herramienta establecida, constancia fisica de acceso al proceso o registro en libro correspondiente </t>
  </si>
  <si>
    <t xml:space="preserve">Historial de versiones de archivos y control de acceso con cuentas office 365, papelera de reciclaje con control de segundo nivel (cendoj). En BestDoc el ingreso es con asignación de cuentas individuales y programa de auditoría de expedientes. </t>
  </si>
  <si>
    <t>Establecimiento de lineamientos de trabajo para atender los procesos de acuerdo al orden en el que ingresan al despacho</t>
  </si>
  <si>
    <t>3. Error en el envío de notificaciones</t>
  </si>
  <si>
    <t>Procedimiento de elaboración y envío de comunicaciones y registro en planilla de comunicaciones</t>
  </si>
  <si>
    <t xml:space="preserve">MATRIZ DE RIESGOS SIGCMA </t>
  </si>
  <si>
    <t>IDENTIFICACIÓN DEL RIEGO</t>
  </si>
  <si>
    <t>VALORACIÓN  DEL RIESGO - NIVEL DEL RIESGO RESIDUAL</t>
  </si>
  <si>
    <t>Probabilidad inherente</t>
  </si>
  <si>
    <t>Impacto inherente</t>
  </si>
  <si>
    <t>Zona de Riesgo Inherente</t>
  </si>
  <si>
    <t>Probabilidad Residual Final</t>
  </si>
  <si>
    <t>Impacto Residual Final</t>
  </si>
  <si>
    <t>#</t>
  </si>
  <si>
    <t>Zona de Riesgo Final</t>
  </si>
  <si>
    <t>Opción de Tratamiento</t>
  </si>
  <si>
    <t>Actividades</t>
  </si>
  <si>
    <t>Responsable</t>
  </si>
  <si>
    <t>Fecha Implementación</t>
  </si>
  <si>
    <t>Aceptar el riesgo</t>
  </si>
  <si>
    <t>8- Política- Criterios para administrar riesgos</t>
  </si>
  <si>
    <t>Frecuencia de la Actividad</t>
  </si>
  <si>
    <t>Probabilidad</t>
  </si>
  <si>
    <t xml:space="preserve">Frecuencia:  Número de casos materializados /Total de actividades </t>
  </si>
  <si>
    <t xml:space="preserve">Factibilidad </t>
  </si>
  <si>
    <t>Muy Baja</t>
  </si>
  <si>
    <t>Resultados entre 0- 4%</t>
  </si>
  <si>
    <t>Puede ocurrir solo en circunstancias excepcionales</t>
  </si>
  <si>
    <t>Baja</t>
  </si>
  <si>
    <t>Resultados entre 5%- 9%</t>
  </si>
  <si>
    <t xml:space="preserve"> Puede ocurrir en algún momento</t>
  </si>
  <si>
    <t>Media</t>
  </si>
  <si>
    <t>Resultados entre 10%- 29%</t>
  </si>
  <si>
    <t xml:space="preserve"> Podría ocurrir en algún momento</t>
  </si>
  <si>
    <t>Alta</t>
  </si>
  <si>
    <t>Resultados entre 30% - 49%</t>
  </si>
  <si>
    <t>Probablemente ocurrirá en la mayoria de las circunstancias</t>
  </si>
  <si>
    <t>Muy Alta</t>
  </si>
  <si>
    <t>Resultados entre 50% - 100%</t>
  </si>
  <si>
    <t>Se espera que ocurra en la mayoría de las circunstancias</t>
  </si>
  <si>
    <t>Tabla Criterios para definir el nivel de impacto</t>
  </si>
  <si>
    <t>Leve</t>
  </si>
  <si>
    <t>Menor</t>
  </si>
  <si>
    <t>Moderado</t>
  </si>
  <si>
    <t>Mayor</t>
  </si>
  <si>
    <t>Catastrófico</t>
  </si>
  <si>
    <t xml:space="preserve">De la entidad y sector justicia a nivel internacional </t>
  </si>
  <si>
    <t>Afectación al presupuesto en un valor ≥0,5%.</t>
  </si>
  <si>
    <t>Afectación al presupuesto en un valor &lt;0,5% y ≥1%.</t>
  </si>
  <si>
    <t>Afectación al  presupuesto en un valor  &lt;5% y  ≥20%.</t>
  </si>
  <si>
    <t>Incumplimiento del 20% de los indicadores del proceso</t>
  </si>
  <si>
    <t>Incumplimiento del 40% de los indicadores del proceso</t>
  </si>
  <si>
    <t>Incumplimiento del 80% de los indicadores del proceso</t>
  </si>
  <si>
    <t>Incumplimiento del 100% de los indicadores del proceso</t>
  </si>
  <si>
    <t>Entre  0 a 48 horas habiles al año o afectación mínima</t>
  </si>
  <si>
    <t>Entre  97 a 144 horas   habiles al año  o afectación media</t>
  </si>
  <si>
    <t xml:space="preserve">Entre e 193 a 240 horas  habiles al año   o afectación extrema </t>
  </si>
  <si>
    <t xml:space="preserve">     El riesgo afecta la imagen de la entidad con algunos usuarios de relevancia frente al logro de los objetivos</t>
  </si>
  <si>
    <t>Entre 0 a 96 horas habiles al año  o afectación minima</t>
  </si>
  <si>
    <t>Entre e 97 a 192 horas  habiles al año o afectación baja</t>
  </si>
  <si>
    <t>Entre  289 a 384 horas o afectación alta</t>
  </si>
  <si>
    <t>Entre  385 a 540 horas  habiles al año  o afectación extrema</t>
  </si>
  <si>
    <t xml:space="preserve">Si el hecho llegara a presentarse, tendría consecuencias o efectos mínimos sobre la entidad.
</t>
  </si>
  <si>
    <t xml:space="preserve">Si el hecho llegara a presentarse, tendría bajo impacto o efecto sobre la entidad.
</t>
  </si>
  <si>
    <t xml:space="preserve">Si el hecho llegara a presentarse, tendría altas consecuencias o efectos sobre la entidad
</t>
  </si>
  <si>
    <t xml:space="preserve">Si el hecho llegara a presentarse, tendría desastrosas consecuencias o efectos sobre la entidad.
</t>
  </si>
  <si>
    <t xml:space="preserve"> Matriz de Calor </t>
  </si>
  <si>
    <t>Impacto</t>
  </si>
  <si>
    <t>Tratamiento</t>
  </si>
  <si>
    <t>Muy Alta
5</t>
  </si>
  <si>
    <t>Extremo</t>
  </si>
  <si>
    <t>Evitar,Reducir (Compartir),Reducir(Mitigar)</t>
  </si>
  <si>
    <t>Evitar</t>
  </si>
  <si>
    <t>Alta
4</t>
  </si>
  <si>
    <t>Alto</t>
  </si>
  <si>
    <t>Reducir (Compartir),Reducir(Mitigar), Evitar</t>
  </si>
  <si>
    <t>Reducir (Mitigar)</t>
  </si>
  <si>
    <t>Media
3</t>
  </si>
  <si>
    <t>Aceptar el riesgo, Reducir (Compartir),Reducir(Mitigar)</t>
  </si>
  <si>
    <t>Compartir</t>
  </si>
  <si>
    <t>Baja
2</t>
  </si>
  <si>
    <t>Bajo</t>
  </si>
  <si>
    <t>Muy Baja
1</t>
  </si>
  <si>
    <t xml:space="preserve">Impacto </t>
  </si>
  <si>
    <t>Leve
1</t>
  </si>
  <si>
    <t>Menor
2</t>
  </si>
  <si>
    <t>Moderado
3</t>
  </si>
  <si>
    <t>Mayor
4</t>
  </si>
  <si>
    <t>Catastrófico
5</t>
  </si>
  <si>
    <t>Muy BajaLeve</t>
  </si>
  <si>
    <t>Muy BajaMenor</t>
  </si>
  <si>
    <t>Muy BajaModerado</t>
  </si>
  <si>
    <t>Muy BajaMayor</t>
  </si>
  <si>
    <t xml:space="preserve">Alto </t>
  </si>
  <si>
    <t>Muy BajaCatastrófico</t>
  </si>
  <si>
    <t>BajaLeve</t>
  </si>
  <si>
    <t>BajaMenor</t>
  </si>
  <si>
    <t>BajaModerado</t>
  </si>
  <si>
    <t>BajaMayor</t>
  </si>
  <si>
    <t>BajaCatastrófico</t>
  </si>
  <si>
    <t>MediaLeve</t>
  </si>
  <si>
    <t>MediaMenor</t>
  </si>
  <si>
    <t>MediaModerado</t>
  </si>
  <si>
    <t>MediaMayor</t>
  </si>
  <si>
    <t>MediaCatastrófico</t>
  </si>
  <si>
    <t>AltaLeve</t>
  </si>
  <si>
    <t>AltaMenor</t>
  </si>
  <si>
    <t>AltaModerado</t>
  </si>
  <si>
    <t>AltaMayor</t>
  </si>
  <si>
    <t>AltaCatastrófico</t>
  </si>
  <si>
    <t>Muy AltaLeve</t>
  </si>
  <si>
    <t>Muy AltaMenor</t>
  </si>
  <si>
    <t>Muy AltaModerado</t>
  </si>
  <si>
    <t>Muy AltaMayor</t>
  </si>
  <si>
    <t>Muy AltaCatastrófico</t>
  </si>
  <si>
    <t>SIGCMA</t>
  </si>
  <si>
    <t xml:space="preserve">IDENTIFICACIÓN DEL RIESGO </t>
  </si>
  <si>
    <t>VALORACION RIESGO RESIDUAL</t>
  </si>
  <si>
    <t xml:space="preserve">OPCION DE TRATAMIENTO </t>
  </si>
  <si>
    <t>ACTIVIDADES</t>
  </si>
  <si>
    <t>PROCESO LIDER</t>
  </si>
  <si>
    <t>FECHA DE LA ACTIVIDAD</t>
  </si>
  <si>
    <t>ANÁLISIS DEL RESULTADO FINAL 
1 TRIMESTRE</t>
  </si>
  <si>
    <t xml:space="preserve">IMPACTO </t>
  </si>
  <si>
    <t>NIVEL</t>
  </si>
  <si>
    <t>CENTRAL</t>
  </si>
  <si>
    <t>SECCIONAL</t>
  </si>
  <si>
    <t xml:space="preserve"> INICIO
DIA/MES/AÑO</t>
  </si>
  <si>
    <t>FIN 
DIA/MES/AÑO</t>
  </si>
  <si>
    <t>ANÁLISIS DEL RESULTADO FINAL 
2 TRIMESTRE</t>
  </si>
  <si>
    <t>ANÁLISIS DEL RESULTADO FINAL 
3 TRIMESTRE</t>
  </si>
  <si>
    <t>ANÁLISIS DEL RESULTADO FINAL 
4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</si>
</sst>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112">
    <font>
      <sz val="11"/>
      <color theme="1"/>
      <name val="Calibri"/>
      <family val="2"/>
      <scheme val="minor"/>
    </font>
    <font>
      <sz val="11"/>
      <color theme="1"/>
      <name val="Arial Narrow"/>
      <family val="2"/>
    </font>
    <font>
      <sz val="14"/>
      <color theme="1"/>
      <name val="Arial Narrow"/>
      <family val="2"/>
    </font>
    <font>
      <b/>
      <sz val="11"/>
      <color theme="1"/>
      <name val="Arial Narrow"/>
      <family val="2"/>
    </font>
    <font>
      <b/>
      <sz val="11"/>
      <color theme="0"/>
      <name val="Arial Narrow"/>
      <family val="2"/>
    </font>
    <font>
      <b/>
      <sz val="14"/>
      <color theme="0"/>
      <name val="Arial Narrow"/>
      <family val="2"/>
    </font>
    <font>
      <b/>
      <sz val="16"/>
      <color theme="0"/>
      <name val="Arial Narrow"/>
      <family val="2"/>
    </font>
    <font>
      <b/>
      <sz val="22"/>
      <color theme="1"/>
      <name val="Arial"/>
      <family val="2"/>
    </font>
    <font>
      <sz val="10"/>
      <name val="Arial"/>
      <family val="2"/>
    </font>
    <font>
      <sz val="12"/>
      <name val="Times New Roman"/>
      <family val="1"/>
    </font>
    <font>
      <b/>
      <sz val="11"/>
      <color theme="1"/>
      <name val="Calibri"/>
      <family val="2"/>
      <scheme val="minor"/>
    </font>
    <font>
      <sz val="11"/>
      <color theme="0"/>
      <name val="Calibri"/>
      <family val="2"/>
      <scheme val="minor"/>
    </font>
    <font>
      <sz val="11"/>
      <name val="Calibri"/>
      <family val="2"/>
      <scheme val="minor"/>
    </font>
    <font>
      <sz val="10"/>
      <color theme="1"/>
      <name val="Calibri"/>
      <family val="2"/>
      <scheme val="minor"/>
    </font>
    <font>
      <sz val="12"/>
      <color theme="1"/>
      <name val="Calibri"/>
      <family val="2"/>
      <scheme val="minor"/>
    </font>
    <font>
      <b/>
      <sz val="20"/>
      <color theme="1"/>
      <name val="Calibri"/>
      <family val="2"/>
      <scheme val="minor"/>
    </font>
    <font>
      <b/>
      <sz val="12"/>
      <color rgb="FF000000"/>
      <name val="Calibri"/>
      <family val="2"/>
    </font>
    <font>
      <b/>
      <i/>
      <sz val="10"/>
      <color theme="1"/>
      <name val="Calibri"/>
      <family val="2"/>
      <scheme val="minor"/>
    </font>
    <font>
      <sz val="11"/>
      <color theme="1"/>
      <name val="Arial"/>
      <family val="2"/>
    </font>
    <font>
      <b/>
      <sz val="10"/>
      <color theme="1"/>
      <name val="Arial"/>
      <family val="2"/>
    </font>
    <font>
      <b/>
      <sz val="10"/>
      <color theme="0"/>
      <name val="Arial"/>
      <family val="2"/>
    </font>
    <font>
      <sz val="11"/>
      <color theme="0"/>
      <name val="Arial"/>
      <family val="2"/>
    </font>
    <font>
      <b/>
      <sz val="26"/>
      <color theme="1"/>
      <name val="Calibri"/>
      <family val="2"/>
      <scheme val="minor"/>
    </font>
    <font>
      <b/>
      <i/>
      <sz val="11"/>
      <name val="Arial"/>
      <family val="2"/>
    </font>
    <font>
      <b/>
      <i/>
      <sz val="14"/>
      <color theme="1"/>
      <name val="Calibri"/>
      <family val="2"/>
      <scheme val="minor"/>
    </font>
    <font>
      <b/>
      <sz val="14"/>
      <color theme="0"/>
      <name val="Calibri"/>
      <family val="2"/>
      <scheme val="minor"/>
    </font>
    <font>
      <b/>
      <sz val="14"/>
      <color theme="1"/>
      <name val="Calibri"/>
      <family val="2"/>
      <scheme val="minor"/>
    </font>
    <font>
      <sz val="14"/>
      <color theme="1"/>
      <name val="Calibri"/>
      <family val="2"/>
      <scheme val="minor"/>
    </font>
    <font>
      <sz val="14"/>
      <name val="Calibri"/>
      <family val="2"/>
      <scheme val="minor"/>
    </font>
    <font>
      <b/>
      <i/>
      <sz val="11"/>
      <color theme="1"/>
      <name val="Arial"/>
      <family val="2"/>
    </font>
    <font>
      <b/>
      <sz val="11"/>
      <color theme="1"/>
      <name val="Arial"/>
      <family val="2"/>
    </font>
    <font>
      <b/>
      <sz val="10"/>
      <color theme="0" tint="-4.9989318521683403E-2"/>
      <name val="Arial"/>
      <family val="2"/>
    </font>
    <font>
      <sz val="10"/>
      <color theme="1"/>
      <name val="Arial"/>
      <family val="2"/>
    </font>
    <font>
      <sz val="10"/>
      <color rgb="FF000000"/>
      <name val="Arial"/>
      <family val="2"/>
    </font>
    <font>
      <sz val="10"/>
      <name val="Calibri"/>
      <family val="2"/>
      <scheme val="minor"/>
    </font>
    <font>
      <b/>
      <sz val="10"/>
      <name val="Arial"/>
      <family val="2"/>
    </font>
    <font>
      <sz val="10"/>
      <color theme="0"/>
      <name val="Arial"/>
      <family val="2"/>
    </font>
    <font>
      <b/>
      <i/>
      <sz val="16"/>
      <name val="Calibri"/>
      <family val="2"/>
      <scheme val="minor"/>
    </font>
    <font>
      <sz val="10"/>
      <color theme="1"/>
      <name val="Roboto"/>
    </font>
    <font>
      <b/>
      <sz val="22"/>
      <color theme="0"/>
      <name val="Arial Narrow"/>
      <family val="2"/>
    </font>
    <font>
      <sz val="11"/>
      <color theme="0"/>
      <name val="Arial Narrow"/>
      <family val="2"/>
    </font>
    <font>
      <sz val="11"/>
      <color rgb="FF00B050"/>
      <name val="Calibri"/>
      <family val="2"/>
      <scheme val="minor"/>
    </font>
    <font>
      <sz val="11"/>
      <color rgb="FF000000"/>
      <name val="Arial"/>
      <family val="2"/>
    </font>
    <font>
      <b/>
      <sz val="16"/>
      <color theme="1"/>
      <name val="Calibri"/>
      <family val="2"/>
      <scheme val="minor"/>
    </font>
    <font>
      <b/>
      <sz val="20"/>
      <color rgb="FF000000"/>
      <name val="Calibri"/>
      <family val="2"/>
    </font>
    <font>
      <b/>
      <sz val="16"/>
      <color rgb="FF000000"/>
      <name val="Calibri"/>
      <family val="2"/>
    </font>
    <font>
      <b/>
      <sz val="10"/>
      <color theme="1"/>
      <name val="Calibri"/>
      <family val="2"/>
      <scheme val="minor"/>
    </font>
    <font>
      <sz val="10"/>
      <color theme="4"/>
      <name val="Calibri"/>
      <family val="2"/>
      <scheme val="minor"/>
    </font>
    <font>
      <b/>
      <sz val="10"/>
      <color theme="0"/>
      <name val="Arial Narrow"/>
      <family val="2"/>
    </font>
    <font>
      <b/>
      <sz val="10"/>
      <color theme="2"/>
      <name val="Arial Narrow"/>
      <family val="2"/>
    </font>
    <font>
      <b/>
      <sz val="20"/>
      <color theme="0"/>
      <name val="Arial Narrow"/>
      <family val="2"/>
    </font>
    <font>
      <sz val="11"/>
      <color theme="1"/>
      <name val="Calibri"/>
      <family val="2"/>
      <scheme val="minor"/>
    </font>
    <font>
      <sz val="9"/>
      <color indexed="81"/>
      <name val="Tahoma"/>
      <family val="2"/>
    </font>
    <font>
      <b/>
      <sz val="9"/>
      <color indexed="81"/>
      <name val="Tahoma"/>
      <family val="2"/>
    </font>
    <font>
      <b/>
      <sz val="11"/>
      <color rgb="FFFF0000"/>
      <name val="Arial Narrow"/>
      <family val="2"/>
    </font>
    <font>
      <b/>
      <u/>
      <sz val="18"/>
      <color theme="1"/>
      <name val="Arial"/>
      <family val="2"/>
    </font>
    <font>
      <sz val="16"/>
      <name val="Arial"/>
      <family val="2"/>
    </font>
    <font>
      <b/>
      <sz val="16"/>
      <color rgb="FF000000"/>
      <name val="Arial"/>
      <family val="2"/>
    </font>
    <font>
      <sz val="16"/>
      <color theme="1"/>
      <name val="Calibri"/>
      <family val="2"/>
      <scheme val="minor"/>
    </font>
    <font>
      <sz val="16"/>
      <color rgb="FF000000"/>
      <name val="Arial"/>
      <family val="2"/>
    </font>
    <font>
      <sz val="16"/>
      <color rgb="FFFFFFFF"/>
      <name val="Arial"/>
      <family val="2"/>
    </font>
    <font>
      <sz val="16"/>
      <color theme="1"/>
      <name val="Arial"/>
      <family val="2"/>
    </font>
    <font>
      <sz val="16"/>
      <color theme="0"/>
      <name val="Arial"/>
      <family val="2"/>
    </font>
    <font>
      <b/>
      <sz val="16"/>
      <color theme="1"/>
      <name val="Arial"/>
      <family val="2"/>
    </font>
    <font>
      <sz val="11"/>
      <name val="Arial"/>
      <family val="2"/>
    </font>
    <font>
      <sz val="9"/>
      <name val="Arial"/>
      <family val="2"/>
    </font>
    <font>
      <b/>
      <sz val="12"/>
      <color theme="0"/>
      <name val="Calibri"/>
      <family val="2"/>
    </font>
    <font>
      <b/>
      <sz val="24"/>
      <color theme="1"/>
      <name val="Calibri"/>
      <family val="2"/>
      <scheme val="minor"/>
    </font>
    <font>
      <b/>
      <sz val="14"/>
      <color theme="0"/>
      <name val="Arial"/>
      <family val="2"/>
    </font>
    <font>
      <b/>
      <u/>
      <sz val="11"/>
      <name val="Arial"/>
      <family val="2"/>
    </font>
    <font>
      <b/>
      <sz val="11"/>
      <name val="Arial"/>
      <family val="2"/>
    </font>
    <font>
      <b/>
      <sz val="9"/>
      <name val="Arial"/>
      <family val="2"/>
    </font>
    <font>
      <b/>
      <sz val="9"/>
      <color theme="0"/>
      <name val="Arial"/>
      <family val="2"/>
    </font>
    <font>
      <sz val="10"/>
      <color rgb="FFFF0000"/>
      <name val="Calibri"/>
      <family val="2"/>
      <scheme val="minor"/>
    </font>
    <font>
      <b/>
      <sz val="11"/>
      <name val="Calibri"/>
      <family val="2"/>
      <scheme val="minor"/>
    </font>
    <font>
      <b/>
      <sz val="16"/>
      <name val="Arial"/>
      <family val="2"/>
    </font>
    <font>
      <b/>
      <sz val="26"/>
      <name val="Arial"/>
      <family val="2"/>
    </font>
    <font>
      <b/>
      <sz val="16"/>
      <color theme="0"/>
      <name val="Arial"/>
      <family val="2"/>
    </font>
    <font>
      <b/>
      <sz val="11"/>
      <name val="Calibri"/>
      <family val="2"/>
    </font>
    <font>
      <sz val="11"/>
      <color theme="1" tint="4.9989318521683403E-2"/>
      <name val="Calibri"/>
      <family val="2"/>
      <scheme val="minor"/>
    </font>
    <font>
      <sz val="11"/>
      <color rgb="FF92D050"/>
      <name val="Calibri"/>
      <family val="2"/>
      <scheme val="minor"/>
    </font>
    <font>
      <sz val="10"/>
      <color theme="0"/>
      <name val="Calibri"/>
      <family val="2"/>
      <scheme val="minor"/>
    </font>
    <font>
      <b/>
      <sz val="11"/>
      <color theme="0"/>
      <name val="Arial"/>
      <family val="2"/>
    </font>
    <font>
      <sz val="11"/>
      <color rgb="FFFF0000"/>
      <name val="Arial"/>
      <family val="2"/>
    </font>
    <font>
      <sz val="8"/>
      <color rgb="FFFF0000"/>
      <name val="Arial"/>
      <family val="2"/>
    </font>
    <font>
      <sz val="9"/>
      <color theme="5" tint="-0.249977111117893"/>
      <name val="Arial"/>
      <family val="2"/>
    </font>
    <font>
      <sz val="11"/>
      <color theme="5" tint="-0.249977111117893"/>
      <name val="Arial"/>
      <family val="2"/>
    </font>
    <font>
      <sz val="8"/>
      <name val="Arial"/>
      <family val="2"/>
    </font>
    <font>
      <sz val="10"/>
      <color rgb="FFFF0000"/>
      <name val="Arial"/>
      <family val="2"/>
    </font>
    <font>
      <sz val="9"/>
      <color rgb="FFFF0000"/>
      <name val="Arial"/>
      <family val="2"/>
    </font>
    <font>
      <sz val="8"/>
      <color rgb="FF000000"/>
      <name val="Arial"/>
      <family val="2"/>
    </font>
    <font>
      <sz val="8"/>
      <color theme="1"/>
      <name val="Arial"/>
      <family val="2"/>
    </font>
    <font>
      <b/>
      <sz val="11"/>
      <color theme="0" tint="-4.9989318521683403E-2"/>
      <name val="Arial"/>
      <family val="2"/>
    </font>
    <font>
      <strike/>
      <sz val="10"/>
      <color rgb="FF000000"/>
      <name val="Arial"/>
      <family val="2"/>
    </font>
    <font>
      <strike/>
      <sz val="10"/>
      <name val="Calibri"/>
      <family val="2"/>
      <scheme val="minor"/>
    </font>
    <font>
      <sz val="10"/>
      <name val="Calibri"/>
      <family val="2"/>
    </font>
    <font>
      <sz val="11"/>
      <color theme="4"/>
      <name val="Calibri"/>
      <family val="2"/>
      <scheme val="minor"/>
    </font>
    <font>
      <sz val="11"/>
      <color theme="5"/>
      <name val="Calibri"/>
      <family val="2"/>
      <scheme val="minor"/>
    </font>
    <font>
      <sz val="11"/>
      <color theme="9"/>
      <name val="Calibri"/>
      <family val="2"/>
      <scheme val="minor"/>
    </font>
    <font>
      <sz val="11"/>
      <color rgb="FF7030A0"/>
      <name val="Calibri"/>
      <family val="2"/>
      <scheme val="minor"/>
    </font>
    <font>
      <sz val="9"/>
      <name val="Arial Narrow"/>
      <family val="2"/>
    </font>
    <font>
      <b/>
      <sz val="22"/>
      <color theme="1"/>
      <name val="Calibri"/>
      <family val="2"/>
      <scheme val="minor"/>
    </font>
    <font>
      <b/>
      <sz val="22"/>
      <name val="Calibri"/>
      <family val="2"/>
      <scheme val="minor"/>
    </font>
    <font>
      <sz val="11"/>
      <color rgb="FF000000"/>
      <name val="Calibri"/>
      <family val="2"/>
      <scheme val="minor"/>
    </font>
    <font>
      <sz val="11"/>
      <color rgb="FFFFFFFF"/>
      <name val="Calibri"/>
      <family val="2"/>
      <scheme val="minor"/>
    </font>
    <font>
      <i/>
      <sz val="10"/>
      <name val="Calibri"/>
      <family val="2"/>
      <scheme val="minor"/>
    </font>
    <font>
      <b/>
      <sz val="10"/>
      <name val="Calibri"/>
      <family val="2"/>
      <scheme val="minor"/>
    </font>
    <font>
      <i/>
      <sz val="10"/>
      <color theme="1"/>
      <name val="Calibri"/>
      <family val="2"/>
      <scheme val="minor"/>
    </font>
    <font>
      <sz val="11"/>
      <color rgb="FF000000"/>
      <name val="Calibri"/>
      <charset val="1"/>
    </font>
    <font>
      <sz val="10"/>
      <color rgb="FF000000"/>
      <name val="Calibri"/>
      <scheme val="minor"/>
    </font>
    <font>
      <sz val="10"/>
      <color rgb="FFFF0000"/>
      <name val="Calibri"/>
      <scheme val="minor"/>
    </font>
    <font>
      <sz val="10"/>
      <name val="Calibri"/>
      <scheme val="minor"/>
    </font>
  </fonts>
  <fills count="24">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rgb="FFBFBFBF"/>
        <bgColor indexed="64"/>
      </patternFill>
    </fill>
    <fill>
      <patternFill patternType="solid">
        <fgColor rgb="FF92D050"/>
        <bgColor indexed="64"/>
      </patternFill>
    </fill>
    <fill>
      <patternFill patternType="solid">
        <fgColor rgb="FF00B050"/>
        <bgColor indexed="64"/>
      </patternFill>
    </fill>
    <fill>
      <patternFill patternType="solid">
        <fgColor rgb="FFFFFF66"/>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00B0F0"/>
        <bgColor indexed="64"/>
      </patternFill>
    </fill>
    <fill>
      <patternFill patternType="solid">
        <fgColor theme="9" tint="-0.249977111117893"/>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rgb="FFFFFF00"/>
        <bgColor indexed="64"/>
      </patternFill>
    </fill>
    <fill>
      <patternFill patternType="solid">
        <fgColor theme="0" tint="-0.499984740745262"/>
        <bgColor indexed="64"/>
      </patternFill>
    </fill>
    <fill>
      <patternFill patternType="solid">
        <fgColor theme="9" tint="0.39997558519241921"/>
        <bgColor indexed="64"/>
      </patternFill>
    </fill>
  </fills>
  <borders count="155">
    <border>
      <left/>
      <right/>
      <top/>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style="dashed">
        <color theme="9" tint="-0.24994659260841701"/>
      </left>
      <right/>
      <top/>
      <bottom style="dashed">
        <color theme="9" tint="-0.24994659260841701"/>
      </bottom>
      <diagonal/>
    </border>
    <border>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ck">
        <color theme="0"/>
      </left>
      <right style="thick">
        <color theme="0"/>
      </right>
      <top style="thick">
        <color theme="0"/>
      </top>
      <bottom style="thick">
        <color theme="0"/>
      </bottom>
      <diagonal/>
    </border>
    <border>
      <left style="thick">
        <color theme="0"/>
      </left>
      <right style="thick">
        <color theme="0"/>
      </right>
      <top style="thick">
        <color theme="0"/>
      </top>
      <bottom/>
      <diagonal/>
    </border>
    <border>
      <left style="thick">
        <color theme="0"/>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bottom style="thick">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ck">
        <color theme="0"/>
      </top>
      <bottom style="medium">
        <color indexed="64"/>
      </bottom>
      <diagonal/>
    </border>
    <border>
      <left/>
      <right/>
      <top style="thick">
        <color theme="0"/>
      </top>
      <bottom style="medium">
        <color indexed="64"/>
      </bottom>
      <diagonal/>
    </border>
    <border>
      <left/>
      <right/>
      <top style="thick">
        <color theme="0"/>
      </top>
      <bottom style="thick">
        <color theme="0"/>
      </bottom>
      <diagonal/>
    </border>
    <border>
      <left/>
      <right style="thin">
        <color indexed="64"/>
      </right>
      <top style="dashed">
        <color theme="9" tint="-0.24994659260841701"/>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top style="thick">
        <color theme="0"/>
      </top>
      <bottom/>
      <diagonal/>
    </border>
    <border>
      <left style="thick">
        <color theme="0"/>
      </left>
      <right style="thick">
        <color theme="0"/>
      </right>
      <top style="thick">
        <color theme="0"/>
      </top>
      <bottom style="dashed">
        <color theme="9" tint="-0.24994659260841701"/>
      </bottom>
      <diagonal/>
    </border>
    <border>
      <left style="thick">
        <color theme="0"/>
      </left>
      <right/>
      <top style="thick">
        <color theme="0"/>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ck">
        <color theme="0"/>
      </left>
      <right/>
      <top/>
      <bottom/>
      <diagonal/>
    </border>
    <border>
      <left/>
      <right style="thick">
        <color theme="0"/>
      </right>
      <top/>
      <bottom/>
      <diagonal/>
    </border>
    <border>
      <left style="thick">
        <color theme="0"/>
      </left>
      <right style="thick">
        <color theme="0"/>
      </right>
      <top/>
      <bottom/>
      <diagonal/>
    </border>
    <border>
      <left style="dashed">
        <color theme="9" tint="-0.24994659260841701"/>
      </left>
      <right style="dashed">
        <color theme="9" tint="-0.24994659260841701"/>
      </right>
      <top/>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thick">
        <color theme="0"/>
      </left>
      <right/>
      <top style="thick">
        <color theme="0"/>
      </top>
      <bottom style="thin">
        <color indexed="64"/>
      </bottom>
      <diagonal/>
    </border>
    <border>
      <left style="dashed">
        <color theme="9" tint="-0.24994659260841701"/>
      </left>
      <right/>
      <top style="thick">
        <color theme="0"/>
      </top>
      <bottom/>
      <diagonal/>
    </border>
    <border>
      <left style="dashed">
        <color theme="9" tint="-0.24994659260841701"/>
      </left>
      <right/>
      <top style="thick">
        <color theme="0"/>
      </top>
      <bottom style="dashed">
        <color theme="9" tint="-0.24994659260841701"/>
      </bottom>
      <diagonal/>
    </border>
    <border>
      <left/>
      <right/>
      <top style="thin">
        <color indexed="64"/>
      </top>
      <bottom style="double">
        <color indexed="64"/>
      </bottom>
      <diagonal/>
    </border>
    <border>
      <left/>
      <right style="dotted">
        <color rgb="FFF79646"/>
      </right>
      <top/>
      <bottom/>
      <diagonal/>
    </border>
    <border>
      <left style="thick">
        <color theme="0"/>
      </left>
      <right style="thick">
        <color theme="0"/>
      </right>
      <top style="dashed">
        <color theme="9" tint="-0.24994659260841701"/>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dotted">
        <color rgb="FFF79646"/>
      </right>
      <top style="dotted">
        <color rgb="FFF79646"/>
      </top>
      <bottom style="dotted">
        <color rgb="FFF79646"/>
      </bottom>
      <diagonal/>
    </border>
    <border>
      <left style="dotted">
        <color rgb="FFF79646"/>
      </left>
      <right/>
      <top/>
      <bottom style="dotted">
        <color rgb="FFF79646"/>
      </bottom>
      <diagonal/>
    </border>
    <border>
      <left style="dotted">
        <color rgb="FFF79646"/>
      </left>
      <right/>
      <top style="dotted">
        <color rgb="FFF79646"/>
      </top>
      <bottom style="dotted">
        <color rgb="FFF79646"/>
      </bottom>
      <diagonal/>
    </border>
    <border>
      <left style="thin">
        <color theme="0"/>
      </left>
      <right style="thin">
        <color theme="0"/>
      </right>
      <top style="thin">
        <color theme="0"/>
      </top>
      <bottom/>
      <diagonal/>
    </border>
    <border>
      <left/>
      <right style="thin">
        <color indexed="64"/>
      </right>
      <top/>
      <bottom style="thin">
        <color indexed="64"/>
      </bottom>
      <diagonal/>
    </border>
    <border>
      <left style="thick">
        <color theme="0"/>
      </left>
      <right style="thick">
        <color theme="0"/>
      </right>
      <top style="thin">
        <color theme="0"/>
      </top>
      <bottom/>
      <diagonal/>
    </border>
    <border>
      <left style="thick">
        <color theme="0"/>
      </left>
      <right style="thick">
        <color theme="0"/>
      </right>
      <top/>
      <bottom style="medium">
        <color indexed="64"/>
      </bottom>
      <diagonal/>
    </border>
    <border>
      <left style="thin">
        <color theme="0"/>
      </left>
      <right/>
      <top/>
      <bottom style="thick">
        <color theme="0"/>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diagonal/>
    </border>
    <border>
      <left/>
      <right style="medium">
        <color indexed="64"/>
      </right>
      <top/>
      <bottom style="thin">
        <color indexed="64"/>
      </bottom>
      <diagonal/>
    </border>
    <border>
      <left/>
      <right style="thin">
        <color theme="0"/>
      </right>
      <top style="medium">
        <color indexed="64"/>
      </top>
      <bottom/>
      <diagonal/>
    </border>
    <border>
      <left/>
      <right style="thin">
        <color theme="0"/>
      </right>
      <top/>
      <bottom/>
      <diagonal/>
    </border>
    <border>
      <left style="thin">
        <color theme="0"/>
      </left>
      <right style="medium">
        <color indexed="64"/>
      </right>
      <top style="thin">
        <color theme="0"/>
      </top>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dashed">
        <color theme="9" tint="-0.24994659260841701"/>
      </left>
      <right style="dashed">
        <color theme="9" tint="-0.24994659260841701"/>
      </right>
      <top style="thick">
        <color theme="0"/>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theme="0"/>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top style="hair">
        <color indexed="64"/>
      </top>
      <bottom style="hair">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style="medium">
        <color indexed="64"/>
      </right>
      <top/>
      <bottom style="thin">
        <color indexed="64"/>
      </bottom>
      <diagonal/>
    </border>
    <border>
      <left style="medium">
        <color rgb="FF000000"/>
      </left>
      <right style="thin">
        <color indexed="64"/>
      </right>
      <top style="medium">
        <color rgb="FF000000"/>
      </top>
      <bottom/>
      <diagonal/>
    </border>
    <border>
      <left style="thin">
        <color indexed="64"/>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right/>
      <top style="medium">
        <color rgb="FF000000"/>
      </top>
      <bottom/>
      <diagonal/>
    </border>
    <border>
      <left style="medium">
        <color rgb="FF000000"/>
      </left>
      <right style="thin">
        <color indexed="64"/>
      </right>
      <top/>
      <bottom style="medium">
        <color rgb="FF000000"/>
      </bottom>
      <diagonal/>
    </border>
    <border>
      <left style="thin">
        <color indexed="64"/>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right/>
      <top/>
      <bottom style="medium">
        <color rgb="FF000000"/>
      </bottom>
      <diagonal/>
    </border>
    <border>
      <left style="thin">
        <color indexed="64"/>
      </left>
      <right style="thin">
        <color indexed="64"/>
      </right>
      <top style="medium">
        <color rgb="FF000000"/>
      </top>
      <bottom style="thin">
        <color indexed="64"/>
      </bottom>
      <diagonal/>
    </border>
    <border>
      <left style="thin">
        <color indexed="64"/>
      </left>
      <right style="thin">
        <color indexed="64"/>
      </right>
      <top style="thin">
        <color indexed="64"/>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bottom style="thin">
        <color rgb="FF000000"/>
      </bottom>
      <diagonal/>
    </border>
    <border>
      <left style="thin">
        <color indexed="64"/>
      </left>
      <right/>
      <top style="medium">
        <color indexed="64"/>
      </top>
      <bottom style="thin">
        <color indexed="64"/>
      </bottom>
      <diagonal/>
    </border>
    <border>
      <left style="thin">
        <color indexed="64"/>
      </left>
      <right style="thin">
        <color indexed="64"/>
      </right>
      <top/>
      <bottom style="medium">
        <color rgb="FF000000"/>
      </bottom>
      <diagonal/>
    </border>
    <border>
      <left style="thin">
        <color indexed="64"/>
      </left>
      <right style="thin">
        <color indexed="64"/>
      </right>
      <top style="medium">
        <color rgb="FF000000"/>
      </top>
      <bottom/>
      <diagonal/>
    </border>
    <border>
      <left/>
      <right style="thin">
        <color rgb="FF000000"/>
      </right>
      <top style="medium">
        <color rgb="FF000000"/>
      </top>
      <bottom/>
      <diagonal/>
    </border>
    <border>
      <left/>
      <right style="thin">
        <color rgb="FF000000"/>
      </right>
      <top/>
      <bottom style="medium">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thin">
        <color rgb="FF000000"/>
      </left>
      <right style="medium">
        <color rgb="FF000000"/>
      </right>
      <top/>
      <bottom style="medium">
        <color rgb="FF000000"/>
      </bottom>
      <diagonal/>
    </border>
  </borders>
  <cellStyleXfs count="6">
    <xf numFmtId="0" fontId="0" fillId="0" borderId="0"/>
    <xf numFmtId="0" fontId="8" fillId="0" borderId="0"/>
    <xf numFmtId="0" fontId="9" fillId="0" borderId="0"/>
    <xf numFmtId="43" fontId="51" fillId="0" borderId="0" applyFont="0" applyFill="0" applyBorder="0" applyAlignment="0" applyProtection="0"/>
    <xf numFmtId="9" fontId="51" fillId="0" borderId="0" applyFont="0" applyFill="0" applyBorder="0" applyAlignment="0" applyProtection="0"/>
    <xf numFmtId="43" fontId="51" fillId="0" borderId="0" applyFont="0" applyFill="0" applyBorder="0" applyAlignment="0" applyProtection="0"/>
  </cellStyleXfs>
  <cellXfs count="856">
    <xf numFmtId="0" fontId="0" fillId="0" borderId="0" xfId="0"/>
    <xf numFmtId="0" fontId="1" fillId="3" borderId="0" xfId="0" applyFont="1" applyFill="1" applyAlignment="1">
      <alignment horizontal="center" vertical="center"/>
    </xf>
    <xf numFmtId="0" fontId="0" fillId="3" borderId="0" xfId="0" applyFill="1"/>
    <xf numFmtId="0" fontId="12" fillId="3" borderId="0" xfId="0" applyFont="1" applyFill="1"/>
    <xf numFmtId="0" fontId="3" fillId="3" borderId="0" xfId="0" applyFont="1" applyFill="1" applyAlignment="1">
      <alignment horizontal="left" vertical="center"/>
    </xf>
    <xf numFmtId="0" fontId="0" fillId="0" borderId="0" xfId="0" applyAlignment="1">
      <alignment wrapText="1"/>
    </xf>
    <xf numFmtId="0" fontId="17" fillId="0" borderId="0" xfId="0" applyFont="1" applyAlignment="1">
      <alignment horizontal="center"/>
    </xf>
    <xf numFmtId="0" fontId="18" fillId="0" borderId="0" xfId="0" applyFont="1"/>
    <xf numFmtId="0" fontId="20" fillId="4" borderId="0" xfId="0" applyFont="1" applyFill="1" applyAlignment="1" applyProtection="1">
      <alignment horizontal="left" vertical="center" wrapText="1"/>
      <protection locked="0"/>
    </xf>
    <xf numFmtId="0" fontId="20" fillId="4" borderId="0" xfId="0" applyFont="1" applyFill="1" applyAlignment="1" applyProtection="1">
      <alignment vertical="center" wrapText="1"/>
      <protection locked="0"/>
    </xf>
    <xf numFmtId="0" fontId="0" fillId="0" borderId="0" xfId="0" applyAlignment="1">
      <alignment horizontal="left"/>
    </xf>
    <xf numFmtId="0" fontId="21" fillId="0" borderId="0" xfId="0" applyFont="1" applyAlignment="1" applyProtection="1">
      <alignment horizontal="center" vertical="center"/>
      <protection locked="0"/>
    </xf>
    <xf numFmtId="0" fontId="19" fillId="0" borderId="0" xfId="0" applyFont="1" applyAlignment="1" applyProtection="1">
      <alignment horizontal="left" vertical="center"/>
      <protection locked="0"/>
    </xf>
    <xf numFmtId="0" fontId="20" fillId="0" borderId="0" xfId="0" applyFont="1" applyAlignment="1" applyProtection="1">
      <alignment horizontal="center" vertical="center"/>
      <protection locked="0"/>
    </xf>
    <xf numFmtId="0" fontId="10" fillId="0" borderId="0" xfId="0" applyFont="1" applyAlignment="1">
      <alignment horizontal="center"/>
    </xf>
    <xf numFmtId="0" fontId="33" fillId="0" borderId="6" xfId="0" applyFont="1" applyBorder="1" applyAlignment="1">
      <alignment horizontal="center" vertical="center" wrapText="1"/>
    </xf>
    <xf numFmtId="0" fontId="18" fillId="3" borderId="0" xfId="0" applyFont="1" applyFill="1"/>
    <xf numFmtId="0" fontId="11" fillId="3" borderId="0" xfId="0" applyFont="1" applyFill="1"/>
    <xf numFmtId="0" fontId="40" fillId="3" borderId="0" xfId="0" applyFont="1" applyFill="1"/>
    <xf numFmtId="0" fontId="40" fillId="0" borderId="0" xfId="0" applyFont="1"/>
    <xf numFmtId="0" fontId="4" fillId="3" borderId="0" xfId="0" applyFont="1" applyFill="1" applyAlignment="1">
      <alignment horizontal="center" vertical="center"/>
    </xf>
    <xf numFmtId="0" fontId="4" fillId="2" borderId="0" xfId="0" applyFont="1" applyFill="1" applyAlignment="1">
      <alignment horizontal="center" vertical="center"/>
    </xf>
    <xf numFmtId="0" fontId="11" fillId="0" borderId="0" xfId="0" applyFont="1"/>
    <xf numFmtId="0" fontId="13" fillId="0" borderId="0" xfId="0" applyFont="1" applyAlignment="1" applyProtection="1">
      <alignment vertical="center"/>
      <protection locked="0"/>
    </xf>
    <xf numFmtId="0" fontId="46" fillId="0" borderId="0" xfId="0" applyFont="1" applyAlignment="1" applyProtection="1">
      <alignment horizontal="center" vertical="center"/>
      <protection locked="0"/>
    </xf>
    <xf numFmtId="0" fontId="41" fillId="0" borderId="0" xfId="0" applyFont="1"/>
    <xf numFmtId="0" fontId="13" fillId="0" borderId="0" xfId="0" applyFont="1"/>
    <xf numFmtId="0" fontId="0" fillId="0" borderId="0" xfId="0" applyProtection="1">
      <protection locked="0"/>
    </xf>
    <xf numFmtId="0" fontId="48" fillId="18" borderId="35" xfId="0" applyFont="1" applyFill="1" applyBorder="1" applyAlignment="1" applyProtection="1">
      <alignment horizontal="center" vertical="center" textRotation="90"/>
      <protection locked="0"/>
    </xf>
    <xf numFmtId="0" fontId="49" fillId="4" borderId="35" xfId="0" applyFont="1" applyFill="1" applyBorder="1" applyAlignment="1">
      <alignment horizontal="center" vertical="center" wrapText="1"/>
    </xf>
    <xf numFmtId="0" fontId="41" fillId="19" borderId="0" xfId="0" applyFont="1" applyFill="1"/>
    <xf numFmtId="0" fontId="13" fillId="3" borderId="0" xfId="0" applyFont="1" applyFill="1" applyAlignment="1" applyProtection="1">
      <alignment vertical="center"/>
      <protection locked="0"/>
    </xf>
    <xf numFmtId="0" fontId="46" fillId="3" borderId="0" xfId="0" applyFont="1" applyFill="1" applyAlignment="1" applyProtection="1">
      <alignment horizontal="center" vertical="center"/>
      <protection locked="0"/>
    </xf>
    <xf numFmtId="0" fontId="41" fillId="3" borderId="0" xfId="0" applyFont="1" applyFill="1"/>
    <xf numFmtId="0" fontId="13" fillId="3" borderId="0" xfId="0" applyFont="1" applyFill="1"/>
    <xf numFmtId="0" fontId="48" fillId="4" borderId="35" xfId="0" applyFont="1" applyFill="1" applyBorder="1" applyAlignment="1" applyProtection="1">
      <alignment horizontal="center" vertical="center" wrapText="1"/>
      <protection locked="0"/>
    </xf>
    <xf numFmtId="164" fontId="0" fillId="0" borderId="0" xfId="3" applyNumberFormat="1" applyFont="1" applyAlignment="1">
      <alignment horizontal="center"/>
    </xf>
    <xf numFmtId="2" fontId="0" fillId="0" borderId="0" xfId="3" applyNumberFormat="1" applyFont="1"/>
    <xf numFmtId="164" fontId="0" fillId="0" borderId="0" xfId="3" applyNumberFormat="1" applyFont="1"/>
    <xf numFmtId="2" fontId="0" fillId="0" borderId="0" xfId="0" applyNumberFormat="1"/>
    <xf numFmtId="0" fontId="1" fillId="3" borderId="31" xfId="0" applyFont="1" applyFill="1" applyBorder="1" applyAlignment="1">
      <alignment horizontal="center" vertical="center"/>
    </xf>
    <xf numFmtId="0" fontId="39" fillId="4" borderId="55" xfId="0" applyFont="1" applyFill="1" applyBorder="1" applyAlignment="1">
      <alignment vertical="center"/>
    </xf>
    <xf numFmtId="0" fontId="0" fillId="3" borderId="0" xfId="0" applyFill="1" applyAlignment="1">
      <alignment horizontal="center" vertical="center"/>
    </xf>
    <xf numFmtId="0" fontId="18" fillId="3" borderId="0" xfId="0" applyFont="1" applyFill="1" applyAlignment="1">
      <alignment horizontal="center" vertical="center"/>
    </xf>
    <xf numFmtId="0" fontId="12" fillId="3" borderId="0" xfId="0" applyFont="1" applyFill="1" applyAlignment="1">
      <alignment horizontal="center" vertical="center"/>
    </xf>
    <xf numFmtId="0" fontId="0" fillId="0" borderId="0" xfId="0" applyAlignment="1">
      <alignment horizontal="center" vertical="center"/>
    </xf>
    <xf numFmtId="0" fontId="4" fillId="4" borderId="36" xfId="0" applyFont="1" applyFill="1" applyBorder="1" applyAlignment="1">
      <alignment horizontal="center" vertical="center" textRotation="90" wrapText="1"/>
    </xf>
    <xf numFmtId="43" fontId="0" fillId="3" borderId="0" xfId="3" applyFont="1" applyFill="1"/>
    <xf numFmtId="3" fontId="0" fillId="0" borderId="0" xfId="0" applyNumberFormat="1" applyAlignment="1">
      <alignment horizontal="left"/>
    </xf>
    <xf numFmtId="0" fontId="4" fillId="4" borderId="63" xfId="0" applyFont="1" applyFill="1" applyBorder="1" applyAlignment="1">
      <alignment horizontal="center" vertical="center" textRotation="90" wrapText="1"/>
    </xf>
    <xf numFmtId="0" fontId="4" fillId="4" borderId="5" xfId="0" applyFont="1" applyFill="1" applyBorder="1" applyAlignment="1">
      <alignment horizontal="center" vertical="center" textRotation="90" wrapText="1"/>
    </xf>
    <xf numFmtId="0" fontId="43" fillId="0" borderId="6" xfId="0" applyFont="1" applyBorder="1" applyAlignment="1">
      <alignment horizontal="center" vertical="center" wrapText="1"/>
    </xf>
    <xf numFmtId="0" fontId="16" fillId="13" borderId="6" xfId="0" applyFont="1" applyFill="1" applyBorder="1" applyAlignment="1" applyProtection="1">
      <alignment horizontal="center" vertical="center" wrapText="1" readingOrder="1"/>
      <protection hidden="1"/>
    </xf>
    <xf numFmtId="0" fontId="16" fillId="20" borderId="6" xfId="0" applyFont="1" applyFill="1" applyBorder="1" applyAlignment="1" applyProtection="1">
      <alignment horizontal="center" vertical="center" wrapText="1" readingOrder="1"/>
      <protection hidden="1"/>
    </xf>
    <xf numFmtId="0" fontId="16" fillId="7" borderId="6" xfId="0" applyFont="1" applyFill="1" applyBorder="1" applyAlignment="1" applyProtection="1">
      <alignment horizontal="center" vertical="center" wrapText="1" readingOrder="1"/>
      <protection hidden="1"/>
    </xf>
    <xf numFmtId="0" fontId="4" fillId="4" borderId="65" xfId="0" applyFont="1" applyFill="1" applyBorder="1" applyAlignment="1">
      <alignment horizontal="center" vertical="center" textRotation="90" wrapText="1"/>
    </xf>
    <xf numFmtId="0" fontId="4" fillId="4" borderId="66" xfId="0" applyFont="1" applyFill="1" applyBorder="1" applyAlignment="1">
      <alignment horizontal="center" vertical="center" textRotation="90" wrapText="1"/>
    </xf>
    <xf numFmtId="0" fontId="55" fillId="0" borderId="0" xfId="0" applyFont="1" applyAlignment="1">
      <alignment horizontal="center" vertical="center"/>
    </xf>
    <xf numFmtId="0" fontId="56" fillId="0" borderId="0" xfId="0" applyFont="1" applyAlignment="1">
      <alignment horizontal="center" vertical="center" wrapText="1"/>
    </xf>
    <xf numFmtId="0" fontId="57" fillId="6" borderId="0" xfId="0" applyFont="1" applyFill="1" applyAlignment="1">
      <alignment horizontal="center" vertical="center" wrapText="1" readingOrder="1"/>
    </xf>
    <xf numFmtId="0" fontId="58" fillId="3" borderId="0" xfId="0" applyFont="1" applyFill="1"/>
    <xf numFmtId="0" fontId="57" fillId="6" borderId="29" xfId="0" applyFont="1" applyFill="1" applyBorder="1" applyAlignment="1">
      <alignment horizontal="center" vertical="center" wrapText="1" readingOrder="1"/>
    </xf>
    <xf numFmtId="0" fontId="59" fillId="7" borderId="6" xfId="0" applyFont="1" applyFill="1" applyBorder="1" applyAlignment="1">
      <alignment horizontal="center" vertical="center" wrapText="1" readingOrder="1"/>
    </xf>
    <xf numFmtId="9" fontId="59" fillId="0" borderId="18" xfId="4" applyFont="1" applyBorder="1" applyAlignment="1">
      <alignment horizontal="center" vertical="center" wrapText="1" readingOrder="1"/>
    </xf>
    <xf numFmtId="0" fontId="59" fillId="0" borderId="18" xfId="0" applyFont="1" applyBorder="1" applyAlignment="1">
      <alignment horizontal="justify" vertical="center" wrapText="1" readingOrder="1"/>
    </xf>
    <xf numFmtId="1" fontId="59" fillId="0" borderId="19" xfId="3" applyNumberFormat="1" applyFont="1" applyBorder="1" applyAlignment="1">
      <alignment horizontal="center" vertical="center" wrapText="1" readingOrder="1"/>
    </xf>
    <xf numFmtId="0" fontId="59" fillId="8" borderId="6" xfId="0" applyFont="1" applyFill="1" applyBorder="1" applyAlignment="1">
      <alignment horizontal="center" vertical="center" wrapText="1" readingOrder="1"/>
    </xf>
    <xf numFmtId="0" fontId="59" fillId="9" borderId="6" xfId="0" applyFont="1" applyFill="1" applyBorder="1" applyAlignment="1">
      <alignment horizontal="center" vertical="center" wrapText="1" readingOrder="1"/>
    </xf>
    <xf numFmtId="0" fontId="59" fillId="10" borderId="6" xfId="0" applyFont="1" applyFill="1" applyBorder="1" applyAlignment="1">
      <alignment horizontal="center" vertical="center" wrapText="1" readingOrder="1"/>
    </xf>
    <xf numFmtId="0" fontId="60" fillId="11" borderId="6" xfId="0" applyFont="1" applyFill="1" applyBorder="1" applyAlignment="1">
      <alignment horizontal="center" vertical="center" wrapText="1" readingOrder="1"/>
    </xf>
    <xf numFmtId="0" fontId="59" fillId="3" borderId="0" xfId="0" applyFont="1" applyFill="1" applyAlignment="1">
      <alignment horizontal="justify" vertical="center" wrapText="1" readingOrder="1"/>
    </xf>
    <xf numFmtId="0" fontId="61" fillId="3" borderId="0" xfId="0" applyFont="1" applyFill="1"/>
    <xf numFmtId="0" fontId="56" fillId="3" borderId="0" xfId="0" applyFont="1" applyFill="1" applyAlignment="1">
      <alignment horizontal="center" vertical="center" wrapText="1"/>
    </xf>
    <xf numFmtId="0" fontId="61" fillId="0" borderId="0" xfId="0" applyFont="1"/>
    <xf numFmtId="0" fontId="59" fillId="7" borderId="18" xfId="0" applyFont="1" applyFill="1" applyBorder="1" applyAlignment="1">
      <alignment horizontal="center" vertical="center" wrapText="1" readingOrder="1"/>
    </xf>
    <xf numFmtId="0" fontId="59" fillId="8" borderId="19" xfId="0" applyFont="1" applyFill="1" applyBorder="1" applyAlignment="1">
      <alignment horizontal="center" vertical="center" wrapText="1" readingOrder="1"/>
    </xf>
    <xf numFmtId="0" fontId="59" fillId="9" borderId="19" xfId="0" applyFont="1" applyFill="1" applyBorder="1" applyAlignment="1">
      <alignment horizontal="center" vertical="center" wrapText="1" readingOrder="1"/>
    </xf>
    <xf numFmtId="0" fontId="59" fillId="10" borderId="19" xfId="0" applyFont="1" applyFill="1" applyBorder="1" applyAlignment="1">
      <alignment horizontal="center" vertical="center" wrapText="1" readingOrder="1"/>
    </xf>
    <xf numFmtId="0" fontId="60" fillId="11" borderId="19" xfId="0" applyFont="1" applyFill="1" applyBorder="1" applyAlignment="1">
      <alignment horizontal="center" vertical="center" wrapText="1" readingOrder="1"/>
    </xf>
    <xf numFmtId="0" fontId="62" fillId="3" borderId="0" xfId="0" applyFont="1" applyFill="1"/>
    <xf numFmtId="1" fontId="61" fillId="3" borderId="0" xfId="0" applyNumberFormat="1" applyFont="1" applyFill="1" applyAlignment="1">
      <alignment horizontal="center"/>
    </xf>
    <xf numFmtId="0" fontId="63" fillId="3" borderId="0" xfId="0" applyFont="1" applyFill="1" applyAlignment="1">
      <alignment vertical="center"/>
    </xf>
    <xf numFmtId="0" fontId="61" fillId="3" borderId="0" xfId="0" applyFont="1" applyFill="1" applyAlignment="1">
      <alignment horizontal="center" vertical="center"/>
    </xf>
    <xf numFmtId="0" fontId="0" fillId="3" borderId="68" xfId="0" applyFill="1" applyBorder="1"/>
    <xf numFmtId="0" fontId="4" fillId="4" borderId="67" xfId="0" applyFont="1" applyFill="1" applyBorder="1" applyAlignment="1">
      <alignment horizontal="center" vertical="center" wrapText="1"/>
    </xf>
    <xf numFmtId="0" fontId="4" fillId="3" borderId="49" xfId="0" applyFont="1" applyFill="1" applyBorder="1" applyAlignment="1">
      <alignment horizontal="center" vertical="center"/>
    </xf>
    <xf numFmtId="0" fontId="0" fillId="3" borderId="25" xfId="0" applyFill="1" applyBorder="1" applyAlignment="1">
      <alignment horizontal="center" vertical="center" wrapText="1"/>
    </xf>
    <xf numFmtId="0" fontId="0" fillId="3" borderId="20" xfId="0" applyFill="1" applyBorder="1" applyAlignment="1">
      <alignment horizontal="center" vertical="center" wrapText="1"/>
    </xf>
    <xf numFmtId="0" fontId="0" fillId="0" borderId="6" xfId="0" applyBorder="1" applyAlignment="1">
      <alignment vertical="center" wrapText="1"/>
    </xf>
    <xf numFmtId="0" fontId="10" fillId="5" borderId="0" xfId="0" applyFont="1" applyFill="1" applyAlignment="1">
      <alignment horizontal="center" vertical="center"/>
    </xf>
    <xf numFmtId="0" fontId="12" fillId="0" borderId="0" xfId="0" applyFont="1" applyProtection="1">
      <protection locked="0"/>
    </xf>
    <xf numFmtId="0" fontId="57" fillId="6" borderId="0" xfId="0" applyFont="1" applyFill="1" applyAlignment="1">
      <alignment vertical="center" wrapText="1" readingOrder="1"/>
    </xf>
    <xf numFmtId="0" fontId="12" fillId="3" borderId="6" xfId="0" applyFont="1" applyFill="1" applyBorder="1" applyAlignment="1">
      <alignment horizontal="center" vertical="center" wrapText="1"/>
    </xf>
    <xf numFmtId="0" fontId="4" fillId="4" borderId="70" xfId="0" applyFont="1" applyFill="1" applyBorder="1" applyAlignment="1">
      <alignment horizontal="center" vertical="center"/>
    </xf>
    <xf numFmtId="0" fontId="12" fillId="0" borderId="0" xfId="0" applyFont="1"/>
    <xf numFmtId="0" fontId="18" fillId="3" borderId="6" xfId="0" applyFont="1" applyFill="1" applyBorder="1"/>
    <xf numFmtId="0" fontId="0" fillId="3" borderId="10" xfId="0" applyFill="1" applyBorder="1"/>
    <xf numFmtId="1" fontId="0" fillId="3" borderId="6" xfId="0" applyNumberFormat="1" applyFill="1" applyBorder="1" applyAlignment="1">
      <alignment horizontal="center"/>
    </xf>
    <xf numFmtId="0" fontId="56" fillId="3" borderId="6" xfId="0" applyFont="1" applyFill="1" applyBorder="1" applyAlignment="1">
      <alignment horizontal="center" vertical="center" wrapText="1"/>
    </xf>
    <xf numFmtId="0" fontId="61" fillId="3" borderId="6" xfId="0" applyFont="1" applyFill="1" applyBorder="1"/>
    <xf numFmtId="1" fontId="59" fillId="0" borderId="6" xfId="3" applyNumberFormat="1" applyFont="1" applyBorder="1" applyAlignment="1">
      <alignment horizontal="center" vertical="center" wrapText="1" readingOrder="1"/>
    </xf>
    <xf numFmtId="0" fontId="56" fillId="3" borderId="0" xfId="0" applyFont="1" applyFill="1"/>
    <xf numFmtId="1" fontId="59" fillId="0" borderId="78" xfId="3" applyNumberFormat="1" applyFont="1" applyBorder="1" applyAlignment="1">
      <alignment horizontal="center" vertical="center" wrapText="1" readingOrder="1"/>
    </xf>
    <xf numFmtId="0" fontId="59" fillId="7" borderId="79" xfId="0" applyFont="1" applyFill="1" applyBorder="1" applyAlignment="1">
      <alignment horizontal="center" vertical="center" wrapText="1" readingOrder="1"/>
    </xf>
    <xf numFmtId="0" fontId="59" fillId="8" borderId="80" xfId="0" applyFont="1" applyFill="1" applyBorder="1" applyAlignment="1">
      <alignment horizontal="center" vertical="center" wrapText="1" readingOrder="1"/>
    </xf>
    <xf numFmtId="0" fontId="59" fillId="9" borderId="80" xfId="0" applyFont="1" applyFill="1" applyBorder="1" applyAlignment="1">
      <alignment horizontal="center" vertical="center" wrapText="1" readingOrder="1"/>
    </xf>
    <xf numFmtId="0" fontId="59" fillId="10" borderId="80" xfId="0" applyFont="1" applyFill="1" applyBorder="1" applyAlignment="1">
      <alignment horizontal="center" vertical="center" wrapText="1" readingOrder="1"/>
    </xf>
    <xf numFmtId="0" fontId="60" fillId="11" borderId="80" xfId="0" applyFont="1" applyFill="1" applyBorder="1" applyAlignment="1">
      <alignment horizontal="center" vertical="center" wrapText="1" readingOrder="1"/>
    </xf>
    <xf numFmtId="0" fontId="59" fillId="0" borderId="18" xfId="0" applyFont="1" applyBorder="1" applyAlignment="1">
      <alignment horizontal="left" vertical="center" wrapText="1" readingOrder="1"/>
    </xf>
    <xf numFmtId="0" fontId="0" fillId="3" borderId="74" xfId="0" applyFill="1" applyBorder="1"/>
    <xf numFmtId="0" fontId="0" fillId="3" borderId="76" xfId="0" applyFill="1" applyBorder="1"/>
    <xf numFmtId="0" fontId="0" fillId="3" borderId="77" xfId="0" applyFill="1" applyBorder="1"/>
    <xf numFmtId="0" fontId="0" fillId="3" borderId="11" xfId="0" applyFill="1" applyBorder="1"/>
    <xf numFmtId="0" fontId="0" fillId="3" borderId="12" xfId="0" applyFill="1" applyBorder="1"/>
    <xf numFmtId="0" fontId="16" fillId="14" borderId="72" xfId="0" applyFont="1" applyFill="1" applyBorder="1" applyAlignment="1" applyProtection="1">
      <alignment horizontal="center" vertical="center" wrapText="1" readingOrder="1"/>
      <protection hidden="1"/>
    </xf>
    <xf numFmtId="0" fontId="0" fillId="3" borderId="15" xfId="0" applyFill="1" applyBorder="1"/>
    <xf numFmtId="0" fontId="43" fillId="0" borderId="15" xfId="0" applyFont="1" applyBorder="1" applyAlignment="1">
      <alignment horizontal="center" vertical="center" wrapText="1"/>
    </xf>
    <xf numFmtId="0" fontId="43" fillId="0" borderId="75" xfId="0" applyFont="1" applyBorder="1" applyAlignment="1">
      <alignment horizontal="center" vertical="center" wrapText="1"/>
    </xf>
    <xf numFmtId="0" fontId="66" fillId="0" borderId="0" xfId="0" applyFont="1" applyAlignment="1" applyProtection="1">
      <alignment horizontal="center" vertical="center" wrapText="1" readingOrder="1"/>
      <protection hidden="1"/>
    </xf>
    <xf numFmtId="0" fontId="69" fillId="3" borderId="11" xfId="1" quotePrefix="1" applyFont="1" applyFill="1" applyBorder="1" applyAlignment="1">
      <alignment horizontal="left" vertical="top" wrapText="1"/>
    </xf>
    <xf numFmtId="0" fontId="8" fillId="3" borderId="11" xfId="1" applyFill="1" applyBorder="1"/>
    <xf numFmtId="0" fontId="8" fillId="3" borderId="6" xfId="1" applyFill="1" applyBorder="1" applyAlignment="1">
      <alignment horizontal="center" vertical="center"/>
    </xf>
    <xf numFmtId="0" fontId="4" fillId="4" borderId="36" xfId="0" applyFont="1" applyFill="1" applyBorder="1" applyAlignment="1">
      <alignment horizontal="center" vertical="center" wrapText="1"/>
    </xf>
    <xf numFmtId="0" fontId="10" fillId="3" borderId="0" xfId="0" applyFont="1" applyFill="1"/>
    <xf numFmtId="0" fontId="63" fillId="3" borderId="0" xfId="0" applyFont="1" applyFill="1"/>
    <xf numFmtId="0" fontId="77" fillId="3" borderId="0" xfId="0" applyFont="1" applyFill="1"/>
    <xf numFmtId="0" fontId="10" fillId="0" borderId="0" xfId="0" applyFont="1"/>
    <xf numFmtId="0" fontId="4" fillId="4" borderId="50" xfId="0" applyFont="1" applyFill="1" applyBorder="1" applyAlignment="1">
      <alignment horizontal="center" vertical="center"/>
    </xf>
    <xf numFmtId="0" fontId="4" fillId="4" borderId="53" xfId="0" applyFont="1" applyFill="1" applyBorder="1" applyAlignment="1">
      <alignment horizontal="center" vertical="center"/>
    </xf>
    <xf numFmtId="0" fontId="4" fillId="4" borderId="62" xfId="0" applyFont="1" applyFill="1" applyBorder="1" applyAlignment="1">
      <alignment horizontal="center" vertical="center" wrapText="1"/>
    </xf>
    <xf numFmtId="0" fontId="54" fillId="4" borderId="36" xfId="0" applyFont="1" applyFill="1" applyBorder="1" applyAlignment="1">
      <alignment horizontal="center" vertical="center" textRotation="90"/>
    </xf>
    <xf numFmtId="0" fontId="69" fillId="3" borderId="0" xfId="1" quotePrefix="1" applyFont="1" applyFill="1" applyAlignment="1">
      <alignment horizontal="center" vertical="center" wrapText="1"/>
    </xf>
    <xf numFmtId="0" fontId="70" fillId="3" borderId="0" xfId="1" quotePrefix="1" applyFont="1" applyFill="1" applyAlignment="1">
      <alignment horizontal="center" vertical="center" wrapText="1"/>
    </xf>
    <xf numFmtId="0" fontId="70" fillId="3" borderId="0" xfId="1" quotePrefix="1" applyFont="1" applyFill="1" applyAlignment="1">
      <alignment horizontal="left" vertical="top" wrapText="1"/>
    </xf>
    <xf numFmtId="0" fontId="8" fillId="3" borderId="15" xfId="1" applyFill="1" applyBorder="1"/>
    <xf numFmtId="0" fontId="8" fillId="3" borderId="16" xfId="1" applyFill="1" applyBorder="1" applyAlignment="1">
      <alignment horizontal="center" vertical="center"/>
    </xf>
    <xf numFmtId="0" fontId="35" fillId="3" borderId="16" xfId="1" applyFont="1" applyFill="1" applyBorder="1" applyAlignment="1">
      <alignment horizontal="left" vertical="center" wrapText="1"/>
    </xf>
    <xf numFmtId="0" fontId="8" fillId="3" borderId="16" xfId="1" applyFill="1" applyBorder="1" applyAlignment="1">
      <alignment horizontal="left" vertical="center" wrapText="1"/>
    </xf>
    <xf numFmtId="0" fontId="8" fillId="3" borderId="40" xfId="1" applyFill="1" applyBorder="1"/>
    <xf numFmtId="0" fontId="8" fillId="3" borderId="42" xfId="1" applyFill="1" applyBorder="1"/>
    <xf numFmtId="0" fontId="65" fillId="3" borderId="11" xfId="1" applyFont="1" applyFill="1" applyBorder="1" applyAlignment="1">
      <alignment horizontal="left" vertical="center" wrapText="1"/>
    </xf>
    <xf numFmtId="0" fontId="18" fillId="3" borderId="11" xfId="0" applyFont="1" applyFill="1" applyBorder="1"/>
    <xf numFmtId="0" fontId="71" fillId="3" borderId="0" xfId="0" applyFont="1" applyFill="1" applyAlignment="1">
      <alignment horizontal="center" vertical="center" wrapText="1"/>
    </xf>
    <xf numFmtId="0" fontId="71" fillId="3" borderId="0" xfId="0" applyFont="1" applyFill="1" applyAlignment="1">
      <alignment horizontal="left" vertical="center" wrapText="1"/>
    </xf>
    <xf numFmtId="0" fontId="65" fillId="3" borderId="0" xfId="1" applyFont="1" applyFill="1" applyAlignment="1">
      <alignment horizontal="justify" vertical="center" wrapText="1"/>
    </xf>
    <xf numFmtId="0" fontId="18" fillId="3" borderId="93" xfId="0" applyFont="1" applyFill="1" applyBorder="1" applyAlignment="1">
      <alignment horizontal="center" vertical="center"/>
    </xf>
    <xf numFmtId="0" fontId="8" fillId="3" borderId="0" xfId="1" applyFill="1" applyAlignment="1">
      <alignment horizontal="center" vertical="center"/>
    </xf>
    <xf numFmtId="0" fontId="18" fillId="3" borderId="76" xfId="0" applyFont="1" applyFill="1" applyBorder="1"/>
    <xf numFmtId="0" fontId="18" fillId="3" borderId="76" xfId="0" applyFont="1" applyFill="1" applyBorder="1" applyAlignment="1">
      <alignment horizontal="center" vertical="center"/>
    </xf>
    <xf numFmtId="0" fontId="4" fillId="4" borderId="60" xfId="0" applyFont="1" applyFill="1" applyBorder="1" applyAlignment="1">
      <alignment vertical="center"/>
    </xf>
    <xf numFmtId="0" fontId="4" fillId="4" borderId="0" xfId="0" applyFont="1" applyFill="1" applyAlignment="1">
      <alignment vertical="center"/>
    </xf>
    <xf numFmtId="0" fontId="39" fillId="4" borderId="56" xfId="0" applyFont="1" applyFill="1" applyBorder="1" applyAlignment="1">
      <alignment vertical="center"/>
    </xf>
    <xf numFmtId="0" fontId="0" fillId="3" borderId="41" xfId="0" applyFill="1" applyBorder="1" applyAlignment="1">
      <alignment horizontal="center" vertical="center" wrapText="1"/>
    </xf>
    <xf numFmtId="0" fontId="0" fillId="3" borderId="43" xfId="0" applyFill="1" applyBorder="1" applyAlignment="1">
      <alignment horizontal="center" vertical="center" wrapText="1"/>
    </xf>
    <xf numFmtId="0" fontId="0" fillId="0" borderId="20" xfId="0" applyBorder="1" applyAlignment="1">
      <alignment horizontal="justify"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1" xfId="3" applyNumberFormat="1" applyFont="1" applyBorder="1" applyAlignment="1">
      <alignment horizontal="center" vertical="center" wrapText="1"/>
    </xf>
    <xf numFmtId="2" fontId="0" fillId="0" borderId="32" xfId="3" applyNumberFormat="1" applyFont="1" applyBorder="1" applyAlignment="1">
      <alignment horizontal="center" vertical="center" wrapText="1"/>
    </xf>
    <xf numFmtId="0" fontId="0" fillId="0" borderId="32" xfId="0" applyBorder="1" applyAlignment="1">
      <alignment horizontal="justify" vertical="center" wrapText="1"/>
    </xf>
    <xf numFmtId="0" fontId="0" fillId="0" borderId="6" xfId="0" applyBorder="1" applyAlignment="1">
      <alignment horizontal="justify" vertical="center" wrapText="1"/>
    </xf>
    <xf numFmtId="0" fontId="12" fillId="0" borderId="6" xfId="0" applyFont="1" applyBorder="1" applyAlignment="1">
      <alignment horizontal="justify" vertical="center" wrapText="1"/>
    </xf>
    <xf numFmtId="0" fontId="0" fillId="0" borderId="21" xfId="0" applyBorder="1" applyAlignment="1">
      <alignment horizontal="justify" vertical="center" wrapText="1"/>
    </xf>
    <xf numFmtId="0" fontId="12" fillId="3" borderId="32" xfId="0" applyFont="1" applyFill="1" applyBorder="1" applyAlignment="1">
      <alignment horizontal="center" vertical="center" wrapText="1"/>
    </xf>
    <xf numFmtId="0" fontId="12" fillId="3" borderId="21" xfId="0" applyFont="1" applyFill="1" applyBorder="1" applyAlignment="1">
      <alignment horizontal="center" vertical="center" wrapText="1"/>
    </xf>
    <xf numFmtId="3" fontId="0" fillId="0" borderId="32" xfId="0" applyNumberFormat="1" applyBorder="1" applyAlignment="1">
      <alignment horizontal="justify" vertical="center" wrapText="1"/>
    </xf>
    <xf numFmtId="0" fontId="34" fillId="0" borderId="32" xfId="0" applyFont="1" applyBorder="1" applyAlignment="1" applyProtection="1">
      <alignment horizontal="justify" vertical="center" wrapText="1"/>
      <protection locked="0"/>
    </xf>
    <xf numFmtId="3" fontId="0" fillId="0" borderId="6" xfId="0" applyNumberFormat="1" applyBorder="1" applyAlignment="1">
      <alignment horizontal="justify" vertical="center" wrapText="1"/>
    </xf>
    <xf numFmtId="0" fontId="34" fillId="0" borderId="6" xfId="0" applyFont="1" applyBorder="1" applyAlignment="1" applyProtection="1">
      <alignment horizontal="justify" vertical="center" wrapText="1"/>
      <protection locked="0"/>
    </xf>
    <xf numFmtId="3" fontId="0" fillId="0" borderId="21" xfId="0" applyNumberFormat="1" applyBorder="1" applyAlignment="1">
      <alignment horizontal="justify" vertical="center" wrapText="1"/>
    </xf>
    <xf numFmtId="0" fontId="34" fillId="0" borderId="21" xfId="0" applyFont="1" applyBorder="1" applyAlignment="1" applyProtection="1">
      <alignment horizontal="justify" vertical="center" wrapText="1"/>
      <protection locked="0"/>
    </xf>
    <xf numFmtId="0" fontId="12" fillId="0" borderId="21" xfId="0" applyFont="1" applyBorder="1" applyAlignment="1" applyProtection="1">
      <alignment horizontal="justify" vertical="center" wrapText="1"/>
      <protection locked="0"/>
    </xf>
    <xf numFmtId="3" fontId="0" fillId="0" borderId="20" xfId="0" applyNumberFormat="1" applyBorder="1" applyAlignment="1">
      <alignment horizontal="justify" vertical="center" wrapText="1"/>
    </xf>
    <xf numFmtId="0" fontId="34" fillId="0" borderId="20" xfId="0" applyFont="1" applyBorder="1" applyAlignment="1" applyProtection="1">
      <alignment horizontal="justify" vertical="center" wrapText="1"/>
      <protection locked="0"/>
    </xf>
    <xf numFmtId="2" fontId="0" fillId="0" borderId="6" xfId="3" applyNumberFormat="1" applyFont="1" applyBorder="1" applyAlignment="1">
      <alignment horizontal="justify" vertical="center" wrapText="1"/>
    </xf>
    <xf numFmtId="2" fontId="0" fillId="0" borderId="21" xfId="3" applyNumberFormat="1" applyFont="1" applyBorder="1" applyAlignment="1">
      <alignment horizontal="justify" vertical="center" wrapText="1"/>
    </xf>
    <xf numFmtId="4" fontId="0" fillId="0" borderId="32" xfId="0" applyNumberFormat="1" applyBorder="1" applyAlignment="1">
      <alignment horizontal="center" vertical="center" wrapText="1"/>
    </xf>
    <xf numFmtId="0" fontId="11" fillId="3" borderId="32" xfId="0" applyFont="1" applyFill="1" applyBorder="1" applyAlignment="1">
      <alignment horizontal="center" vertical="center"/>
    </xf>
    <xf numFmtId="0" fontId="11" fillId="3" borderId="71" xfId="0" applyFont="1" applyFill="1" applyBorder="1" applyAlignment="1">
      <alignment horizontal="center" vertical="center"/>
    </xf>
    <xf numFmtId="4" fontId="0" fillId="0" borderId="20" xfId="0" applyNumberFormat="1" applyBorder="1" applyAlignment="1">
      <alignment horizontal="center" vertical="center" wrapText="1"/>
    </xf>
    <xf numFmtId="0" fontId="11" fillId="3" borderId="6" xfId="0" applyFont="1" applyFill="1" applyBorder="1" applyAlignment="1">
      <alignment horizontal="center" vertical="center"/>
    </xf>
    <xf numFmtId="0" fontId="11" fillId="3" borderId="72" xfId="0" applyFont="1" applyFill="1" applyBorder="1" applyAlignment="1">
      <alignment horizontal="center" vertical="center"/>
    </xf>
    <xf numFmtId="4" fontId="0" fillId="0" borderId="43" xfId="0" applyNumberFormat="1" applyBorder="1" applyAlignment="1">
      <alignment horizontal="center" vertical="center" wrapText="1"/>
    </xf>
    <xf numFmtId="0" fontId="11" fillId="3" borderId="21" xfId="0" applyFont="1" applyFill="1" applyBorder="1" applyAlignment="1">
      <alignment horizontal="center" vertical="center"/>
    </xf>
    <xf numFmtId="0" fontId="11" fillId="3" borderId="73" xfId="0" applyFont="1" applyFill="1" applyBorder="1" applyAlignment="1">
      <alignment horizontal="center" vertical="center"/>
    </xf>
    <xf numFmtId="1" fontId="0" fillId="0" borderId="32" xfId="4" applyNumberFormat="1" applyFont="1" applyBorder="1" applyAlignment="1">
      <alignment horizontal="center" vertical="center" wrapText="1"/>
    </xf>
    <xf numFmtId="1" fontId="0" fillId="0" borderId="6" xfId="4" applyNumberFormat="1" applyFont="1" applyBorder="1" applyAlignment="1">
      <alignment horizontal="center" vertical="center" wrapText="1"/>
    </xf>
    <xf numFmtId="1" fontId="0" fillId="0" borderId="21" xfId="4" applyNumberFormat="1" applyFont="1" applyBorder="1" applyAlignment="1">
      <alignment horizontal="center" vertical="center" wrapText="1"/>
    </xf>
    <xf numFmtId="0" fontId="2" fillId="3" borderId="6" xfId="0" applyFont="1" applyFill="1" applyBorder="1" applyAlignment="1" applyProtection="1">
      <alignment horizontal="left" vertical="center"/>
      <protection locked="0"/>
    </xf>
    <xf numFmtId="0" fontId="2" fillId="3" borderId="6" xfId="0" applyFont="1" applyFill="1" applyBorder="1" applyAlignment="1" applyProtection="1">
      <alignment horizontal="left" vertical="center" wrapText="1"/>
      <protection locked="0"/>
    </xf>
    <xf numFmtId="4" fontId="0" fillId="0" borderId="6" xfId="0" applyNumberFormat="1" applyBorder="1" applyAlignment="1">
      <alignment horizontal="center" vertical="center" wrapText="1"/>
    </xf>
    <xf numFmtId="0" fontId="0" fillId="0" borderId="25" xfId="0" applyBorder="1" applyAlignment="1">
      <alignment horizontal="center" vertical="center" wrapText="1"/>
    </xf>
    <xf numFmtId="0" fontId="0" fillId="0" borderId="43" xfId="0" applyBorder="1" applyAlignment="1">
      <alignment horizontal="center" vertical="center" wrapText="1"/>
    </xf>
    <xf numFmtId="0" fontId="0" fillId="0" borderId="20" xfId="0" applyBorder="1" applyAlignment="1">
      <alignment horizontal="left" vertical="center" wrapText="1"/>
    </xf>
    <xf numFmtId="0" fontId="0" fillId="0" borderId="87" xfId="0" applyBorder="1" applyAlignment="1">
      <alignment horizontal="justify" vertical="center" wrapText="1"/>
    </xf>
    <xf numFmtId="0" fontId="12" fillId="0" borderId="87" xfId="0" applyFont="1" applyBorder="1" applyAlignment="1">
      <alignment horizontal="justify" vertical="center" wrapText="1"/>
    </xf>
    <xf numFmtId="0" fontId="0" fillId="0" borderId="11" xfId="0" applyBorder="1" applyAlignment="1">
      <alignment horizontal="left"/>
    </xf>
    <xf numFmtId="0" fontId="0" fillId="0" borderId="88" xfId="0" applyBorder="1" applyAlignment="1">
      <alignment horizontal="justify" vertical="center" wrapText="1"/>
    </xf>
    <xf numFmtId="0" fontId="0" fillId="0" borderId="32" xfId="0" applyBorder="1" applyAlignment="1">
      <alignment horizontal="left" vertical="center" wrapText="1"/>
    </xf>
    <xf numFmtId="0" fontId="0" fillId="0" borderId="29" xfId="0" applyBorder="1" applyAlignment="1">
      <alignment vertical="center" wrapText="1"/>
    </xf>
    <xf numFmtId="0" fontId="0" fillId="0" borderId="20" xfId="0" applyBorder="1" applyAlignment="1">
      <alignment vertical="center" wrapText="1"/>
    </xf>
    <xf numFmtId="0" fontId="79" fillId="0" borderId="6" xfId="0" applyFont="1" applyBorder="1" applyAlignment="1">
      <alignment horizontal="justify" vertical="center" wrapText="1"/>
    </xf>
    <xf numFmtId="0" fontId="0" fillId="0" borderId="29" xfId="0" applyBorder="1" applyAlignment="1">
      <alignment horizontal="center" vertical="center" wrapText="1"/>
    </xf>
    <xf numFmtId="0" fontId="0" fillId="0" borderId="29" xfId="0" applyBorder="1" applyAlignment="1">
      <alignment horizontal="justify" vertical="center" wrapText="1"/>
    </xf>
    <xf numFmtId="2" fontId="80" fillId="0" borderId="32" xfId="3" applyNumberFormat="1" applyFont="1" applyBorder="1" applyAlignment="1">
      <alignment horizontal="justify" vertical="center" wrapText="1"/>
    </xf>
    <xf numFmtId="0" fontId="80" fillId="8" borderId="0" xfId="0" applyFont="1" applyFill="1"/>
    <xf numFmtId="0" fontId="0" fillId="11" borderId="0" xfId="0" applyFill="1"/>
    <xf numFmtId="2" fontId="80" fillId="0" borderId="6" xfId="3" applyNumberFormat="1" applyFont="1" applyBorder="1" applyAlignment="1">
      <alignment horizontal="justify" vertical="center" wrapText="1"/>
    </xf>
    <xf numFmtId="2" fontId="41" fillId="0" borderId="6" xfId="3" applyNumberFormat="1" applyFont="1" applyBorder="1" applyAlignment="1">
      <alignment horizontal="justify" vertical="center" wrapText="1"/>
    </xf>
    <xf numFmtId="1" fontId="0" fillId="0" borderId="20" xfId="4" applyNumberFormat="1" applyFont="1" applyBorder="1" applyAlignment="1">
      <alignment horizontal="center" vertical="center" wrapText="1"/>
    </xf>
    <xf numFmtId="3" fontId="0" fillId="0" borderId="29" xfId="0" applyNumberFormat="1" applyBorder="1" applyAlignment="1">
      <alignment horizontal="justify" vertical="center" wrapText="1"/>
    </xf>
    <xf numFmtId="2" fontId="0" fillId="0" borderId="29" xfId="3" applyNumberFormat="1" applyFont="1" applyBorder="1" applyAlignment="1">
      <alignment horizontal="center" vertical="center" wrapText="1"/>
    </xf>
    <xf numFmtId="2" fontId="0" fillId="0" borderId="29" xfId="3" applyNumberFormat="1" applyFont="1" applyBorder="1" applyAlignment="1">
      <alignment horizontal="justify" vertical="center" wrapText="1"/>
    </xf>
    <xf numFmtId="0" fontId="12" fillId="0" borderId="29" xfId="0" applyFont="1" applyBorder="1" applyAlignment="1" applyProtection="1">
      <alignment horizontal="justify" vertical="center" wrapText="1"/>
      <protection locked="0"/>
    </xf>
    <xf numFmtId="0" fontId="81" fillId="3" borderId="6" xfId="0" applyFont="1" applyFill="1" applyBorder="1" applyAlignment="1" applyProtection="1">
      <alignment horizontal="justify" vertical="center" wrapText="1"/>
      <protection locked="0"/>
    </xf>
    <xf numFmtId="0" fontId="19" fillId="15" borderId="29" xfId="0" applyFont="1" applyFill="1" applyBorder="1" applyAlignment="1" applyProtection="1">
      <alignment vertical="center" wrapText="1"/>
      <protection locked="0"/>
    </xf>
    <xf numFmtId="0" fontId="20" fillId="4" borderId="6" xfId="0" applyFont="1" applyFill="1" applyBorder="1" applyAlignment="1" applyProtection="1">
      <alignment horizontal="left" vertical="center" wrapText="1"/>
      <protection locked="0"/>
    </xf>
    <xf numFmtId="0" fontId="19" fillId="15" borderId="6" xfId="0" applyFont="1" applyFill="1" applyBorder="1" applyAlignment="1" applyProtection="1">
      <alignment vertical="center" wrapText="1"/>
      <protection locked="0"/>
    </xf>
    <xf numFmtId="0" fontId="18" fillId="0" borderId="0" xfId="0" applyFont="1" applyAlignment="1">
      <alignment vertical="top" wrapText="1"/>
    </xf>
    <xf numFmtId="0" fontId="19" fillId="0" borderId="0" xfId="0" applyFont="1" applyAlignment="1">
      <alignment horizontal="center" vertical="center" wrapText="1" readingOrder="1"/>
    </xf>
    <xf numFmtId="0" fontId="18" fillId="0" borderId="0" xfId="0" applyFont="1" applyAlignment="1">
      <alignment horizontal="center" vertical="center"/>
    </xf>
    <xf numFmtId="0" fontId="42" fillId="0" borderId="0" xfId="0" applyFont="1" applyAlignment="1">
      <alignment horizontal="left" vertical="center" wrapText="1" readingOrder="1"/>
    </xf>
    <xf numFmtId="0" fontId="34" fillId="0" borderId="6" xfId="0" applyFont="1" applyBorder="1" applyAlignment="1">
      <alignment horizontal="left" vertical="center" wrapText="1"/>
    </xf>
    <xf numFmtId="0" fontId="64" fillId="0" borderId="6" xfId="0" applyFont="1" applyBorder="1" applyAlignment="1">
      <alignment horizontal="center" vertical="center"/>
    </xf>
    <xf numFmtId="0" fontId="8" fillId="0" borderId="6" xfId="0" applyFont="1" applyBorder="1" applyAlignment="1">
      <alignment horizontal="center" vertical="center" wrapText="1"/>
    </xf>
    <xf numFmtId="0" fontId="64" fillId="0" borderId="0" xfId="0" applyFont="1" applyAlignment="1">
      <alignment vertical="top" wrapText="1"/>
    </xf>
    <xf numFmtId="0" fontId="34" fillId="0" borderId="6" xfId="0" applyFont="1" applyBorder="1" applyAlignment="1">
      <alignment horizontal="center" vertical="center" wrapText="1"/>
    </xf>
    <xf numFmtId="0" fontId="18" fillId="0" borderId="0" xfId="0" applyFont="1" applyAlignment="1">
      <alignment vertical="center" wrapText="1"/>
    </xf>
    <xf numFmtId="0" fontId="64" fillId="0" borderId="0" xfId="0" applyFont="1" applyAlignment="1">
      <alignment vertical="center" wrapText="1"/>
    </xf>
    <xf numFmtId="0" fontId="83" fillId="0" borderId="0" xfId="0" applyFont="1" applyAlignment="1">
      <alignment horizontal="center" vertical="center"/>
    </xf>
    <xf numFmtId="0" fontId="84" fillId="0" borderId="0" xfId="0" applyFont="1" applyAlignment="1">
      <alignment vertical="center" wrapText="1"/>
    </xf>
    <xf numFmtId="0" fontId="85" fillId="0" borderId="0" xfId="0" applyFont="1" applyAlignment="1">
      <alignment vertical="center" wrapText="1"/>
    </xf>
    <xf numFmtId="0" fontId="8" fillId="0" borderId="6" xfId="0" applyFont="1" applyBorder="1" applyAlignment="1">
      <alignment horizontal="center" vertical="center"/>
    </xf>
    <xf numFmtId="0" fontId="65" fillId="3" borderId="6" xfId="0" applyFont="1" applyFill="1" applyBorder="1" applyAlignment="1">
      <alignment vertical="center" wrapText="1"/>
    </xf>
    <xf numFmtId="0" fontId="86" fillId="0" borderId="0" xfId="0" applyFont="1" applyAlignment="1">
      <alignment vertical="center" wrapText="1"/>
    </xf>
    <xf numFmtId="0" fontId="87" fillId="0" borderId="0" xfId="0" applyFont="1" applyAlignment="1">
      <alignment vertical="center" wrapText="1"/>
    </xf>
    <xf numFmtId="0" fontId="88" fillId="0" borderId="6" xfId="0" applyFont="1" applyBorder="1" applyAlignment="1">
      <alignment vertical="center"/>
    </xf>
    <xf numFmtId="0" fontId="89" fillId="3" borderId="6" xfId="0" applyFont="1" applyFill="1" applyBorder="1" applyAlignment="1">
      <alignment vertical="center" wrapText="1"/>
    </xf>
    <xf numFmtId="0" fontId="87" fillId="0" borderId="0" xfId="0" applyFont="1" applyAlignment="1">
      <alignment vertical="top" wrapText="1"/>
    </xf>
    <xf numFmtId="0" fontId="32" fillId="0" borderId="6" xfId="0" applyFont="1" applyBorder="1"/>
    <xf numFmtId="0" fontId="87" fillId="0" borderId="0" xfId="0" applyFont="1" applyAlignment="1">
      <alignment horizontal="left" vertical="center" wrapText="1"/>
    </xf>
    <xf numFmtId="0" fontId="90" fillId="0" borderId="0" xfId="0" applyFont="1" applyAlignment="1">
      <alignment horizontal="center" vertical="center" wrapText="1" readingOrder="1"/>
    </xf>
    <xf numFmtId="0" fontId="91" fillId="0" borderId="0" xfId="0" applyFont="1" applyAlignment="1">
      <alignment horizontal="center" vertical="center"/>
    </xf>
    <xf numFmtId="0" fontId="30" fillId="0" borderId="0" xfId="0" applyFont="1" applyAlignment="1">
      <alignment horizontal="center" vertical="top" wrapText="1" readingOrder="1"/>
    </xf>
    <xf numFmtId="0" fontId="30" fillId="0" borderId="0" xfId="0" applyFont="1" applyAlignment="1">
      <alignment horizontal="center" vertical="center" wrapText="1" readingOrder="1"/>
    </xf>
    <xf numFmtId="0" fontId="32" fillId="0" borderId="6" xfId="0" applyFont="1" applyBorder="1" applyAlignment="1">
      <alignment horizontal="center" vertical="center"/>
    </xf>
    <xf numFmtId="0" fontId="64" fillId="0" borderId="0" xfId="0" applyFont="1" applyAlignment="1">
      <alignment horizontal="left" vertical="center" wrapText="1"/>
    </xf>
    <xf numFmtId="0" fontId="88" fillId="0" borderId="6" xfId="0" applyFont="1" applyBorder="1"/>
    <xf numFmtId="0" fontId="8" fillId="0" borderId="20" xfId="0" applyFont="1" applyBorder="1" applyAlignment="1">
      <alignment horizontal="center" vertical="center" wrapText="1"/>
    </xf>
    <xf numFmtId="0" fontId="34" fillId="0" borderId="82" xfId="0" applyFont="1" applyBorder="1" applyAlignment="1">
      <alignment vertical="top" wrapText="1"/>
    </xf>
    <xf numFmtId="0" fontId="34" fillId="0" borderId="20" xfId="0" applyFont="1" applyBorder="1" applyAlignment="1">
      <alignment vertical="top" wrapText="1"/>
    </xf>
    <xf numFmtId="0" fontId="18" fillId="0" borderId="0" xfId="0" applyFont="1" applyAlignment="1">
      <alignment vertical="center" wrapText="1" readingOrder="1"/>
    </xf>
    <xf numFmtId="0" fontId="83" fillId="0" borderId="0" xfId="0" applyFont="1" applyAlignment="1">
      <alignment vertical="top" wrapText="1"/>
    </xf>
    <xf numFmtId="0" fontId="32" fillId="0" borderId="0" xfId="0" applyFont="1" applyAlignment="1">
      <alignment vertical="top" wrapText="1"/>
    </xf>
    <xf numFmtId="0" fontId="13" fillId="3" borderId="6" xfId="0" applyFont="1" applyFill="1" applyBorder="1" applyAlignment="1">
      <alignment vertical="top" wrapText="1"/>
    </xf>
    <xf numFmtId="0" fontId="83" fillId="0" borderId="0" xfId="0" applyFont="1" applyAlignment="1">
      <alignment horizontal="center" vertical="center" wrapText="1" readingOrder="1"/>
    </xf>
    <xf numFmtId="0" fontId="83" fillId="0" borderId="0" xfId="0" applyFont="1" applyAlignment="1">
      <alignment vertical="center" wrapText="1"/>
    </xf>
    <xf numFmtId="0" fontId="34" fillId="3" borderId="6" xfId="0" applyFont="1" applyFill="1" applyBorder="1" applyAlignment="1">
      <alignment vertical="top" wrapText="1"/>
    </xf>
    <xf numFmtId="0" fontId="83" fillId="0" borderId="0" xfId="0" applyFont="1" applyAlignment="1">
      <alignment horizontal="center" vertical="center" wrapText="1"/>
    </xf>
    <xf numFmtId="0" fontId="13" fillId="3" borderId="6" xfId="0" applyFont="1" applyFill="1" applyBorder="1" applyAlignment="1">
      <alignment horizontal="left" vertical="center" wrapText="1"/>
    </xf>
    <xf numFmtId="0" fontId="18" fillId="0" borderId="6" xfId="0" applyFont="1" applyBorder="1" applyAlignment="1">
      <alignment horizontal="center"/>
    </xf>
    <xf numFmtId="0" fontId="18" fillId="0" borderId="6" xfId="0" applyFont="1" applyBorder="1"/>
    <xf numFmtId="0" fontId="42" fillId="0" borderId="0" xfId="0" applyFont="1" applyAlignment="1">
      <alignment horizontal="center" vertical="center" wrapText="1"/>
    </xf>
    <xf numFmtId="0" fontId="8" fillId="0" borderId="28" xfId="0" applyFont="1" applyBorder="1" applyAlignment="1">
      <alignment horizontal="center" vertical="center" wrapText="1" readingOrder="1"/>
    </xf>
    <xf numFmtId="0" fontId="83" fillId="0" borderId="6" xfId="0" applyFont="1" applyBorder="1" applyAlignment="1">
      <alignment horizontal="center" vertical="center"/>
    </xf>
    <xf numFmtId="0" fontId="83" fillId="3" borderId="6" xfId="0" applyFont="1" applyFill="1" applyBorder="1" applyAlignment="1">
      <alignment vertical="top" wrapText="1"/>
    </xf>
    <xf numFmtId="0" fontId="8" fillId="0" borderId="20" xfId="0" applyFont="1" applyBorder="1" applyAlignment="1">
      <alignment horizontal="center" vertical="center" wrapText="1" readingOrder="1"/>
    </xf>
    <xf numFmtId="0" fontId="34" fillId="3" borderId="20" xfId="0" applyFont="1" applyFill="1" applyBorder="1" applyAlignment="1">
      <alignment vertical="top" wrapText="1"/>
    </xf>
    <xf numFmtId="0" fontId="13" fillId="0" borderId="0" xfId="0" applyFont="1" applyAlignment="1">
      <alignment vertical="center" wrapText="1"/>
    </xf>
    <xf numFmtId="0" fontId="93" fillId="0" borderId="6" xfId="0" applyFont="1" applyBorder="1" applyAlignment="1">
      <alignment horizontal="center" vertical="center" wrapText="1"/>
    </xf>
    <xf numFmtId="0" fontId="94" fillId="3" borderId="6" xfId="0" applyFont="1" applyFill="1" applyBorder="1" applyAlignment="1">
      <alignment vertical="center" wrapText="1"/>
    </xf>
    <xf numFmtId="0" fontId="95" fillId="0" borderId="29" xfId="0" applyFont="1" applyBorder="1" applyAlignment="1">
      <alignment horizontal="center" vertical="center" wrapText="1"/>
    </xf>
    <xf numFmtId="0" fontId="95" fillId="3" borderId="6" xfId="0" applyFont="1" applyFill="1" applyBorder="1" applyAlignment="1">
      <alignment vertical="top" wrapText="1"/>
    </xf>
    <xf numFmtId="0" fontId="33" fillId="0" borderId="29" xfId="0" applyFont="1" applyBorder="1" applyAlignment="1">
      <alignment horizontal="center" vertical="center" wrapText="1"/>
    </xf>
    <xf numFmtId="0" fontId="32" fillId="0" borderId="29" xfId="0" applyFont="1" applyBorder="1"/>
    <xf numFmtId="0" fontId="64" fillId="0" borderId="0" xfId="0" applyFont="1" applyAlignment="1">
      <alignment horizontal="left" vertical="center" wrapText="1" indent="2"/>
    </xf>
    <xf numFmtId="0" fontId="83" fillId="0" borderId="6" xfId="0" applyFont="1" applyBorder="1" applyAlignment="1">
      <alignment horizontal="center"/>
    </xf>
    <xf numFmtId="0" fontId="83" fillId="0" borderId="6" xfId="0" applyFont="1" applyBorder="1"/>
    <xf numFmtId="0" fontId="95" fillId="3" borderId="6" xfId="0" applyFont="1" applyFill="1" applyBorder="1" applyAlignment="1">
      <alignment horizontal="left" vertical="center" wrapText="1"/>
    </xf>
    <xf numFmtId="0" fontId="83" fillId="0" borderId="0" xfId="0" applyFont="1" applyAlignment="1">
      <alignment horizontal="left" vertical="center" wrapText="1"/>
    </xf>
    <xf numFmtId="0" fontId="95" fillId="0" borderId="6" xfId="0" applyFont="1" applyBorder="1" applyAlignment="1">
      <alignment horizontal="center" vertical="center" wrapText="1"/>
    </xf>
    <xf numFmtId="0" fontId="8" fillId="21" borderId="6" xfId="0" applyFont="1" applyFill="1" applyBorder="1" applyAlignment="1">
      <alignment horizontal="center" vertical="center" wrapText="1" readingOrder="1"/>
    </xf>
    <xf numFmtId="0" fontId="34" fillId="21" borderId="20" xfId="0" applyFont="1" applyFill="1" applyBorder="1" applyAlignment="1">
      <alignment vertical="top" wrapText="1"/>
    </xf>
    <xf numFmtId="0" fontId="33" fillId="0" borderId="20" xfId="0" applyFont="1" applyBorder="1" applyAlignment="1">
      <alignment horizontal="center" vertical="center" wrapText="1"/>
    </xf>
    <xf numFmtId="0" fontId="8" fillId="3" borderId="6" xfId="0" applyFont="1" applyFill="1" applyBorder="1" applyAlignment="1">
      <alignment horizontal="left" vertical="center" wrapText="1"/>
    </xf>
    <xf numFmtId="0" fontId="8" fillId="0" borderId="0" xfId="0" applyFont="1" applyAlignment="1">
      <alignment horizontal="center" vertical="center" wrapText="1"/>
    </xf>
    <xf numFmtId="0" fontId="8" fillId="3" borderId="6" xfId="0" applyFont="1" applyFill="1" applyBorder="1" applyAlignment="1">
      <alignment vertical="center" wrapText="1"/>
    </xf>
    <xf numFmtId="0" fontId="8" fillId="3" borderId="6" xfId="0" applyFont="1" applyFill="1" applyBorder="1" applyAlignment="1">
      <alignment horizontal="center" vertical="center" wrapText="1"/>
    </xf>
    <xf numFmtId="0" fontId="8" fillId="3" borderId="6" xfId="0" applyFont="1" applyFill="1" applyBorder="1" applyAlignment="1">
      <alignment vertical="top" wrapText="1"/>
    </xf>
    <xf numFmtId="0" fontId="83" fillId="3" borderId="6" xfId="0" applyFont="1" applyFill="1" applyBorder="1" applyAlignment="1">
      <alignment horizontal="center"/>
    </xf>
    <xf numFmtId="0" fontId="83" fillId="3" borderId="6" xfId="0" applyFont="1" applyFill="1" applyBorder="1" applyAlignment="1">
      <alignment horizontal="left" vertical="center" wrapText="1" indent="2"/>
    </xf>
    <xf numFmtId="0" fontId="20" fillId="4" borderId="32" xfId="1" applyFont="1" applyFill="1" applyBorder="1" applyAlignment="1">
      <alignment horizontal="center" vertical="center"/>
    </xf>
    <xf numFmtId="0" fontId="71" fillId="3" borderId="116" xfId="0" applyFont="1" applyFill="1" applyBorder="1" applyAlignment="1">
      <alignment vertical="center" wrapText="1"/>
    </xf>
    <xf numFmtId="0" fontId="71" fillId="3" borderId="112" xfId="0" applyFont="1" applyFill="1" applyBorder="1" applyAlignment="1">
      <alignment vertical="center" wrapText="1"/>
    </xf>
    <xf numFmtId="0" fontId="11" fillId="3" borderId="0" xfId="0" applyFont="1" applyFill="1" applyAlignment="1">
      <alignment vertical="top"/>
    </xf>
    <xf numFmtId="0" fontId="11" fillId="3" borderId="76" xfId="0" applyFont="1" applyFill="1" applyBorder="1"/>
    <xf numFmtId="0" fontId="11" fillId="0" borderId="76" xfId="0" applyFont="1" applyBorder="1"/>
    <xf numFmtId="0" fontId="11" fillId="3" borderId="16" xfId="0" applyFont="1" applyFill="1" applyBorder="1"/>
    <xf numFmtId="0" fontId="11" fillId="0" borderId="16" xfId="0" applyFont="1" applyBorder="1"/>
    <xf numFmtId="2" fontId="0" fillId="0" borderId="32" xfId="3" applyNumberFormat="1" applyFont="1" applyBorder="1" applyAlignment="1">
      <alignment horizontal="justify" vertical="center" wrapText="1"/>
    </xf>
    <xf numFmtId="2" fontId="80" fillId="0" borderId="21" xfId="3" applyNumberFormat="1" applyFont="1" applyBorder="1" applyAlignment="1">
      <alignment horizontal="justify" vertical="center" wrapText="1"/>
    </xf>
    <xf numFmtId="0" fontId="12" fillId="3" borderId="29" xfId="0" applyFont="1" applyFill="1" applyBorder="1" applyAlignment="1">
      <alignment horizontal="center" vertical="center" wrapText="1"/>
    </xf>
    <xf numFmtId="1" fontId="0" fillId="0" borderId="29" xfId="4" applyNumberFormat="1" applyFont="1" applyBorder="1" applyAlignment="1">
      <alignment horizontal="center" vertical="center" wrapText="1"/>
    </xf>
    <xf numFmtId="0" fontId="0" fillId="0" borderId="21" xfId="0" applyBorder="1" applyAlignment="1">
      <alignment horizontal="left" vertical="top" wrapText="1"/>
    </xf>
    <xf numFmtId="0" fontId="0" fillId="0" borderId="0" xfId="0" applyAlignment="1">
      <alignment horizontal="center"/>
    </xf>
    <xf numFmtId="0" fontId="0" fillId="21" borderId="0" xfId="0" applyFill="1"/>
    <xf numFmtId="2" fontId="0" fillId="0" borderId="6" xfId="3" applyNumberFormat="1" applyFont="1" applyBorder="1" applyAlignment="1">
      <alignment vertical="center" wrapText="1"/>
    </xf>
    <xf numFmtId="2" fontId="0" fillId="0" borderId="21" xfId="3" applyNumberFormat="1" applyFont="1" applyBorder="1" applyAlignment="1">
      <alignment vertical="center" wrapText="1"/>
    </xf>
    <xf numFmtId="0" fontId="74" fillId="3" borderId="0" xfId="0" applyFont="1" applyFill="1"/>
    <xf numFmtId="0" fontId="78" fillId="0" borderId="0" xfId="0" applyFont="1" applyAlignment="1">
      <alignment horizontal="center" vertical="center" wrapText="1"/>
    </xf>
    <xf numFmtId="0" fontId="75" fillId="3" borderId="0" xfId="0" applyFont="1" applyFill="1"/>
    <xf numFmtId="0" fontId="76" fillId="0" borderId="0" xfId="0" applyFont="1" applyAlignment="1">
      <alignment horizontal="justify" vertical="center" wrapText="1" readingOrder="1"/>
    </xf>
    <xf numFmtId="0" fontId="76" fillId="0" borderId="0" xfId="0" applyFont="1" applyAlignment="1">
      <alignment horizontal="left" vertical="center" wrapText="1"/>
    </xf>
    <xf numFmtId="0" fontId="74" fillId="0" borderId="0" xfId="0" applyFont="1"/>
    <xf numFmtId="0" fontId="103" fillId="0" borderId="6" xfId="0" applyFont="1" applyBorder="1" applyAlignment="1">
      <alignment horizontal="justify" vertical="center" wrapText="1"/>
    </xf>
    <xf numFmtId="0" fontId="103" fillId="0" borderId="6" xfId="0" applyFont="1" applyBorder="1" applyAlignment="1">
      <alignment horizontal="left" vertical="top" wrapText="1"/>
    </xf>
    <xf numFmtId="0" fontId="104" fillId="0" borderId="6" xfId="0" applyFont="1" applyBorder="1" applyAlignment="1">
      <alignment horizontal="justify" vertical="center" wrapText="1"/>
    </xf>
    <xf numFmtId="0" fontId="103" fillId="0" borderId="21" xfId="0" applyFont="1" applyBorder="1" applyAlignment="1">
      <alignment horizontal="justify" vertical="center" wrapText="1"/>
    </xf>
    <xf numFmtId="0" fontId="80" fillId="0" borderId="0" xfId="0" applyFont="1" applyAlignment="1">
      <alignment wrapText="1"/>
    </xf>
    <xf numFmtId="0" fontId="12" fillId="3" borderId="20" xfId="0" applyFont="1" applyFill="1" applyBorder="1" applyAlignment="1">
      <alignment horizontal="center" vertical="center" wrapText="1"/>
    </xf>
    <xf numFmtId="0" fontId="0" fillId="11" borderId="74" xfId="0" applyFill="1" applyBorder="1"/>
    <xf numFmtId="0" fontId="0" fillId="11" borderId="11" xfId="0" applyFill="1" applyBorder="1"/>
    <xf numFmtId="0" fontId="0" fillId="11" borderId="15" xfId="0" applyFill="1" applyBorder="1"/>
    <xf numFmtId="0" fontId="0" fillId="3" borderId="6" xfId="0" applyFill="1" applyBorder="1" applyAlignment="1">
      <alignment horizontal="center" vertical="center"/>
    </xf>
    <xf numFmtId="2" fontId="51" fillId="0" borderId="32" xfId="3" applyNumberFormat="1" applyFont="1" applyBorder="1" applyAlignment="1">
      <alignment horizontal="justify" vertical="center" wrapText="1"/>
    </xf>
    <xf numFmtId="0" fontId="12" fillId="0" borderId="25" xfId="0" applyFont="1" applyBorder="1" applyAlignment="1">
      <alignment horizontal="left" vertical="top" wrapText="1"/>
    </xf>
    <xf numFmtId="0" fontId="12" fillId="0" borderId="122" xfId="0" applyFont="1" applyBorder="1" applyAlignment="1">
      <alignment horizontal="left" vertical="top" wrapText="1"/>
    </xf>
    <xf numFmtId="0" fontId="13" fillId="0" borderId="6" xfId="0" applyFont="1" applyBorder="1" applyAlignment="1" applyProtection="1">
      <alignment horizontal="justify" vertical="center" wrapText="1"/>
      <protection locked="0"/>
    </xf>
    <xf numFmtId="2" fontId="0" fillId="0" borderId="20" xfId="3" applyNumberFormat="1" applyFont="1" applyBorder="1" applyAlignment="1">
      <alignment horizontal="justify" vertical="center" wrapText="1"/>
    </xf>
    <xf numFmtId="2" fontId="51" fillId="0" borderId="6" xfId="3" applyNumberFormat="1" applyFont="1" applyBorder="1" applyAlignment="1">
      <alignment horizontal="justify" vertical="center" wrapText="1"/>
    </xf>
    <xf numFmtId="0" fontId="34" fillId="3" borderId="32" xfId="0" applyFont="1" applyFill="1" applyBorder="1" applyAlignment="1" applyProtection="1">
      <alignment horizontal="justify" vertical="center" wrapText="1"/>
      <protection locked="0"/>
    </xf>
    <xf numFmtId="0" fontId="34" fillId="3" borderId="6" xfId="0" applyFont="1" applyFill="1" applyBorder="1" applyAlignment="1" applyProtection="1">
      <alignment horizontal="justify" vertical="center" wrapText="1"/>
      <protection locked="0"/>
    </xf>
    <xf numFmtId="0" fontId="13" fillId="3" borderId="6" xfId="0" applyFont="1" applyFill="1" applyBorder="1" applyAlignment="1" applyProtection="1">
      <alignment horizontal="justify" vertical="center" wrapText="1"/>
      <protection locked="0"/>
    </xf>
    <xf numFmtId="0" fontId="26" fillId="5" borderId="6" xfId="0" applyFont="1" applyFill="1" applyBorder="1" applyAlignment="1">
      <alignment horizontal="center" vertical="center"/>
    </xf>
    <xf numFmtId="0" fontId="25" fillId="22" borderId="6" xfId="0" applyFont="1" applyFill="1" applyBorder="1" applyAlignment="1">
      <alignment horizontal="center"/>
    </xf>
    <xf numFmtId="0" fontId="27" fillId="0" borderId="0" xfId="0" applyFont="1" applyAlignment="1">
      <alignment horizontal="center"/>
    </xf>
    <xf numFmtId="0" fontId="27" fillId="0" borderId="0" xfId="0" applyFont="1" applyAlignment="1">
      <alignment horizontal="left"/>
    </xf>
    <xf numFmtId="0" fontId="28" fillId="0" borderId="0" xfId="0" applyFont="1" applyAlignment="1">
      <alignment horizontal="center"/>
    </xf>
    <xf numFmtId="0" fontId="18" fillId="0" borderId="0" xfId="0" applyFont="1" applyProtection="1">
      <protection locked="0"/>
    </xf>
    <xf numFmtId="0" fontId="30" fillId="0" borderId="0" xfId="0" applyFont="1" applyAlignment="1" applyProtection="1">
      <alignment vertical="center"/>
      <protection locked="0"/>
    </xf>
    <xf numFmtId="0" fontId="19" fillId="16" borderId="0" xfId="0" applyFont="1" applyFill="1" applyAlignment="1" applyProtection="1">
      <alignment horizontal="left" vertical="center"/>
      <protection locked="0"/>
    </xf>
    <xf numFmtId="0" fontId="19" fillId="16" borderId="0" xfId="0" applyFont="1" applyFill="1" applyAlignment="1" applyProtection="1">
      <alignment horizontal="left" vertical="center" wrapText="1"/>
      <protection locked="0"/>
    </xf>
    <xf numFmtId="0" fontId="19" fillId="0" borderId="0" xfId="0" applyFont="1" applyAlignment="1" applyProtection="1">
      <alignment horizontal="left"/>
      <protection locked="0"/>
    </xf>
    <xf numFmtId="0" fontId="18" fillId="0" borderId="0" xfId="0" applyFont="1" applyAlignment="1" applyProtection="1">
      <alignment horizontal="center" vertical="center"/>
      <protection locked="0"/>
    </xf>
    <xf numFmtId="0" fontId="32" fillId="0" borderId="0" xfId="0" applyFont="1"/>
    <xf numFmtId="0" fontId="19" fillId="16" borderId="6" xfId="0" applyFont="1" applyFill="1" applyBorder="1" applyAlignment="1">
      <alignment horizontal="center" vertical="top" wrapText="1" readingOrder="1"/>
    </xf>
    <xf numFmtId="0" fontId="19" fillId="16" borderId="6" xfId="0" applyFont="1" applyFill="1" applyBorder="1" applyAlignment="1">
      <alignment horizontal="center" vertical="center" wrapText="1" readingOrder="1"/>
    </xf>
    <xf numFmtId="0" fontId="36" fillId="0" borderId="0" xfId="0" applyFont="1"/>
    <xf numFmtId="0" fontId="18" fillId="0" borderId="0" xfId="0" applyFont="1" applyAlignment="1">
      <alignment horizontal="left"/>
    </xf>
    <xf numFmtId="0" fontId="18" fillId="0" borderId="0" xfId="0" applyFont="1" applyAlignment="1">
      <alignment horizontal="center"/>
    </xf>
    <xf numFmtId="0" fontId="29" fillId="0" borderId="0" xfId="0" applyFont="1" applyAlignment="1" applyProtection="1">
      <alignment horizontal="center" vertical="center"/>
      <protection locked="0"/>
    </xf>
    <xf numFmtId="0" fontId="18" fillId="0" borderId="0" xfId="0" applyFont="1" applyAlignment="1">
      <alignment vertical="top"/>
    </xf>
    <xf numFmtId="0" fontId="82" fillId="22" borderId="0" xfId="0" applyFont="1" applyFill="1" applyAlignment="1" applyProtection="1">
      <alignment horizontal="center" vertical="center" wrapText="1"/>
      <protection locked="0"/>
    </xf>
    <xf numFmtId="0" fontId="19" fillId="0" borderId="0" xfId="0" applyFont="1" applyAlignment="1" applyProtection="1">
      <alignment vertical="center"/>
      <protection locked="0"/>
    </xf>
    <xf numFmtId="0" fontId="19" fillId="0" borderId="0" xfId="0" applyFont="1" applyAlignment="1">
      <alignment horizontal="center" vertical="top" wrapText="1" readingOrder="1"/>
    </xf>
    <xf numFmtId="0" fontId="34" fillId="0" borderId="6" xfId="0" applyFont="1" applyBorder="1" applyAlignment="1">
      <alignment vertical="center" wrapText="1"/>
    </xf>
    <xf numFmtId="0" fontId="42" fillId="0" borderId="0" xfId="0" applyFont="1" applyAlignment="1">
      <alignment horizontal="center" vertical="center" wrapText="1" readingOrder="1"/>
    </xf>
    <xf numFmtId="0" fontId="34" fillId="0" borderId="6" xfId="0" applyFont="1" applyBorder="1" applyAlignment="1">
      <alignment vertical="top" wrapText="1"/>
    </xf>
    <xf numFmtId="0" fontId="70" fillId="17" borderId="26" xfId="0" applyFont="1" applyFill="1" applyBorder="1" applyAlignment="1">
      <alignment horizontal="center" vertical="top" wrapText="1" readingOrder="1"/>
    </xf>
    <xf numFmtId="0" fontId="70" fillId="17" borderId="28" xfId="0" applyFont="1" applyFill="1" applyBorder="1" applyAlignment="1">
      <alignment horizontal="center" vertical="top" wrapText="1" readingOrder="1"/>
    </xf>
    <xf numFmtId="0" fontId="30" fillId="17" borderId="6" xfId="0" applyFont="1" applyFill="1" applyBorder="1" applyAlignment="1">
      <alignment horizontal="center" vertical="top" wrapText="1" readingOrder="1"/>
    </xf>
    <xf numFmtId="0" fontId="30" fillId="17" borderId="6" xfId="0" applyFont="1" applyFill="1" applyBorder="1" applyAlignment="1">
      <alignment horizontal="center" vertical="center" wrapText="1" readingOrder="1"/>
    </xf>
    <xf numFmtId="0" fontId="70" fillId="0" borderId="0" xfId="0" applyFont="1" applyAlignment="1">
      <alignment horizontal="center" vertical="top" wrapText="1" readingOrder="1"/>
    </xf>
    <xf numFmtId="0" fontId="13" fillId="0" borderId="6" xfId="0" applyFont="1" applyBorder="1" applyAlignment="1">
      <alignment vertical="top" wrapText="1"/>
    </xf>
    <xf numFmtId="0" fontId="25" fillId="22" borderId="6" xfId="0" applyFont="1" applyFill="1" applyBorder="1" applyAlignment="1">
      <alignment horizontal="center" vertical="center" wrapText="1"/>
    </xf>
    <xf numFmtId="0" fontId="73" fillId="0" borderId="6" xfId="0" applyFont="1" applyBorder="1" applyAlignment="1">
      <alignment horizontal="center" vertical="center" wrapText="1"/>
    </xf>
    <xf numFmtId="0" fontId="13" fillId="0" borderId="6" xfId="0" applyFont="1" applyBorder="1" applyAlignment="1">
      <alignment horizontal="center" vertical="center" wrapText="1"/>
    </xf>
    <xf numFmtId="0" fontId="34" fillId="0" borderId="28" xfId="0" applyFont="1" applyBorder="1" applyAlignment="1">
      <alignment vertical="top" wrapText="1"/>
    </xf>
    <xf numFmtId="0" fontId="73" fillId="0" borderId="6" xfId="0" applyFont="1" applyBorder="1" applyAlignment="1">
      <alignment horizontal="center" vertical="center"/>
    </xf>
    <xf numFmtId="0" fontId="13" fillId="0" borderId="0" xfId="0" applyFont="1" applyAlignment="1">
      <alignment horizontal="center"/>
    </xf>
    <xf numFmtId="0" fontId="33" fillId="0" borderId="6" xfId="0" applyFont="1" applyBorder="1" applyAlignment="1">
      <alignment horizontal="center" vertical="center" wrapText="1" readingOrder="1"/>
    </xf>
    <xf numFmtId="0" fontId="13" fillId="0" borderId="6" xfId="0" applyFont="1" applyBorder="1" applyAlignment="1">
      <alignment horizontal="center" vertical="center"/>
    </xf>
    <xf numFmtId="0" fontId="64" fillId="0" borderId="0" xfId="0" applyFont="1" applyAlignment="1">
      <alignment horizontal="center" vertical="center" wrapText="1"/>
    </xf>
    <xf numFmtId="0" fontId="8" fillId="0" borderId="6" xfId="0" applyFont="1" applyBorder="1" applyAlignment="1">
      <alignment horizontal="center" vertical="center" wrapText="1" readingOrder="1"/>
    </xf>
    <xf numFmtId="0" fontId="13" fillId="23" borderId="6" xfId="0" applyFont="1" applyFill="1" applyBorder="1" applyAlignment="1">
      <alignment horizontal="center" vertical="center" wrapText="1"/>
    </xf>
    <xf numFmtId="0" fontId="0" fillId="0" borderId="6" xfId="0" applyBorder="1" applyAlignment="1">
      <alignment horizontal="left" vertical="center" wrapText="1"/>
    </xf>
    <xf numFmtId="0" fontId="0" fillId="3" borderId="20" xfId="0" applyFill="1" applyBorder="1" applyAlignment="1">
      <alignment horizontal="justify" vertical="center" wrapText="1"/>
    </xf>
    <xf numFmtId="0" fontId="0" fillId="3" borderId="6" xfId="0" applyFill="1" applyBorder="1" applyAlignment="1">
      <alignment horizontal="justify" vertical="center" wrapText="1"/>
    </xf>
    <xf numFmtId="0" fontId="12" fillId="3" borderId="6" xfId="0" applyFont="1" applyFill="1" applyBorder="1" applyAlignment="1">
      <alignment horizontal="justify" vertical="center" wrapText="1"/>
    </xf>
    <xf numFmtId="0" fontId="0" fillId="3" borderId="21" xfId="0" applyFill="1" applyBorder="1" applyAlignment="1">
      <alignment horizontal="justify" vertical="center" wrapText="1"/>
    </xf>
    <xf numFmtId="0" fontId="0" fillId="0" borderId="122" xfId="0" applyBorder="1" applyAlignment="1">
      <alignment horizontal="center" vertical="center" wrapText="1"/>
    </xf>
    <xf numFmtId="0" fontId="0" fillId="0" borderId="135" xfId="0" applyBorder="1" applyAlignment="1">
      <alignment horizontal="justify" vertical="center" wrapText="1"/>
    </xf>
    <xf numFmtId="0" fontId="12" fillId="0" borderId="134" xfId="0" applyFont="1" applyBorder="1" applyAlignment="1" applyProtection="1">
      <alignment horizontal="justify" vertical="center" wrapText="1"/>
      <protection locked="0"/>
    </xf>
    <xf numFmtId="0" fontId="0" fillId="0" borderId="134" xfId="0" applyBorder="1" applyAlignment="1">
      <alignment horizontal="center" vertical="center" wrapText="1"/>
    </xf>
    <xf numFmtId="0" fontId="0" fillId="0" borderId="139" xfId="0" applyBorder="1" applyAlignment="1">
      <alignment horizontal="justify" vertical="center" wrapText="1"/>
    </xf>
    <xf numFmtId="0" fontId="12" fillId="0" borderId="138" xfId="0" applyFont="1" applyBorder="1" applyAlignment="1" applyProtection="1">
      <alignment horizontal="justify" vertical="center" wrapText="1"/>
      <protection locked="0"/>
    </xf>
    <xf numFmtId="0" fontId="0" fillId="0" borderId="138" xfId="0" applyBorder="1" applyAlignment="1">
      <alignment horizontal="center" vertical="center" wrapText="1"/>
    </xf>
    <xf numFmtId="2" fontId="0" fillId="0" borderId="138" xfId="3" applyNumberFormat="1" applyFont="1" applyBorder="1" applyAlignment="1">
      <alignment horizontal="center" vertical="center" wrapText="1"/>
    </xf>
    <xf numFmtId="0" fontId="0" fillId="0" borderId="0" xfId="0" applyAlignment="1">
      <alignment horizontal="center" vertical="center" wrapText="1"/>
    </xf>
    <xf numFmtId="3" fontId="0" fillId="0" borderId="140" xfId="0" applyNumberFormat="1" applyBorder="1" applyAlignment="1">
      <alignment horizontal="justify" vertical="center" wrapText="1"/>
    </xf>
    <xf numFmtId="3" fontId="0" fillId="0" borderId="141" xfId="0" applyNumberFormat="1" applyBorder="1" applyAlignment="1">
      <alignment horizontal="justify" vertical="center" wrapText="1"/>
    </xf>
    <xf numFmtId="0" fontId="34" fillId="0" borderId="29" xfId="0" applyFont="1" applyBorder="1" applyAlignment="1" applyProtection="1">
      <alignment horizontal="justify" vertical="center" wrapText="1"/>
      <protection locked="0"/>
    </xf>
    <xf numFmtId="0" fontId="12" fillId="3" borderId="122" xfId="0" applyFont="1" applyFill="1" applyBorder="1" applyAlignment="1">
      <alignment horizontal="center" vertical="center" wrapText="1"/>
    </xf>
    <xf numFmtId="0" fontId="0" fillId="0" borderId="25" xfId="0" applyBorder="1" applyAlignment="1">
      <alignment vertical="center" wrapText="1"/>
    </xf>
    <xf numFmtId="0" fontId="0" fillId="0" borderId="122" xfId="0" applyBorder="1" applyAlignment="1">
      <alignment horizontal="left" vertical="center" wrapText="1"/>
    </xf>
    <xf numFmtId="0" fontId="108" fillId="0" borderId="122" xfId="0" applyFont="1" applyBorder="1" applyAlignment="1">
      <alignment wrapText="1"/>
    </xf>
    <xf numFmtId="0" fontId="0" fillId="0" borderId="144" xfId="0" applyBorder="1" applyAlignment="1">
      <alignment horizontal="center" vertical="center" wrapText="1"/>
    </xf>
    <xf numFmtId="0" fontId="111" fillId="0" borderId="32" xfId="0" applyFont="1" applyBorder="1" applyAlignment="1" applyProtection="1">
      <alignment horizontal="justify" vertical="center" wrapText="1"/>
      <protection locked="0"/>
    </xf>
    <xf numFmtId="0" fontId="0" fillId="0" borderId="108" xfId="0" applyBorder="1" applyAlignment="1">
      <alignment horizontal="center" vertical="center" wrapText="1"/>
    </xf>
    <xf numFmtId="0" fontId="12" fillId="3" borderId="146" xfId="0" applyFont="1" applyFill="1" applyBorder="1" applyAlignment="1">
      <alignment horizontal="center" vertical="center" wrapText="1"/>
    </xf>
    <xf numFmtId="1" fontId="0" fillId="0" borderId="144" xfId="4" applyNumberFormat="1" applyFont="1" applyBorder="1" applyAlignment="1">
      <alignment horizontal="center" vertical="center" wrapText="1"/>
    </xf>
    <xf numFmtId="2" fontId="0" fillId="0" borderId="148" xfId="3" applyNumberFormat="1" applyFont="1" applyBorder="1" applyAlignment="1">
      <alignment horizontal="center" vertical="center" wrapText="1"/>
    </xf>
    <xf numFmtId="0" fontId="0" fillId="0" borderId="140" xfId="0" applyBorder="1" applyAlignment="1">
      <alignment horizontal="center" vertical="center" wrapText="1"/>
    </xf>
    <xf numFmtId="2" fontId="0" fillId="0" borderId="140" xfId="3" applyNumberFormat="1" applyFont="1" applyBorder="1" applyAlignment="1">
      <alignment horizontal="justify" vertical="center" wrapText="1"/>
    </xf>
    <xf numFmtId="0" fontId="0" fillId="0" borderId="147" xfId="0" applyBorder="1" applyAlignment="1">
      <alignment horizontal="center" vertical="center" wrapText="1"/>
    </xf>
    <xf numFmtId="2" fontId="0" fillId="0" borderId="147" xfId="3" applyNumberFormat="1" applyFont="1" applyBorder="1" applyAlignment="1">
      <alignment horizontal="justify" vertical="center" wrapText="1"/>
    </xf>
    <xf numFmtId="2" fontId="0" fillId="0" borderId="141" xfId="3" applyNumberFormat="1" applyFont="1" applyBorder="1" applyAlignment="1">
      <alignment horizontal="center" vertical="center" wrapText="1"/>
    </xf>
    <xf numFmtId="4" fontId="0" fillId="0" borderId="25" xfId="0" applyNumberFormat="1" applyBorder="1" applyAlignment="1">
      <alignment horizontal="center" vertical="center" wrapText="1"/>
    </xf>
    <xf numFmtId="0" fontId="11" fillId="3" borderId="29" xfId="0" applyFont="1" applyFill="1" applyBorder="1" applyAlignment="1">
      <alignment horizontal="center" vertical="center"/>
    </xf>
    <xf numFmtId="0" fontId="11" fillId="3" borderId="110" xfId="0" applyFont="1" applyFill="1" applyBorder="1" applyAlignment="1">
      <alignment horizontal="center" vertical="center"/>
    </xf>
    <xf numFmtId="4" fontId="0" fillId="0" borderId="122" xfId="0" applyNumberFormat="1" applyBorder="1" applyAlignment="1">
      <alignment horizontal="center" vertical="center" wrapText="1"/>
    </xf>
    <xf numFmtId="0" fontId="11" fillId="3" borderId="34" xfId="0" applyFont="1" applyFill="1" applyBorder="1" applyAlignment="1">
      <alignment horizontal="center" vertical="center"/>
    </xf>
    <xf numFmtId="14" fontId="19" fillId="15" borderId="0" xfId="0" applyNumberFormat="1" applyFont="1" applyFill="1" applyAlignment="1" applyProtection="1">
      <alignment horizontal="center" vertical="center" wrapText="1"/>
      <protection locked="0"/>
    </xf>
    <xf numFmtId="0" fontId="19" fillId="15" borderId="10" xfId="0" applyFont="1" applyFill="1" applyBorder="1" applyAlignment="1" applyProtection="1">
      <alignment horizontal="center" vertical="center" wrapText="1"/>
      <protection locked="0"/>
    </xf>
    <xf numFmtId="0" fontId="19" fillId="15" borderId="0" xfId="0" applyFont="1" applyFill="1" applyAlignment="1" applyProtection="1">
      <alignment horizontal="center" vertical="center" wrapText="1"/>
      <protection locked="0"/>
    </xf>
    <xf numFmtId="0" fontId="63" fillId="15" borderId="0" xfId="0" applyFont="1" applyFill="1" applyAlignment="1" applyProtection="1">
      <alignment horizontal="center" vertical="center" wrapText="1"/>
      <protection locked="0"/>
    </xf>
    <xf numFmtId="0" fontId="37" fillId="0" borderId="0" xfId="0" applyFont="1" applyAlignment="1">
      <alignment horizontal="center" wrapText="1"/>
    </xf>
    <xf numFmtId="0" fontId="22" fillId="0" borderId="0" xfId="0" applyFont="1" applyAlignment="1">
      <alignment horizontal="center"/>
    </xf>
    <xf numFmtId="0" fontId="19" fillId="15" borderId="0" xfId="0" applyFont="1" applyFill="1" applyAlignment="1" applyProtection="1">
      <alignment horizontal="center" vertical="center"/>
      <protection locked="0"/>
    </xf>
    <xf numFmtId="0" fontId="19" fillId="15" borderId="26" xfId="0" applyFont="1" applyFill="1" applyBorder="1" applyAlignment="1" applyProtection="1">
      <alignment horizontal="center" vertical="center" wrapText="1"/>
      <protection locked="0"/>
    </xf>
    <xf numFmtId="0" fontId="19" fillId="15" borderId="27" xfId="0" applyFont="1" applyFill="1" applyBorder="1" applyAlignment="1" applyProtection="1">
      <alignment horizontal="center" vertical="center" wrapText="1"/>
      <protection locked="0"/>
    </xf>
    <xf numFmtId="0" fontId="19" fillId="15" borderId="28" xfId="0" applyFont="1" applyFill="1" applyBorder="1" applyAlignment="1" applyProtection="1">
      <alignment horizontal="center" vertical="center" wrapText="1"/>
      <protection locked="0"/>
    </xf>
    <xf numFmtId="0" fontId="33" fillId="0" borderId="10" xfId="0" applyFont="1" applyBorder="1" applyAlignment="1">
      <alignment horizontal="center" vertical="center" wrapText="1" readingOrder="1"/>
    </xf>
    <xf numFmtId="0" fontId="33" fillId="0" borderId="0" xfId="0" applyFont="1" applyAlignment="1">
      <alignment horizontal="center" vertical="center" wrapText="1" readingOrder="1"/>
    </xf>
    <xf numFmtId="0" fontId="33" fillId="0" borderId="14" xfId="0" applyFont="1" applyBorder="1" applyAlignment="1">
      <alignment horizontal="center" vertical="center" wrapText="1" readingOrder="1"/>
    </xf>
    <xf numFmtId="0" fontId="42" fillId="0" borderId="0" xfId="0" applyFont="1" applyAlignment="1">
      <alignment horizontal="center" vertical="center" wrapText="1" readingOrder="1"/>
    </xf>
    <xf numFmtId="0" fontId="33" fillId="0" borderId="6" xfId="0" applyFont="1" applyBorder="1" applyAlignment="1">
      <alignment horizontal="center" vertical="center" wrapText="1" readingOrder="1"/>
    </xf>
    <xf numFmtId="0" fontId="42" fillId="0" borderId="0" xfId="0" applyFont="1" applyAlignment="1">
      <alignment horizontal="center" vertical="center" readingOrder="1"/>
    </xf>
    <xf numFmtId="0" fontId="33" fillId="0" borderId="29" xfId="0" applyFont="1" applyBorder="1" applyAlignment="1">
      <alignment horizontal="center" vertical="center" wrapText="1" readingOrder="1"/>
    </xf>
    <xf numFmtId="0" fontId="33" fillId="0" borderId="25" xfId="0" applyFont="1" applyBorder="1" applyAlignment="1">
      <alignment horizontal="center" vertical="center" wrapText="1" readingOrder="1"/>
    </xf>
    <xf numFmtId="0" fontId="33" fillId="0" borderId="20" xfId="0" applyFont="1" applyBorder="1" applyAlignment="1">
      <alignment horizontal="center" vertical="center" wrapText="1" readingOrder="1"/>
    </xf>
    <xf numFmtId="0" fontId="8" fillId="0" borderId="6" xfId="0" applyFont="1" applyBorder="1" applyAlignment="1">
      <alignment horizontal="center" vertical="center" wrapText="1" readingOrder="1"/>
    </xf>
    <xf numFmtId="0" fontId="64" fillId="0" borderId="0" xfId="0" applyFont="1" applyAlignment="1">
      <alignment horizontal="center" vertical="center" wrapText="1" readingOrder="1"/>
    </xf>
    <xf numFmtId="0" fontId="8" fillId="0" borderId="0" xfId="0" applyFont="1" applyAlignment="1">
      <alignment horizontal="center" vertical="center" wrapText="1" readingOrder="1"/>
    </xf>
    <xf numFmtId="0" fontId="8" fillId="0" borderId="14" xfId="0" applyFont="1" applyBorder="1" applyAlignment="1">
      <alignment horizontal="center" vertical="center" wrapText="1" readingOrder="1"/>
    </xf>
    <xf numFmtId="0" fontId="64" fillId="0" borderId="0" xfId="0" applyFont="1" applyAlignment="1">
      <alignment horizontal="center" vertical="center" wrapText="1"/>
    </xf>
    <xf numFmtId="0" fontId="92" fillId="4" borderId="26" xfId="0" applyFont="1" applyFill="1" applyBorder="1" applyAlignment="1">
      <alignment horizontal="center" vertical="center" wrapText="1" readingOrder="1"/>
    </xf>
    <xf numFmtId="0" fontId="92" fillId="4" borderId="27" xfId="0" applyFont="1" applyFill="1" applyBorder="1" applyAlignment="1">
      <alignment horizontal="center" vertical="center" wrapText="1" readingOrder="1"/>
    </xf>
    <xf numFmtId="0" fontId="92" fillId="4" borderId="28" xfId="0" applyFont="1" applyFill="1" applyBorder="1" applyAlignment="1">
      <alignment horizontal="center" vertical="center" wrapText="1" readingOrder="1"/>
    </xf>
    <xf numFmtId="0" fontId="92" fillId="0" borderId="0" xfId="0" applyFont="1" applyAlignment="1">
      <alignment horizontal="center" vertical="top" wrapText="1" readingOrder="1"/>
    </xf>
    <xf numFmtId="0" fontId="29" fillId="0" borderId="0" xfId="0" applyFont="1" applyAlignment="1" applyProtection="1">
      <alignment horizontal="center" vertical="center"/>
      <protection locked="0"/>
    </xf>
    <xf numFmtId="0" fontId="20" fillId="22" borderId="0" xfId="0" applyFont="1" applyFill="1" applyAlignment="1" applyProtection="1">
      <alignment horizontal="center" vertical="center"/>
      <protection locked="0"/>
    </xf>
    <xf numFmtId="0" fontId="20" fillId="22" borderId="0" xfId="0" applyFont="1" applyFill="1" applyAlignment="1" applyProtection="1">
      <alignment horizontal="left" vertical="center"/>
      <protection locked="0"/>
    </xf>
    <xf numFmtId="0" fontId="20" fillId="22" borderId="0" xfId="0" applyFont="1" applyFill="1" applyAlignment="1" applyProtection="1">
      <alignment vertical="center" wrapText="1"/>
      <protection locked="0"/>
    </xf>
    <xf numFmtId="0" fontId="31" fillId="4" borderId="6" xfId="0" applyFont="1" applyFill="1" applyBorder="1" applyAlignment="1">
      <alignment horizontal="center" vertical="center" wrapText="1" readingOrder="1"/>
    </xf>
    <xf numFmtId="0" fontId="31" fillId="0" borderId="0" xfId="0" applyFont="1" applyAlignment="1">
      <alignment horizontal="center" vertical="top" wrapText="1" readingOrder="1"/>
    </xf>
    <xf numFmtId="0" fontId="23" fillId="0" borderId="0" xfId="0" applyFont="1" applyAlignment="1">
      <alignment horizontal="center" wrapText="1"/>
    </xf>
    <xf numFmtId="0" fontId="24" fillId="0" borderId="0" xfId="0" applyFont="1" applyAlignment="1">
      <alignment horizontal="center"/>
    </xf>
    <xf numFmtId="0" fontId="25" fillId="4" borderId="26" xfId="0" applyFont="1" applyFill="1" applyBorder="1" applyAlignment="1">
      <alignment horizontal="center"/>
    </xf>
    <xf numFmtId="0" fontId="25" fillId="4" borderId="27" xfId="0" applyFont="1" applyFill="1" applyBorder="1" applyAlignment="1">
      <alignment horizontal="center"/>
    </xf>
    <xf numFmtId="0" fontId="25" fillId="4" borderId="28" xfId="0" applyFont="1" applyFill="1" applyBorder="1" applyAlignment="1">
      <alignment horizontal="center"/>
    </xf>
    <xf numFmtId="0" fontId="26" fillId="5" borderId="29" xfId="0" applyFont="1" applyFill="1" applyBorder="1" applyAlignment="1">
      <alignment horizontal="center" vertical="center" wrapText="1"/>
    </xf>
    <xf numFmtId="0" fontId="26" fillId="5" borderId="20" xfId="0" applyFont="1" applyFill="1" applyBorder="1" applyAlignment="1">
      <alignment horizontal="center" vertical="center" wrapText="1"/>
    </xf>
    <xf numFmtId="0" fontId="26" fillId="5" borderId="26" xfId="0" applyFont="1" applyFill="1" applyBorder="1" applyAlignment="1">
      <alignment horizontal="center" vertical="center"/>
    </xf>
    <xf numFmtId="0" fontId="26" fillId="5" borderId="27" xfId="0" applyFont="1" applyFill="1" applyBorder="1" applyAlignment="1">
      <alignment horizontal="center" vertical="center"/>
    </xf>
    <xf numFmtId="0" fontId="26" fillId="5" borderId="28" xfId="0" applyFont="1" applyFill="1" applyBorder="1" applyAlignment="1">
      <alignment horizontal="center" vertical="center"/>
    </xf>
    <xf numFmtId="0" fontId="26" fillId="0" borderId="0" xfId="0" applyFont="1" applyAlignment="1">
      <alignment horizontal="center"/>
    </xf>
    <xf numFmtId="0" fontId="0" fillId="0" borderId="74" xfId="0" applyBorder="1" applyAlignment="1">
      <alignment horizontal="left" vertical="top" wrapText="1"/>
    </xf>
    <xf numFmtId="0" fontId="0" fillId="0" borderId="76" xfId="0" applyBorder="1" applyAlignment="1">
      <alignment horizontal="left" vertical="top" wrapText="1"/>
    </xf>
    <xf numFmtId="0" fontId="0" fillId="0" borderId="77" xfId="0" applyBorder="1" applyAlignment="1">
      <alignment horizontal="left" vertical="top" wrapText="1"/>
    </xf>
    <xf numFmtId="0" fontId="0" fillId="0" borderId="11" xfId="0" applyBorder="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123" xfId="0" applyBorder="1" applyAlignment="1">
      <alignment horizontal="left" vertical="top" wrapText="1"/>
    </xf>
    <xf numFmtId="0" fontId="0" fillId="0" borderId="124" xfId="0" applyBorder="1" applyAlignment="1">
      <alignment horizontal="left" vertical="top" wrapText="1"/>
    </xf>
    <xf numFmtId="0" fontId="0" fillId="0" borderId="125" xfId="0" applyBorder="1" applyAlignment="1">
      <alignment horizontal="left" vertical="top" wrapText="1"/>
    </xf>
    <xf numFmtId="0" fontId="0" fillId="0" borderId="126"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0" fillId="0" borderId="129" xfId="0" applyBorder="1" applyAlignment="1">
      <alignment horizontal="left" vertical="top" wrapText="1"/>
    </xf>
    <xf numFmtId="0" fontId="0" fillId="0" borderId="130" xfId="0" applyBorder="1" applyAlignment="1">
      <alignment horizontal="left" vertical="top" wrapText="1"/>
    </xf>
    <xf numFmtId="0" fontId="100" fillId="3" borderId="0" xfId="1" applyFont="1" applyFill="1" applyAlignment="1">
      <alignment horizontal="justify" vertical="center" wrapText="1"/>
    </xf>
    <xf numFmtId="0" fontId="100" fillId="3" borderId="0" xfId="1" applyFont="1" applyFill="1" applyAlignment="1">
      <alignment horizontal="left" vertical="center" wrapText="1"/>
    </xf>
    <xf numFmtId="0" fontId="100" fillId="3" borderId="0" xfId="1" applyFont="1" applyFill="1" applyAlignment="1">
      <alignment horizontal="center" vertical="center" wrapText="1"/>
    </xf>
    <xf numFmtId="0" fontId="8" fillId="3" borderId="11" xfId="1" applyFill="1" applyBorder="1" applyAlignment="1">
      <alignment horizontal="left" vertical="top" wrapText="1"/>
    </xf>
    <xf numFmtId="0" fontId="8" fillId="3" borderId="0" xfId="1" applyFill="1" applyAlignment="1">
      <alignment horizontal="left" vertical="top" wrapText="1"/>
    </xf>
    <xf numFmtId="0" fontId="8" fillId="3" borderId="12" xfId="1" applyFill="1" applyBorder="1" applyAlignment="1">
      <alignment horizontal="left" vertical="top" wrapText="1"/>
    </xf>
    <xf numFmtId="0" fontId="8" fillId="3" borderId="15" xfId="1" applyFill="1" applyBorder="1" applyAlignment="1">
      <alignment horizontal="left" vertical="top" wrapText="1"/>
    </xf>
    <xf numFmtId="0" fontId="8" fillId="3" borderId="16" xfId="1" applyFill="1" applyBorder="1" applyAlignment="1">
      <alignment horizontal="left" vertical="top" wrapText="1"/>
    </xf>
    <xf numFmtId="0" fontId="8" fillId="3" borderId="17" xfId="1" applyFill="1" applyBorder="1" applyAlignment="1">
      <alignment horizontal="left" vertical="top" wrapText="1"/>
    </xf>
    <xf numFmtId="0" fontId="71" fillId="3" borderId="6" xfId="0" applyFont="1" applyFill="1" applyBorder="1" applyAlignment="1">
      <alignment horizontal="left" vertical="center" wrapText="1"/>
    </xf>
    <xf numFmtId="0" fontId="65" fillId="3" borderId="6" xfId="1" applyFont="1" applyFill="1" applyBorder="1" applyAlignment="1">
      <alignment horizontal="justify" vertical="center" wrapText="1"/>
    </xf>
    <xf numFmtId="0" fontId="65" fillId="3" borderId="72" xfId="1" applyFont="1" applyFill="1" applyBorder="1" applyAlignment="1">
      <alignment horizontal="justify" vertical="center" wrapText="1"/>
    </xf>
    <xf numFmtId="0" fontId="100" fillId="3" borderId="6" xfId="1" applyFont="1" applyFill="1" applyBorder="1" applyAlignment="1">
      <alignment horizontal="justify" vertical="center" wrapText="1"/>
    </xf>
    <xf numFmtId="0" fontId="100" fillId="3" borderId="72" xfId="1" applyFont="1" applyFill="1" applyBorder="1" applyAlignment="1">
      <alignment horizontal="justify" vertical="center" wrapText="1"/>
    </xf>
    <xf numFmtId="0" fontId="71" fillId="3" borderId="26" xfId="0" applyFont="1" applyFill="1" applyBorder="1" applyAlignment="1">
      <alignment horizontal="left" vertical="center" wrapText="1"/>
    </xf>
    <xf numFmtId="0" fontId="71" fillId="3" borderId="28" xfId="0" applyFont="1" applyFill="1" applyBorder="1" applyAlignment="1">
      <alignment horizontal="left" vertical="center" wrapText="1"/>
    </xf>
    <xf numFmtId="0" fontId="65" fillId="3" borderId="26" xfId="1" applyFont="1" applyFill="1" applyBorder="1" applyAlignment="1">
      <alignment horizontal="justify" vertical="center" wrapText="1"/>
    </xf>
    <xf numFmtId="0" fontId="65" fillId="3" borderId="95" xfId="1" applyFont="1" applyFill="1" applyBorder="1" applyAlignment="1">
      <alignment horizontal="justify" vertical="center" wrapText="1"/>
    </xf>
    <xf numFmtId="0" fontId="65" fillId="3" borderId="0" xfId="1" applyFont="1" applyFill="1" applyAlignment="1">
      <alignment horizontal="left" vertical="center" wrapText="1"/>
    </xf>
    <xf numFmtId="0" fontId="0" fillId="0" borderId="0" xfId="0" applyAlignment="1">
      <alignment horizontal="left" vertical="center" wrapText="1"/>
    </xf>
    <xf numFmtId="0" fontId="0" fillId="0" borderId="12" xfId="0" applyBorder="1" applyAlignment="1">
      <alignment horizontal="left" vertical="center" wrapText="1"/>
    </xf>
    <xf numFmtId="0" fontId="65" fillId="3" borderId="11" xfId="1" applyFont="1" applyFill="1" applyBorder="1" applyAlignment="1">
      <alignment horizontal="left" vertical="top" wrapText="1"/>
    </xf>
    <xf numFmtId="0" fontId="65" fillId="3" borderId="0" xfId="1" applyFont="1" applyFill="1" applyAlignment="1">
      <alignment horizontal="left" vertical="top" wrapText="1"/>
    </xf>
    <xf numFmtId="0" fontId="65" fillId="3" borderId="12" xfId="1" applyFont="1" applyFill="1" applyBorder="1" applyAlignment="1">
      <alignment horizontal="left" vertical="top" wrapText="1"/>
    </xf>
    <xf numFmtId="0" fontId="72" fillId="4" borderId="81" xfId="2" applyFont="1" applyFill="1" applyBorder="1" applyAlignment="1">
      <alignment horizontal="center" vertical="center" wrapText="1"/>
    </xf>
    <xf numFmtId="0" fontId="72" fillId="4" borderId="81" xfId="1" applyFont="1" applyFill="1" applyBorder="1" applyAlignment="1">
      <alignment horizontal="center" vertical="center"/>
    </xf>
    <xf numFmtId="0" fontId="72" fillId="4" borderId="94" xfId="1" applyFont="1" applyFill="1" applyBorder="1" applyAlignment="1">
      <alignment horizontal="center" vertical="center"/>
    </xf>
    <xf numFmtId="0" fontId="71" fillId="7" borderId="6" xfId="0" applyFont="1" applyFill="1" applyBorder="1" applyAlignment="1">
      <alignment horizontal="left" vertical="center" wrapText="1"/>
    </xf>
    <xf numFmtId="0" fontId="65" fillId="3" borderId="119" xfId="1" applyFont="1" applyFill="1" applyBorder="1" applyAlignment="1">
      <alignment horizontal="justify" vertical="center" wrapText="1"/>
    </xf>
    <xf numFmtId="0" fontId="65" fillId="3" borderId="115" xfId="1" applyFont="1" applyFill="1" applyBorder="1" applyAlignment="1">
      <alignment horizontal="justify" vertical="center" wrapText="1"/>
    </xf>
    <xf numFmtId="0" fontId="71" fillId="7" borderId="26" xfId="0" applyFont="1" applyFill="1" applyBorder="1" applyAlignment="1">
      <alignment horizontal="left" vertical="center" wrapText="1"/>
    </xf>
    <xf numFmtId="0" fontId="71" fillId="7" borderId="28" xfId="0" applyFont="1" applyFill="1" applyBorder="1" applyAlignment="1">
      <alignment horizontal="left" vertical="center" wrapText="1"/>
    </xf>
    <xf numFmtId="0" fontId="65" fillId="3" borderId="114" xfId="1" applyFont="1" applyFill="1" applyBorder="1" applyAlignment="1">
      <alignment horizontal="justify" vertical="center" wrapText="1"/>
    </xf>
    <xf numFmtId="0" fontId="71" fillId="3" borderId="116" xfId="0" applyFont="1" applyFill="1" applyBorder="1" applyAlignment="1">
      <alignment vertical="center" wrapText="1"/>
    </xf>
    <xf numFmtId="0" fontId="71" fillId="3" borderId="112" xfId="0" applyFont="1" applyFill="1" applyBorder="1" applyAlignment="1">
      <alignment vertical="center" wrapText="1"/>
    </xf>
    <xf numFmtId="0" fontId="71" fillId="3" borderId="117" xfId="0" applyFont="1" applyFill="1" applyBorder="1" applyAlignment="1">
      <alignment vertical="center" wrapText="1"/>
    </xf>
    <xf numFmtId="0" fontId="71" fillId="3" borderId="118" xfId="0" applyFont="1" applyFill="1" applyBorder="1" applyAlignment="1">
      <alignment vertical="center" wrapText="1"/>
    </xf>
    <xf numFmtId="0" fontId="71" fillId="3" borderId="113" xfId="0" applyFont="1" applyFill="1" applyBorder="1" applyAlignment="1">
      <alignment vertical="center" wrapText="1"/>
    </xf>
    <xf numFmtId="0" fontId="71" fillId="3" borderId="112" xfId="0" applyFont="1" applyFill="1" applyBorder="1" applyAlignment="1">
      <alignment horizontal="left" vertical="center" wrapText="1"/>
    </xf>
    <xf numFmtId="0" fontId="71" fillId="3" borderId="113" xfId="0" applyFont="1" applyFill="1" applyBorder="1" applyAlignment="1">
      <alignment horizontal="left" vertical="center" wrapText="1"/>
    </xf>
    <xf numFmtId="0" fontId="68" fillId="4" borderId="7" xfId="1" applyFont="1" applyFill="1" applyBorder="1" applyAlignment="1">
      <alignment horizontal="center" vertical="center" wrapText="1"/>
    </xf>
    <xf numFmtId="0" fontId="68" fillId="4" borderId="8" xfId="1" applyFont="1" applyFill="1" applyBorder="1" applyAlignment="1">
      <alignment horizontal="center" vertical="center" wrapText="1"/>
    </xf>
    <xf numFmtId="0" fontId="68" fillId="4" borderId="89" xfId="1" applyFont="1" applyFill="1" applyBorder="1" applyAlignment="1">
      <alignment horizontal="center" vertical="center" wrapText="1"/>
    </xf>
    <xf numFmtId="0" fontId="69" fillId="3" borderId="9" xfId="1" quotePrefix="1" applyFont="1" applyFill="1" applyBorder="1" applyAlignment="1">
      <alignment horizontal="left" vertical="top" wrapText="1"/>
    </xf>
    <xf numFmtId="0" fontId="69" fillId="3" borderId="10" xfId="1" quotePrefix="1" applyFont="1" applyFill="1" applyBorder="1" applyAlignment="1">
      <alignment horizontal="left" vertical="top" wrapText="1"/>
    </xf>
    <xf numFmtId="0" fontId="70" fillId="3" borderId="10" xfId="1" quotePrefix="1" applyFont="1" applyFill="1" applyBorder="1" applyAlignment="1">
      <alignment horizontal="left" vertical="top" wrapText="1"/>
    </xf>
    <xf numFmtId="0" fontId="70" fillId="3" borderId="90" xfId="1" quotePrefix="1" applyFont="1" applyFill="1" applyBorder="1" applyAlignment="1">
      <alignment horizontal="left" vertical="top" wrapText="1"/>
    </xf>
    <xf numFmtId="0" fontId="64" fillId="3" borderId="13" xfId="1" quotePrefix="1" applyFont="1" applyFill="1" applyBorder="1" applyAlignment="1">
      <alignment horizontal="justify" vertical="center" wrapText="1"/>
    </xf>
    <xf numFmtId="0" fontId="64" fillId="3" borderId="14" xfId="1" quotePrefix="1" applyFont="1" applyFill="1" applyBorder="1" applyAlignment="1">
      <alignment horizontal="justify" vertical="center" wrapText="1"/>
    </xf>
    <xf numFmtId="0" fontId="64" fillId="3" borderId="91" xfId="1" quotePrefix="1" applyFont="1" applyFill="1" applyBorder="1" applyAlignment="1">
      <alignment horizontal="justify" vertical="center" wrapText="1"/>
    </xf>
    <xf numFmtId="0" fontId="65" fillId="0" borderId="11" xfId="1" quotePrefix="1" applyFont="1" applyBorder="1" applyAlignment="1">
      <alignment horizontal="left" vertical="top" wrapText="1"/>
    </xf>
    <xf numFmtId="0" fontId="65" fillId="0" borderId="0" xfId="1" quotePrefix="1" applyFont="1" applyAlignment="1">
      <alignment horizontal="left" vertical="top" wrapText="1"/>
    </xf>
    <xf numFmtId="0" fontId="65" fillId="0" borderId="12" xfId="1" quotePrefix="1" applyFont="1" applyBorder="1" applyAlignment="1">
      <alignment horizontal="left" vertical="top" wrapText="1"/>
    </xf>
    <xf numFmtId="0" fontId="72" fillId="4" borderId="76" xfId="2" applyFont="1" applyFill="1" applyBorder="1" applyAlignment="1">
      <alignment horizontal="center" vertical="center" wrapText="1"/>
    </xf>
    <xf numFmtId="0" fontId="72" fillId="4" borderId="92" xfId="2" applyFont="1" applyFill="1" applyBorder="1" applyAlignment="1">
      <alignment horizontal="center" vertical="center" wrapText="1"/>
    </xf>
    <xf numFmtId="0" fontId="72" fillId="4" borderId="111" xfId="1" applyFont="1" applyFill="1" applyBorder="1" applyAlignment="1">
      <alignment horizontal="center" vertical="center"/>
    </xf>
    <xf numFmtId="0" fontId="72" fillId="4" borderId="89" xfId="1" applyFont="1" applyFill="1" applyBorder="1" applyAlignment="1">
      <alignment horizontal="center" vertical="center"/>
    </xf>
    <xf numFmtId="0" fontId="0" fillId="3" borderId="142" xfId="0" applyFill="1" applyBorder="1" applyAlignment="1">
      <alignment horizontal="center" vertical="center" wrapText="1"/>
    </xf>
    <xf numFmtId="0" fontId="0" fillId="3" borderId="143" xfId="0" applyFill="1" applyBorder="1" applyAlignment="1">
      <alignment horizontal="center" vertical="center" wrapText="1"/>
    </xf>
    <xf numFmtId="0" fontId="0" fillId="0" borderId="142" xfId="0" applyBorder="1" applyAlignment="1">
      <alignment horizontal="center" vertical="center" wrapText="1"/>
    </xf>
    <xf numFmtId="0" fontId="0" fillId="0" borderId="143" xfId="0" applyBorder="1" applyAlignment="1">
      <alignment horizontal="center" vertical="center" wrapText="1"/>
    </xf>
    <xf numFmtId="9" fontId="0" fillId="0" borderId="123" xfId="4" applyFont="1" applyBorder="1" applyAlignment="1">
      <alignment horizontal="center" vertical="center" wrapText="1"/>
    </xf>
    <xf numFmtId="9" fontId="0" fillId="0" borderId="128" xfId="4" applyFont="1" applyBorder="1" applyAlignment="1">
      <alignment horizontal="center" vertical="center" wrapText="1"/>
    </xf>
    <xf numFmtId="0" fontId="38" fillId="0" borderId="122" xfId="0" applyFont="1" applyBorder="1" applyAlignment="1">
      <alignment horizontal="center" vertical="center" wrapText="1"/>
    </xf>
    <xf numFmtId="0" fontId="0" fillId="7" borderId="142" xfId="0" applyFill="1" applyBorder="1" applyAlignment="1">
      <alignment horizontal="center" vertical="center" wrapText="1"/>
    </xf>
    <xf numFmtId="0" fontId="0" fillId="7" borderId="143" xfId="0" applyFill="1" applyBorder="1" applyAlignment="1">
      <alignment horizontal="center" vertical="center" wrapText="1"/>
    </xf>
    <xf numFmtId="0" fontId="0" fillId="3" borderId="86" xfId="0" applyFill="1" applyBorder="1" applyAlignment="1">
      <alignment horizontal="center" vertical="center" wrapText="1"/>
    </xf>
    <xf numFmtId="0" fontId="0" fillId="3" borderId="87" xfId="0" applyFill="1" applyBorder="1" applyAlignment="1">
      <alignment horizontal="center" vertical="center" wrapText="1"/>
    </xf>
    <xf numFmtId="0" fontId="0" fillId="3" borderId="88" xfId="0" applyFill="1" applyBorder="1" applyAlignment="1">
      <alignment horizontal="center" vertical="center" wrapText="1"/>
    </xf>
    <xf numFmtId="0" fontId="103" fillId="0" borderId="42" xfId="0" applyFont="1" applyBorder="1" applyAlignment="1">
      <alignment horizontal="center" vertical="center" wrapText="1"/>
    </xf>
    <xf numFmtId="0" fontId="103" fillId="0" borderId="120" xfId="0" applyFont="1" applyBorder="1" applyAlignment="1">
      <alignment horizontal="center" vertical="center" wrapText="1"/>
    </xf>
    <xf numFmtId="0" fontId="103" fillId="0" borderId="25" xfId="0" applyFont="1" applyBorder="1" applyAlignment="1">
      <alignment horizontal="center" vertical="center" wrapText="1"/>
    </xf>
    <xf numFmtId="0" fontId="103" fillId="0" borderId="43" xfId="0" applyFont="1" applyBorder="1" applyAlignment="1">
      <alignment horizontal="center" vertical="center" wrapText="1"/>
    </xf>
    <xf numFmtId="0" fontId="0" fillId="0" borderId="104" xfId="0" applyBorder="1" applyAlignment="1">
      <alignment horizontal="center" vertical="center" wrapText="1"/>
    </xf>
    <xf numFmtId="0" fontId="0" fillId="0" borderId="42" xfId="0" applyBorder="1" applyAlignment="1">
      <alignment horizontal="center" vertical="center" wrapText="1"/>
    </xf>
    <xf numFmtId="9" fontId="0" fillId="0" borderId="25" xfId="4" applyFont="1" applyBorder="1" applyAlignment="1">
      <alignment horizontal="center" vertical="center" wrapText="1"/>
    </xf>
    <xf numFmtId="0" fontId="12" fillId="3" borderId="40"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120" xfId="0" applyFont="1" applyFill="1" applyBorder="1" applyAlignment="1">
      <alignment horizontal="center" vertical="center" wrapText="1"/>
    </xf>
    <xf numFmtId="0" fontId="101" fillId="10" borderId="74" xfId="0" applyFont="1" applyFill="1" applyBorder="1" applyAlignment="1">
      <alignment horizontal="center" vertical="center" wrapText="1"/>
    </xf>
    <xf numFmtId="0" fontId="101" fillId="10" borderId="76" xfId="0" applyFont="1" applyFill="1" applyBorder="1" applyAlignment="1">
      <alignment horizontal="center" vertical="center" wrapText="1"/>
    </xf>
    <xf numFmtId="0" fontId="101" fillId="10" borderId="77" xfId="0" applyFont="1" applyFill="1" applyBorder="1" applyAlignment="1">
      <alignment horizontal="center" vertical="center" wrapText="1"/>
    </xf>
    <xf numFmtId="0" fontId="101" fillId="10" borderId="11" xfId="0" applyFont="1" applyFill="1" applyBorder="1" applyAlignment="1">
      <alignment horizontal="center" vertical="center" wrapText="1"/>
    </xf>
    <xf numFmtId="0" fontId="101" fillId="10" borderId="0" xfId="0" applyFont="1" applyFill="1" applyAlignment="1">
      <alignment horizontal="center" vertical="center" wrapText="1"/>
    </xf>
    <xf numFmtId="0" fontId="101" fillId="10" borderId="12" xfId="0" applyFont="1" applyFill="1" applyBorder="1" applyAlignment="1">
      <alignment horizontal="center" vertical="center" wrapText="1"/>
    </xf>
    <xf numFmtId="0" fontId="0" fillId="0" borderId="25" xfId="0" applyBorder="1" applyAlignment="1">
      <alignment horizontal="center" vertical="center" wrapText="1"/>
    </xf>
    <xf numFmtId="0" fontId="38" fillId="0" borderId="25" xfId="0" applyFont="1" applyBorder="1" applyAlignment="1">
      <alignment horizontal="center" vertical="center" wrapText="1"/>
    </xf>
    <xf numFmtId="0" fontId="38" fillId="0" borderId="43" xfId="0" applyFont="1" applyBorder="1" applyAlignment="1">
      <alignment horizontal="center" vertical="center" wrapText="1"/>
    </xf>
    <xf numFmtId="0" fontId="0" fillId="0" borderId="40" xfId="0" applyBorder="1" applyAlignment="1">
      <alignment horizontal="center" vertical="center" wrapText="1"/>
    </xf>
    <xf numFmtId="0" fontId="0" fillId="0" borderId="120" xfId="0" applyBorder="1" applyAlignment="1">
      <alignment horizontal="center" vertical="center" wrapText="1"/>
    </xf>
    <xf numFmtId="9" fontId="0" fillId="0" borderId="41" xfId="4" applyFont="1" applyBorder="1" applyAlignment="1">
      <alignment horizontal="center" vertical="center" wrapText="1"/>
    </xf>
    <xf numFmtId="9" fontId="0" fillId="0" borderId="43" xfId="4" applyFont="1" applyBorder="1" applyAlignment="1">
      <alignment horizontal="center" vertical="center" wrapText="1"/>
    </xf>
    <xf numFmtId="0" fontId="38" fillId="0" borderId="41" xfId="0" applyFont="1" applyBorder="1" applyAlignment="1">
      <alignment horizontal="center" vertical="center" wrapText="1"/>
    </xf>
    <xf numFmtId="0" fontId="0" fillId="0" borderId="41" xfId="0" applyBorder="1" applyAlignment="1">
      <alignment horizontal="center" vertical="center" wrapText="1"/>
    </xf>
    <xf numFmtId="0" fontId="0" fillId="0" borderId="43" xfId="0" applyBorder="1" applyAlignment="1">
      <alignment horizontal="center" vertical="center" wrapText="1"/>
    </xf>
    <xf numFmtId="0" fontId="0" fillId="0" borderId="103" xfId="0" applyBorder="1" applyAlignment="1">
      <alignment horizontal="center" vertical="center" wrapText="1"/>
    </xf>
    <xf numFmtId="0" fontId="0" fillId="0" borderId="105" xfId="0" applyBorder="1" applyAlignment="1">
      <alignment horizontal="center" vertical="center" wrapText="1"/>
    </xf>
    <xf numFmtId="0" fontId="102" fillId="10" borderId="76" xfId="0" applyFont="1" applyFill="1" applyBorder="1" applyAlignment="1">
      <alignment horizontal="center" vertical="center" wrapText="1"/>
    </xf>
    <xf numFmtId="0" fontId="102" fillId="10" borderId="0" xfId="0" applyFont="1" applyFill="1" applyAlignment="1">
      <alignment horizontal="center" vertical="center" wrapText="1"/>
    </xf>
    <xf numFmtId="0" fontId="0" fillId="0" borderId="32" xfId="0" applyBorder="1" applyAlignment="1">
      <alignment horizontal="center" vertical="center" wrapText="1"/>
    </xf>
    <xf numFmtId="0" fontId="0" fillId="0" borderId="6" xfId="0" applyBorder="1" applyAlignment="1">
      <alignment horizontal="center" vertical="center" wrapText="1"/>
    </xf>
    <xf numFmtId="0" fontId="0" fillId="0" borderId="21" xfId="0" applyBorder="1" applyAlignment="1">
      <alignment horizontal="center" vertical="center" wrapText="1"/>
    </xf>
    <xf numFmtId="0" fontId="0" fillId="0" borderId="20" xfId="0" applyBorder="1" applyAlignment="1">
      <alignment horizontal="center" vertical="center" wrapText="1"/>
    </xf>
    <xf numFmtId="0" fontId="0" fillId="0" borderId="29" xfId="0" applyBorder="1" applyAlignment="1">
      <alignment horizontal="center" vertical="center" wrapText="1"/>
    </xf>
    <xf numFmtId="0" fontId="0" fillId="0" borderId="131" xfId="0" applyBorder="1" applyAlignment="1">
      <alignment horizontal="center" vertical="center" wrapText="1"/>
    </xf>
    <xf numFmtId="0" fontId="0" fillId="0" borderId="72" xfId="0" applyBorder="1" applyAlignment="1">
      <alignment horizontal="center" vertical="center" wrapText="1"/>
    </xf>
    <xf numFmtId="0" fontId="0" fillId="0" borderId="110" xfId="0" applyBorder="1" applyAlignment="1">
      <alignment horizontal="center" vertical="center" wrapText="1"/>
    </xf>
    <xf numFmtId="0" fontId="0" fillId="3" borderId="41" xfId="0" applyFill="1" applyBorder="1" applyAlignment="1">
      <alignment horizontal="center" vertical="center" wrapText="1"/>
    </xf>
    <xf numFmtId="0" fontId="0" fillId="3" borderId="25" xfId="0" applyFill="1" applyBorder="1" applyAlignment="1">
      <alignment horizontal="center" vertical="center" wrapText="1"/>
    </xf>
    <xf numFmtId="0" fontId="0" fillId="3" borderId="43" xfId="0" applyFill="1" applyBorder="1" applyAlignment="1">
      <alignment horizontal="center" vertical="center" wrapText="1"/>
    </xf>
    <xf numFmtId="0" fontId="38" fillId="0" borderId="32" xfId="0" applyFont="1" applyBorder="1" applyAlignment="1">
      <alignment horizontal="center" vertical="center" wrapText="1"/>
    </xf>
    <xf numFmtId="0" fontId="38" fillId="0" borderId="6" xfId="0" applyFont="1" applyBorder="1" applyAlignment="1">
      <alignment horizontal="center" vertical="center" wrapText="1"/>
    </xf>
    <xf numFmtId="0" fontId="38" fillId="0" borderId="21" xfId="0" applyFont="1" applyBorder="1" applyAlignment="1">
      <alignment horizontal="center" vertical="center" wrapText="1"/>
    </xf>
    <xf numFmtId="0" fontId="0" fillId="0" borderId="71" xfId="0" applyBorder="1" applyAlignment="1">
      <alignment horizontal="center" vertical="center" wrapText="1"/>
    </xf>
    <xf numFmtId="0" fontId="0" fillId="0" borderId="73" xfId="0" applyBorder="1" applyAlignment="1">
      <alignment horizontal="center" vertical="center" wrapText="1"/>
    </xf>
    <xf numFmtId="0" fontId="4" fillId="18" borderId="36" xfId="0" applyFont="1" applyFill="1" applyBorder="1" applyAlignment="1" applyProtection="1">
      <alignment horizontal="center" vertical="center" wrapText="1"/>
      <protection locked="0"/>
    </xf>
    <xf numFmtId="0" fontId="4" fillId="18" borderId="84" xfId="0" applyFont="1" applyFill="1" applyBorder="1" applyAlignment="1" applyProtection="1">
      <alignment horizontal="center" vertical="center" wrapText="1"/>
      <protection locked="0"/>
    </xf>
    <xf numFmtId="0" fontId="4" fillId="18" borderId="62"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3" xfId="0" applyBorder="1" applyAlignment="1">
      <alignment horizontal="center" vertical="center" wrapText="1"/>
    </xf>
    <xf numFmtId="0" fontId="0" fillId="0" borderId="28" xfId="0" applyBorder="1" applyAlignment="1">
      <alignment horizontal="center" vertical="center" wrapText="1"/>
    </xf>
    <xf numFmtId="0" fontId="0" fillId="0" borderId="101" xfId="0" applyBorder="1" applyAlignment="1">
      <alignment horizontal="center" vertical="center" wrapText="1"/>
    </xf>
    <xf numFmtId="0" fontId="0" fillId="0" borderId="31" xfId="0" applyBorder="1" applyAlignment="1">
      <alignment horizontal="center" vertical="center" wrapText="1"/>
    </xf>
    <xf numFmtId="0" fontId="0" fillId="0" borderId="102" xfId="0" applyBorder="1" applyAlignment="1">
      <alignment horizontal="center" vertical="center" wrapText="1"/>
    </xf>
    <xf numFmtId="9" fontId="0" fillId="0" borderId="32" xfId="4" applyFont="1" applyBorder="1" applyAlignment="1">
      <alignment horizontal="center" vertical="center" wrapText="1"/>
    </xf>
    <xf numFmtId="9" fontId="0" fillId="0" borderId="6" xfId="4" applyFont="1" applyBorder="1" applyAlignment="1">
      <alignment horizontal="center" vertical="center" wrapText="1"/>
    </xf>
    <xf numFmtId="9" fontId="0" fillId="0" borderId="21" xfId="4" applyFont="1" applyBorder="1" applyAlignment="1">
      <alignment horizontal="center" vertical="center" wrapText="1"/>
    </xf>
    <xf numFmtId="0" fontId="12" fillId="3" borderId="96" xfId="0" applyFont="1" applyFill="1" applyBorder="1" applyAlignment="1">
      <alignment horizontal="center" vertical="center" wrapText="1"/>
    </xf>
    <xf numFmtId="0" fontId="12" fillId="3" borderId="87" xfId="0" applyFont="1" applyFill="1" applyBorder="1" applyAlignment="1">
      <alignment horizontal="center" vertical="center" wrapText="1"/>
    </xf>
    <xf numFmtId="0" fontId="12" fillId="3" borderId="121" xfId="0" applyFont="1" applyFill="1" applyBorder="1" applyAlignment="1">
      <alignment horizontal="center" vertical="center" wrapText="1"/>
    </xf>
    <xf numFmtId="0" fontId="0" fillId="0" borderId="123" xfId="0" applyBorder="1" applyAlignment="1">
      <alignment horizontal="center" vertical="center" wrapText="1"/>
    </xf>
    <xf numFmtId="0" fontId="0" fillId="0" borderId="128" xfId="0" applyBorder="1" applyAlignment="1">
      <alignment horizontal="center" vertical="center" wrapText="1"/>
    </xf>
    <xf numFmtId="0" fontId="0" fillId="3" borderId="96" xfId="0" applyFill="1" applyBorder="1" applyAlignment="1">
      <alignment horizontal="center" vertical="center" wrapText="1"/>
    </xf>
    <xf numFmtId="0" fontId="0" fillId="3" borderId="121" xfId="0" applyFill="1" applyBorder="1" applyAlignment="1">
      <alignment horizontal="center" vertical="center" wrapText="1"/>
    </xf>
    <xf numFmtId="0" fontId="0" fillId="3" borderId="33" xfId="0" applyFill="1" applyBorder="1" applyAlignment="1">
      <alignment horizontal="center" vertical="center" wrapText="1"/>
    </xf>
    <xf numFmtId="0" fontId="0" fillId="0" borderId="145" xfId="0" applyBorder="1" applyAlignment="1">
      <alignment horizontal="center" vertical="center" wrapText="1"/>
    </xf>
    <xf numFmtId="0" fontId="14" fillId="0" borderId="32"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21" xfId="0" applyFont="1" applyBorder="1" applyAlignment="1">
      <alignment horizontal="center" vertical="center" wrapText="1"/>
    </xf>
    <xf numFmtId="0" fontId="6" fillId="3" borderId="30" xfId="0" applyFont="1" applyFill="1" applyBorder="1" applyAlignment="1">
      <alignment horizontal="center" vertical="center"/>
    </xf>
    <xf numFmtId="0" fontId="6" fillId="3" borderId="10"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0" xfId="0" applyFont="1" applyFill="1" applyAlignment="1">
      <alignment horizontal="center" vertical="center"/>
    </xf>
    <xf numFmtId="0" fontId="5" fillId="4" borderId="6" xfId="0" applyFont="1" applyFill="1" applyBorder="1" applyAlignment="1">
      <alignment horizontal="left" vertical="center"/>
    </xf>
    <xf numFmtId="0" fontId="4" fillId="4" borderId="36" xfId="0" applyFont="1" applyFill="1" applyBorder="1" applyAlignment="1">
      <alignment horizontal="center" vertical="center" textRotation="1"/>
    </xf>
    <xf numFmtId="0" fontId="4" fillId="4" borderId="62" xfId="0" applyFont="1" applyFill="1" applyBorder="1" applyAlignment="1">
      <alignment horizontal="center" vertical="center" textRotation="1"/>
    </xf>
    <xf numFmtId="0" fontId="4" fillId="4" borderId="52" xfId="0" applyFont="1" applyFill="1" applyBorder="1" applyAlignment="1">
      <alignment horizontal="center" vertical="center" wrapText="1"/>
    </xf>
    <xf numFmtId="0" fontId="4" fillId="4" borderId="0" xfId="0" applyFont="1" applyFill="1" applyAlignment="1">
      <alignment horizontal="center" vertical="center"/>
    </xf>
    <xf numFmtId="0" fontId="0" fillId="3" borderId="20" xfId="0" applyFill="1" applyBorder="1" applyAlignment="1">
      <alignment horizontal="left" vertical="center" wrapText="1"/>
    </xf>
    <xf numFmtId="0" fontId="0" fillId="3" borderId="6" xfId="0" applyFill="1" applyBorder="1" applyAlignment="1">
      <alignment horizontal="left" vertical="center" wrapText="1"/>
    </xf>
    <xf numFmtId="0" fontId="0" fillId="3" borderId="21" xfId="0" applyFill="1" applyBorder="1" applyAlignment="1">
      <alignment horizontal="left" vertical="center" wrapText="1"/>
    </xf>
    <xf numFmtId="0" fontId="0" fillId="3" borderId="29" xfId="0" applyFill="1" applyBorder="1" applyAlignment="1">
      <alignment horizontal="center" vertical="center" wrapText="1"/>
    </xf>
    <xf numFmtId="0" fontId="4" fillId="18" borderId="48" xfId="0" applyFont="1" applyFill="1" applyBorder="1" applyAlignment="1" applyProtection="1">
      <alignment horizontal="center" vertical="center"/>
      <protection locked="0"/>
    </xf>
    <xf numFmtId="0" fontId="4" fillId="18" borderId="49" xfId="0" applyFont="1" applyFill="1" applyBorder="1" applyAlignment="1" applyProtection="1">
      <alignment horizontal="center" vertical="center"/>
      <protection locked="0"/>
    </xf>
    <xf numFmtId="0" fontId="4" fillId="4" borderId="83" xfId="0" applyFont="1" applyFill="1" applyBorder="1" applyAlignment="1">
      <alignment horizontal="center" vertical="center" wrapText="1"/>
    </xf>
    <xf numFmtId="0" fontId="4" fillId="4" borderId="62" xfId="0" applyFont="1" applyFill="1" applyBorder="1" applyAlignment="1">
      <alignment horizontal="center" vertical="center" wrapText="1"/>
    </xf>
    <xf numFmtId="0" fontId="4" fillId="4" borderId="97" xfId="0" applyFont="1" applyFill="1" applyBorder="1" applyAlignment="1">
      <alignment horizontal="center" vertical="center"/>
    </xf>
    <xf numFmtId="0" fontId="4" fillId="4" borderId="98" xfId="0" applyFont="1" applyFill="1" applyBorder="1" applyAlignment="1">
      <alignment horizontal="center" vertical="center"/>
    </xf>
    <xf numFmtId="0" fontId="4" fillId="4" borderId="99" xfId="0" applyFont="1" applyFill="1" applyBorder="1" applyAlignment="1">
      <alignment horizontal="center" vertical="center"/>
    </xf>
    <xf numFmtId="0" fontId="4" fillId="4" borderId="36" xfId="0" applyFont="1" applyFill="1" applyBorder="1" applyAlignment="1">
      <alignment horizontal="center" vertical="center" wrapText="1"/>
    </xf>
    <xf numFmtId="0" fontId="4" fillId="4" borderId="85" xfId="0" applyFont="1" applyFill="1" applyBorder="1" applyAlignment="1">
      <alignment horizontal="center" vertical="center"/>
    </xf>
    <xf numFmtId="0" fontId="4" fillId="4" borderId="49" xfId="0" applyFont="1" applyFill="1" applyBorder="1" applyAlignment="1">
      <alignment horizontal="center" vertical="center"/>
    </xf>
    <xf numFmtId="0" fontId="4" fillId="4" borderId="50" xfId="0" applyFont="1" applyFill="1" applyBorder="1" applyAlignment="1">
      <alignment horizontal="center" vertical="center"/>
    </xf>
    <xf numFmtId="0" fontId="2" fillId="3" borderId="6"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protection locked="0"/>
    </xf>
    <xf numFmtId="0" fontId="39" fillId="4" borderId="57" xfId="0" applyFont="1" applyFill="1" applyBorder="1" applyAlignment="1">
      <alignment horizontal="center" vertical="center"/>
    </xf>
    <xf numFmtId="0" fontId="39" fillId="4" borderId="58" xfId="0" applyFont="1" applyFill="1" applyBorder="1" applyAlignment="1">
      <alignment horizontal="center" vertical="center"/>
    </xf>
    <xf numFmtId="0" fontId="39" fillId="4" borderId="59" xfId="0" applyFont="1" applyFill="1" applyBorder="1" applyAlignment="1">
      <alignment horizontal="center" vertical="center"/>
    </xf>
    <xf numFmtId="0" fontId="39" fillId="4" borderId="0" xfId="0" applyFont="1" applyFill="1" applyAlignment="1">
      <alignment horizontal="center" vertical="center"/>
    </xf>
    <xf numFmtId="2" fontId="0" fillId="0" borderId="41" xfId="3" applyNumberFormat="1" applyFont="1" applyBorder="1" applyAlignment="1">
      <alignment horizontal="center" vertical="center" wrapText="1"/>
    </xf>
    <xf numFmtId="2" fontId="0" fillId="0" borderId="25" xfId="3" applyNumberFormat="1" applyFont="1" applyBorder="1" applyAlignment="1">
      <alignment horizontal="center" vertical="center" wrapText="1"/>
    </xf>
    <xf numFmtId="0" fontId="0" fillId="11" borderId="40" xfId="0" applyFill="1" applyBorder="1" applyAlignment="1">
      <alignment horizontal="center" vertical="center" wrapText="1"/>
    </xf>
    <xf numFmtId="0" fontId="0" fillId="11" borderId="42" xfId="0" applyFill="1" applyBorder="1" applyAlignment="1">
      <alignment horizontal="center" vertical="center" wrapText="1"/>
    </xf>
    <xf numFmtId="0" fontId="0" fillId="11" borderId="120" xfId="0" applyFill="1" applyBorder="1" applyAlignment="1">
      <alignment horizontal="center" vertical="center" wrapText="1"/>
    </xf>
    <xf numFmtId="2" fontId="0" fillId="0" borderId="20" xfId="3" applyNumberFormat="1" applyFont="1" applyBorder="1" applyAlignment="1">
      <alignment horizontal="center" vertical="center" wrapText="1"/>
    </xf>
    <xf numFmtId="2" fontId="0" fillId="0" borderId="6" xfId="3" applyNumberFormat="1" applyFont="1" applyBorder="1" applyAlignment="1">
      <alignment horizontal="center" vertical="center" wrapText="1"/>
    </xf>
    <xf numFmtId="2" fontId="0" fillId="0" borderId="29" xfId="3" applyNumberFormat="1" applyFont="1" applyBorder="1" applyAlignment="1">
      <alignment horizontal="center" vertical="center" wrapText="1"/>
    </xf>
    <xf numFmtId="0" fontId="38" fillId="0" borderId="20" xfId="0" applyFont="1" applyBorder="1" applyAlignment="1">
      <alignment horizontal="center" vertical="center" wrapText="1"/>
    </xf>
    <xf numFmtId="0" fontId="38" fillId="0" borderId="29" xfId="0" applyFont="1" applyBorder="1" applyAlignment="1">
      <alignment horizontal="center" vertical="center" wrapText="1"/>
    </xf>
    <xf numFmtId="2" fontId="0" fillId="0" borderId="32" xfId="3" applyNumberFormat="1" applyFont="1" applyBorder="1" applyAlignment="1">
      <alignment horizontal="center" vertical="center" wrapText="1"/>
    </xf>
    <xf numFmtId="0" fontId="0" fillId="0" borderId="133" xfId="0" applyBorder="1" applyAlignment="1">
      <alignment horizontal="center" vertical="center" wrapText="1"/>
    </xf>
    <xf numFmtId="0" fontId="0" fillId="0" borderId="137" xfId="0" applyBorder="1" applyAlignment="1">
      <alignment horizontal="center" vertical="center" wrapText="1"/>
    </xf>
    <xf numFmtId="0" fontId="0" fillId="3" borderId="132" xfId="0" applyFill="1" applyBorder="1" applyAlignment="1">
      <alignment horizontal="center" vertical="center" wrapText="1"/>
    </xf>
    <xf numFmtId="0" fontId="0" fillId="3" borderId="136" xfId="0" applyFill="1" applyBorder="1" applyAlignment="1">
      <alignment horizontal="center" vertical="center" wrapText="1"/>
    </xf>
    <xf numFmtId="2" fontId="0" fillId="0" borderId="149" xfId="3" applyNumberFormat="1" applyFont="1" applyBorder="1" applyAlignment="1">
      <alignment horizontal="center" vertical="center" wrapText="1"/>
    </xf>
    <xf numFmtId="2" fontId="0" fillId="0" borderId="150" xfId="3" applyNumberFormat="1" applyFont="1" applyBorder="1" applyAlignment="1">
      <alignment horizontal="center" vertical="center" wrapText="1"/>
    </xf>
    <xf numFmtId="2" fontId="0" fillId="0" borderId="133" xfId="3" applyNumberFormat="1" applyFont="1" applyBorder="1" applyAlignment="1">
      <alignment horizontal="center" vertical="center" wrapText="1"/>
    </xf>
    <xf numFmtId="2" fontId="0" fillId="0" borderId="137" xfId="3" applyNumberFormat="1" applyFont="1" applyBorder="1" applyAlignment="1">
      <alignment horizontal="center" vertical="center" wrapText="1"/>
    </xf>
    <xf numFmtId="0" fontId="38" fillId="7" borderId="151" xfId="0" applyFont="1" applyFill="1" applyBorder="1" applyAlignment="1">
      <alignment horizontal="center" vertical="center" wrapText="1"/>
    </xf>
    <xf numFmtId="0" fontId="38" fillId="7" borderId="152" xfId="0" applyFont="1" applyFill="1" applyBorder="1" applyAlignment="1">
      <alignment horizontal="center" vertical="center" wrapText="1"/>
    </xf>
    <xf numFmtId="0" fontId="38" fillId="0" borderId="108"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109" xfId="0" applyFont="1" applyBorder="1" applyAlignment="1">
      <alignment horizontal="center" vertical="center" wrapText="1"/>
    </xf>
    <xf numFmtId="2" fontId="0" fillId="0" borderId="21" xfId="3" applyNumberFormat="1" applyFont="1" applyBorder="1" applyAlignment="1">
      <alignment horizontal="center" vertical="center" wrapText="1"/>
    </xf>
    <xf numFmtId="0" fontId="0" fillId="8" borderId="151" xfId="0" applyFill="1" applyBorder="1" applyAlignment="1">
      <alignment horizontal="center" vertical="center" wrapText="1"/>
    </xf>
    <xf numFmtId="0" fontId="0" fillId="8" borderId="152" xfId="0" applyFill="1" applyBorder="1" applyAlignment="1">
      <alignment horizontal="center" vertical="center" wrapText="1"/>
    </xf>
    <xf numFmtId="0" fontId="0" fillId="7" borderId="153" xfId="0" applyFill="1" applyBorder="1" applyAlignment="1">
      <alignment horizontal="center" vertical="center" wrapText="1"/>
    </xf>
    <xf numFmtId="0" fontId="0" fillId="7" borderId="154" xfId="0" applyFill="1" applyBorder="1" applyAlignment="1">
      <alignment horizontal="center" vertical="center" wrapText="1"/>
    </xf>
    <xf numFmtId="0" fontId="6" fillId="3" borderId="54"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60" xfId="0" applyFont="1" applyFill="1" applyBorder="1" applyAlignment="1">
      <alignment horizontal="center" vertical="center"/>
    </xf>
    <xf numFmtId="0" fontId="6" fillId="3" borderId="61"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48" xfId="0" applyFont="1" applyFill="1" applyBorder="1" applyAlignment="1">
      <alignment horizontal="center" vertical="center"/>
    </xf>
    <xf numFmtId="0" fontId="4" fillId="4" borderId="35" xfId="0" applyFont="1" applyFill="1" applyBorder="1" applyAlignment="1">
      <alignment horizontal="center" vertical="center" textRotation="1"/>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3" fontId="4" fillId="4" borderId="35" xfId="0" applyNumberFormat="1" applyFont="1" applyFill="1" applyBorder="1" applyAlignment="1">
      <alignment horizontal="center" vertical="center"/>
    </xf>
    <xf numFmtId="3" fontId="4" fillId="4" borderId="36" xfId="0" applyNumberFormat="1" applyFont="1" applyFill="1" applyBorder="1" applyAlignment="1">
      <alignment horizontal="center" vertical="center"/>
    </xf>
    <xf numFmtId="0" fontId="4" fillId="4" borderId="35" xfId="0" applyFont="1" applyFill="1" applyBorder="1" applyAlignment="1">
      <alignment horizontal="center" vertical="center" textRotation="90" wrapText="1"/>
    </xf>
    <xf numFmtId="0" fontId="4" fillId="4" borderId="36" xfId="0" applyFont="1" applyFill="1" applyBorder="1" applyAlignment="1">
      <alignment horizontal="center" vertical="center" textRotation="90" wrapText="1"/>
    </xf>
    <xf numFmtId="0" fontId="4" fillId="4" borderId="35" xfId="0" applyFont="1" applyFill="1" applyBorder="1" applyAlignment="1">
      <alignment horizontal="center" vertical="center" wrapText="1"/>
    </xf>
    <xf numFmtId="0" fontId="4" fillId="4" borderId="37" xfId="0"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4" borderId="38" xfId="0" applyFont="1" applyFill="1" applyBorder="1" applyAlignment="1">
      <alignment horizontal="center" vertical="center" wrapText="1"/>
    </xf>
    <xf numFmtId="2" fontId="0" fillId="0" borderId="71" xfId="3" applyNumberFormat="1" applyFont="1" applyBorder="1" applyAlignment="1">
      <alignment horizontal="center" vertical="center" wrapText="1"/>
    </xf>
    <xf numFmtId="2" fontId="0" fillId="0" borderId="72" xfId="3" applyNumberFormat="1" applyFont="1" applyBorder="1" applyAlignment="1">
      <alignment horizontal="center" vertical="center" wrapText="1"/>
    </xf>
    <xf numFmtId="2" fontId="0" fillId="0" borderId="73" xfId="3" applyNumberFormat="1" applyFont="1" applyBorder="1" applyAlignment="1">
      <alignment horizontal="center" vertical="center" wrapText="1"/>
    </xf>
    <xf numFmtId="2" fontId="0" fillId="0" borderId="43" xfId="3" applyNumberFormat="1" applyFont="1" applyBorder="1" applyAlignment="1">
      <alignment horizontal="center" vertical="center" wrapText="1"/>
    </xf>
    <xf numFmtId="0" fontId="0" fillId="21" borderId="86" xfId="0" applyFill="1" applyBorder="1" applyAlignment="1">
      <alignment horizontal="center" vertical="center" wrapText="1"/>
    </xf>
    <xf numFmtId="0" fontId="0" fillId="21" borderId="87" xfId="0" applyFill="1" applyBorder="1" applyAlignment="1">
      <alignment horizontal="center" vertical="center" wrapText="1"/>
    </xf>
    <xf numFmtId="0" fontId="0" fillId="3" borderId="7" xfId="0" applyFill="1" applyBorder="1" applyAlignment="1">
      <alignment horizontal="center" vertical="center" wrapText="1"/>
    </xf>
    <xf numFmtId="0" fontId="0" fillId="3" borderId="106" xfId="0" applyFill="1" applyBorder="1" applyAlignment="1">
      <alignment horizontal="center" vertical="center" wrapText="1"/>
    </xf>
    <xf numFmtId="0" fontId="0" fillId="3" borderId="107" xfId="0" applyFill="1" applyBorder="1" applyAlignment="1">
      <alignment horizontal="center" vertical="center" wrapText="1"/>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8" xfId="0" applyBorder="1" applyAlignment="1">
      <alignment horizontal="center" vertical="center" wrapText="1"/>
    </xf>
    <xf numFmtId="0" fontId="0" fillId="3" borderId="9"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106" xfId="0" applyFill="1" applyBorder="1" applyAlignment="1">
      <alignment horizontal="center" vertical="center" wrapText="1"/>
    </xf>
    <xf numFmtId="0" fontId="0" fillId="7" borderId="9" xfId="0" applyFill="1" applyBorder="1" applyAlignment="1">
      <alignment horizontal="center" vertical="center" wrapText="1"/>
    </xf>
    <xf numFmtId="0" fontId="38" fillId="0" borderId="142" xfId="0" applyFont="1" applyBorder="1" applyAlignment="1">
      <alignment horizontal="center" vertical="center" wrapText="1"/>
    </xf>
    <xf numFmtId="0" fontId="38" fillId="0" borderId="143" xfId="0" applyFont="1" applyBorder="1" applyAlignment="1">
      <alignment horizontal="center" vertical="center" wrapText="1"/>
    </xf>
    <xf numFmtId="0" fontId="38" fillId="7" borderId="142" xfId="0" applyFont="1" applyFill="1" applyBorder="1" applyAlignment="1">
      <alignment horizontal="center" vertical="center" wrapText="1"/>
    </xf>
    <xf numFmtId="0" fontId="38" fillId="7" borderId="143" xfId="0" applyFont="1" applyFill="1" applyBorder="1" applyAlignment="1">
      <alignment horizontal="center" vertical="center" wrapText="1"/>
    </xf>
    <xf numFmtId="0" fontId="0" fillId="3" borderId="122" xfId="0" applyFill="1" applyBorder="1" applyAlignment="1">
      <alignment horizontal="center" vertical="center" wrapText="1"/>
    </xf>
    <xf numFmtId="0" fontId="0" fillId="0" borderId="122" xfId="0" applyBorder="1" applyAlignment="1">
      <alignment horizontal="center" vertical="center" wrapText="1"/>
    </xf>
    <xf numFmtId="0" fontId="38" fillId="8" borderId="142" xfId="0" applyFont="1" applyFill="1" applyBorder="1" applyAlignment="1">
      <alignment horizontal="center" vertical="center" wrapText="1"/>
    </xf>
    <xf numFmtId="0" fontId="38" fillId="8" borderId="143" xfId="0" applyFont="1" applyFill="1" applyBorder="1" applyAlignment="1">
      <alignment horizontal="center" vertical="center" wrapText="1"/>
    </xf>
    <xf numFmtId="0" fontId="0" fillId="0" borderId="6" xfId="0" applyBorder="1" applyAlignment="1">
      <alignment horizontal="center" vertical="center"/>
    </xf>
    <xf numFmtId="0" fontId="0" fillId="0" borderId="29" xfId="0" applyBorder="1" applyAlignment="1">
      <alignment horizontal="center" vertical="center"/>
    </xf>
    <xf numFmtId="9" fontId="0" fillId="0" borderId="25" xfId="0" applyNumberFormat="1" applyBorder="1" applyAlignment="1">
      <alignment horizontal="center" vertical="center" wrapText="1"/>
    </xf>
    <xf numFmtId="2" fontId="0" fillId="0" borderId="25" xfId="0" applyNumberFormat="1" applyBorder="1" applyAlignment="1">
      <alignment horizontal="center" vertical="center" wrapText="1"/>
    </xf>
    <xf numFmtId="2" fontId="0" fillId="0" borderId="20" xfId="0" applyNumberFormat="1" applyBorder="1" applyAlignment="1">
      <alignment horizontal="center" vertical="center" wrapText="1"/>
    </xf>
    <xf numFmtId="0" fontId="0" fillId="0" borderId="96" xfId="0" applyBorder="1" applyAlignment="1">
      <alignment horizontal="center" vertical="center" wrapText="1"/>
    </xf>
    <xf numFmtId="9" fontId="0" fillId="0" borderId="20" xfId="0" applyNumberFormat="1" applyBorder="1" applyAlignment="1">
      <alignment horizontal="center" vertical="center" wrapText="1"/>
    </xf>
    <xf numFmtId="9" fontId="0" fillId="0" borderId="29" xfId="0" applyNumberFormat="1" applyBorder="1" applyAlignment="1">
      <alignment horizontal="center" vertical="center" wrapText="1"/>
    </xf>
    <xf numFmtId="0" fontId="4" fillId="4" borderId="64"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3" borderId="100" xfId="0" applyFont="1" applyFill="1" applyBorder="1" applyAlignment="1">
      <alignment horizontal="center" vertical="center" wrapText="1"/>
    </xf>
    <xf numFmtId="0" fontId="4" fillId="3" borderId="63" xfId="0" applyFont="1" applyFill="1" applyBorder="1" applyAlignment="1">
      <alignment horizontal="center" vertical="center" wrapText="1"/>
    </xf>
    <xf numFmtId="2" fontId="0" fillId="0" borderId="41" xfId="0" applyNumberFormat="1" applyBorder="1" applyAlignment="1">
      <alignment horizontal="center" vertical="center" wrapText="1"/>
    </xf>
    <xf numFmtId="9" fontId="0" fillId="0" borderId="41" xfId="0" applyNumberFormat="1" applyBorder="1" applyAlignment="1">
      <alignment horizontal="center" vertical="center" wrapText="1"/>
    </xf>
    <xf numFmtId="0" fontId="4" fillId="4" borderId="53" xfId="0" applyFont="1" applyFill="1" applyBorder="1" applyAlignment="1">
      <alignment horizontal="center" vertical="center"/>
    </xf>
    <xf numFmtId="0" fontId="4" fillId="4" borderId="70" xfId="0" applyFont="1" applyFill="1" applyBorder="1" applyAlignment="1">
      <alignment horizontal="center" vertical="center"/>
    </xf>
    <xf numFmtId="0" fontId="4" fillId="4" borderId="51" xfId="0" applyFont="1" applyFill="1" applyBorder="1" applyAlignment="1">
      <alignment horizontal="center" vertical="center"/>
    </xf>
    <xf numFmtId="0" fontId="4" fillId="4" borderId="61" xfId="0" applyFont="1" applyFill="1" applyBorder="1" applyAlignment="1">
      <alignment horizontal="center" vertical="center"/>
    </xf>
    <xf numFmtId="0" fontId="39" fillId="4" borderId="6" xfId="0" applyFont="1" applyFill="1" applyBorder="1" applyAlignment="1">
      <alignment horizontal="center" vertical="center"/>
    </xf>
    <xf numFmtId="0" fontId="6" fillId="3" borderId="6" xfId="0" applyFont="1" applyFill="1" applyBorder="1" applyAlignment="1">
      <alignment horizontal="center" vertical="center"/>
    </xf>
    <xf numFmtId="0" fontId="0" fillId="11" borderId="96" xfId="0" applyFill="1" applyBorder="1" applyAlignment="1">
      <alignment horizontal="center" vertical="center" wrapText="1"/>
    </xf>
    <xf numFmtId="0" fontId="0" fillId="11" borderId="87" xfId="0" applyFill="1" applyBorder="1" applyAlignment="1">
      <alignment horizontal="center" vertical="center" wrapText="1"/>
    </xf>
    <xf numFmtId="0" fontId="0" fillId="11" borderId="88" xfId="0" applyFill="1" applyBorder="1" applyAlignment="1">
      <alignment horizontal="center" vertical="center" wrapText="1"/>
    </xf>
    <xf numFmtId="0" fontId="0" fillId="0" borderId="21" xfId="0" applyBorder="1" applyAlignment="1">
      <alignment horizontal="center" vertical="center"/>
    </xf>
    <xf numFmtId="0" fontId="0" fillId="8" borderId="96" xfId="0" applyFill="1" applyBorder="1" applyAlignment="1">
      <alignment horizontal="center" vertical="center" wrapText="1"/>
    </xf>
    <xf numFmtId="0" fontId="0" fillId="8" borderId="87" xfId="0" applyFill="1" applyBorder="1" applyAlignment="1">
      <alignment horizontal="center" vertical="center" wrapText="1"/>
    </xf>
    <xf numFmtId="0" fontId="0" fillId="8" borderId="88" xfId="0" applyFill="1" applyBorder="1" applyAlignment="1">
      <alignment horizontal="center" vertical="center" wrapText="1"/>
    </xf>
    <xf numFmtId="0" fontId="0" fillId="21" borderId="96" xfId="0" applyFill="1" applyBorder="1" applyAlignment="1">
      <alignment horizontal="center" vertical="center" wrapText="1"/>
    </xf>
    <xf numFmtId="0" fontId="0" fillId="21" borderId="88" xfId="0" applyFill="1" applyBorder="1" applyAlignment="1">
      <alignment horizontal="center" vertical="center" wrapText="1"/>
    </xf>
    <xf numFmtId="0" fontId="61" fillId="0" borderId="31" xfId="0" applyFont="1" applyBorder="1" applyAlignment="1">
      <alignment horizontal="left" vertical="top" wrapText="1"/>
    </xf>
    <xf numFmtId="0" fontId="61" fillId="0" borderId="0" xfId="0" applyFont="1" applyAlignment="1">
      <alignment horizontal="left" vertical="top" wrapText="1"/>
    </xf>
    <xf numFmtId="0" fontId="61" fillId="0" borderId="69" xfId="0" applyFont="1" applyBorder="1" applyAlignment="1">
      <alignment horizontal="left" vertical="top" wrapText="1"/>
    </xf>
    <xf numFmtId="0" fontId="61" fillId="0" borderId="31" xfId="0" applyFont="1" applyBorder="1" applyAlignment="1">
      <alignment horizontal="left" vertical="center" wrapText="1"/>
    </xf>
    <xf numFmtId="0" fontId="61" fillId="0" borderId="0" xfId="0" applyFont="1" applyAlignment="1">
      <alignment horizontal="left" vertical="center" wrapText="1"/>
    </xf>
    <xf numFmtId="0" fontId="61" fillId="0" borderId="69" xfId="0" applyFont="1" applyBorder="1" applyAlignment="1">
      <alignment horizontal="left" vertical="center" wrapText="1"/>
    </xf>
    <xf numFmtId="0" fontId="61" fillId="0" borderId="6" xfId="0" applyFont="1" applyBorder="1" applyAlignment="1">
      <alignment horizontal="left" vertical="center" wrapText="1"/>
    </xf>
    <xf numFmtId="0" fontId="57" fillId="6" borderId="0" xfId="0" applyFont="1" applyFill="1" applyAlignment="1">
      <alignment horizontal="center" vertical="center" wrapText="1" readingOrder="1"/>
    </xf>
    <xf numFmtId="0" fontId="57" fillId="6" borderId="6" xfId="0" applyFont="1" applyFill="1" applyBorder="1" applyAlignment="1">
      <alignment horizontal="center" vertical="center" wrapText="1" readingOrder="1"/>
    </xf>
    <xf numFmtId="0" fontId="55" fillId="0" borderId="68" xfId="0" applyFont="1" applyBorder="1" applyAlignment="1">
      <alignment horizontal="center" vertical="center"/>
    </xf>
    <xf numFmtId="0" fontId="55" fillId="0" borderId="10" xfId="0" applyFont="1" applyBorder="1" applyAlignment="1">
      <alignment horizontal="center" vertical="center"/>
    </xf>
    <xf numFmtId="0" fontId="15" fillId="3" borderId="16" xfId="0" applyFont="1" applyFill="1" applyBorder="1" applyAlignment="1">
      <alignment horizontal="center"/>
    </xf>
    <xf numFmtId="0" fontId="15" fillId="3" borderId="17" xfId="0" applyFont="1" applyFill="1" applyBorder="1" applyAlignment="1">
      <alignment horizontal="center"/>
    </xf>
    <xf numFmtId="0" fontId="67" fillId="0" borderId="11" xfId="0" applyFont="1" applyBorder="1" applyAlignment="1">
      <alignment horizontal="center" vertical="center" wrapText="1"/>
    </xf>
    <xf numFmtId="0" fontId="67" fillId="0" borderId="0" xfId="0" applyFont="1" applyAlignment="1">
      <alignment horizontal="center" vertical="center" wrapText="1"/>
    </xf>
    <xf numFmtId="0" fontId="44" fillId="12" borderId="0" xfId="0" applyFont="1" applyFill="1" applyAlignment="1">
      <alignment horizontal="center" vertical="center" wrapText="1" readingOrder="1"/>
    </xf>
    <xf numFmtId="0" fontId="44" fillId="12" borderId="12" xfId="0" applyFont="1" applyFill="1" applyBorder="1" applyAlignment="1">
      <alignment horizontal="center" vertical="center" wrapText="1" readingOrder="1"/>
    </xf>
    <xf numFmtId="0" fontId="15" fillId="5" borderId="0" xfId="0" applyFont="1" applyFill="1" applyAlignment="1">
      <alignment horizontal="center" vertical="center" wrapText="1"/>
    </xf>
    <xf numFmtId="0" fontId="44" fillId="12" borderId="11" xfId="0" applyFont="1" applyFill="1" applyBorder="1" applyAlignment="1">
      <alignment horizontal="center" vertical="center" textRotation="90" wrapText="1" readingOrder="1"/>
    </xf>
    <xf numFmtId="0" fontId="44" fillId="12" borderId="0" xfId="0" applyFont="1" applyFill="1" applyAlignment="1">
      <alignment horizontal="center" vertical="center" textRotation="90" wrapText="1" readingOrder="1"/>
    </xf>
    <xf numFmtId="0" fontId="45" fillId="14" borderId="22" xfId="0" applyFont="1" applyFill="1" applyBorder="1" applyAlignment="1">
      <alignment horizontal="center" vertical="center" wrapText="1" readingOrder="1"/>
    </xf>
    <xf numFmtId="0" fontId="45" fillId="14" borderId="23" xfId="0" applyFont="1" applyFill="1" applyBorder="1" applyAlignment="1">
      <alignment horizontal="center" vertical="center" wrapText="1" readingOrder="1"/>
    </xf>
    <xf numFmtId="0" fontId="45" fillId="14" borderId="24" xfId="0" applyFont="1" applyFill="1" applyBorder="1" applyAlignment="1">
      <alignment horizontal="center" vertical="center" wrapText="1" readingOrder="1"/>
    </xf>
    <xf numFmtId="0" fontId="14" fillId="3" borderId="6" xfId="0" applyFont="1" applyFill="1" applyBorder="1" applyAlignment="1">
      <alignment horizontal="center" vertical="center" wrapText="1"/>
    </xf>
    <xf numFmtId="0" fontId="45" fillId="13" borderId="22" xfId="0" applyFont="1" applyFill="1" applyBorder="1" applyAlignment="1">
      <alignment horizontal="center" vertical="center" wrapText="1" readingOrder="1"/>
    </xf>
    <xf numFmtId="0" fontId="45" fillId="13" borderId="23" xfId="0" applyFont="1" applyFill="1" applyBorder="1" applyAlignment="1">
      <alignment horizontal="center" vertical="center" wrapText="1" readingOrder="1"/>
    </xf>
    <xf numFmtId="0" fontId="14" fillId="3" borderId="30"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45" fillId="20" borderId="22" xfId="0" applyFont="1" applyFill="1" applyBorder="1" applyAlignment="1">
      <alignment horizontal="center" vertical="center" wrapText="1" readingOrder="1"/>
    </xf>
    <xf numFmtId="0" fontId="45" fillId="20" borderId="23" xfId="0" applyFont="1" applyFill="1" applyBorder="1" applyAlignment="1">
      <alignment horizontal="center" vertical="center" wrapText="1" readingOrder="1"/>
    </xf>
    <xf numFmtId="0" fontId="45" fillId="7" borderId="22" xfId="0" applyFont="1" applyFill="1" applyBorder="1" applyAlignment="1">
      <alignment horizontal="center" vertical="center" wrapText="1" readingOrder="1"/>
    </xf>
    <xf numFmtId="0" fontId="45" fillId="7" borderId="23" xfId="0" applyFont="1" applyFill="1" applyBorder="1" applyAlignment="1">
      <alignment horizontal="center" vertical="center" wrapText="1" readingOrder="1"/>
    </xf>
    <xf numFmtId="1" fontId="47" fillId="0" borderId="87" xfId="0" applyNumberFormat="1" applyFont="1" applyBorder="1" applyAlignment="1" applyProtection="1">
      <alignment horizontal="center" vertical="center" wrapText="1"/>
      <protection locked="0"/>
    </xf>
    <xf numFmtId="1" fontId="47" fillId="0" borderId="88" xfId="0" applyNumberFormat="1" applyFont="1" applyBorder="1" applyAlignment="1" applyProtection="1">
      <alignment horizontal="center" vertical="center" wrapText="1"/>
      <protection locked="0"/>
    </xf>
    <xf numFmtId="1" fontId="47" fillId="0" borderId="6" xfId="0" applyNumberFormat="1" applyFont="1" applyBorder="1" applyAlignment="1" applyProtection="1">
      <alignment horizontal="center" vertical="center" wrapText="1"/>
      <protection locked="0"/>
    </xf>
    <xf numFmtId="1" fontId="47" fillId="0" borderId="21" xfId="0" applyNumberFormat="1" applyFont="1" applyBorder="1" applyAlignment="1" applyProtection="1">
      <alignment horizontal="center" vertical="center" wrapText="1"/>
      <protection locked="0"/>
    </xf>
    <xf numFmtId="1" fontId="34" fillId="0" borderId="6" xfId="0" applyNumberFormat="1" applyFont="1" applyBorder="1" applyAlignment="1">
      <alignment horizontal="center" vertical="center"/>
    </xf>
    <xf numFmtId="0" fontId="34" fillId="0" borderId="6" xfId="0" applyFont="1" applyBorder="1" applyAlignment="1">
      <alignment horizontal="center" vertical="center"/>
    </xf>
    <xf numFmtId="0" fontId="34" fillId="0" borderId="21" xfId="0" applyFont="1" applyBorder="1" applyAlignment="1">
      <alignment horizontal="center" vertical="center"/>
    </xf>
    <xf numFmtId="1" fontId="47" fillId="0" borderId="6" xfId="0" applyNumberFormat="1" applyFont="1" applyBorder="1" applyAlignment="1">
      <alignment horizontal="center" vertical="center"/>
    </xf>
    <xf numFmtId="0" fontId="47" fillId="0" borderId="6" xfId="0" applyFont="1" applyBorder="1" applyAlignment="1">
      <alignment horizontal="center" vertical="center"/>
    </xf>
    <xf numFmtId="0" fontId="47" fillId="0" borderId="21" xfId="0" applyFont="1" applyBorder="1" applyAlignment="1">
      <alignment horizontal="center" vertical="center"/>
    </xf>
    <xf numFmtId="0" fontId="13" fillId="0" borderId="6" xfId="0" applyFont="1" applyBorder="1" applyAlignment="1">
      <alignment horizontal="center" vertical="center"/>
    </xf>
    <xf numFmtId="0" fontId="13" fillId="0" borderId="21" xfId="0" applyFont="1" applyBorder="1" applyAlignment="1">
      <alignment horizontal="center" vertical="center"/>
    </xf>
    <xf numFmtId="0" fontId="13" fillId="0" borderId="72" xfId="0" applyFont="1" applyBorder="1" applyAlignment="1">
      <alignment horizontal="center" vertical="center"/>
    </xf>
    <xf numFmtId="0" fontId="13" fillId="0" borderId="73" xfId="0" applyFont="1" applyBorder="1" applyAlignment="1">
      <alignment horizontal="center" vertical="center"/>
    </xf>
    <xf numFmtId="0" fontId="13" fillId="0" borderId="6" xfId="0" applyFont="1" applyBorder="1" applyAlignment="1" applyProtection="1">
      <alignment horizontal="center" vertical="center"/>
      <protection locked="0"/>
    </xf>
    <xf numFmtId="0" fontId="13" fillId="0" borderId="21" xfId="0" applyFont="1" applyBorder="1" applyAlignment="1" applyProtection="1">
      <alignment horizontal="center" vertical="center"/>
      <protection locked="0"/>
    </xf>
    <xf numFmtId="0" fontId="7" fillId="3" borderId="6"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50" fillId="4" borderId="2" xfId="0" applyFont="1" applyFill="1" applyBorder="1" applyAlignment="1">
      <alignment horizontal="center" vertical="center" wrapText="1"/>
    </xf>
    <xf numFmtId="0" fontId="50" fillId="4" borderId="47" xfId="0" applyFont="1" applyFill="1" applyBorder="1" applyAlignment="1">
      <alignment horizontal="center" vertical="center" wrapText="1"/>
    </xf>
    <xf numFmtId="0" fontId="50" fillId="4" borderId="0" xfId="0" applyFont="1" applyFill="1" applyAlignment="1">
      <alignment horizontal="center" vertical="center" wrapText="1"/>
    </xf>
    <xf numFmtId="0" fontId="50" fillId="4" borderId="33" xfId="0" applyFont="1" applyFill="1" applyBorder="1" applyAlignment="1">
      <alignment horizontal="center" vertical="center" wrapText="1"/>
    </xf>
    <xf numFmtId="0" fontId="41" fillId="19" borderId="44" xfId="0" applyFont="1" applyFill="1" applyBorder="1" applyAlignment="1">
      <alignment horizontal="center"/>
    </xf>
    <xf numFmtId="0" fontId="41" fillId="19" borderId="45" xfId="0" applyFont="1" applyFill="1" applyBorder="1" applyAlignment="1">
      <alignment horizontal="center"/>
    </xf>
    <xf numFmtId="1" fontId="47" fillId="0" borderId="86" xfId="0" applyNumberFormat="1" applyFont="1" applyBorder="1" applyAlignment="1" applyProtection="1">
      <alignment horizontal="center" vertical="center" wrapText="1"/>
      <protection locked="0"/>
    </xf>
    <xf numFmtId="1" fontId="47" fillId="0" borderId="32" xfId="0" applyNumberFormat="1" applyFont="1" applyBorder="1" applyAlignment="1" applyProtection="1">
      <alignment horizontal="center" vertical="center" wrapText="1"/>
      <protection locked="0"/>
    </xf>
    <xf numFmtId="0" fontId="13" fillId="0" borderId="32" xfId="0" applyFont="1" applyBorder="1" applyAlignment="1">
      <alignment horizontal="center" vertical="center"/>
    </xf>
    <xf numFmtId="0" fontId="13" fillId="0" borderId="71" xfId="0" applyFont="1" applyBorder="1" applyAlignment="1">
      <alignment horizontal="center" vertical="center"/>
    </xf>
    <xf numFmtId="0" fontId="13" fillId="0" borderId="32" xfId="0" applyFont="1" applyBorder="1" applyAlignment="1" applyProtection="1">
      <alignment horizontal="center" vertical="center"/>
      <protection locked="0"/>
    </xf>
    <xf numFmtId="0" fontId="49" fillId="4" borderId="36" xfId="0" applyFont="1" applyFill="1" applyBorder="1" applyAlignment="1">
      <alignment horizontal="center" vertical="center" wrapText="1"/>
    </xf>
    <xf numFmtId="0" fontId="49" fillId="4" borderId="39" xfId="0" applyFont="1" applyFill="1" applyBorder="1" applyAlignment="1">
      <alignment horizontal="center" vertical="center" wrapText="1"/>
    </xf>
    <xf numFmtId="0" fontId="49" fillId="4" borderId="37" xfId="0" applyFont="1" applyFill="1" applyBorder="1" applyAlignment="1">
      <alignment horizontal="center" vertical="center" wrapText="1"/>
    </xf>
    <xf numFmtId="0" fontId="49" fillId="4" borderId="38" xfId="0" applyFont="1" applyFill="1" applyBorder="1" applyAlignment="1">
      <alignment horizontal="center" vertical="center" wrapText="1"/>
    </xf>
    <xf numFmtId="0" fontId="48" fillId="4" borderId="37" xfId="0" applyFont="1" applyFill="1" applyBorder="1" applyAlignment="1" applyProtection="1">
      <alignment horizontal="center" vertical="center" wrapText="1"/>
      <protection locked="0"/>
    </xf>
    <xf numFmtId="0" fontId="48" fillId="4" borderId="37" xfId="0" applyFont="1" applyFill="1" applyBorder="1" applyAlignment="1">
      <alignment horizontal="center" vertical="center"/>
    </xf>
    <xf numFmtId="0" fontId="48" fillId="4" borderId="46" xfId="0" applyFont="1" applyFill="1" applyBorder="1" applyAlignment="1">
      <alignment horizontal="center" vertical="center"/>
    </xf>
    <xf numFmtId="0" fontId="48" fillId="4" borderId="38" xfId="0" applyFont="1" applyFill="1" applyBorder="1" applyAlignment="1">
      <alignment horizontal="center" vertical="center"/>
    </xf>
    <xf numFmtId="0" fontId="48" fillId="18" borderId="35" xfId="0" applyFont="1" applyFill="1" applyBorder="1" applyAlignment="1" applyProtection="1">
      <alignment horizontal="center" vertical="center" wrapText="1"/>
      <protection locked="0"/>
    </xf>
    <xf numFmtId="0" fontId="48" fillId="4" borderId="35" xfId="0" applyFont="1" applyFill="1" applyBorder="1" applyAlignment="1" applyProtection="1">
      <alignment horizontal="center" vertical="center" wrapText="1"/>
      <protection locked="0"/>
    </xf>
    <xf numFmtId="0" fontId="2" fillId="3" borderId="26" xfId="0" applyFont="1" applyFill="1" applyBorder="1" applyAlignment="1" applyProtection="1">
      <alignment horizontal="left" vertical="center" wrapText="1"/>
      <protection locked="0"/>
    </xf>
    <xf numFmtId="0" fontId="2" fillId="3" borderId="27" xfId="0" applyFont="1" applyFill="1" applyBorder="1" applyAlignment="1" applyProtection="1">
      <alignment horizontal="left" vertical="center" wrapText="1"/>
      <protection locked="0"/>
    </xf>
    <xf numFmtId="0" fontId="2" fillId="3" borderId="28" xfId="0" applyFont="1" applyFill="1" applyBorder="1" applyAlignment="1" applyProtection="1">
      <alignment horizontal="left" vertical="center" wrapText="1"/>
      <protection locked="0"/>
    </xf>
    <xf numFmtId="1" fontId="34" fillId="0" borderId="32" xfId="0" applyNumberFormat="1" applyFont="1" applyBorder="1" applyAlignment="1">
      <alignment horizontal="center" vertical="center"/>
    </xf>
    <xf numFmtId="1" fontId="47" fillId="0" borderId="32" xfId="0" applyNumberFormat="1" applyFont="1" applyBorder="1" applyAlignment="1">
      <alignment horizontal="center" vertical="center"/>
    </xf>
    <xf numFmtId="1" fontId="47" fillId="11" borderId="87" xfId="0" applyNumberFormat="1" applyFont="1" applyFill="1" applyBorder="1" applyAlignment="1" applyProtection="1">
      <alignment horizontal="center" vertical="center" wrapText="1"/>
      <protection locked="0"/>
    </xf>
    <xf numFmtId="1" fontId="47" fillId="11" borderId="88" xfId="0" applyNumberFormat="1" applyFont="1" applyFill="1" applyBorder="1" applyAlignment="1" applyProtection="1">
      <alignment horizontal="center" vertical="center" wrapText="1"/>
      <protection locked="0"/>
    </xf>
    <xf numFmtId="1" fontId="47" fillId="8" borderId="87" xfId="0" applyNumberFormat="1" applyFont="1" applyFill="1" applyBorder="1" applyAlignment="1" applyProtection="1">
      <alignment horizontal="center" vertical="center" wrapText="1"/>
      <protection locked="0"/>
    </xf>
    <xf numFmtId="1" fontId="47" fillId="8" borderId="88" xfId="0" applyNumberFormat="1" applyFont="1" applyFill="1" applyBorder="1" applyAlignment="1" applyProtection="1">
      <alignment horizontal="center" vertical="center" wrapText="1"/>
      <protection locked="0"/>
    </xf>
    <xf numFmtId="1" fontId="47" fillId="21" borderId="87" xfId="0" applyNumberFormat="1" applyFont="1" applyFill="1" applyBorder="1" applyAlignment="1" applyProtection="1">
      <alignment horizontal="center" vertical="center" wrapText="1"/>
      <protection locked="0"/>
    </xf>
    <xf numFmtId="1" fontId="47" fillId="21" borderId="88" xfId="0" applyNumberFormat="1" applyFont="1" applyFill="1" applyBorder="1" applyAlignment="1" applyProtection="1">
      <alignment horizontal="center" vertical="center" wrapText="1"/>
      <protection locked="0"/>
    </xf>
    <xf numFmtId="1" fontId="34" fillId="0" borderId="41" xfId="0" applyNumberFormat="1" applyFont="1" applyBorder="1" applyAlignment="1">
      <alignment horizontal="center" vertical="center"/>
    </xf>
    <xf numFmtId="1" fontId="34" fillId="0" borderId="25" xfId="0" applyNumberFormat="1" applyFont="1" applyBorder="1" applyAlignment="1">
      <alignment horizontal="center" vertical="center"/>
    </xf>
    <xf numFmtId="1" fontId="34" fillId="0" borderId="43" xfId="0" applyNumberFormat="1" applyFont="1" applyBorder="1" applyAlignment="1">
      <alignment horizontal="center" vertical="center"/>
    </xf>
    <xf numFmtId="1" fontId="47" fillId="0" borderId="41" xfId="0" applyNumberFormat="1" applyFont="1" applyBorder="1" applyAlignment="1">
      <alignment horizontal="center" vertical="center"/>
    </xf>
    <xf numFmtId="1" fontId="47" fillId="0" borderId="25" xfId="0" applyNumberFormat="1" applyFont="1" applyBorder="1" applyAlignment="1">
      <alignment horizontal="center" vertical="center"/>
    </xf>
    <xf numFmtId="1" fontId="47" fillId="0" borderId="43" xfId="0" applyNumberFormat="1" applyFont="1" applyBorder="1" applyAlignment="1">
      <alignment horizontal="center" vertical="center"/>
    </xf>
    <xf numFmtId="0" fontId="13" fillId="0" borderId="41" xfId="0" applyFont="1" applyBorder="1" applyAlignment="1">
      <alignment horizontal="center" vertical="center"/>
    </xf>
    <xf numFmtId="0" fontId="13" fillId="0" borderId="25" xfId="0" applyFont="1" applyBorder="1" applyAlignment="1">
      <alignment horizontal="center" vertical="center"/>
    </xf>
    <xf numFmtId="0" fontId="13" fillId="0" borderId="43" xfId="0" applyFont="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05" xfId="0" applyFont="1" applyBorder="1" applyAlignment="1">
      <alignment horizontal="center" vertical="center"/>
    </xf>
    <xf numFmtId="1" fontId="47" fillId="11" borderId="40" xfId="0" applyNumberFormat="1" applyFont="1" applyFill="1" applyBorder="1" applyAlignment="1" applyProtection="1">
      <alignment horizontal="center" vertical="center" wrapText="1"/>
      <protection locked="0"/>
    </xf>
    <xf numFmtId="1" fontId="47" fillId="11" borderId="42" xfId="0" applyNumberFormat="1" applyFont="1" applyFill="1" applyBorder="1" applyAlignment="1" applyProtection="1">
      <alignment horizontal="center" vertical="center" wrapText="1"/>
      <protection locked="0"/>
    </xf>
    <xf numFmtId="1" fontId="47" fillId="11" borderId="120" xfId="0" applyNumberFormat="1" applyFont="1" applyFill="1" applyBorder="1" applyAlignment="1" applyProtection="1">
      <alignment horizontal="center" vertical="center" wrapText="1"/>
      <protection locked="0"/>
    </xf>
    <xf numFmtId="0" fontId="13" fillId="0" borderId="41"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43" xfId="0" applyFont="1" applyBorder="1" applyAlignment="1" applyProtection="1">
      <alignment horizontal="center" vertical="center"/>
      <protection locked="0"/>
    </xf>
    <xf numFmtId="1" fontId="47" fillId="0" borderId="41" xfId="0" applyNumberFormat="1" applyFont="1" applyBorder="1" applyAlignment="1" applyProtection="1">
      <alignment horizontal="center" vertical="center" wrapText="1"/>
      <protection locked="0"/>
    </xf>
    <xf numFmtId="1" fontId="47" fillId="0" borderId="25" xfId="0" applyNumberFormat="1" applyFont="1" applyBorder="1" applyAlignment="1" applyProtection="1">
      <alignment horizontal="center" vertical="center" wrapText="1"/>
      <protection locked="0"/>
    </xf>
    <xf numFmtId="1" fontId="47" fillId="0" borderId="43" xfId="0" applyNumberFormat="1" applyFont="1" applyBorder="1" applyAlignment="1" applyProtection="1">
      <alignment horizontal="center" vertical="center" wrapText="1"/>
      <protection locked="0"/>
    </xf>
    <xf numFmtId="1" fontId="47" fillId="21" borderId="40" xfId="0" applyNumberFormat="1" applyFont="1" applyFill="1" applyBorder="1" applyAlignment="1" applyProtection="1">
      <alignment horizontal="center" vertical="center" wrapText="1"/>
      <protection locked="0"/>
    </xf>
    <xf numFmtId="1" fontId="47" fillId="21" borderId="42" xfId="0" applyNumberFormat="1" applyFont="1" applyFill="1" applyBorder="1" applyAlignment="1" applyProtection="1">
      <alignment horizontal="center" vertical="center" wrapText="1"/>
      <protection locked="0"/>
    </xf>
    <xf numFmtId="1" fontId="47" fillId="21" borderId="120" xfId="0" applyNumberFormat="1" applyFont="1" applyFill="1" applyBorder="1" applyAlignment="1" applyProtection="1">
      <alignment horizontal="center" vertical="center" wrapText="1"/>
      <protection locked="0"/>
    </xf>
  </cellXfs>
  <cellStyles count="6">
    <cellStyle name="Millares" xfId="3" builtinId="3"/>
    <cellStyle name="Millares 2" xfId="5" xr:uid="{00000000-0005-0000-0000-000031000000}"/>
    <cellStyle name="Normal" xfId="0" builtinId="0"/>
    <cellStyle name="Normal - Style1 2" xfId="1" xr:uid="{00000000-0005-0000-0000-000002000000}"/>
    <cellStyle name="Normal 2 2" xfId="2" xr:uid="{00000000-0005-0000-0000-000003000000}"/>
    <cellStyle name="Porcentaje" xfId="4" builtinId="5"/>
  </cellStyles>
  <dxfs count="958">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00B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ill>
        <patternFill>
          <bgColor rgb="FFFFC00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C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000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92D05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theme="1"/>
      </font>
      <fill>
        <patternFill>
          <bgColor theme="7" tint="0.39994506668294322"/>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FF00"/>
        </patternFill>
      </fill>
    </dxf>
    <dxf>
      <fill>
        <patternFill>
          <bgColor rgb="FFFFFF00"/>
        </patternFill>
      </fill>
    </dxf>
    <dxf>
      <fill>
        <patternFill>
          <bgColor rgb="FFFFFF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C00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theme="7" tint="0.39994506668294322"/>
        </patternFill>
      </fill>
    </dxf>
    <dxf>
      <font>
        <color theme="1"/>
      </font>
      <fill>
        <patternFill>
          <bgColor rgb="FFFFC000"/>
        </patternFill>
      </fill>
    </dxf>
    <dxf>
      <fill>
        <patternFill>
          <bgColor rgb="FFFFC000"/>
        </patternFill>
      </fill>
    </dxf>
    <dxf>
      <font>
        <color theme="1"/>
      </font>
      <fill>
        <patternFill>
          <bgColor rgb="FFFF0000"/>
        </patternFill>
      </fill>
    </dxf>
    <dxf>
      <font>
        <color theme="1"/>
      </font>
      <fill>
        <patternFill>
          <bgColor rgb="FF92D050"/>
        </patternFill>
      </fill>
    </dxf>
    <dxf>
      <font>
        <color theme="1"/>
      </font>
      <fill>
        <patternFill>
          <bgColor rgb="FF00B050"/>
        </patternFill>
      </fill>
    </dxf>
    <dxf>
      <font>
        <color theme="1"/>
      </font>
      <fill>
        <patternFill>
          <bgColor rgb="FFFFC000"/>
        </patternFill>
      </fill>
    </dxf>
    <dxf>
      <fill>
        <patternFill>
          <bgColor rgb="FFFFC000"/>
        </patternFill>
      </fill>
    </dxf>
    <dxf>
      <font>
        <color theme="1"/>
      </font>
      <fill>
        <patternFill>
          <bgColor rgb="FFFF000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rgb="FFFFC7CE"/>
        </patternFill>
      </fill>
    </dxf>
    <dxf>
      <fill>
        <patternFill>
          <bgColor theme="9"/>
        </patternFill>
      </fill>
    </dxf>
    <dxf>
      <fill>
        <patternFill>
          <bgColor theme="9"/>
        </patternFill>
      </fill>
    </dxf>
    <dxf>
      <fill>
        <patternFill>
          <bgColor theme="9"/>
        </patternFill>
      </fill>
    </dxf>
    <dxf>
      <font>
        <color theme="1"/>
      </font>
    </dxf>
    <dxf>
      <fill>
        <patternFill>
          <bgColor rgb="FF92D050"/>
        </patternFill>
      </fill>
    </dxf>
    <dxf>
      <fill>
        <patternFill>
          <bgColor rgb="FF00B050"/>
        </patternFill>
      </fill>
    </dxf>
    <dxf>
      <fill>
        <patternFill>
          <bgColor rgb="FF92D050"/>
        </patternFill>
      </fill>
    </dxf>
    <dxf>
      <fill>
        <patternFill>
          <bgColor theme="7" tint="0.59996337778862885"/>
        </patternFill>
      </fill>
    </dxf>
    <dxf>
      <font>
        <color auto="1"/>
      </font>
    </dxf>
    <dxf>
      <fill>
        <patternFill>
          <bgColor theme="7" tint="0.39994506668294322"/>
        </patternFill>
      </fill>
    </dxf>
    <dxf>
      <font>
        <color theme="1"/>
      </font>
      <fill>
        <patternFill>
          <bgColor rgb="FFFFC000"/>
        </patternFill>
      </fill>
    </dxf>
    <dxf>
      <font>
        <color theme="1"/>
      </font>
      <fill>
        <patternFill>
          <bgColor rgb="FFFF0000"/>
        </patternFill>
      </fill>
    </dxf>
    <dxf>
      <font>
        <color theme="1"/>
      </font>
      <fill>
        <patternFill>
          <bgColor rgb="FF00B050"/>
        </patternFill>
      </fill>
    </dxf>
    <dxf>
      <font>
        <color theme="1"/>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eetMetadata" Target="metadata.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9.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4.jpeg"/><Relationship Id="rId5" Type="http://schemas.openxmlformats.org/officeDocument/2006/relationships/image" Target="../media/image6.jpe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7.jpeg"/><Relationship Id="rId5" Type="http://schemas.openxmlformats.org/officeDocument/2006/relationships/image" Target="../media/image8.jpeg"/><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9.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9.png"/></Relationships>
</file>

<file path=xl/drawings/_rels/drawing9.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139700</xdr:rowOff>
    </xdr:from>
    <xdr:ext cx="2505074" cy="914400"/>
    <xdr:pic>
      <xdr:nvPicPr>
        <xdr:cNvPr id="4" name="Imagen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5" name="Group 8">
          <a:extLst>
            <a:ext uri="{FF2B5EF4-FFF2-40B4-BE49-F238E27FC236}">
              <a16:creationId xmlns:a16="http://schemas.microsoft.com/office/drawing/2014/main" id="{00000000-0008-0000-0000-000005000000}"/>
            </a:ext>
          </a:extLst>
        </xdr:cNvPr>
        <xdr:cNvGrpSpPr>
          <a:grpSpLocks/>
        </xdr:cNvGrpSpPr>
      </xdr:nvGrpSpPr>
      <xdr:grpSpPr bwMode="auto">
        <a:xfrm>
          <a:off x="6988175" y="260350"/>
          <a:ext cx="673099" cy="323850"/>
          <a:chOff x="2381" y="720"/>
          <a:chExt cx="3154" cy="65"/>
        </a:xfrm>
      </xdr:grpSpPr>
      <xdr:pic>
        <xdr:nvPicPr>
          <xdr:cNvPr id="6" name="6 Imagen">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7 Imagen">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8" name="CuadroTexto 4">
          <a:extLst>
            <a:ext uri="{FF2B5EF4-FFF2-40B4-BE49-F238E27FC236}">
              <a16:creationId xmlns:a16="http://schemas.microsoft.com/office/drawing/2014/main" id="{00000000-0008-0000-0000-000008000000}"/>
            </a:ext>
          </a:extLst>
        </xdr:cNvPr>
        <xdr:cNvSpPr txBox="1"/>
      </xdr:nvSpPr>
      <xdr:spPr>
        <a:xfrm>
          <a:off x="5365750" y="187325"/>
          <a:ext cx="1597025" cy="415924"/>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2" name="Imagen 3">
          <a:extLst>
            <a:ext uri="{FF2B5EF4-FFF2-40B4-BE49-F238E27FC236}">
              <a16:creationId xmlns:a16="http://schemas.microsoft.com/office/drawing/2014/main" id="{C92AE92C-F167-44EC-BF7B-612CEE08AFF7}"/>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3" name="Group 8">
          <a:extLst>
            <a:ext uri="{FF2B5EF4-FFF2-40B4-BE49-F238E27FC236}">
              <a16:creationId xmlns:a16="http://schemas.microsoft.com/office/drawing/2014/main" id="{30D30719-8A45-4350-8B0D-33D1F4126945}"/>
            </a:ext>
          </a:extLst>
        </xdr:cNvPr>
        <xdr:cNvGrpSpPr>
          <a:grpSpLocks/>
        </xdr:cNvGrpSpPr>
      </xdr:nvGrpSpPr>
      <xdr:grpSpPr bwMode="auto">
        <a:xfrm>
          <a:off x="6988175" y="260350"/>
          <a:ext cx="673099" cy="323850"/>
          <a:chOff x="2381" y="720"/>
          <a:chExt cx="3154" cy="65"/>
        </a:xfrm>
      </xdr:grpSpPr>
      <xdr:pic>
        <xdr:nvPicPr>
          <xdr:cNvPr id="9" name="6 Imagen">
            <a:extLst>
              <a:ext uri="{FF2B5EF4-FFF2-40B4-BE49-F238E27FC236}">
                <a16:creationId xmlns:a16="http://schemas.microsoft.com/office/drawing/2014/main" id="{23735DC2-7DEB-E45E-4979-B56A9E3478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0" name="7 Imagen">
            <a:extLst>
              <a:ext uri="{FF2B5EF4-FFF2-40B4-BE49-F238E27FC236}">
                <a16:creationId xmlns:a16="http://schemas.microsoft.com/office/drawing/2014/main" id="{35CAD40A-83F7-7743-9223-77C23438D3C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11" name="CuadroTexto 4">
          <a:extLst>
            <a:ext uri="{FF2B5EF4-FFF2-40B4-BE49-F238E27FC236}">
              <a16:creationId xmlns:a16="http://schemas.microsoft.com/office/drawing/2014/main" id="{85063CD5-D40D-410B-82E6-231CBDA6050A}"/>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oneCellAnchor>
    <xdr:from>
      <xdr:col>0</xdr:col>
      <xdr:colOff>0</xdr:colOff>
      <xdr:row>0</xdr:row>
      <xdr:rowOff>139700</xdr:rowOff>
    </xdr:from>
    <xdr:ext cx="2505074" cy="914400"/>
    <xdr:pic>
      <xdr:nvPicPr>
        <xdr:cNvPr id="12" name="Imagen 3">
          <a:extLst>
            <a:ext uri="{FF2B5EF4-FFF2-40B4-BE49-F238E27FC236}">
              <a16:creationId xmlns:a16="http://schemas.microsoft.com/office/drawing/2014/main" id="{7C3442F1-5357-4697-8C59-0638175FA7A5}"/>
            </a:ext>
          </a:extLst>
        </xdr:cNvPr>
        <xdr:cNvPicPr>
          <a:picLocks noChangeAspect="1"/>
        </xdr:cNvPicPr>
      </xdr:nvPicPr>
      <xdr:blipFill>
        <a:blip xmlns:r="http://schemas.openxmlformats.org/officeDocument/2006/relationships" r:embed="rId1"/>
        <a:stretch>
          <a:fillRect/>
        </a:stretch>
      </xdr:blipFill>
      <xdr:spPr>
        <a:xfrm>
          <a:off x="0" y="139700"/>
          <a:ext cx="2505074" cy="914400"/>
        </a:xfrm>
        <a:prstGeom prst="rect">
          <a:avLst/>
        </a:prstGeom>
      </xdr:spPr>
    </xdr:pic>
    <xdr:clientData/>
  </xdr:oneCellAnchor>
  <xdr:twoCellAnchor>
    <xdr:from>
      <xdr:col>6</xdr:col>
      <xdr:colOff>482600</xdr:colOff>
      <xdr:row>0</xdr:row>
      <xdr:rowOff>260350</xdr:rowOff>
    </xdr:from>
    <xdr:to>
      <xdr:col>7</xdr:col>
      <xdr:colOff>327024</xdr:colOff>
      <xdr:row>2</xdr:row>
      <xdr:rowOff>127000</xdr:rowOff>
    </xdr:to>
    <xdr:grpSp>
      <xdr:nvGrpSpPr>
        <xdr:cNvPr id="13" name="Group 8">
          <a:extLst>
            <a:ext uri="{FF2B5EF4-FFF2-40B4-BE49-F238E27FC236}">
              <a16:creationId xmlns:a16="http://schemas.microsoft.com/office/drawing/2014/main" id="{291CB119-7BC3-4D9E-AE0F-1DF61EED9BF4}"/>
            </a:ext>
          </a:extLst>
        </xdr:cNvPr>
        <xdr:cNvGrpSpPr>
          <a:grpSpLocks/>
        </xdr:cNvGrpSpPr>
      </xdr:nvGrpSpPr>
      <xdr:grpSpPr bwMode="auto">
        <a:xfrm>
          <a:off x="6988175" y="260350"/>
          <a:ext cx="673099" cy="323850"/>
          <a:chOff x="2381" y="720"/>
          <a:chExt cx="3154" cy="65"/>
        </a:xfrm>
      </xdr:grpSpPr>
      <xdr:pic>
        <xdr:nvPicPr>
          <xdr:cNvPr id="14" name="6 Imagen">
            <a:extLst>
              <a:ext uri="{FF2B5EF4-FFF2-40B4-BE49-F238E27FC236}">
                <a16:creationId xmlns:a16="http://schemas.microsoft.com/office/drawing/2014/main" id="{2BE3D8BE-9615-0EE0-A3D5-A09083221A5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5" name="7 Imagen">
            <a:extLst>
              <a:ext uri="{FF2B5EF4-FFF2-40B4-BE49-F238E27FC236}">
                <a16:creationId xmlns:a16="http://schemas.microsoft.com/office/drawing/2014/main" id="{C79ABF38-C6FA-3EA7-414A-710897538F5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7</xdr:col>
      <xdr:colOff>31750</xdr:colOff>
      <xdr:row>0</xdr:row>
      <xdr:rowOff>273050</xdr:rowOff>
    </xdr:from>
    <xdr:to>
      <xdr:col>9</xdr:col>
      <xdr:colOff>104775</xdr:colOff>
      <xdr:row>3</xdr:row>
      <xdr:rowOff>31749</xdr:rowOff>
    </xdr:to>
    <xdr:sp macro="" textlink="">
      <xdr:nvSpPr>
        <xdr:cNvPr id="16" name="CuadroTexto 4">
          <a:extLst>
            <a:ext uri="{FF2B5EF4-FFF2-40B4-BE49-F238E27FC236}">
              <a16:creationId xmlns:a16="http://schemas.microsoft.com/office/drawing/2014/main" id="{DF13B3F0-F02C-4EEC-B784-2990DE8BA11B}"/>
            </a:ext>
          </a:extLst>
        </xdr:cNvPr>
        <xdr:cNvSpPr txBox="1"/>
      </xdr:nvSpPr>
      <xdr:spPr>
        <a:xfrm>
          <a:off x="7366000" y="273050"/>
          <a:ext cx="1663700" cy="673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3" name="Imagen 1">
          <a:extLst>
            <a:ext uri="{FF2B5EF4-FFF2-40B4-BE49-F238E27FC236}">
              <a16:creationId xmlns:a16="http://schemas.microsoft.com/office/drawing/2014/main" id="{E0E20D6D-189A-4FE4-B66D-95BA1C3803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4" name="Imagen 1">
          <a:extLst>
            <a:ext uri="{FF2B5EF4-FFF2-40B4-BE49-F238E27FC236}">
              <a16:creationId xmlns:a16="http://schemas.microsoft.com/office/drawing/2014/main" id="{BDB936BD-A514-498B-91BA-0CF95A1C65E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5" name="Imagen 1">
          <a:extLst>
            <a:ext uri="{FF2B5EF4-FFF2-40B4-BE49-F238E27FC236}">
              <a16:creationId xmlns:a16="http://schemas.microsoft.com/office/drawing/2014/main" id="{27DA177B-FF2B-48B9-AD47-263A32F6F9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19050</xdr:rowOff>
    </xdr:from>
    <xdr:to>
      <xdr:col>0</xdr:col>
      <xdr:colOff>2351314</xdr:colOff>
      <xdr:row>4</xdr:row>
      <xdr:rowOff>3001</xdr:rowOff>
    </xdr:to>
    <xdr:pic>
      <xdr:nvPicPr>
        <xdr:cNvPr id="2" name="18 Imagen" descr="Logo CSJ RGB_01">
          <a:extLst>
            <a:ext uri="{FF2B5EF4-FFF2-40B4-BE49-F238E27FC236}">
              <a16:creationId xmlns:a16="http://schemas.microsoft.com/office/drawing/2014/main" id="{00FB36A4-0134-495F-8207-5D18550970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19050"/>
          <a:ext cx="2322739" cy="631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1085850</xdr:colOff>
      <xdr:row>0</xdr:row>
      <xdr:rowOff>57150</xdr:rowOff>
    </xdr:from>
    <xdr:to>
      <xdr:col>4</xdr:col>
      <xdr:colOff>2828925</xdr:colOff>
      <xdr:row>3</xdr:row>
      <xdr:rowOff>123825</xdr:rowOff>
    </xdr:to>
    <xdr:sp macro="" textlink="">
      <xdr:nvSpPr>
        <xdr:cNvPr id="3" name="CuadroTexto 4">
          <a:extLst>
            <a:ext uri="{FF2B5EF4-FFF2-40B4-BE49-F238E27FC236}">
              <a16:creationId xmlns:a16="http://schemas.microsoft.com/office/drawing/2014/main" id="{0BDB4396-54CF-42E3-8D87-FF83827E2523}"/>
            </a:ext>
          </a:extLst>
        </xdr:cNvPr>
        <xdr:cNvSpPr txBox="1"/>
      </xdr:nvSpPr>
      <xdr:spPr>
        <a:xfrm>
          <a:off x="7981950" y="57150"/>
          <a:ext cx="1743075" cy="552450"/>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4</xdr:col>
      <xdr:colOff>85725</xdr:colOff>
      <xdr:row>2</xdr:row>
      <xdr:rowOff>123825</xdr:rowOff>
    </xdr:from>
    <xdr:to>
      <xdr:col>4</xdr:col>
      <xdr:colOff>2895599</xdr:colOff>
      <xdr:row>4</xdr:row>
      <xdr:rowOff>38100</xdr:rowOff>
    </xdr:to>
    <xdr:grpSp>
      <xdr:nvGrpSpPr>
        <xdr:cNvPr id="4" name="Group 8">
          <a:extLst>
            <a:ext uri="{FF2B5EF4-FFF2-40B4-BE49-F238E27FC236}">
              <a16:creationId xmlns:a16="http://schemas.microsoft.com/office/drawing/2014/main" id="{4759EE84-1A5D-459B-A81C-5B699F3F9E04}"/>
            </a:ext>
          </a:extLst>
        </xdr:cNvPr>
        <xdr:cNvGrpSpPr>
          <a:grpSpLocks/>
        </xdr:cNvGrpSpPr>
      </xdr:nvGrpSpPr>
      <xdr:grpSpPr bwMode="auto">
        <a:xfrm>
          <a:off x="6981825" y="447675"/>
          <a:ext cx="2809874" cy="238125"/>
          <a:chOff x="2381" y="720"/>
          <a:chExt cx="3154" cy="65"/>
        </a:xfrm>
      </xdr:grpSpPr>
      <xdr:pic>
        <xdr:nvPicPr>
          <xdr:cNvPr id="5" name="6 Imagen">
            <a:extLst>
              <a:ext uri="{FF2B5EF4-FFF2-40B4-BE49-F238E27FC236}">
                <a16:creationId xmlns:a16="http://schemas.microsoft.com/office/drawing/2014/main" id="{8E81403B-9B95-46FC-9F73-54EFFAD5B0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A0B2B482-4DE0-4D6C-821D-4E224768DE6D}"/>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4</xdr:col>
      <xdr:colOff>1266825</xdr:colOff>
      <xdr:row>2</xdr:row>
      <xdr:rowOff>9525</xdr:rowOff>
    </xdr:from>
    <xdr:to>
      <xdr:col>4</xdr:col>
      <xdr:colOff>2800351</xdr:colOff>
      <xdr:row>3</xdr:row>
      <xdr:rowOff>118654</xdr:rowOff>
    </xdr:to>
    <xdr:pic>
      <xdr:nvPicPr>
        <xdr:cNvPr id="7" name="Imagen 6">
          <a:extLst>
            <a:ext uri="{FF2B5EF4-FFF2-40B4-BE49-F238E27FC236}">
              <a16:creationId xmlns:a16="http://schemas.microsoft.com/office/drawing/2014/main" id="{F3C8D66F-0EC2-4FF6-9142-0A5AAE274964}"/>
            </a:ext>
          </a:extLst>
        </xdr:cNvPr>
        <xdr:cNvPicPr>
          <a:picLocks noChangeAspect="1"/>
        </xdr:cNvPicPr>
      </xdr:nvPicPr>
      <xdr:blipFill>
        <a:blip xmlns:r="http://schemas.openxmlformats.org/officeDocument/2006/relationships" r:embed="rId4"/>
        <a:stretch>
          <a:fillRect/>
        </a:stretch>
      </xdr:blipFill>
      <xdr:spPr>
        <a:xfrm>
          <a:off x="8162925" y="333375"/>
          <a:ext cx="1533526" cy="271054"/>
        </a:xfrm>
        <a:prstGeom prst="rect">
          <a:avLst/>
        </a:prstGeom>
      </xdr:spPr>
    </xdr:pic>
    <xdr:clientData/>
  </xdr:twoCellAnchor>
  <xdr:oneCellAnchor>
    <xdr:from>
      <xdr:col>5</xdr:col>
      <xdr:colOff>441960</xdr:colOff>
      <xdr:row>9</xdr:row>
      <xdr:rowOff>243840</xdr:rowOff>
    </xdr:from>
    <xdr:ext cx="1539240" cy="1508760"/>
    <xdr:sp macro="" textlink="">
      <xdr:nvSpPr>
        <xdr:cNvPr id="8" name="CuadroTexto 7">
          <a:extLst>
            <a:ext uri="{FF2B5EF4-FFF2-40B4-BE49-F238E27FC236}">
              <a16:creationId xmlns:a16="http://schemas.microsoft.com/office/drawing/2014/main" id="{A82F7D7E-CC34-4487-BAB6-4A51D6ED98EF}"/>
            </a:ext>
          </a:extLst>
        </xdr:cNvPr>
        <xdr:cNvSpPr txBox="1"/>
      </xdr:nvSpPr>
      <xdr:spPr>
        <a:xfrm>
          <a:off x="10233660" y="4025265"/>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twoCellAnchor>
    <xdr:from>
      <xdr:col>0</xdr:col>
      <xdr:colOff>28575</xdr:colOff>
      <xdr:row>0</xdr:row>
      <xdr:rowOff>19051</xdr:rowOff>
    </xdr:from>
    <xdr:to>
      <xdr:col>0</xdr:col>
      <xdr:colOff>2409824</xdr:colOff>
      <xdr:row>3</xdr:row>
      <xdr:rowOff>0</xdr:rowOff>
    </xdr:to>
    <xdr:pic>
      <xdr:nvPicPr>
        <xdr:cNvPr id="9" name="18 Imagen" descr="Logo CSJ RGB_01">
          <a:extLst>
            <a:ext uri="{FF2B5EF4-FFF2-40B4-BE49-F238E27FC236}">
              <a16:creationId xmlns:a16="http://schemas.microsoft.com/office/drawing/2014/main" id="{60FF34D0-BADE-493F-9CCE-AAEEA2884DD3}"/>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8575" y="19051"/>
          <a:ext cx="2362199" cy="46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159809</xdr:colOff>
      <xdr:row>0</xdr:row>
      <xdr:rowOff>93134</xdr:rowOff>
    </xdr:from>
    <xdr:to>
      <xdr:col>5</xdr:col>
      <xdr:colOff>0</xdr:colOff>
      <xdr:row>2</xdr:row>
      <xdr:rowOff>4234</xdr:rowOff>
    </xdr:to>
    <xdr:grpSp>
      <xdr:nvGrpSpPr>
        <xdr:cNvPr id="10" name="Group 8">
          <a:extLst>
            <a:ext uri="{FF2B5EF4-FFF2-40B4-BE49-F238E27FC236}">
              <a16:creationId xmlns:a16="http://schemas.microsoft.com/office/drawing/2014/main" id="{D1950623-AAC6-47C3-89CA-34A7F9DF314B}"/>
            </a:ext>
          </a:extLst>
        </xdr:cNvPr>
        <xdr:cNvGrpSpPr>
          <a:grpSpLocks/>
        </xdr:cNvGrpSpPr>
      </xdr:nvGrpSpPr>
      <xdr:grpSpPr bwMode="auto">
        <a:xfrm>
          <a:off x="7055909" y="93134"/>
          <a:ext cx="2735791" cy="234950"/>
          <a:chOff x="2381" y="720"/>
          <a:chExt cx="3154" cy="65"/>
        </a:xfrm>
      </xdr:grpSpPr>
      <xdr:pic>
        <xdr:nvPicPr>
          <xdr:cNvPr id="11" name="6 Imagen">
            <a:extLst>
              <a:ext uri="{FF2B5EF4-FFF2-40B4-BE49-F238E27FC236}">
                <a16:creationId xmlns:a16="http://schemas.microsoft.com/office/drawing/2014/main" id="{99B9EFB9-B9C9-4341-A49C-D482DAEC3A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2" name="7 Imagen">
            <a:extLst>
              <a:ext uri="{FF2B5EF4-FFF2-40B4-BE49-F238E27FC236}">
                <a16:creationId xmlns:a16="http://schemas.microsoft.com/office/drawing/2014/main" id="{54D88A78-87DB-4E59-BCA3-5F307ED00653}"/>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oneCellAnchor>
    <xdr:from>
      <xdr:col>6</xdr:col>
      <xdr:colOff>250031</xdr:colOff>
      <xdr:row>4</xdr:row>
      <xdr:rowOff>308662</xdr:rowOff>
    </xdr:from>
    <xdr:ext cx="1539240" cy="1508760"/>
    <xdr:sp macro="" textlink="">
      <xdr:nvSpPr>
        <xdr:cNvPr id="13" name="CuadroTexto 7">
          <a:extLst>
            <a:ext uri="{FF2B5EF4-FFF2-40B4-BE49-F238E27FC236}">
              <a16:creationId xmlns:a16="http://schemas.microsoft.com/office/drawing/2014/main" id="{FC204CA0-261C-4DB8-B25A-22C862DC4246}"/>
            </a:ext>
          </a:extLst>
        </xdr:cNvPr>
        <xdr:cNvSpPr txBox="1"/>
      </xdr:nvSpPr>
      <xdr:spPr>
        <a:xfrm>
          <a:off x="10756106" y="956362"/>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28575</xdr:rowOff>
    </xdr:from>
    <xdr:to>
      <xdr:col>0</xdr:col>
      <xdr:colOff>1666875</xdr:colOff>
      <xdr:row>2</xdr:row>
      <xdr:rowOff>0</xdr:rowOff>
    </xdr:to>
    <xdr:pic>
      <xdr:nvPicPr>
        <xdr:cNvPr id="2" name="18 Imagen" descr="Logo CSJ RGB_01">
          <a:extLst>
            <a:ext uri="{FF2B5EF4-FFF2-40B4-BE49-F238E27FC236}">
              <a16:creationId xmlns:a16="http://schemas.microsoft.com/office/drawing/2014/main" id="{2E593C34-CEB9-435D-B476-A1DA8AB8EC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8575"/>
          <a:ext cx="166687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5</xdr:col>
      <xdr:colOff>2905125</xdr:colOff>
      <xdr:row>1</xdr:row>
      <xdr:rowOff>171449</xdr:rowOff>
    </xdr:to>
    <xdr:sp macro="" textlink="">
      <xdr:nvSpPr>
        <xdr:cNvPr id="3" name="CuadroTexto 4">
          <a:extLst>
            <a:ext uri="{FF2B5EF4-FFF2-40B4-BE49-F238E27FC236}">
              <a16:creationId xmlns:a16="http://schemas.microsoft.com/office/drawing/2014/main" id="{8657CAD0-106E-4E07-AFBE-7A39ACE0F3D7}"/>
            </a:ext>
          </a:extLst>
        </xdr:cNvPr>
        <xdr:cNvSpPr txBox="1"/>
      </xdr:nvSpPr>
      <xdr:spPr>
        <a:xfrm>
          <a:off x="8829675" y="38100"/>
          <a:ext cx="1047750"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5</xdr:col>
      <xdr:colOff>38101</xdr:colOff>
      <xdr:row>1</xdr:row>
      <xdr:rowOff>161925</xdr:rowOff>
    </xdr:from>
    <xdr:to>
      <xdr:col>6</xdr:col>
      <xdr:colOff>0</xdr:colOff>
      <xdr:row>2</xdr:row>
      <xdr:rowOff>0</xdr:rowOff>
    </xdr:to>
    <xdr:grpSp>
      <xdr:nvGrpSpPr>
        <xdr:cNvPr id="4" name="Group 8">
          <a:extLst>
            <a:ext uri="{FF2B5EF4-FFF2-40B4-BE49-F238E27FC236}">
              <a16:creationId xmlns:a16="http://schemas.microsoft.com/office/drawing/2014/main" id="{F20E01F5-B012-48A9-9671-3AD4361AA9D7}"/>
            </a:ext>
          </a:extLst>
        </xdr:cNvPr>
        <xdr:cNvGrpSpPr>
          <a:grpSpLocks/>
        </xdr:cNvGrpSpPr>
      </xdr:nvGrpSpPr>
      <xdr:grpSpPr bwMode="auto">
        <a:xfrm>
          <a:off x="7705726" y="447675"/>
          <a:ext cx="2171699" cy="76200"/>
          <a:chOff x="2381" y="720"/>
          <a:chExt cx="3154" cy="65"/>
        </a:xfrm>
      </xdr:grpSpPr>
      <xdr:pic>
        <xdr:nvPicPr>
          <xdr:cNvPr id="5" name="6 Imagen">
            <a:extLst>
              <a:ext uri="{FF2B5EF4-FFF2-40B4-BE49-F238E27FC236}">
                <a16:creationId xmlns:a16="http://schemas.microsoft.com/office/drawing/2014/main" id="{2707A21A-26BC-4B2A-8562-96A953C6253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9B86B28A-BDCA-4A55-ACF3-96A319026B7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1266824</xdr:colOff>
      <xdr:row>1</xdr:row>
      <xdr:rowOff>57150</xdr:rowOff>
    </xdr:from>
    <xdr:to>
      <xdr:col>6</xdr:col>
      <xdr:colOff>588434</xdr:colOff>
      <xdr:row>2</xdr:row>
      <xdr:rowOff>90079</xdr:rowOff>
    </xdr:to>
    <xdr:pic>
      <xdr:nvPicPr>
        <xdr:cNvPr id="7" name="Imagen 6">
          <a:extLst>
            <a:ext uri="{FF2B5EF4-FFF2-40B4-BE49-F238E27FC236}">
              <a16:creationId xmlns:a16="http://schemas.microsoft.com/office/drawing/2014/main" id="{7F8E721D-7549-44E2-B994-D7DB283D21A4}"/>
            </a:ext>
          </a:extLst>
        </xdr:cNvPr>
        <xdr:cNvPicPr>
          <a:picLocks noChangeAspect="1"/>
        </xdr:cNvPicPr>
      </xdr:nvPicPr>
      <xdr:blipFill>
        <a:blip xmlns:r="http://schemas.openxmlformats.org/officeDocument/2006/relationships" r:embed="rId4"/>
        <a:stretch>
          <a:fillRect/>
        </a:stretch>
      </xdr:blipFill>
      <xdr:spPr>
        <a:xfrm>
          <a:off x="8934449" y="342900"/>
          <a:ext cx="1531410" cy="271054"/>
        </a:xfrm>
        <a:prstGeom prst="rect">
          <a:avLst/>
        </a:prstGeom>
      </xdr:spPr>
    </xdr:pic>
    <xdr:clientData/>
  </xdr:twoCellAnchor>
  <xdr:oneCellAnchor>
    <xdr:from>
      <xdr:col>6</xdr:col>
      <xdr:colOff>480060</xdr:colOff>
      <xdr:row>2</xdr:row>
      <xdr:rowOff>91440</xdr:rowOff>
    </xdr:from>
    <xdr:ext cx="2156460" cy="5844540"/>
    <xdr:sp macro="" textlink="">
      <xdr:nvSpPr>
        <xdr:cNvPr id="8" name="CuadroTexto 7">
          <a:extLst>
            <a:ext uri="{FF2B5EF4-FFF2-40B4-BE49-F238E27FC236}">
              <a16:creationId xmlns:a16="http://schemas.microsoft.com/office/drawing/2014/main" id="{FBCB2AC0-604A-4A5D-9FA2-C49D3B8BD816}"/>
            </a:ext>
          </a:extLst>
        </xdr:cNvPr>
        <xdr:cNvSpPr txBox="1"/>
      </xdr:nvSpPr>
      <xdr:spPr>
        <a:xfrm>
          <a:off x="10357485" y="615315"/>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1" baseline="0">
              <a:solidFill>
                <a:srgbClr val="FF0000"/>
              </a:solidFill>
            </a:rPr>
            <a:t>Si la debiidad o amenaza afecta la parte operativa ( errores, demoras, etc) se llevan como causa  de los riesgos, en el Plan de riesgos respectivo.</a:t>
          </a:r>
        </a:p>
      </xdr:txBody>
    </xdr:sp>
    <xdr:clientData/>
  </xdr:oneCellAnchor>
  <xdr:twoCellAnchor>
    <xdr:from>
      <xdr:col>0</xdr:col>
      <xdr:colOff>0</xdr:colOff>
      <xdr:row>0</xdr:row>
      <xdr:rowOff>28575</xdr:rowOff>
    </xdr:from>
    <xdr:to>
      <xdr:col>0</xdr:col>
      <xdr:colOff>1666875</xdr:colOff>
      <xdr:row>2</xdr:row>
      <xdr:rowOff>0</xdr:rowOff>
    </xdr:to>
    <xdr:pic>
      <xdr:nvPicPr>
        <xdr:cNvPr id="9" name="18 Imagen" descr="Logo CSJ RGB_01">
          <a:extLst>
            <a:ext uri="{FF2B5EF4-FFF2-40B4-BE49-F238E27FC236}">
              <a16:creationId xmlns:a16="http://schemas.microsoft.com/office/drawing/2014/main" id="{17E3E880-A26E-4F97-BCCF-8D131B88D8D4}"/>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0" y="28575"/>
          <a:ext cx="166687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5</xdr:col>
      <xdr:colOff>2905125</xdr:colOff>
      <xdr:row>1</xdr:row>
      <xdr:rowOff>171449</xdr:rowOff>
    </xdr:to>
    <xdr:sp macro="" textlink="">
      <xdr:nvSpPr>
        <xdr:cNvPr id="10" name="CuadroTexto 4">
          <a:extLst>
            <a:ext uri="{FF2B5EF4-FFF2-40B4-BE49-F238E27FC236}">
              <a16:creationId xmlns:a16="http://schemas.microsoft.com/office/drawing/2014/main" id="{3C0B63C7-E2DB-40D7-806E-69139EC92EAE}"/>
            </a:ext>
          </a:extLst>
        </xdr:cNvPr>
        <xdr:cNvSpPr txBox="1"/>
      </xdr:nvSpPr>
      <xdr:spPr>
        <a:xfrm>
          <a:off x="8829675" y="38100"/>
          <a:ext cx="1047750"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5</xdr:col>
      <xdr:colOff>38101</xdr:colOff>
      <xdr:row>1</xdr:row>
      <xdr:rowOff>161925</xdr:rowOff>
    </xdr:from>
    <xdr:to>
      <xdr:col>6</xdr:col>
      <xdr:colOff>0</xdr:colOff>
      <xdr:row>2</xdr:row>
      <xdr:rowOff>0</xdr:rowOff>
    </xdr:to>
    <xdr:grpSp>
      <xdr:nvGrpSpPr>
        <xdr:cNvPr id="11" name="Group 8">
          <a:extLst>
            <a:ext uri="{FF2B5EF4-FFF2-40B4-BE49-F238E27FC236}">
              <a16:creationId xmlns:a16="http://schemas.microsoft.com/office/drawing/2014/main" id="{5410F25F-CB50-4026-A7F2-8AB89C0F8869}"/>
            </a:ext>
          </a:extLst>
        </xdr:cNvPr>
        <xdr:cNvGrpSpPr>
          <a:grpSpLocks/>
        </xdr:cNvGrpSpPr>
      </xdr:nvGrpSpPr>
      <xdr:grpSpPr bwMode="auto">
        <a:xfrm>
          <a:off x="7705726" y="447675"/>
          <a:ext cx="2171699" cy="76200"/>
          <a:chOff x="2381" y="720"/>
          <a:chExt cx="3154" cy="65"/>
        </a:xfrm>
      </xdr:grpSpPr>
      <xdr:pic>
        <xdr:nvPicPr>
          <xdr:cNvPr id="12" name="6 Imagen">
            <a:extLst>
              <a:ext uri="{FF2B5EF4-FFF2-40B4-BE49-F238E27FC236}">
                <a16:creationId xmlns:a16="http://schemas.microsoft.com/office/drawing/2014/main" id="{D9E1C7F2-6766-4EAE-9B19-E9457B6059F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3" name="7 Imagen">
            <a:extLst>
              <a:ext uri="{FF2B5EF4-FFF2-40B4-BE49-F238E27FC236}">
                <a16:creationId xmlns:a16="http://schemas.microsoft.com/office/drawing/2014/main" id="{46154015-2E55-4B6F-810D-55E553C694B4}"/>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1266824</xdr:colOff>
      <xdr:row>1</xdr:row>
      <xdr:rowOff>57150</xdr:rowOff>
    </xdr:from>
    <xdr:to>
      <xdr:col>6</xdr:col>
      <xdr:colOff>588434</xdr:colOff>
      <xdr:row>2</xdr:row>
      <xdr:rowOff>90079</xdr:rowOff>
    </xdr:to>
    <xdr:pic>
      <xdr:nvPicPr>
        <xdr:cNvPr id="14" name="Imagen 6">
          <a:extLst>
            <a:ext uri="{FF2B5EF4-FFF2-40B4-BE49-F238E27FC236}">
              <a16:creationId xmlns:a16="http://schemas.microsoft.com/office/drawing/2014/main" id="{1621EB49-F4B4-4652-822B-5D4D7E1E59FA}"/>
            </a:ext>
          </a:extLst>
        </xdr:cNvPr>
        <xdr:cNvPicPr>
          <a:picLocks noChangeAspect="1"/>
        </xdr:cNvPicPr>
      </xdr:nvPicPr>
      <xdr:blipFill>
        <a:blip xmlns:r="http://schemas.openxmlformats.org/officeDocument/2006/relationships" r:embed="rId4"/>
        <a:stretch>
          <a:fillRect/>
        </a:stretch>
      </xdr:blipFill>
      <xdr:spPr>
        <a:xfrm>
          <a:off x="8934449" y="342900"/>
          <a:ext cx="1531410" cy="27105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21405</xdr:colOff>
      <xdr:row>0</xdr:row>
      <xdr:rowOff>63500</xdr:rowOff>
    </xdr:from>
    <xdr:to>
      <xdr:col>2</xdr:col>
      <xdr:colOff>1050778</xdr:colOff>
      <xdr:row>2</xdr:row>
      <xdr:rowOff>550053</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5" y="63500"/>
          <a:ext cx="3335783" cy="918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162918</xdr:colOff>
      <xdr:row>0</xdr:row>
      <xdr:rowOff>0</xdr:rowOff>
    </xdr:from>
    <xdr:to>
      <xdr:col>2</xdr:col>
      <xdr:colOff>604157</xdr:colOff>
      <xdr:row>2</xdr:row>
      <xdr:rowOff>129360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918" y="0"/>
          <a:ext cx="3317789" cy="834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293547</xdr:colOff>
      <xdr:row>0</xdr:row>
      <xdr:rowOff>68035</xdr:rowOff>
    </xdr:from>
    <xdr:to>
      <xdr:col>2</xdr:col>
      <xdr:colOff>1537607</xdr:colOff>
      <xdr:row>2</xdr:row>
      <xdr:rowOff>200798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547" y="68035"/>
          <a:ext cx="3298739" cy="82672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3" name="Imagen 1">
          <a:extLst>
            <a:ext uri="{FF2B5EF4-FFF2-40B4-BE49-F238E27FC236}">
              <a16:creationId xmlns:a16="http://schemas.microsoft.com/office/drawing/2014/main" id="{2E5B85AA-01AE-4677-B862-2E551650D4C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xdr:col>
      <xdr:colOff>866775</xdr:colOff>
      <xdr:row>2</xdr:row>
      <xdr:rowOff>15875</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131695" cy="7245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3" name="Imagen 1">
          <a:extLst>
            <a:ext uri="{FF2B5EF4-FFF2-40B4-BE49-F238E27FC236}">
              <a16:creationId xmlns:a16="http://schemas.microsoft.com/office/drawing/2014/main" id="{0782EBE9-CFDE-4FA0-AC83-1682655AEEA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xdr:rowOff>
    </xdr:from>
    <xdr:to>
      <xdr:col>1</xdr:col>
      <xdr:colOff>866775</xdr:colOff>
      <xdr:row>2</xdr:row>
      <xdr:rowOff>15875</xdr:rowOff>
    </xdr:to>
    <xdr:pic>
      <xdr:nvPicPr>
        <xdr:cNvPr id="4" name="Imagen 1">
          <a:extLst>
            <a:ext uri="{FF2B5EF4-FFF2-40B4-BE49-F238E27FC236}">
              <a16:creationId xmlns:a16="http://schemas.microsoft.com/office/drawing/2014/main" id="{C908B82C-54FF-4D67-B25A-8B355E667F1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2095500" cy="7302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Usuario/Documents/ARCHIVOS%20COMPUTADOR%20SANDRA/CALIDAD/PLAN%20DE%20ACCI&#211;N%20Y%20RIESGOS%20PALOQUEMAO/Documentos%20finales/Formato%20Riesgos%20Despachos%20Judiciales%20Certificado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uario/Documents/ARCHIVOS%20COMPUTADOR%20SANDRA/CALIDAD/PLAN%20DE%20ACCI&#211;N%20Y%20RIESGOS%20PALOQUEMAO/Documentos%20finales/Formato%20Riesgos%20Despachos%20Judiciales%20Certificados%20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etbcsj-my.sharepoint.com/Users/mador/OneDrive/Documentos/Norma%20Icontec/Formato%20ARIESGOS%20EJEMPLO.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Dora/Documents/A%20CSJ%202022/Matriz%20de%20riesgo%20propuestas/URNA/Matriz%20de%20riesgos%20Urna%20-11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
      <sheetName val="Análisis de Contexto "/>
      <sheetName val="Estrategias"/>
      <sheetName val="3. Identificación de Riesgos "/>
      <sheetName val="4. Valoración Controles"/>
      <sheetName val="5. Mapa de Riesgo"/>
      <sheetName val="Tabla de Valoración"/>
      <sheetName val="Valoración Probabilidad"/>
      <sheetName val="Valoración del Impacto"/>
      <sheetName val="Seguimiento 1 trimestre"/>
      <sheetName val="Seguimiento 2 trimestre"/>
      <sheetName val="Seguimiento 3 trimestre "/>
      <sheetName val="Seguimiento 4 trimestre"/>
      <sheetName val="Seguimiento 1 trimestre (2)"/>
      <sheetName val="8- Políticas de Administració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Presentacion "/>
      <sheetName val="2-  Análisis de Contexto "/>
      <sheetName val="3. Estrategias"/>
      <sheetName val="4- Instructivo Riesgos "/>
      <sheetName val="5-. Identificación de Riesgos"/>
      <sheetName val="6. Valoración Controles"/>
      <sheetName val="7. Mapa Final"/>
      <sheetName val="8- Politicas de admiistracion "/>
      <sheetName val="9- Matriz de Calor "/>
      <sheetName val="Seguimiento 1 Trimestre"/>
      <sheetName val="Seguimiento 2 Trimestre"/>
      <sheetName val="Seguimiento 3 Trimestre"/>
      <sheetName val="Seguimiento 4 Trimestre"/>
    </sheetNames>
    <sheetDataSet>
      <sheetData sheetId="0"/>
      <sheetData sheetId="1"/>
      <sheetData sheetId="2"/>
      <sheetData sheetId="3"/>
      <sheetData sheetId="4"/>
      <sheetData sheetId="5"/>
      <sheetData sheetId="6"/>
      <sheetData sheetId="7">
        <row r="6">
          <cell r="B6" t="str">
            <v>Muy Baja</v>
          </cell>
          <cell r="C6" t="str">
            <v>Resultados entre 0- 4%</v>
          </cell>
          <cell r="D6">
            <v>0.04</v>
          </cell>
          <cell r="E6" t="str">
            <v>Puede ocurrir solo en circunstancias excepcionales</v>
          </cell>
          <cell r="F6">
            <v>1</v>
          </cell>
        </row>
        <row r="7">
          <cell r="B7" t="str">
            <v>Baja</v>
          </cell>
          <cell r="C7" t="str">
            <v>Resultados entre 5%- 9%</v>
          </cell>
          <cell r="D7">
            <v>0.09</v>
          </cell>
          <cell r="E7" t="str">
            <v xml:space="preserve"> Puede ocurrir en algún momento</v>
          </cell>
          <cell r="F7">
            <v>2</v>
          </cell>
        </row>
        <row r="8">
          <cell r="B8" t="str">
            <v>Media</v>
          </cell>
          <cell r="C8" t="str">
            <v>Resultados entre 10%- 29%</v>
          </cell>
          <cell r="D8">
            <v>0.28999999999999998</v>
          </cell>
          <cell r="E8" t="str">
            <v xml:space="preserve"> Podría ocurrir en algún momento</v>
          </cell>
          <cell r="F8">
            <v>3</v>
          </cell>
        </row>
        <row r="9">
          <cell r="B9" t="str">
            <v>Alta</v>
          </cell>
          <cell r="C9" t="str">
            <v>Resultados entre 30% - 49%</v>
          </cell>
          <cell r="D9">
            <v>0.49</v>
          </cell>
          <cell r="E9" t="str">
            <v>Probablemente ocurrirá en la mayoria de las circunstancias</v>
          </cell>
          <cell r="F9">
            <v>4</v>
          </cell>
        </row>
        <row r="10">
          <cell r="B10" t="str">
            <v>Muy Alta</v>
          </cell>
          <cell r="C10" t="str">
            <v>Resultados entre 50% - 100%</v>
          </cell>
          <cell r="D10">
            <v>1</v>
          </cell>
          <cell r="E10" t="str">
            <v>Se espera que ocurra en la mayoría de las circunstancias</v>
          </cell>
          <cell r="F10">
            <v>5</v>
          </cell>
        </row>
      </sheetData>
      <sheetData sheetId="8"/>
      <sheetData sheetId="9"/>
      <sheetData sheetId="10"/>
      <sheetData sheetId="11"/>
      <sheetData sheetId="12"/>
    </sheetDataSet>
  </externalBook>
</externalLink>
</file>

<file path=xl/persons/person.xml><?xml version="1.0" encoding="utf-8"?>
<personList xmlns="http://schemas.microsoft.com/office/spreadsheetml/2018/threadedcomments" xmlns:x="http://schemas.openxmlformats.org/spreadsheetml/2006/main">
  <person displayName="Luz Adriana Vargas Porto" id="{2996533A-4C75-4291-9A27-A71A4B608101}" userId="S::lvargaspo@cendoj.ramajudicial.gov.co::93cb95f6-04c2-4f41-b16f-bb8b65a6149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2" dT="2023-09-12T20:18:23.12" personId="{2996533A-4C75-4291-9A27-A71A4B608101}" id="{B21F2A4D-4331-4C6B-AA30-4FE0F95C1EF4}">
    <text>Matriz de pase a compañeros</text>
  </threadedComment>
  <threadedComment ref="E13" dT="2023-09-12T20:18:51.34" personId="{2996533A-4C75-4291-9A27-A71A4B608101}" id="{5213D8B7-891E-4939-9C6B-88E55F5F8B40}">
    <text>Matriz de pase a compañeros</text>
  </threadedComment>
  <threadedComment ref="E14" dT="2023-09-12T20:19:52.10" personId="{2996533A-4C75-4291-9A27-A71A4B608101}" id="{C40D279E-3B10-476D-933E-25260F672B11}">
    <text>Correo electrónico según ocurrencia</text>
  </threadedComment>
  <threadedComment ref="E20" dT="2023-09-12T20:20:35.86" personId="{2996533A-4C75-4291-9A27-A71A4B608101}" id="{26F4ED07-766D-4A7A-8019-4327A4E6166E}">
    <text>Sistema de audiencias</text>
  </threadedComment>
  <threadedComment ref="E21" dT="2023-09-12T20:20:45.89" personId="{2996533A-4C75-4291-9A27-A71A4B608101}" id="{A1C8BBDF-C85E-40FC-8B47-4DA8C46E4E87}">
    <text>Sistema de audiencias</text>
  </threadedComment>
  <threadedComment ref="E22" dT="2023-09-12T20:21:00.42" personId="{2996533A-4C75-4291-9A27-A71A4B608101}" id="{6D9459A2-B372-4E6C-AFC8-1B7B2A45ABEE}">
    <text>Sistema de audiencias</text>
  </threadedComment>
  <threadedComment ref="E23" dT="2023-09-12T20:28:35.16" personId="{2996533A-4C75-4291-9A27-A71A4B608101}" id="{B40D5060-4157-42DA-B6DF-14CE74C1BB07}">
    <text>Planilla de envío de comunicaciones</text>
  </threadedComment>
  <threadedComment ref="E24" dT="2023-09-12T20:29:35.52" personId="{2996533A-4C75-4291-9A27-A71A4B608101}" id="{A0FF2B3B-D3D8-459A-BDAE-90ADD4EE8CDC}">
    <text>Correo electrónico a mesa de ayuda según ocurrencia</text>
  </threadedComment>
  <threadedComment ref="E30" dT="2023-09-12T20:31:02.08" personId="{2996533A-4C75-4291-9A27-A71A4B608101}" id="{81713A72-C700-446F-B06E-B945F0BB83E2}">
    <text>Procedimiento de reparto</text>
  </threadedComment>
  <threadedComment ref="E40" dT="2023-09-12T20:32:41.95" personId="{2996533A-4C75-4291-9A27-A71A4B608101}" id="{1132876A-6629-4776-95E0-2FC84C0D188F}">
    <text>Procedimeinto de reparto</text>
  </threadedComment>
  <threadedComment ref="E52" dT="2023-09-12T20:34:00.90" personId="{2996533A-4C75-4291-9A27-A71A4B608101}" id="{B2862FFF-75CA-499E-AF59-B74571BC99B7}">
    <text>TRD</text>
  </threadedComment>
  <threadedComment ref="E53" dT="2023-09-12T20:40:02.18" personId="{2996533A-4C75-4291-9A27-A71A4B608101}" id="{F15DACA0-A2DB-4734-9E40-43B476AAAC46}">
    <text>ESTUDIANTES EN PRÁCTICA DE CONSULTORIO O JUDICANTES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18"/>
  <sheetViews>
    <sheetView showGridLines="0" topLeftCell="A9" zoomScale="90" zoomScaleNormal="90" workbookViewId="0">
      <selection activeCell="C11" sqref="C11:I11"/>
    </sheetView>
  </sheetViews>
  <sheetFormatPr defaultColWidth="11.42578125" defaultRowHeight="15"/>
  <cols>
    <col min="1" max="1" width="28.140625" customWidth="1"/>
    <col min="2" max="2" width="18" customWidth="1"/>
    <col min="3" max="3" width="14.140625" style="6" customWidth="1"/>
    <col min="4" max="8" width="12.42578125" customWidth="1"/>
  </cols>
  <sheetData>
    <row r="1" spans="1:9" ht="21">
      <c r="A1" s="420" t="s">
        <v>0</v>
      </c>
      <c r="B1" s="420"/>
      <c r="C1" s="420"/>
      <c r="D1" s="420"/>
      <c r="E1" s="420"/>
      <c r="F1" s="420"/>
    </row>
    <row r="5" spans="1:9">
      <c r="D5" s="14"/>
      <c r="E5" s="14"/>
      <c r="F5" s="14"/>
      <c r="G5" s="14"/>
      <c r="H5" s="14"/>
    </row>
    <row r="6" spans="1:9" ht="16.7" customHeight="1">
      <c r="D6" s="14"/>
      <c r="E6" s="14"/>
      <c r="F6" s="14"/>
      <c r="G6" s="14"/>
      <c r="H6" s="14"/>
    </row>
    <row r="7" spans="1:9" ht="33.75">
      <c r="A7" s="421" t="s">
        <v>1</v>
      </c>
      <c r="B7" s="421"/>
      <c r="C7" s="421"/>
      <c r="D7" s="421"/>
      <c r="E7" s="421"/>
      <c r="F7" s="421"/>
      <c r="G7" s="421"/>
      <c r="H7" s="421"/>
      <c r="I7" s="421"/>
    </row>
    <row r="9" spans="1:9" s="7" customFormat="1" ht="63.75">
      <c r="A9" s="8" t="s">
        <v>2</v>
      </c>
      <c r="B9" s="422"/>
      <c r="C9" s="422"/>
      <c r="D9" s="422"/>
      <c r="E9" s="422"/>
      <c r="F9" s="422"/>
      <c r="G9" s="422"/>
      <c r="H9" s="422"/>
      <c r="I9" s="422"/>
    </row>
    <row r="10" spans="1:9" s="7" customFormat="1" ht="21" customHeight="1">
      <c r="A10" s="12"/>
      <c r="B10" s="13"/>
      <c r="C10" s="13"/>
      <c r="D10" s="12"/>
      <c r="E10" s="11"/>
    </row>
    <row r="11" spans="1:9" s="7" customFormat="1" ht="63.75">
      <c r="A11" s="8" t="s">
        <v>3</v>
      </c>
      <c r="B11" s="219" t="s">
        <v>4</v>
      </c>
      <c r="C11" s="423"/>
      <c r="D11" s="424"/>
      <c r="E11" s="424"/>
      <c r="F11" s="424"/>
      <c r="G11" s="424"/>
      <c r="H11" s="424"/>
      <c r="I11" s="425"/>
    </row>
    <row r="12" spans="1:9" ht="75" customHeight="1">
      <c r="A12" s="220" t="s">
        <v>3</v>
      </c>
      <c r="B12" s="221" t="s">
        <v>5</v>
      </c>
      <c r="C12" s="423"/>
      <c r="D12" s="424"/>
      <c r="E12" s="424"/>
      <c r="F12" s="424"/>
      <c r="G12" s="424"/>
      <c r="H12" s="424"/>
      <c r="I12" s="425"/>
    </row>
    <row r="13" spans="1:9" ht="42.75" customHeight="1">
      <c r="A13" s="9" t="s">
        <v>6</v>
      </c>
      <c r="B13" s="417"/>
      <c r="C13" s="417"/>
      <c r="D13" s="417"/>
      <c r="E13" s="417"/>
      <c r="F13" s="417"/>
      <c r="G13" s="417"/>
      <c r="H13" s="417"/>
      <c r="I13" s="417"/>
    </row>
    <row r="14" spans="1:9" s="7" customFormat="1" ht="25.5">
      <c r="A14" s="9" t="s">
        <v>7</v>
      </c>
      <c r="B14" s="418"/>
      <c r="C14" s="418"/>
      <c r="D14" s="418"/>
      <c r="E14" s="418"/>
      <c r="F14" s="418"/>
      <c r="G14" s="418"/>
      <c r="H14" s="418"/>
      <c r="I14" s="418"/>
    </row>
    <row r="15" spans="1:9" s="7" customFormat="1" ht="25.5">
      <c r="A15" s="9" t="s">
        <v>8</v>
      </c>
      <c r="B15" s="418"/>
      <c r="C15" s="418"/>
      <c r="D15" s="418"/>
      <c r="E15" s="418"/>
      <c r="F15" s="418"/>
      <c r="G15" s="418"/>
      <c r="H15" s="418"/>
      <c r="I15" s="418"/>
    </row>
    <row r="16" spans="1:9" s="7" customFormat="1" ht="25.5">
      <c r="A16" s="8" t="s">
        <v>9</v>
      </c>
      <c r="B16" s="419"/>
      <c r="C16" s="419"/>
      <c r="D16" s="419"/>
      <c r="E16" s="419"/>
      <c r="F16" s="419"/>
      <c r="G16" s="419"/>
      <c r="H16" s="419"/>
      <c r="I16" s="419"/>
    </row>
    <row r="18" spans="1:9" s="7" customFormat="1" ht="14.25">
      <c r="A18" s="8" t="s">
        <v>10</v>
      </c>
      <c r="B18" s="416"/>
      <c r="C18" s="416"/>
      <c r="D18" s="416"/>
      <c r="E18" s="416"/>
      <c r="F18" s="416"/>
      <c r="G18" s="416"/>
      <c r="H18" s="416"/>
      <c r="I18" s="416"/>
    </row>
  </sheetData>
  <mergeCells count="10">
    <mergeCell ref="B18:I18"/>
    <mergeCell ref="B13:I13"/>
    <mergeCell ref="B15:I15"/>
    <mergeCell ref="B16:I16"/>
    <mergeCell ref="A1:F1"/>
    <mergeCell ref="A7:I7"/>
    <mergeCell ref="B9:I9"/>
    <mergeCell ref="C11:I11"/>
    <mergeCell ref="B14:I14"/>
    <mergeCell ref="C12:I12"/>
  </mergeCells>
  <dataValidations count="2">
    <dataValidation allowBlank="1" showInputMessage="1" showErrorMessage="1" prompt="Proponer y escribir en una frase la estrategia para gestionar la debilidad, la oportunidad, la amenaza o la fortaleza.Usar verbo de acción en infinitivo._x000a_" sqref="G1" xr:uid="{00000000-0002-0000-0000-000000000000}"/>
    <dataValidation type="list" allowBlank="1" showInputMessage="1" showErrorMessage="1" sqref="B11:B12" xr:uid="{00000000-0002-0000-0000-000001000000}">
      <formula1>"Estrategicos, Misionales, Apoyo, Evaluacion y Mejora"</formula1>
    </dataValidation>
  </dataValidations>
  <printOptions horizontalCentered="1"/>
  <pageMargins left="0.70866141732283472" right="0.70866141732283472" top="0.74803149606299213" bottom="0.74803149606299213" header="0.31496062992125984" footer="0.31496062992125984"/>
  <pageSetup scale="8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B2:S43"/>
  <sheetViews>
    <sheetView showGridLines="0" topLeftCell="C1" zoomScale="70" zoomScaleNormal="70" workbookViewId="0">
      <selection activeCell="E11" sqref="E11"/>
    </sheetView>
  </sheetViews>
  <sheetFormatPr defaultColWidth="11.42578125" defaultRowHeight="15"/>
  <cols>
    <col min="1" max="1" width="3.7109375" style="2" customWidth="1"/>
    <col min="2" max="2" width="6.7109375" style="2" customWidth="1"/>
    <col min="3" max="3" width="11.42578125" style="2" customWidth="1"/>
    <col min="4" max="4" width="29.7109375" style="2" customWidth="1"/>
    <col min="5" max="9" width="25.28515625" style="2" customWidth="1"/>
    <col min="10" max="10" width="11.42578125" style="2"/>
    <col min="11" max="11" width="22.42578125" style="2" customWidth="1"/>
    <col min="12" max="12" width="4.5703125" style="2" customWidth="1"/>
    <col min="13" max="13" width="2.42578125" style="2" customWidth="1"/>
    <col min="14" max="16" width="11.42578125" style="2" customWidth="1"/>
    <col min="17" max="17" width="11.42578125" style="2"/>
    <col min="18" max="18" width="20.7109375" style="2" customWidth="1"/>
    <col min="19" max="19" width="20.85546875" style="2" customWidth="1"/>
    <col min="20" max="20" width="11.42578125" style="2"/>
    <col min="21" max="21" width="17.5703125" style="2" customWidth="1"/>
    <col min="22" max="16384" width="11.42578125" style="2"/>
  </cols>
  <sheetData>
    <row r="2" spans="2:19" ht="15.75" thickBot="1"/>
    <row r="3" spans="2:19">
      <c r="B3" s="109"/>
      <c r="C3" s="110"/>
      <c r="D3" s="110"/>
      <c r="E3" s="110"/>
      <c r="F3" s="110"/>
      <c r="G3" s="110"/>
      <c r="H3" s="110"/>
      <c r="I3" s="111"/>
    </row>
    <row r="4" spans="2:19">
      <c r="B4" s="760" t="s">
        <v>511</v>
      </c>
      <c r="C4" s="761"/>
      <c r="D4" s="761"/>
      <c r="E4" s="762" t="s">
        <v>512</v>
      </c>
      <c r="F4" s="762"/>
      <c r="G4" s="762"/>
      <c r="H4" s="762"/>
      <c r="I4" s="763"/>
      <c r="Q4" s="764" t="s">
        <v>513</v>
      </c>
      <c r="R4" s="764"/>
    </row>
    <row r="5" spans="2:19">
      <c r="B5" s="760"/>
      <c r="C5" s="761"/>
      <c r="D5" s="761"/>
      <c r="E5" s="762"/>
      <c r="F5" s="762"/>
      <c r="G5" s="762"/>
      <c r="H5" s="762"/>
      <c r="I5" s="763"/>
      <c r="Q5" s="764"/>
      <c r="R5" s="764"/>
    </row>
    <row r="6" spans="2:19">
      <c r="B6" s="760"/>
      <c r="C6" s="761"/>
      <c r="D6" s="761"/>
      <c r="E6" s="762"/>
      <c r="F6" s="762"/>
      <c r="G6" s="762"/>
      <c r="H6" s="762"/>
      <c r="I6" s="763"/>
      <c r="Q6" s="764"/>
      <c r="R6" s="764"/>
    </row>
    <row r="7" spans="2:19" ht="15.75" thickBot="1">
      <c r="B7" s="112"/>
      <c r="I7" s="113"/>
    </row>
    <row r="8" spans="2:19" ht="62.25" customHeight="1" thickBot="1">
      <c r="B8" s="765" t="s">
        <v>467</v>
      </c>
      <c r="C8" s="766"/>
      <c r="D8" s="51" t="s">
        <v>514</v>
      </c>
      <c r="E8" s="52">
        <v>5</v>
      </c>
      <c r="F8" s="52">
        <v>10</v>
      </c>
      <c r="G8" s="52">
        <v>15</v>
      </c>
      <c r="H8" s="52">
        <v>20</v>
      </c>
      <c r="I8" s="114">
        <v>25</v>
      </c>
      <c r="K8" s="767" t="s">
        <v>515</v>
      </c>
      <c r="L8" s="768"/>
      <c r="M8" s="768"/>
      <c r="N8" s="768"/>
      <c r="O8" s="768"/>
      <c r="P8" s="769"/>
      <c r="Q8" s="770" t="s">
        <v>516</v>
      </c>
      <c r="R8" s="770"/>
      <c r="S8" s="17" t="s">
        <v>517</v>
      </c>
    </row>
    <row r="9" spans="2:19" ht="62.25" customHeight="1" thickBot="1">
      <c r="B9" s="765"/>
      <c r="C9" s="766"/>
      <c r="D9" s="51" t="s">
        <v>518</v>
      </c>
      <c r="E9" s="53">
        <v>4</v>
      </c>
      <c r="F9" s="53">
        <v>8</v>
      </c>
      <c r="G9" s="52">
        <v>12</v>
      </c>
      <c r="H9" s="52">
        <v>16</v>
      </c>
      <c r="I9" s="114">
        <v>20</v>
      </c>
      <c r="K9" s="771" t="s">
        <v>519</v>
      </c>
      <c r="L9" s="772"/>
      <c r="M9" s="772"/>
      <c r="N9" s="772"/>
      <c r="O9" s="772"/>
      <c r="P9" s="772"/>
      <c r="Q9" s="773" t="s">
        <v>520</v>
      </c>
      <c r="R9" s="774"/>
      <c r="S9" s="17" t="s">
        <v>521</v>
      </c>
    </row>
    <row r="10" spans="2:19" ht="62.25" customHeight="1" thickBot="1">
      <c r="B10" s="765"/>
      <c r="C10" s="766"/>
      <c r="D10" s="51" t="s">
        <v>522</v>
      </c>
      <c r="E10" s="53">
        <v>3</v>
      </c>
      <c r="F10" s="53">
        <v>6</v>
      </c>
      <c r="G10" s="53">
        <v>9</v>
      </c>
      <c r="H10" s="52">
        <v>12</v>
      </c>
      <c r="I10" s="114">
        <v>15</v>
      </c>
      <c r="K10" s="775" t="s">
        <v>488</v>
      </c>
      <c r="L10" s="776"/>
      <c r="M10" s="776"/>
      <c r="N10" s="776"/>
      <c r="O10" s="776"/>
      <c r="P10" s="776"/>
      <c r="Q10" s="770" t="s">
        <v>523</v>
      </c>
      <c r="R10" s="770"/>
      <c r="S10" s="17" t="s">
        <v>524</v>
      </c>
    </row>
    <row r="11" spans="2:19" ht="62.25" customHeight="1">
      <c r="B11" s="765"/>
      <c r="C11" s="766"/>
      <c r="D11" s="51" t="s">
        <v>525</v>
      </c>
      <c r="E11" s="54">
        <v>2</v>
      </c>
      <c r="F11" s="53">
        <v>4</v>
      </c>
      <c r="G11" s="53">
        <v>6</v>
      </c>
      <c r="H11" s="52">
        <v>8</v>
      </c>
      <c r="I11" s="114">
        <v>10</v>
      </c>
      <c r="K11" s="777" t="s">
        <v>526</v>
      </c>
      <c r="L11" s="778"/>
      <c r="M11" s="778"/>
      <c r="N11" s="778"/>
      <c r="O11" s="778"/>
      <c r="P11" s="778"/>
      <c r="Q11" s="770" t="s">
        <v>464</v>
      </c>
      <c r="R11" s="615"/>
      <c r="S11" s="17" t="s">
        <v>464</v>
      </c>
    </row>
    <row r="12" spans="2:19" ht="62.25" customHeight="1">
      <c r="B12" s="765"/>
      <c r="C12" s="766"/>
      <c r="D12" s="51" t="s">
        <v>527</v>
      </c>
      <c r="E12" s="54">
        <v>1</v>
      </c>
      <c r="F12" s="54">
        <v>2</v>
      </c>
      <c r="G12" s="53">
        <v>3</v>
      </c>
      <c r="H12" s="52">
        <v>4</v>
      </c>
      <c r="I12" s="114">
        <v>5</v>
      </c>
    </row>
    <row r="13" spans="2:19" ht="62.25" customHeight="1" thickBot="1">
      <c r="B13" s="115"/>
      <c r="C13" s="758" t="s">
        <v>528</v>
      </c>
      <c r="D13" s="759"/>
      <c r="E13" s="116" t="s">
        <v>529</v>
      </c>
      <c r="F13" s="116" t="s">
        <v>530</v>
      </c>
      <c r="G13" s="116" t="s">
        <v>531</v>
      </c>
      <c r="H13" s="116" t="s">
        <v>532</v>
      </c>
      <c r="I13" s="117" t="s">
        <v>533</v>
      </c>
    </row>
    <row r="17" spans="4:6">
      <c r="D17" s="17"/>
      <c r="E17" s="17"/>
      <c r="F17" s="17"/>
    </row>
    <row r="18" spans="4:6" ht="15.75">
      <c r="D18" s="22" t="s">
        <v>534</v>
      </c>
      <c r="E18" s="118" t="s">
        <v>526</v>
      </c>
      <c r="F18" s="118">
        <v>1</v>
      </c>
    </row>
    <row r="19" spans="4:6">
      <c r="D19" s="22" t="s">
        <v>535</v>
      </c>
      <c r="E19" s="22" t="s">
        <v>526</v>
      </c>
      <c r="F19" s="22">
        <v>2</v>
      </c>
    </row>
    <row r="20" spans="4:6">
      <c r="D20" s="22" t="s">
        <v>536</v>
      </c>
      <c r="E20" s="22" t="s">
        <v>488</v>
      </c>
      <c r="F20" s="22">
        <v>2</v>
      </c>
    </row>
    <row r="21" spans="4:6">
      <c r="D21" s="22" t="s">
        <v>537</v>
      </c>
      <c r="E21" s="22" t="s">
        <v>538</v>
      </c>
      <c r="F21" s="22">
        <v>3</v>
      </c>
    </row>
    <row r="22" spans="4:6">
      <c r="D22" s="22" t="s">
        <v>539</v>
      </c>
      <c r="E22" s="22" t="s">
        <v>515</v>
      </c>
      <c r="F22" s="22">
        <v>4</v>
      </c>
    </row>
    <row r="23" spans="4:6">
      <c r="D23" s="22" t="s">
        <v>540</v>
      </c>
      <c r="E23" s="22" t="s">
        <v>526</v>
      </c>
      <c r="F23" s="22">
        <v>1</v>
      </c>
    </row>
    <row r="24" spans="4:6">
      <c r="D24" s="22" t="s">
        <v>541</v>
      </c>
      <c r="E24" s="22" t="s">
        <v>488</v>
      </c>
      <c r="F24" s="22">
        <v>2</v>
      </c>
    </row>
    <row r="25" spans="4:6">
      <c r="D25" s="22" t="s">
        <v>542</v>
      </c>
      <c r="E25" s="22" t="s">
        <v>488</v>
      </c>
      <c r="F25" s="22">
        <v>2</v>
      </c>
    </row>
    <row r="26" spans="4:6">
      <c r="D26" s="22" t="s">
        <v>543</v>
      </c>
      <c r="E26" s="22" t="s">
        <v>519</v>
      </c>
      <c r="F26" s="22">
        <v>3</v>
      </c>
    </row>
    <row r="27" spans="4:6">
      <c r="D27" s="22" t="s">
        <v>544</v>
      </c>
      <c r="E27" s="22" t="s">
        <v>515</v>
      </c>
      <c r="F27" s="22">
        <v>4</v>
      </c>
    </row>
    <row r="28" spans="4:6">
      <c r="D28" s="22" t="s">
        <v>545</v>
      </c>
      <c r="E28" s="22" t="s">
        <v>488</v>
      </c>
      <c r="F28" s="22">
        <v>2</v>
      </c>
    </row>
    <row r="29" spans="4:6">
      <c r="D29" s="22" t="s">
        <v>546</v>
      </c>
      <c r="E29" s="22" t="s">
        <v>488</v>
      </c>
      <c r="F29" s="22">
        <v>2</v>
      </c>
    </row>
    <row r="30" spans="4:6">
      <c r="D30" s="22" t="s">
        <v>547</v>
      </c>
      <c r="E30" s="22" t="s">
        <v>488</v>
      </c>
      <c r="F30" s="22">
        <v>2</v>
      </c>
    </row>
    <row r="31" spans="4:6">
      <c r="D31" s="22" t="s">
        <v>548</v>
      </c>
      <c r="E31" s="22" t="s">
        <v>519</v>
      </c>
      <c r="F31" s="22">
        <v>3</v>
      </c>
    </row>
    <row r="32" spans="4:6">
      <c r="D32" s="22" t="s">
        <v>549</v>
      </c>
      <c r="E32" s="22" t="s">
        <v>515</v>
      </c>
      <c r="F32" s="22">
        <v>4</v>
      </c>
    </row>
    <row r="33" spans="4:6">
      <c r="D33" s="22" t="s">
        <v>550</v>
      </c>
      <c r="E33" s="22" t="s">
        <v>488</v>
      </c>
      <c r="F33" s="22">
        <v>2</v>
      </c>
    </row>
    <row r="34" spans="4:6">
      <c r="D34" s="22" t="s">
        <v>551</v>
      </c>
      <c r="E34" s="22" t="s">
        <v>488</v>
      </c>
      <c r="F34" s="22">
        <v>2</v>
      </c>
    </row>
    <row r="35" spans="4:6">
      <c r="D35" s="22" t="s">
        <v>552</v>
      </c>
      <c r="E35" s="22" t="s">
        <v>519</v>
      </c>
      <c r="F35" s="22">
        <v>3</v>
      </c>
    </row>
    <row r="36" spans="4:6">
      <c r="D36" s="22" t="s">
        <v>553</v>
      </c>
      <c r="E36" s="22" t="s">
        <v>519</v>
      </c>
      <c r="F36" s="22">
        <v>3</v>
      </c>
    </row>
    <row r="37" spans="4:6">
      <c r="D37" s="22" t="s">
        <v>554</v>
      </c>
      <c r="E37" s="22" t="s">
        <v>515</v>
      </c>
      <c r="F37" s="22">
        <v>4</v>
      </c>
    </row>
    <row r="38" spans="4:6">
      <c r="D38" s="22" t="s">
        <v>555</v>
      </c>
      <c r="E38" s="22" t="s">
        <v>519</v>
      </c>
      <c r="F38" s="22">
        <v>3</v>
      </c>
    </row>
    <row r="39" spans="4:6">
      <c r="D39" s="22" t="s">
        <v>556</v>
      </c>
      <c r="E39" s="22" t="s">
        <v>519</v>
      </c>
      <c r="F39" s="22">
        <v>3</v>
      </c>
    </row>
    <row r="40" spans="4:6">
      <c r="D40" s="22" t="s">
        <v>557</v>
      </c>
      <c r="E40" s="22" t="s">
        <v>519</v>
      </c>
      <c r="F40" s="22">
        <v>3</v>
      </c>
    </row>
    <row r="41" spans="4:6">
      <c r="D41" s="22" t="s">
        <v>558</v>
      </c>
      <c r="E41" s="22" t="s">
        <v>519</v>
      </c>
      <c r="F41" s="22">
        <v>3</v>
      </c>
    </row>
    <row r="42" spans="4:6">
      <c r="D42" s="22" t="s">
        <v>559</v>
      </c>
      <c r="E42" s="22" t="s">
        <v>515</v>
      </c>
      <c r="F42" s="22">
        <v>4</v>
      </c>
    </row>
    <row r="43" spans="4:6">
      <c r="D43" s="17"/>
      <c r="E43" s="17"/>
      <c r="F43" s="17"/>
    </row>
  </sheetData>
  <mergeCells count="13">
    <mergeCell ref="C13:D13"/>
    <mergeCell ref="B4:D6"/>
    <mergeCell ref="E4:I6"/>
    <mergeCell ref="Q4:R6"/>
    <mergeCell ref="B8:C12"/>
    <mergeCell ref="K8:P8"/>
    <mergeCell ref="Q8:R8"/>
    <mergeCell ref="K9:P9"/>
    <mergeCell ref="Q9:R9"/>
    <mergeCell ref="K10:P10"/>
    <mergeCell ref="Q10:R10"/>
    <mergeCell ref="K11:P11"/>
    <mergeCell ref="Q11:R11"/>
  </mergeCells>
  <printOptions horizontalCentered="1"/>
  <pageMargins left="0.70866141732283472" right="0.70866141732283472" top="0.74803149606299213" bottom="0.74803149606299213" header="0.31496062992125984" footer="0.31496062992125984"/>
  <pageSetup scale="40" fitToHeight="0" orientation="landscape"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pageSetUpPr fitToPage="1"/>
  </sheetPr>
  <dimension ref="A1:JK99"/>
  <sheetViews>
    <sheetView showGridLines="0" topLeftCell="A9" zoomScale="60" zoomScaleNormal="60" workbookViewId="0">
      <selection activeCell="E10" sqref="E10:E19"/>
    </sheetView>
  </sheetViews>
  <sheetFormatPr defaultColWidth="11.42578125" defaultRowHeight="15"/>
  <cols>
    <col min="1" max="1" width="18.42578125" style="5" customWidth="1"/>
    <col min="2" max="2" width="35.85546875" style="5" customWidth="1"/>
    <col min="3" max="3" width="40.28515625" customWidth="1"/>
    <col min="4" max="4" width="16.85546875" style="90" customWidth="1"/>
    <col min="5" max="5" width="18.5703125" style="27" customWidth="1"/>
    <col min="6" max="6" width="18.28515625" style="27"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9" customFormat="1" ht="16.5" customHeight="1">
      <c r="A1" s="796"/>
      <c r="B1" s="797"/>
      <c r="C1" s="800"/>
      <c r="D1" s="800"/>
      <c r="E1" s="800"/>
      <c r="F1" s="800"/>
      <c r="G1" s="800"/>
      <c r="H1" s="800"/>
      <c r="I1" s="800"/>
      <c r="J1" s="801"/>
      <c r="K1" s="795" t="s">
        <v>560</v>
      </c>
      <c r="L1" s="795"/>
      <c r="M1" s="795"/>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row>
    <row r="2" spans="1:271" s="19" customFormat="1" ht="39.75" customHeight="1">
      <c r="A2" s="798"/>
      <c r="B2" s="799"/>
      <c r="C2" s="802"/>
      <c r="D2" s="802"/>
      <c r="E2" s="802"/>
      <c r="F2" s="802"/>
      <c r="G2" s="802"/>
      <c r="H2" s="802"/>
      <c r="I2" s="802"/>
      <c r="J2" s="803"/>
      <c r="K2" s="795"/>
      <c r="L2" s="795"/>
      <c r="M2" s="795"/>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row>
    <row r="3" spans="1:271" s="19" customFormat="1" ht="3" customHeight="1">
      <c r="A3" s="1"/>
      <c r="B3" s="1"/>
      <c r="C3" s="802"/>
      <c r="D3" s="802"/>
      <c r="E3" s="802"/>
      <c r="F3" s="802"/>
      <c r="G3" s="802"/>
      <c r="H3" s="802"/>
      <c r="I3" s="802"/>
      <c r="J3" s="803"/>
      <c r="K3" s="795"/>
      <c r="L3" s="795"/>
      <c r="M3" s="795"/>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row>
    <row r="4" spans="1:271" s="19" customFormat="1" ht="40.9" customHeight="1">
      <c r="A4" s="621" t="s">
        <v>300</v>
      </c>
      <c r="B4" s="621"/>
      <c r="C4" s="642"/>
      <c r="D4" s="642"/>
      <c r="E4" s="642"/>
      <c r="F4" s="642"/>
      <c r="G4" s="642"/>
      <c r="H4" s="642"/>
      <c r="I4" s="642"/>
      <c r="J4" s="642"/>
      <c r="K4" s="642"/>
      <c r="L4" s="642"/>
      <c r="M4" s="642"/>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row>
    <row r="5" spans="1:271" s="19" customFormat="1" ht="62.45" customHeight="1">
      <c r="A5" s="621" t="s">
        <v>302</v>
      </c>
      <c r="B5" s="621"/>
      <c r="C5" s="641"/>
      <c r="D5" s="641"/>
      <c r="E5" s="641"/>
      <c r="F5" s="641"/>
      <c r="G5" s="641"/>
      <c r="H5" s="641"/>
      <c r="I5" s="641"/>
      <c r="J5" s="641"/>
      <c r="K5" s="641"/>
      <c r="L5" s="641"/>
      <c r="M5" s="641"/>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row>
    <row r="6" spans="1:271" s="19" customFormat="1" ht="40.9" customHeight="1" thickBot="1">
      <c r="A6" s="621" t="s">
        <v>304</v>
      </c>
      <c r="B6" s="621"/>
      <c r="C6" s="821"/>
      <c r="D6" s="822"/>
      <c r="E6" s="822"/>
      <c r="F6" s="822"/>
      <c r="G6" s="822"/>
      <c r="H6" s="822"/>
      <c r="I6" s="822"/>
      <c r="J6" s="822"/>
      <c r="K6" s="822"/>
      <c r="L6" s="822"/>
      <c r="M6" s="823"/>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row>
    <row r="7" spans="1:271" s="23" customFormat="1" ht="40.5" customHeight="1" thickTop="1" thickBot="1">
      <c r="A7" s="816" t="s">
        <v>561</v>
      </c>
      <c r="B7" s="817"/>
      <c r="C7" s="818"/>
      <c r="D7" s="819" t="s">
        <v>562</v>
      </c>
      <c r="E7" s="819"/>
      <c r="F7" s="819"/>
      <c r="G7" s="820" t="s">
        <v>563</v>
      </c>
      <c r="H7" s="811" t="s">
        <v>564</v>
      </c>
      <c r="I7" s="813" t="s">
        <v>565</v>
      </c>
      <c r="J7" s="814"/>
      <c r="K7" s="813" t="s">
        <v>566</v>
      </c>
      <c r="L7" s="814"/>
      <c r="M7" s="815" t="s">
        <v>567</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row>
    <row r="8" spans="1:271" s="24" customFormat="1" ht="108" customHeight="1" thickTop="1" thickBot="1">
      <c r="A8" s="35" t="s">
        <v>21</v>
      </c>
      <c r="B8" s="35" t="s">
        <v>241</v>
      </c>
      <c r="C8" s="35" t="s">
        <v>243</v>
      </c>
      <c r="D8" s="28" t="s">
        <v>253</v>
      </c>
      <c r="E8" s="28" t="s">
        <v>568</v>
      </c>
      <c r="F8" s="28" t="s">
        <v>569</v>
      </c>
      <c r="G8" s="820"/>
      <c r="H8" s="812"/>
      <c r="I8" s="29" t="s">
        <v>570</v>
      </c>
      <c r="J8" s="29" t="s">
        <v>571</v>
      </c>
      <c r="K8" s="29" t="s">
        <v>572</v>
      </c>
      <c r="L8" s="29" t="s">
        <v>573</v>
      </c>
      <c r="M8" s="815"/>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row>
    <row r="9" spans="1:271" s="25" customFormat="1" ht="21.75" customHeight="1" thickTop="1" thickBot="1">
      <c r="A9" s="804"/>
      <c r="B9" s="805"/>
      <c r="C9" s="805"/>
      <c r="D9" s="805"/>
      <c r="E9" s="805"/>
      <c r="F9" s="805"/>
      <c r="G9" s="805"/>
      <c r="H9" s="30"/>
      <c r="I9" s="30"/>
      <c r="J9" s="30"/>
      <c r="K9" s="30"/>
      <c r="L9" s="30"/>
      <c r="M9" s="30"/>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row>
    <row r="10" spans="1:271" s="26" customFormat="1" ht="15" customHeight="1">
      <c r="A10" s="806">
        <f>'7- Mapa Final'!A10</f>
        <v>1</v>
      </c>
      <c r="B10" s="807" t="str">
        <f>'7- Mapa Final'!B10</f>
        <v>Vencimiento de Términos</v>
      </c>
      <c r="C10" s="807" t="str">
        <f>'7- Mapa Final'!C10</f>
        <v>Se realizan  actuaciones procesales o se da  respuesta a las solicitudes de los usuarios de la administración de justicia en materia civil, después del  término legal establecido para decidir sobre los conflictos presentados a los jueces.</v>
      </c>
      <c r="D10" s="824" t="str">
        <f>'7- Mapa Final'!J10</f>
        <v>Muy Baja - 1</v>
      </c>
      <c r="E10" s="825" t="str">
        <f>'7- Mapa Final'!K10</f>
        <v>Menor - 2</v>
      </c>
      <c r="F10" s="810" t="str">
        <f>'7- Mapa Final'!M10</f>
        <v>Bajo - 2</v>
      </c>
      <c r="G10" s="577" t="s">
        <v>521</v>
      </c>
      <c r="H10" s="808"/>
      <c r="I10" s="808"/>
      <c r="J10" s="808"/>
      <c r="K10" s="808"/>
      <c r="L10" s="808"/>
      <c r="M10" s="809"/>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row>
    <row r="11" spans="1:271" s="26" customFormat="1" ht="13.5" customHeight="1">
      <c r="A11" s="779"/>
      <c r="B11" s="781"/>
      <c r="C11" s="781"/>
      <c r="D11" s="784"/>
      <c r="E11" s="787"/>
      <c r="F11" s="793"/>
      <c r="G11" s="578"/>
      <c r="H11" s="789"/>
      <c r="I11" s="789"/>
      <c r="J11" s="789"/>
      <c r="K11" s="789"/>
      <c r="L11" s="789"/>
      <c r="M11" s="791"/>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row>
    <row r="12" spans="1:271" s="26" customFormat="1" ht="13.5" customHeight="1">
      <c r="A12" s="779"/>
      <c r="B12" s="781"/>
      <c r="C12" s="781"/>
      <c r="D12" s="784"/>
      <c r="E12" s="787"/>
      <c r="F12" s="793"/>
      <c r="G12" s="578"/>
      <c r="H12" s="789"/>
      <c r="I12" s="789"/>
      <c r="J12" s="789"/>
      <c r="K12" s="789"/>
      <c r="L12" s="789"/>
      <c r="M12" s="791"/>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row>
    <row r="13" spans="1:271" s="26" customFormat="1" ht="13.5" customHeight="1">
      <c r="A13" s="779"/>
      <c r="B13" s="781"/>
      <c r="C13" s="781"/>
      <c r="D13" s="784"/>
      <c r="E13" s="787"/>
      <c r="F13" s="793"/>
      <c r="G13" s="578"/>
      <c r="H13" s="789"/>
      <c r="I13" s="789"/>
      <c r="J13" s="789"/>
      <c r="K13" s="789"/>
      <c r="L13" s="789"/>
      <c r="M13" s="791"/>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row>
    <row r="14" spans="1:271" s="26" customFormat="1" ht="13.5" customHeight="1">
      <c r="A14" s="779"/>
      <c r="B14" s="781"/>
      <c r="C14" s="781"/>
      <c r="D14" s="784"/>
      <c r="E14" s="787"/>
      <c r="F14" s="793"/>
      <c r="G14" s="578"/>
      <c r="H14" s="789"/>
      <c r="I14" s="789"/>
      <c r="J14" s="789"/>
      <c r="K14" s="789"/>
      <c r="L14" s="789"/>
      <c r="M14" s="791"/>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row>
    <row r="15" spans="1:271" s="26" customFormat="1" ht="13.5" customHeight="1">
      <c r="A15" s="779"/>
      <c r="B15" s="781"/>
      <c r="C15" s="781"/>
      <c r="D15" s="784"/>
      <c r="E15" s="787"/>
      <c r="F15" s="793"/>
      <c r="G15" s="578"/>
      <c r="H15" s="789"/>
      <c r="I15" s="789"/>
      <c r="J15" s="789"/>
      <c r="K15" s="789"/>
      <c r="L15" s="789"/>
      <c r="M15" s="791"/>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row>
    <row r="16" spans="1:271" s="26" customFormat="1" ht="13.5" customHeight="1">
      <c r="A16" s="779"/>
      <c r="B16" s="781"/>
      <c r="C16" s="781"/>
      <c r="D16" s="784"/>
      <c r="E16" s="787"/>
      <c r="F16" s="793"/>
      <c r="G16" s="578"/>
      <c r="H16" s="789"/>
      <c r="I16" s="789"/>
      <c r="J16" s="789"/>
      <c r="K16" s="789"/>
      <c r="L16" s="789"/>
      <c r="M16" s="791"/>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row>
    <row r="17" spans="1:169" s="26" customFormat="1" ht="13.5" customHeight="1">
      <c r="A17" s="779"/>
      <c r="B17" s="781"/>
      <c r="C17" s="781"/>
      <c r="D17" s="784"/>
      <c r="E17" s="787"/>
      <c r="F17" s="793"/>
      <c r="G17" s="578"/>
      <c r="H17" s="789"/>
      <c r="I17" s="789"/>
      <c r="J17" s="789"/>
      <c r="K17" s="789"/>
      <c r="L17" s="789"/>
      <c r="M17" s="791"/>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row>
    <row r="18" spans="1:169" s="26" customFormat="1" ht="13.5" customHeight="1">
      <c r="A18" s="779"/>
      <c r="B18" s="781"/>
      <c r="C18" s="781"/>
      <c r="D18" s="784"/>
      <c r="E18" s="787"/>
      <c r="F18" s="793"/>
      <c r="G18" s="578"/>
      <c r="H18" s="789"/>
      <c r="I18" s="789"/>
      <c r="J18" s="789"/>
      <c r="K18" s="789"/>
      <c r="L18" s="789"/>
      <c r="M18" s="791"/>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row>
    <row r="19" spans="1:169" s="26" customFormat="1" ht="21.75" customHeight="1">
      <c r="A19" s="779"/>
      <c r="B19" s="781"/>
      <c r="C19" s="781"/>
      <c r="D19" s="784"/>
      <c r="E19" s="787"/>
      <c r="F19" s="793"/>
      <c r="G19" s="578"/>
      <c r="H19" s="789"/>
      <c r="I19" s="789"/>
      <c r="J19" s="789"/>
      <c r="K19" s="789"/>
      <c r="L19" s="789"/>
      <c r="M19" s="791"/>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row>
    <row r="20" spans="1:169" s="26" customFormat="1" ht="12.75">
      <c r="A20" s="779">
        <f>'7- Mapa Final'!A20</f>
        <v>2</v>
      </c>
      <c r="B20" s="781" t="str">
        <f>'7- Mapa Final'!B20</f>
        <v xml:space="preserve">Incumplimientos en la realizacion de audiencias </v>
      </c>
      <c r="C20" s="781" t="str">
        <f>'7- Mapa Final'!C20</f>
        <v xml:space="preserve">No se atiende la  solicitud  de una parte interesada para la realización de una audiencia </v>
      </c>
      <c r="D20" s="783" t="str">
        <f>'7- Mapa Final'!J20</f>
        <v>Muy Baja - 1</v>
      </c>
      <c r="E20" s="786" t="str">
        <f>'7- Mapa Final'!K20</f>
        <v>Menor - 2</v>
      </c>
      <c r="F20" s="793" t="str">
        <f>'7- Mapa Final'!M20</f>
        <v>Bajo - 2</v>
      </c>
      <c r="G20" s="578" t="s">
        <v>517</v>
      </c>
      <c r="H20" s="789"/>
      <c r="I20" s="789"/>
      <c r="J20" s="789"/>
      <c r="K20" s="789"/>
      <c r="L20" s="789"/>
      <c r="M20" s="791"/>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row>
    <row r="21" spans="1:169" s="26" customFormat="1" ht="12.75" customHeight="1">
      <c r="A21" s="779"/>
      <c r="B21" s="781"/>
      <c r="C21" s="781"/>
      <c r="D21" s="784"/>
      <c r="E21" s="787"/>
      <c r="F21" s="793"/>
      <c r="G21" s="578"/>
      <c r="H21" s="789"/>
      <c r="I21" s="789"/>
      <c r="J21" s="789"/>
      <c r="K21" s="789"/>
      <c r="L21" s="789"/>
      <c r="M21" s="791"/>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row>
    <row r="22" spans="1:169" s="26" customFormat="1" ht="12.75" customHeight="1">
      <c r="A22" s="779"/>
      <c r="B22" s="781"/>
      <c r="C22" s="781"/>
      <c r="D22" s="784"/>
      <c r="E22" s="787"/>
      <c r="F22" s="793"/>
      <c r="G22" s="578"/>
      <c r="H22" s="789"/>
      <c r="I22" s="789"/>
      <c r="J22" s="789"/>
      <c r="K22" s="789"/>
      <c r="L22" s="789"/>
      <c r="M22" s="791"/>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row>
    <row r="23" spans="1:169" s="26" customFormat="1" ht="12.75" customHeight="1">
      <c r="A23" s="779"/>
      <c r="B23" s="781"/>
      <c r="C23" s="781"/>
      <c r="D23" s="784"/>
      <c r="E23" s="787"/>
      <c r="F23" s="793"/>
      <c r="G23" s="578"/>
      <c r="H23" s="789"/>
      <c r="I23" s="789"/>
      <c r="J23" s="789"/>
      <c r="K23" s="789"/>
      <c r="L23" s="789"/>
      <c r="M23" s="791"/>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row>
    <row r="24" spans="1:169" s="26" customFormat="1" ht="13.5" customHeight="1">
      <c r="A24" s="779"/>
      <c r="B24" s="781"/>
      <c r="C24" s="781"/>
      <c r="D24" s="784"/>
      <c r="E24" s="787"/>
      <c r="F24" s="793"/>
      <c r="G24" s="578"/>
      <c r="H24" s="789"/>
      <c r="I24" s="789"/>
      <c r="J24" s="789"/>
      <c r="K24" s="789"/>
      <c r="L24" s="789"/>
      <c r="M24" s="791"/>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row>
    <row r="25" spans="1:169">
      <c r="A25" s="779"/>
      <c r="B25" s="781"/>
      <c r="C25" s="781"/>
      <c r="D25" s="784"/>
      <c r="E25" s="787"/>
      <c r="F25" s="793"/>
      <c r="G25" s="578"/>
      <c r="H25" s="789"/>
      <c r="I25" s="789"/>
      <c r="J25" s="789"/>
      <c r="K25" s="789"/>
      <c r="L25" s="789"/>
      <c r="M25" s="791"/>
      <c r="N25" s="34"/>
      <c r="O25" s="34"/>
    </row>
    <row r="26" spans="1:169">
      <c r="A26" s="779"/>
      <c r="B26" s="781"/>
      <c r="C26" s="781"/>
      <c r="D26" s="784"/>
      <c r="E26" s="787"/>
      <c r="F26" s="793"/>
      <c r="G26" s="578"/>
      <c r="H26" s="789"/>
      <c r="I26" s="789"/>
      <c r="J26" s="789"/>
      <c r="K26" s="789"/>
      <c r="L26" s="789"/>
      <c r="M26" s="791"/>
      <c r="N26" s="34"/>
      <c r="O26" s="34"/>
    </row>
    <row r="27" spans="1:169">
      <c r="A27" s="779"/>
      <c r="B27" s="781"/>
      <c r="C27" s="781"/>
      <c r="D27" s="784"/>
      <c r="E27" s="787"/>
      <c r="F27" s="793"/>
      <c r="G27" s="578"/>
      <c r="H27" s="789"/>
      <c r="I27" s="789"/>
      <c r="J27" s="789"/>
      <c r="K27" s="789"/>
      <c r="L27" s="789"/>
      <c r="M27" s="791"/>
      <c r="N27" s="34"/>
      <c r="O27" s="34"/>
    </row>
    <row r="28" spans="1:169">
      <c r="A28" s="779"/>
      <c r="B28" s="781"/>
      <c r="C28" s="781"/>
      <c r="D28" s="784"/>
      <c r="E28" s="787"/>
      <c r="F28" s="793"/>
      <c r="G28" s="578"/>
      <c r="H28" s="789"/>
      <c r="I28" s="789"/>
      <c r="J28" s="789"/>
      <c r="K28" s="789"/>
      <c r="L28" s="789"/>
      <c r="M28" s="791"/>
      <c r="N28" s="34"/>
      <c r="O28" s="34"/>
    </row>
    <row r="29" spans="1:169">
      <c r="A29" s="779"/>
      <c r="B29" s="781"/>
      <c r="C29" s="781"/>
      <c r="D29" s="784"/>
      <c r="E29" s="787"/>
      <c r="F29" s="793"/>
      <c r="G29" s="578"/>
      <c r="H29" s="789"/>
      <c r="I29" s="789"/>
      <c r="J29" s="789"/>
      <c r="K29" s="789"/>
      <c r="L29" s="789"/>
      <c r="M29" s="791"/>
      <c r="N29" s="34"/>
      <c r="O29" s="34"/>
    </row>
    <row r="30" spans="1:169" s="26" customFormat="1" ht="12.75">
      <c r="A30" s="779">
        <f>'7- Mapa Final'!A30</f>
        <v>3</v>
      </c>
      <c r="B30" s="781" t="str">
        <f>'7- Mapa Final'!B30</f>
        <v xml:space="preserve"> Efectuar notificaciones que no cumplan con los requistos</v>
      </c>
      <c r="C30" s="781" t="str">
        <f>'7- Mapa Final'!C30</f>
        <v>No se realizan las  notificaciones, no se erfectuan  oportunamente o no se aplica la normatividad</v>
      </c>
      <c r="D30" s="783" t="str">
        <f>'7- Mapa Final'!J30</f>
        <v>Muy Baja - 1</v>
      </c>
      <c r="E30" s="786" t="str">
        <f>'7- Mapa Final'!K30</f>
        <v>Menor - 2</v>
      </c>
      <c r="F30" s="793" t="str">
        <f>'7- Mapa Final'!M30</f>
        <v>Bajo - 2</v>
      </c>
      <c r="G30" s="578" t="s">
        <v>521</v>
      </c>
      <c r="H30" s="789"/>
      <c r="I30" s="789"/>
      <c r="J30" s="789"/>
      <c r="K30" s="789"/>
      <c r="L30" s="789"/>
      <c r="M30" s="791"/>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row>
    <row r="31" spans="1:169" s="26" customFormat="1" ht="12.75" customHeight="1">
      <c r="A31" s="779"/>
      <c r="B31" s="781"/>
      <c r="C31" s="781"/>
      <c r="D31" s="784"/>
      <c r="E31" s="787"/>
      <c r="F31" s="793"/>
      <c r="G31" s="578"/>
      <c r="H31" s="789"/>
      <c r="I31" s="789"/>
      <c r="J31" s="789"/>
      <c r="K31" s="789"/>
      <c r="L31" s="789"/>
      <c r="M31" s="791"/>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row>
    <row r="32" spans="1:169" s="26" customFormat="1" ht="12.75" customHeight="1">
      <c r="A32" s="779"/>
      <c r="B32" s="781"/>
      <c r="C32" s="781"/>
      <c r="D32" s="784"/>
      <c r="E32" s="787"/>
      <c r="F32" s="793"/>
      <c r="G32" s="578"/>
      <c r="H32" s="789"/>
      <c r="I32" s="789"/>
      <c r="J32" s="789"/>
      <c r="K32" s="789"/>
      <c r="L32" s="789"/>
      <c r="M32" s="791"/>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row>
    <row r="33" spans="1:169" s="26" customFormat="1" ht="12.75" customHeight="1">
      <c r="A33" s="779"/>
      <c r="B33" s="781"/>
      <c r="C33" s="781"/>
      <c r="D33" s="784"/>
      <c r="E33" s="787"/>
      <c r="F33" s="793"/>
      <c r="G33" s="578"/>
      <c r="H33" s="789"/>
      <c r="I33" s="789"/>
      <c r="J33" s="789"/>
      <c r="K33" s="789"/>
      <c r="L33" s="789"/>
      <c r="M33" s="791"/>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row>
    <row r="34" spans="1:169" s="26" customFormat="1" ht="13.5" customHeight="1">
      <c r="A34" s="779"/>
      <c r="B34" s="781"/>
      <c r="C34" s="781"/>
      <c r="D34" s="784"/>
      <c r="E34" s="787"/>
      <c r="F34" s="793"/>
      <c r="G34" s="578"/>
      <c r="H34" s="789"/>
      <c r="I34" s="789"/>
      <c r="J34" s="789"/>
      <c r="K34" s="789"/>
      <c r="L34" s="789"/>
      <c r="M34" s="791"/>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row>
    <row r="35" spans="1:169">
      <c r="A35" s="779"/>
      <c r="B35" s="781"/>
      <c r="C35" s="781"/>
      <c r="D35" s="784"/>
      <c r="E35" s="787"/>
      <c r="F35" s="793"/>
      <c r="G35" s="578"/>
      <c r="H35" s="789"/>
      <c r="I35" s="789"/>
      <c r="J35" s="789"/>
      <c r="K35" s="789"/>
      <c r="L35" s="789"/>
      <c r="M35" s="791"/>
      <c r="N35" s="34"/>
      <c r="O35" s="34"/>
    </row>
    <row r="36" spans="1:169">
      <c r="A36" s="779"/>
      <c r="B36" s="781"/>
      <c r="C36" s="781"/>
      <c r="D36" s="784"/>
      <c r="E36" s="787"/>
      <c r="F36" s="793"/>
      <c r="G36" s="578"/>
      <c r="H36" s="789"/>
      <c r="I36" s="789"/>
      <c r="J36" s="789"/>
      <c r="K36" s="789"/>
      <c r="L36" s="789"/>
      <c r="M36" s="791"/>
      <c r="N36" s="34"/>
      <c r="O36" s="34"/>
    </row>
    <row r="37" spans="1:169">
      <c r="A37" s="779"/>
      <c r="B37" s="781"/>
      <c r="C37" s="781"/>
      <c r="D37" s="784"/>
      <c r="E37" s="787"/>
      <c r="F37" s="793"/>
      <c r="G37" s="578"/>
      <c r="H37" s="789"/>
      <c r="I37" s="789"/>
      <c r="J37" s="789"/>
      <c r="K37" s="789"/>
      <c r="L37" s="789"/>
      <c r="M37" s="791"/>
      <c r="N37" s="34"/>
      <c r="O37" s="34"/>
    </row>
    <row r="38" spans="1:169">
      <c r="A38" s="779"/>
      <c r="B38" s="781"/>
      <c r="C38" s="781"/>
      <c r="D38" s="784"/>
      <c r="E38" s="787"/>
      <c r="F38" s="793"/>
      <c r="G38" s="578"/>
      <c r="H38" s="789"/>
      <c r="I38" s="789"/>
      <c r="J38" s="789"/>
      <c r="K38" s="789"/>
      <c r="L38" s="789"/>
      <c r="M38" s="791"/>
      <c r="N38" s="34"/>
      <c r="O38" s="34"/>
    </row>
    <row r="39" spans="1:169">
      <c r="A39" s="779"/>
      <c r="B39" s="781"/>
      <c r="C39" s="781"/>
      <c r="D39" s="784"/>
      <c r="E39" s="787"/>
      <c r="F39" s="793"/>
      <c r="G39" s="578"/>
      <c r="H39" s="789"/>
      <c r="I39" s="789"/>
      <c r="J39" s="789"/>
      <c r="K39" s="789"/>
      <c r="L39" s="789"/>
      <c r="M39" s="791"/>
      <c r="N39" s="34"/>
      <c r="O39" s="34"/>
    </row>
    <row r="40" spans="1:169" s="26" customFormat="1" ht="12.75">
      <c r="A40" s="779">
        <f>'7- Mapa Final'!A40</f>
        <v>4</v>
      </c>
      <c r="B40" s="781" t="str">
        <f>'7- Mapa Final'!B40</f>
        <v>Inexactitud o inoportunidad en el reparto de procesos</v>
      </c>
      <c r="C40" s="781" t="str">
        <f>'7- Mapa Final'!C40</f>
        <v>Posibilidad de no realizar, no hacerlo  oportunamente, no aplicar la normatividad para realizar el reparto.</v>
      </c>
      <c r="D40" s="783" t="str">
        <f>'7- Mapa Final'!J40</f>
        <v>Muy Baja - 1</v>
      </c>
      <c r="E40" s="786" t="str">
        <f>'7- Mapa Final'!K40</f>
        <v>Menor - 2</v>
      </c>
      <c r="F40" s="793" t="str">
        <f>'7- Mapa Final'!M40</f>
        <v>Bajo - 2</v>
      </c>
      <c r="G40" s="578" t="s">
        <v>464</v>
      </c>
      <c r="H40" s="789"/>
      <c r="I40" s="789"/>
      <c r="J40" s="789"/>
      <c r="K40" s="789"/>
      <c r="L40" s="789"/>
      <c r="M40" s="791"/>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row>
    <row r="41" spans="1:169" s="26" customFormat="1" ht="12.75" customHeight="1">
      <c r="A41" s="779"/>
      <c r="B41" s="781"/>
      <c r="C41" s="781"/>
      <c r="D41" s="784"/>
      <c r="E41" s="787"/>
      <c r="F41" s="793"/>
      <c r="G41" s="578"/>
      <c r="H41" s="789"/>
      <c r="I41" s="789"/>
      <c r="J41" s="789"/>
      <c r="K41" s="789"/>
      <c r="L41" s="789"/>
      <c r="M41" s="791"/>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row>
    <row r="42" spans="1:169" s="26" customFormat="1" ht="12.75" customHeight="1">
      <c r="A42" s="779"/>
      <c r="B42" s="781"/>
      <c r="C42" s="781"/>
      <c r="D42" s="784"/>
      <c r="E42" s="787"/>
      <c r="F42" s="793"/>
      <c r="G42" s="578"/>
      <c r="H42" s="789"/>
      <c r="I42" s="789"/>
      <c r="J42" s="789"/>
      <c r="K42" s="789"/>
      <c r="L42" s="789"/>
      <c r="M42" s="791"/>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row>
    <row r="43" spans="1:169" s="26" customFormat="1" ht="12.75" customHeight="1">
      <c r="A43" s="779"/>
      <c r="B43" s="781"/>
      <c r="C43" s="781"/>
      <c r="D43" s="784"/>
      <c r="E43" s="787"/>
      <c r="F43" s="793"/>
      <c r="G43" s="578"/>
      <c r="H43" s="789"/>
      <c r="I43" s="789"/>
      <c r="J43" s="789"/>
      <c r="K43" s="789"/>
      <c r="L43" s="789"/>
      <c r="M43" s="791"/>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row>
    <row r="44" spans="1:169" s="26" customFormat="1" ht="13.5" customHeight="1">
      <c r="A44" s="779"/>
      <c r="B44" s="781"/>
      <c r="C44" s="781"/>
      <c r="D44" s="784"/>
      <c r="E44" s="787"/>
      <c r="F44" s="793"/>
      <c r="G44" s="578"/>
      <c r="H44" s="789"/>
      <c r="I44" s="789"/>
      <c r="J44" s="789"/>
      <c r="K44" s="789"/>
      <c r="L44" s="789"/>
      <c r="M44" s="791"/>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row>
    <row r="45" spans="1:169">
      <c r="A45" s="779"/>
      <c r="B45" s="781"/>
      <c r="C45" s="781"/>
      <c r="D45" s="784"/>
      <c r="E45" s="787"/>
      <c r="F45" s="793"/>
      <c r="G45" s="578"/>
      <c r="H45" s="789"/>
      <c r="I45" s="789"/>
      <c r="J45" s="789"/>
      <c r="K45" s="789"/>
      <c r="L45" s="789"/>
      <c r="M45" s="791"/>
      <c r="N45" s="34"/>
      <c r="O45" s="34"/>
    </row>
    <row r="46" spans="1:169">
      <c r="A46" s="779"/>
      <c r="B46" s="781"/>
      <c r="C46" s="781"/>
      <c r="D46" s="784"/>
      <c r="E46" s="787"/>
      <c r="F46" s="793"/>
      <c r="G46" s="578"/>
      <c r="H46" s="789"/>
      <c r="I46" s="789"/>
      <c r="J46" s="789"/>
      <c r="K46" s="789"/>
      <c r="L46" s="789"/>
      <c r="M46" s="791"/>
      <c r="N46" s="34"/>
      <c r="O46" s="34"/>
    </row>
    <row r="47" spans="1:169">
      <c r="A47" s="779"/>
      <c r="B47" s="781"/>
      <c r="C47" s="781"/>
      <c r="D47" s="784"/>
      <c r="E47" s="787"/>
      <c r="F47" s="793"/>
      <c r="G47" s="578"/>
      <c r="H47" s="789"/>
      <c r="I47" s="789"/>
      <c r="J47" s="789"/>
      <c r="K47" s="789"/>
      <c r="L47" s="789"/>
      <c r="M47" s="791"/>
      <c r="N47" s="34"/>
      <c r="O47" s="34"/>
    </row>
    <row r="48" spans="1:169">
      <c r="A48" s="779"/>
      <c r="B48" s="781"/>
      <c r="C48" s="781"/>
      <c r="D48" s="784"/>
      <c r="E48" s="787"/>
      <c r="F48" s="793"/>
      <c r="G48" s="578"/>
      <c r="H48" s="789"/>
      <c r="I48" s="789"/>
      <c r="J48" s="789"/>
      <c r="K48" s="789"/>
      <c r="L48" s="789"/>
      <c r="M48" s="791"/>
      <c r="N48" s="34"/>
      <c r="O48" s="34"/>
    </row>
    <row r="49" spans="1:169">
      <c r="A49" s="779"/>
      <c r="B49" s="781"/>
      <c r="C49" s="781"/>
      <c r="D49" s="784"/>
      <c r="E49" s="787"/>
      <c r="F49" s="793"/>
      <c r="G49" s="578"/>
      <c r="H49" s="789"/>
      <c r="I49" s="789"/>
      <c r="J49" s="789"/>
      <c r="K49" s="789"/>
      <c r="L49" s="789"/>
      <c r="M49" s="791"/>
      <c r="N49" s="34"/>
      <c r="O49" s="34"/>
    </row>
    <row r="50" spans="1:169" s="26" customFormat="1" ht="12.75">
      <c r="A50" s="779">
        <v>5</v>
      </c>
      <c r="B50" s="781" t="str">
        <f>'7- Mapa Final'!B50</f>
        <v>Pérdida de documentos</v>
      </c>
      <c r="C50" s="781" t="str">
        <f>'7- Mapa Final'!C50</f>
        <v>Extravío temporal o definitivo de los  documentos de los procesos judiciales</v>
      </c>
      <c r="D50" s="783" t="str">
        <f>'7- Mapa Final'!J50</f>
        <v>Muy Baja - 1</v>
      </c>
      <c r="E50" s="786" t="str">
        <f>'7- Mapa Final'!K50</f>
        <v>Moderado - 3</v>
      </c>
      <c r="F50" s="793" t="str">
        <f>'7- Mapa Final'!M50</f>
        <v>Moderado - 3</v>
      </c>
      <c r="G50" s="578" t="s">
        <v>521</v>
      </c>
      <c r="H50" s="789"/>
      <c r="I50" s="789"/>
      <c r="J50" s="789"/>
      <c r="K50" s="789"/>
      <c r="L50" s="789"/>
      <c r="M50" s="791"/>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row>
    <row r="51" spans="1:169" s="26" customFormat="1" ht="12.75" customHeight="1">
      <c r="A51" s="779"/>
      <c r="B51" s="781"/>
      <c r="C51" s="781"/>
      <c r="D51" s="784"/>
      <c r="E51" s="787"/>
      <c r="F51" s="793"/>
      <c r="G51" s="578"/>
      <c r="H51" s="789"/>
      <c r="I51" s="789"/>
      <c r="J51" s="789"/>
      <c r="K51" s="789"/>
      <c r="L51" s="789"/>
      <c r="M51" s="791"/>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row>
    <row r="52" spans="1:169" s="26" customFormat="1" ht="12.75" customHeight="1">
      <c r="A52" s="779"/>
      <c r="B52" s="781"/>
      <c r="C52" s="781"/>
      <c r="D52" s="784"/>
      <c r="E52" s="787"/>
      <c r="F52" s="793"/>
      <c r="G52" s="578"/>
      <c r="H52" s="789"/>
      <c r="I52" s="789"/>
      <c r="J52" s="789"/>
      <c r="K52" s="789"/>
      <c r="L52" s="789"/>
      <c r="M52" s="791"/>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row>
    <row r="53" spans="1:169" s="26" customFormat="1" ht="12.75" customHeight="1">
      <c r="A53" s="779"/>
      <c r="B53" s="781"/>
      <c r="C53" s="781"/>
      <c r="D53" s="784"/>
      <c r="E53" s="787"/>
      <c r="F53" s="793"/>
      <c r="G53" s="578"/>
      <c r="H53" s="789"/>
      <c r="I53" s="789"/>
      <c r="J53" s="789"/>
      <c r="K53" s="789"/>
      <c r="L53" s="789"/>
      <c r="M53" s="791"/>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row>
    <row r="54" spans="1:169" s="26" customFormat="1" ht="13.5" customHeight="1">
      <c r="A54" s="779"/>
      <c r="B54" s="781"/>
      <c r="C54" s="781"/>
      <c r="D54" s="784"/>
      <c r="E54" s="787"/>
      <c r="F54" s="793"/>
      <c r="G54" s="578"/>
      <c r="H54" s="789"/>
      <c r="I54" s="789"/>
      <c r="J54" s="789"/>
      <c r="K54" s="789"/>
      <c r="L54" s="789"/>
      <c r="M54" s="791"/>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row>
    <row r="55" spans="1:169">
      <c r="A55" s="779"/>
      <c r="B55" s="781"/>
      <c r="C55" s="781"/>
      <c r="D55" s="784"/>
      <c r="E55" s="787"/>
      <c r="F55" s="793"/>
      <c r="G55" s="578"/>
      <c r="H55" s="789"/>
      <c r="I55" s="789"/>
      <c r="J55" s="789"/>
      <c r="K55" s="789"/>
      <c r="L55" s="789"/>
      <c r="M55" s="791"/>
      <c r="N55" s="34"/>
      <c r="O55" s="34"/>
    </row>
    <row r="56" spans="1:169">
      <c r="A56" s="779"/>
      <c r="B56" s="781"/>
      <c r="C56" s="781"/>
      <c r="D56" s="784"/>
      <c r="E56" s="787"/>
      <c r="F56" s="793"/>
      <c r="G56" s="578"/>
      <c r="H56" s="789"/>
      <c r="I56" s="789"/>
      <c r="J56" s="789"/>
      <c r="K56" s="789"/>
      <c r="L56" s="789"/>
      <c r="M56" s="791"/>
      <c r="N56" s="34"/>
      <c r="O56" s="34"/>
    </row>
    <row r="57" spans="1:169">
      <c r="A57" s="779"/>
      <c r="B57" s="781"/>
      <c r="C57" s="781"/>
      <c r="D57" s="784"/>
      <c r="E57" s="787"/>
      <c r="F57" s="793"/>
      <c r="G57" s="578"/>
      <c r="H57" s="789"/>
      <c r="I57" s="789"/>
      <c r="J57" s="789"/>
      <c r="K57" s="789"/>
      <c r="L57" s="789"/>
      <c r="M57" s="791"/>
      <c r="N57" s="34"/>
      <c r="O57" s="34"/>
    </row>
    <row r="58" spans="1:169">
      <c r="A58" s="779"/>
      <c r="B58" s="781"/>
      <c r="C58" s="781"/>
      <c r="D58" s="784"/>
      <c r="E58" s="787"/>
      <c r="F58" s="793"/>
      <c r="G58" s="578"/>
      <c r="H58" s="789"/>
      <c r="I58" s="789"/>
      <c r="J58" s="789"/>
      <c r="K58" s="789"/>
      <c r="L58" s="789"/>
      <c r="M58" s="791"/>
      <c r="N58" s="34"/>
      <c r="O58" s="34"/>
    </row>
    <row r="59" spans="1:169" ht="15.75" thickBot="1">
      <c r="A59" s="780"/>
      <c r="B59" s="782"/>
      <c r="C59" s="782"/>
      <c r="D59" s="785"/>
      <c r="E59" s="788"/>
      <c r="F59" s="794"/>
      <c r="G59" s="579"/>
      <c r="H59" s="790"/>
      <c r="I59" s="790"/>
      <c r="J59" s="790"/>
      <c r="K59" s="790"/>
      <c r="L59" s="790"/>
      <c r="M59" s="792"/>
      <c r="N59" s="34"/>
      <c r="O59" s="34"/>
    </row>
    <row r="60" spans="1:169" s="26" customFormat="1" ht="12.75">
      <c r="A60" s="828">
        <v>6</v>
      </c>
      <c r="B60" s="781" t="str">
        <f>'7- Mapa Final'!B61</f>
        <v xml:space="preserve">Afectaciones ambientales </v>
      </c>
      <c r="C60" s="781" t="str">
        <f>'7- Mapa Final'!C61</f>
        <v>Se tienen   afectaciones ambientales que generen impactos negativos en el entorno</v>
      </c>
      <c r="D60" s="783" t="str">
        <f>'7- Mapa Final'!J61</f>
        <v>Muy Baja - 1</v>
      </c>
      <c r="E60" s="786" t="str">
        <f>'7- Mapa Final'!K61</f>
        <v>Menor - 2</v>
      </c>
      <c r="F60" s="793" t="str">
        <f>'7- Mapa Final'!M61</f>
        <v>Bajo - 2</v>
      </c>
      <c r="G60" s="578" t="s">
        <v>517</v>
      </c>
      <c r="H60" s="789"/>
      <c r="I60" s="789"/>
      <c r="J60" s="789"/>
      <c r="K60" s="789"/>
      <c r="L60" s="789"/>
      <c r="M60" s="791"/>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row>
    <row r="61" spans="1:169" s="26" customFormat="1" ht="12.75" customHeight="1">
      <c r="A61" s="828"/>
      <c r="B61" s="781"/>
      <c r="C61" s="781"/>
      <c r="D61" s="784"/>
      <c r="E61" s="787"/>
      <c r="F61" s="793"/>
      <c r="G61" s="578"/>
      <c r="H61" s="789"/>
      <c r="I61" s="789"/>
      <c r="J61" s="789"/>
      <c r="K61" s="789"/>
      <c r="L61" s="789"/>
      <c r="M61" s="791"/>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row>
    <row r="62" spans="1:169" s="26" customFormat="1" ht="12.75" customHeight="1">
      <c r="A62" s="828"/>
      <c r="B62" s="781"/>
      <c r="C62" s="781"/>
      <c r="D62" s="784"/>
      <c r="E62" s="787"/>
      <c r="F62" s="793"/>
      <c r="G62" s="578"/>
      <c r="H62" s="789"/>
      <c r="I62" s="789"/>
      <c r="J62" s="789"/>
      <c r="K62" s="789"/>
      <c r="L62" s="789"/>
      <c r="M62" s="791"/>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row>
    <row r="63" spans="1:169" s="26" customFormat="1" ht="12.75" customHeight="1">
      <c r="A63" s="828"/>
      <c r="B63" s="781"/>
      <c r="C63" s="781"/>
      <c r="D63" s="784"/>
      <c r="E63" s="787"/>
      <c r="F63" s="793"/>
      <c r="G63" s="578"/>
      <c r="H63" s="789"/>
      <c r="I63" s="789"/>
      <c r="J63" s="789"/>
      <c r="K63" s="789"/>
      <c r="L63" s="789"/>
      <c r="M63" s="791"/>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row>
    <row r="64" spans="1:169" s="26" customFormat="1" ht="13.5" customHeight="1">
      <c r="A64" s="828"/>
      <c r="B64" s="781"/>
      <c r="C64" s="781"/>
      <c r="D64" s="784"/>
      <c r="E64" s="787"/>
      <c r="F64" s="793"/>
      <c r="G64" s="578"/>
      <c r="H64" s="789"/>
      <c r="I64" s="789"/>
      <c r="J64" s="789"/>
      <c r="K64" s="789"/>
      <c r="L64" s="789"/>
      <c r="M64" s="791"/>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row>
    <row r="65" spans="1:169">
      <c r="A65" s="828"/>
      <c r="B65" s="781"/>
      <c r="C65" s="781"/>
      <c r="D65" s="784"/>
      <c r="E65" s="787"/>
      <c r="F65" s="793"/>
      <c r="G65" s="578"/>
      <c r="H65" s="789"/>
      <c r="I65" s="789"/>
      <c r="J65" s="789"/>
      <c r="K65" s="789"/>
      <c r="L65" s="789"/>
      <c r="M65" s="791"/>
      <c r="N65" s="34"/>
      <c r="O65" s="34"/>
    </row>
    <row r="66" spans="1:169">
      <c r="A66" s="828"/>
      <c r="B66" s="781"/>
      <c r="C66" s="781"/>
      <c r="D66" s="784"/>
      <c r="E66" s="787"/>
      <c r="F66" s="793"/>
      <c r="G66" s="578"/>
      <c r="H66" s="789"/>
      <c r="I66" s="789"/>
      <c r="J66" s="789"/>
      <c r="K66" s="789"/>
      <c r="L66" s="789"/>
      <c r="M66" s="791"/>
      <c r="N66" s="34"/>
      <c r="O66" s="34"/>
    </row>
    <row r="67" spans="1:169">
      <c r="A67" s="828"/>
      <c r="B67" s="781"/>
      <c r="C67" s="781"/>
      <c r="D67" s="784"/>
      <c r="E67" s="787"/>
      <c r="F67" s="793"/>
      <c r="G67" s="578"/>
      <c r="H67" s="789"/>
      <c r="I67" s="789"/>
      <c r="J67" s="789"/>
      <c r="K67" s="789"/>
      <c r="L67" s="789"/>
      <c r="M67" s="791"/>
      <c r="N67" s="34"/>
      <c r="O67" s="34"/>
    </row>
    <row r="68" spans="1:169">
      <c r="A68" s="828"/>
      <c r="B68" s="781"/>
      <c r="C68" s="781"/>
      <c r="D68" s="784"/>
      <c r="E68" s="787"/>
      <c r="F68" s="793"/>
      <c r="G68" s="578"/>
      <c r="H68" s="789"/>
      <c r="I68" s="789"/>
      <c r="J68" s="789"/>
      <c r="K68" s="789"/>
      <c r="L68" s="789"/>
      <c r="M68" s="791"/>
      <c r="N68" s="34"/>
      <c r="O68" s="34"/>
    </row>
    <row r="69" spans="1:169" ht="13.5" customHeight="1" thickBot="1">
      <c r="A69" s="829"/>
      <c r="B69" s="782"/>
      <c r="C69" s="782"/>
      <c r="D69" s="785"/>
      <c r="E69" s="788"/>
      <c r="F69" s="794"/>
      <c r="G69" s="579"/>
      <c r="H69" s="790"/>
      <c r="I69" s="790"/>
      <c r="J69" s="790"/>
      <c r="K69" s="790"/>
      <c r="L69" s="790"/>
      <c r="M69" s="792"/>
      <c r="N69" s="34"/>
      <c r="O69" s="34"/>
    </row>
    <row r="70" spans="1:169" s="26" customFormat="1" ht="12.75">
      <c r="A70" s="826">
        <v>7</v>
      </c>
      <c r="B70" s="781" t="str">
        <f>'7- Mapa Final'!B71</f>
        <v xml:space="preserve">Recibir , ofrecer, prometer , entregar o aceptar dádivas o beneficios a nombre propio o de terceros para afectar las condiciones de integridad, confidencialidad y disponibilidad de la información que se maneja en las sedes judiciales 
</v>
      </c>
      <c r="C70" s="781" t="str">
        <f>'7- Mapa Final'!C71</f>
        <v xml:space="preserve">Expedir, alterar, retener, extraviar o entregar  documentos  o información sin el lleno de requisitos legales </v>
      </c>
      <c r="D70" s="783" t="str">
        <f>'7- Mapa Final'!J71</f>
        <v>Muy Baja - 1</v>
      </c>
      <c r="E70" s="786" t="str">
        <f>'7- Mapa Final'!K71</f>
        <v>Moderado - 3</v>
      </c>
      <c r="F70" s="793" t="str">
        <f>'7- Mapa Final'!M71</f>
        <v>Moderado - 3</v>
      </c>
      <c r="G70" s="578" t="s">
        <v>521</v>
      </c>
      <c r="H70" s="789"/>
      <c r="I70" s="789"/>
      <c r="J70" s="789"/>
      <c r="K70" s="789"/>
      <c r="L70" s="789"/>
      <c r="M70" s="791"/>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row>
    <row r="71" spans="1:169" s="26" customFormat="1" ht="12.75" customHeight="1">
      <c r="A71" s="826"/>
      <c r="B71" s="781"/>
      <c r="C71" s="781"/>
      <c r="D71" s="784"/>
      <c r="E71" s="787"/>
      <c r="F71" s="793"/>
      <c r="G71" s="578"/>
      <c r="H71" s="789"/>
      <c r="I71" s="789"/>
      <c r="J71" s="789"/>
      <c r="K71" s="789"/>
      <c r="L71" s="789"/>
      <c r="M71" s="791"/>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row>
    <row r="72" spans="1:169" s="26" customFormat="1" ht="12.75" customHeight="1">
      <c r="A72" s="826"/>
      <c r="B72" s="781"/>
      <c r="C72" s="781"/>
      <c r="D72" s="784"/>
      <c r="E72" s="787"/>
      <c r="F72" s="793"/>
      <c r="G72" s="578"/>
      <c r="H72" s="789"/>
      <c r="I72" s="789"/>
      <c r="J72" s="789"/>
      <c r="K72" s="789"/>
      <c r="L72" s="789"/>
      <c r="M72" s="791"/>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row>
    <row r="73" spans="1:169" s="26" customFormat="1" ht="12.75" customHeight="1">
      <c r="A73" s="826"/>
      <c r="B73" s="781"/>
      <c r="C73" s="781"/>
      <c r="D73" s="784"/>
      <c r="E73" s="787"/>
      <c r="F73" s="793"/>
      <c r="G73" s="578"/>
      <c r="H73" s="789"/>
      <c r="I73" s="789"/>
      <c r="J73" s="789"/>
      <c r="K73" s="789"/>
      <c r="L73" s="789"/>
      <c r="M73" s="791"/>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row>
    <row r="74" spans="1:169" s="26" customFormat="1" ht="13.5" customHeight="1">
      <c r="A74" s="826"/>
      <c r="B74" s="781"/>
      <c r="C74" s="781"/>
      <c r="D74" s="784"/>
      <c r="E74" s="787"/>
      <c r="F74" s="793"/>
      <c r="G74" s="578"/>
      <c r="H74" s="789"/>
      <c r="I74" s="789"/>
      <c r="J74" s="789"/>
      <c r="K74" s="789"/>
      <c r="L74" s="789"/>
      <c r="M74" s="791"/>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row>
    <row r="75" spans="1:169">
      <c r="A75" s="826"/>
      <c r="B75" s="781"/>
      <c r="C75" s="781"/>
      <c r="D75" s="784"/>
      <c r="E75" s="787"/>
      <c r="F75" s="793"/>
      <c r="G75" s="578"/>
      <c r="H75" s="789"/>
      <c r="I75" s="789"/>
      <c r="J75" s="789"/>
      <c r="K75" s="789"/>
      <c r="L75" s="789"/>
      <c r="M75" s="791"/>
      <c r="N75" s="34"/>
      <c r="O75" s="34"/>
    </row>
    <row r="76" spans="1:169">
      <c r="A76" s="826"/>
      <c r="B76" s="781"/>
      <c r="C76" s="781"/>
      <c r="D76" s="784"/>
      <c r="E76" s="787"/>
      <c r="F76" s="793"/>
      <c r="G76" s="578"/>
      <c r="H76" s="789"/>
      <c r="I76" s="789"/>
      <c r="J76" s="789"/>
      <c r="K76" s="789"/>
      <c r="L76" s="789"/>
      <c r="M76" s="791"/>
      <c r="N76" s="34"/>
      <c r="O76" s="34"/>
    </row>
    <row r="77" spans="1:169">
      <c r="A77" s="826"/>
      <c r="B77" s="781"/>
      <c r="C77" s="781"/>
      <c r="D77" s="784"/>
      <c r="E77" s="787"/>
      <c r="F77" s="793"/>
      <c r="G77" s="578"/>
      <c r="H77" s="789"/>
      <c r="I77" s="789"/>
      <c r="J77" s="789"/>
      <c r="K77" s="789"/>
      <c r="L77" s="789"/>
      <c r="M77" s="791"/>
      <c r="N77" s="34"/>
      <c r="O77" s="34"/>
    </row>
    <row r="78" spans="1:169">
      <c r="A78" s="826"/>
      <c r="B78" s="781"/>
      <c r="C78" s="781"/>
      <c r="D78" s="784"/>
      <c r="E78" s="787"/>
      <c r="F78" s="793"/>
      <c r="G78" s="578"/>
      <c r="H78" s="789"/>
      <c r="I78" s="789"/>
      <c r="J78" s="789"/>
      <c r="K78" s="789"/>
      <c r="L78" s="789"/>
      <c r="M78" s="791"/>
      <c r="N78" s="34"/>
      <c r="O78" s="34"/>
    </row>
    <row r="79" spans="1:169" ht="15.75" thickBot="1">
      <c r="A79" s="827"/>
      <c r="B79" s="782"/>
      <c r="C79" s="782"/>
      <c r="D79" s="785"/>
      <c r="E79" s="788"/>
      <c r="F79" s="794"/>
      <c r="G79" s="579"/>
      <c r="H79" s="790"/>
      <c r="I79" s="790"/>
      <c r="J79" s="790"/>
      <c r="K79" s="790"/>
      <c r="L79" s="790"/>
      <c r="M79" s="792"/>
      <c r="N79" s="34"/>
      <c r="O79" s="34"/>
    </row>
    <row r="80" spans="1:169" s="26" customFormat="1" ht="12.75" customHeight="1">
      <c r="A80" s="826">
        <v>7</v>
      </c>
      <c r="B80" s="781" t="str">
        <f>'7- Mapa Final'!B81</f>
        <v>Recibir, ofrecer, prometer, entregar o aceptar dadivas  o beneficios a nombre propio o de terceros para  demorar las actuaciones en los procesos</v>
      </c>
      <c r="C80" s="781" t="str">
        <f>'7- Mapa Final'!C81</f>
        <v xml:space="preserve">Cuando por indebido interés se actua de  manera indebida para retrasar las actuaciones de los procesos </v>
      </c>
      <c r="D80" s="783" t="str">
        <f>'7- Mapa Final'!J81</f>
        <v>Muy Baja - 1</v>
      </c>
      <c r="E80" s="786" t="str">
        <f>'7- Mapa Final'!K81</f>
        <v>Moderado - 3</v>
      </c>
      <c r="F80" s="793" t="str">
        <f>'7- Mapa Final'!M81</f>
        <v>Moderado - 3</v>
      </c>
      <c r="G80" s="578" t="s">
        <v>521</v>
      </c>
      <c r="H80" s="789"/>
      <c r="I80" s="789"/>
      <c r="J80" s="789"/>
      <c r="K80" s="789"/>
      <c r="L80" s="789"/>
      <c r="M80" s="791"/>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c r="DF80" s="34"/>
      <c r="DG80" s="34"/>
      <c r="DH80" s="34"/>
      <c r="DI80" s="34"/>
      <c r="DJ80" s="34"/>
      <c r="DK80" s="34"/>
      <c r="DL80" s="34"/>
      <c r="DM80" s="34"/>
      <c r="DN80" s="34"/>
      <c r="DO80" s="34"/>
      <c r="DP80" s="34"/>
      <c r="DQ80" s="34"/>
      <c r="DR80" s="34"/>
      <c r="DS80" s="34"/>
      <c r="DT80" s="34"/>
      <c r="DU80" s="34"/>
      <c r="DV80" s="34"/>
      <c r="DW80" s="34"/>
      <c r="DX80" s="34"/>
      <c r="DY80" s="34"/>
      <c r="DZ80" s="34"/>
      <c r="EA80" s="34"/>
      <c r="EB80" s="34"/>
      <c r="EC80" s="34"/>
      <c r="ED80" s="34"/>
      <c r="EE80" s="34"/>
      <c r="EF80" s="34"/>
      <c r="EG80" s="34"/>
      <c r="EH80" s="34"/>
      <c r="EI80" s="34"/>
      <c r="EJ80" s="34"/>
      <c r="EK80" s="34"/>
      <c r="EL80" s="34"/>
      <c r="EM80" s="34"/>
      <c r="EN80" s="34"/>
      <c r="EO80" s="34"/>
      <c r="EP80" s="34"/>
      <c r="EQ80" s="34"/>
      <c r="ER80" s="34"/>
      <c r="ES80" s="34"/>
      <c r="ET80" s="34"/>
      <c r="EU80" s="34"/>
      <c r="EV80" s="34"/>
      <c r="EW80" s="34"/>
      <c r="EX80" s="34"/>
      <c r="EY80" s="34"/>
      <c r="EZ80" s="34"/>
      <c r="FA80" s="34"/>
      <c r="FB80" s="34"/>
      <c r="FC80" s="34"/>
      <c r="FD80" s="34"/>
      <c r="FE80" s="34"/>
      <c r="FF80" s="34"/>
      <c r="FG80" s="34"/>
      <c r="FH80" s="34"/>
      <c r="FI80" s="34"/>
      <c r="FJ80" s="34"/>
      <c r="FK80" s="34"/>
      <c r="FL80" s="34"/>
      <c r="FM80" s="34"/>
    </row>
    <row r="81" spans="1:169" s="26" customFormat="1" ht="12.75" customHeight="1">
      <c r="A81" s="826"/>
      <c r="B81" s="781"/>
      <c r="C81" s="781"/>
      <c r="D81" s="784"/>
      <c r="E81" s="787"/>
      <c r="F81" s="793"/>
      <c r="G81" s="578"/>
      <c r="H81" s="789"/>
      <c r="I81" s="789"/>
      <c r="J81" s="789"/>
      <c r="K81" s="789"/>
      <c r="L81" s="789"/>
      <c r="M81" s="791"/>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34"/>
      <c r="DF81" s="34"/>
      <c r="DG81" s="34"/>
      <c r="DH81" s="34"/>
      <c r="DI81" s="34"/>
      <c r="DJ81" s="34"/>
      <c r="DK81" s="34"/>
      <c r="DL81" s="34"/>
      <c r="DM81" s="34"/>
      <c r="DN81" s="34"/>
      <c r="DO81" s="34"/>
      <c r="DP81" s="34"/>
      <c r="DQ81" s="34"/>
      <c r="DR81" s="34"/>
      <c r="DS81" s="34"/>
      <c r="DT81" s="34"/>
      <c r="DU81" s="34"/>
      <c r="DV81" s="34"/>
      <c r="DW81" s="34"/>
      <c r="DX81" s="34"/>
      <c r="DY81" s="34"/>
      <c r="DZ81" s="34"/>
      <c r="EA81" s="34"/>
      <c r="EB81" s="34"/>
      <c r="EC81" s="34"/>
      <c r="ED81" s="34"/>
      <c r="EE81" s="34"/>
      <c r="EF81" s="34"/>
      <c r="EG81" s="34"/>
      <c r="EH81" s="34"/>
      <c r="EI81" s="34"/>
      <c r="EJ81" s="34"/>
      <c r="EK81" s="34"/>
      <c r="EL81" s="34"/>
      <c r="EM81" s="34"/>
      <c r="EN81" s="34"/>
      <c r="EO81" s="34"/>
      <c r="EP81" s="34"/>
      <c r="EQ81" s="34"/>
      <c r="ER81" s="34"/>
      <c r="ES81" s="34"/>
      <c r="ET81" s="34"/>
      <c r="EU81" s="34"/>
      <c r="EV81" s="34"/>
      <c r="EW81" s="34"/>
      <c r="EX81" s="34"/>
      <c r="EY81" s="34"/>
      <c r="EZ81" s="34"/>
      <c r="FA81" s="34"/>
      <c r="FB81" s="34"/>
      <c r="FC81" s="34"/>
      <c r="FD81" s="34"/>
      <c r="FE81" s="34"/>
      <c r="FF81" s="34"/>
      <c r="FG81" s="34"/>
      <c r="FH81" s="34"/>
      <c r="FI81" s="34"/>
      <c r="FJ81" s="34"/>
      <c r="FK81" s="34"/>
      <c r="FL81" s="34"/>
      <c r="FM81" s="34"/>
    </row>
    <row r="82" spans="1:169" s="26" customFormat="1" ht="12.75" customHeight="1">
      <c r="A82" s="826"/>
      <c r="B82" s="781"/>
      <c r="C82" s="781"/>
      <c r="D82" s="784"/>
      <c r="E82" s="787"/>
      <c r="F82" s="793"/>
      <c r="G82" s="578"/>
      <c r="H82" s="789"/>
      <c r="I82" s="789"/>
      <c r="J82" s="789"/>
      <c r="K82" s="789"/>
      <c r="L82" s="789"/>
      <c r="M82" s="791"/>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34"/>
      <c r="DF82" s="34"/>
      <c r="DG82" s="34"/>
      <c r="DH82" s="34"/>
      <c r="DI82" s="34"/>
      <c r="DJ82" s="34"/>
      <c r="DK82" s="34"/>
      <c r="DL82" s="34"/>
      <c r="DM82" s="34"/>
      <c r="DN82" s="34"/>
      <c r="DO82" s="34"/>
      <c r="DP82" s="34"/>
      <c r="DQ82" s="34"/>
      <c r="DR82" s="34"/>
      <c r="DS82" s="34"/>
      <c r="DT82" s="34"/>
      <c r="DU82" s="34"/>
      <c r="DV82" s="34"/>
      <c r="DW82" s="34"/>
      <c r="DX82" s="34"/>
      <c r="DY82" s="34"/>
      <c r="DZ82" s="34"/>
      <c r="EA82" s="34"/>
      <c r="EB82" s="34"/>
      <c r="EC82" s="34"/>
      <c r="ED82" s="34"/>
      <c r="EE82" s="34"/>
      <c r="EF82" s="34"/>
      <c r="EG82" s="34"/>
      <c r="EH82" s="34"/>
      <c r="EI82" s="34"/>
      <c r="EJ82" s="34"/>
      <c r="EK82" s="34"/>
      <c r="EL82" s="34"/>
      <c r="EM82" s="34"/>
      <c r="EN82" s="34"/>
      <c r="EO82" s="34"/>
      <c r="EP82" s="34"/>
      <c r="EQ82" s="34"/>
      <c r="ER82" s="34"/>
      <c r="ES82" s="34"/>
      <c r="ET82" s="34"/>
      <c r="EU82" s="34"/>
      <c r="EV82" s="34"/>
      <c r="EW82" s="34"/>
      <c r="EX82" s="34"/>
      <c r="EY82" s="34"/>
      <c r="EZ82" s="34"/>
      <c r="FA82" s="34"/>
      <c r="FB82" s="34"/>
      <c r="FC82" s="34"/>
      <c r="FD82" s="34"/>
      <c r="FE82" s="34"/>
      <c r="FF82" s="34"/>
      <c r="FG82" s="34"/>
      <c r="FH82" s="34"/>
      <c r="FI82" s="34"/>
      <c r="FJ82" s="34"/>
      <c r="FK82" s="34"/>
      <c r="FL82" s="34"/>
      <c r="FM82" s="34"/>
    </row>
    <row r="83" spans="1:169" s="26" customFormat="1" ht="12.75" customHeight="1">
      <c r="A83" s="826"/>
      <c r="B83" s="781"/>
      <c r="C83" s="781"/>
      <c r="D83" s="784"/>
      <c r="E83" s="787"/>
      <c r="F83" s="793"/>
      <c r="G83" s="578"/>
      <c r="H83" s="789"/>
      <c r="I83" s="789"/>
      <c r="J83" s="789"/>
      <c r="K83" s="789"/>
      <c r="L83" s="789"/>
      <c r="M83" s="791"/>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34"/>
      <c r="DG83" s="34"/>
      <c r="DH83" s="34"/>
      <c r="DI83" s="34"/>
      <c r="DJ83" s="34"/>
      <c r="DK83" s="34"/>
      <c r="DL83" s="34"/>
      <c r="DM83" s="34"/>
      <c r="DN83" s="34"/>
      <c r="DO83" s="34"/>
      <c r="DP83" s="34"/>
      <c r="DQ83" s="34"/>
      <c r="DR83" s="34"/>
      <c r="DS83" s="34"/>
      <c r="DT83" s="34"/>
      <c r="DU83" s="34"/>
      <c r="DV83" s="34"/>
      <c r="DW83" s="34"/>
      <c r="DX83" s="34"/>
      <c r="DY83" s="34"/>
      <c r="DZ83" s="34"/>
      <c r="EA83" s="34"/>
      <c r="EB83" s="34"/>
      <c r="EC83" s="34"/>
      <c r="ED83" s="34"/>
      <c r="EE83" s="34"/>
      <c r="EF83" s="34"/>
      <c r="EG83" s="34"/>
      <c r="EH83" s="34"/>
      <c r="EI83" s="34"/>
      <c r="EJ83" s="34"/>
      <c r="EK83" s="34"/>
      <c r="EL83" s="34"/>
      <c r="EM83" s="34"/>
      <c r="EN83" s="34"/>
      <c r="EO83" s="34"/>
      <c r="EP83" s="34"/>
      <c r="EQ83" s="34"/>
      <c r="ER83" s="34"/>
      <c r="ES83" s="34"/>
      <c r="ET83" s="34"/>
      <c r="EU83" s="34"/>
      <c r="EV83" s="34"/>
      <c r="EW83" s="34"/>
      <c r="EX83" s="34"/>
      <c r="EY83" s="34"/>
      <c r="EZ83" s="34"/>
      <c r="FA83" s="34"/>
      <c r="FB83" s="34"/>
      <c r="FC83" s="34"/>
      <c r="FD83" s="34"/>
      <c r="FE83" s="34"/>
      <c r="FF83" s="34"/>
      <c r="FG83" s="34"/>
      <c r="FH83" s="34"/>
      <c r="FI83" s="34"/>
      <c r="FJ83" s="34"/>
      <c r="FK83" s="34"/>
      <c r="FL83" s="34"/>
      <c r="FM83" s="34"/>
    </row>
    <row r="84" spans="1:169" s="26" customFormat="1" ht="13.5" customHeight="1">
      <c r="A84" s="826"/>
      <c r="B84" s="781"/>
      <c r="C84" s="781"/>
      <c r="D84" s="784"/>
      <c r="E84" s="787"/>
      <c r="F84" s="793"/>
      <c r="G84" s="578"/>
      <c r="H84" s="789"/>
      <c r="I84" s="789"/>
      <c r="J84" s="789"/>
      <c r="K84" s="789"/>
      <c r="L84" s="789"/>
      <c r="M84" s="791"/>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row>
    <row r="85" spans="1:169">
      <c r="A85" s="826"/>
      <c r="B85" s="781"/>
      <c r="C85" s="781"/>
      <c r="D85" s="784"/>
      <c r="E85" s="787"/>
      <c r="F85" s="793"/>
      <c r="G85" s="578"/>
      <c r="H85" s="789"/>
      <c r="I85" s="789"/>
      <c r="J85" s="789"/>
      <c r="K85" s="789"/>
      <c r="L85" s="789"/>
      <c r="M85" s="791"/>
      <c r="N85" s="34"/>
      <c r="O85" s="34"/>
    </row>
    <row r="86" spans="1:169">
      <c r="A86" s="826"/>
      <c r="B86" s="781"/>
      <c r="C86" s="781"/>
      <c r="D86" s="784"/>
      <c r="E86" s="787"/>
      <c r="F86" s="793"/>
      <c r="G86" s="578"/>
      <c r="H86" s="789"/>
      <c r="I86" s="789"/>
      <c r="J86" s="789"/>
      <c r="K86" s="789"/>
      <c r="L86" s="789"/>
      <c r="M86" s="791"/>
      <c r="N86" s="34"/>
      <c r="O86" s="34"/>
    </row>
    <row r="87" spans="1:169">
      <c r="A87" s="826"/>
      <c r="B87" s="781"/>
      <c r="C87" s="781"/>
      <c r="D87" s="784"/>
      <c r="E87" s="787"/>
      <c r="F87" s="793"/>
      <c r="G87" s="578"/>
      <c r="H87" s="789"/>
      <c r="I87" s="789"/>
      <c r="J87" s="789"/>
      <c r="K87" s="789"/>
      <c r="L87" s="789"/>
      <c r="M87" s="791"/>
      <c r="N87" s="34"/>
      <c r="O87" s="34"/>
    </row>
    <row r="88" spans="1:169">
      <c r="A88" s="826"/>
      <c r="B88" s="781"/>
      <c r="C88" s="781"/>
      <c r="D88" s="784"/>
      <c r="E88" s="787"/>
      <c r="F88" s="793"/>
      <c r="G88" s="578"/>
      <c r="H88" s="789"/>
      <c r="I88" s="789"/>
      <c r="J88" s="789"/>
      <c r="K88" s="789"/>
      <c r="L88" s="789"/>
      <c r="M88" s="791"/>
      <c r="N88" s="34"/>
      <c r="O88" s="34"/>
    </row>
    <row r="89" spans="1:169" ht="15.75" thickBot="1">
      <c r="A89" s="827"/>
      <c r="B89" s="782"/>
      <c r="C89" s="782"/>
      <c r="D89" s="785"/>
      <c r="E89" s="788"/>
      <c r="F89" s="794"/>
      <c r="G89" s="579"/>
      <c r="H89" s="790"/>
      <c r="I89" s="790"/>
      <c r="J89" s="790"/>
      <c r="K89" s="790"/>
      <c r="L89" s="790"/>
      <c r="M89" s="792"/>
      <c r="N89" s="34"/>
      <c r="O89" s="34"/>
    </row>
    <row r="90" spans="1:169" s="26" customFormat="1" ht="12.75">
      <c r="A90" s="830">
        <v>9</v>
      </c>
      <c r="B90" s="781" t="str">
        <f>'7- Mapa Final'!B91</f>
        <v>Ofrecer, prometer, entregar, aceptar o solicitar una ventaja indebida para no realizar una audiencia programada en la fecha establecida.</v>
      </c>
      <c r="C90" s="781" t="str">
        <f>'7- Mapa Final'!C91</f>
        <v>Cuando por indebido interés  no se realizar una audiencia programada en la fecha establecida</v>
      </c>
      <c r="D90" s="783" t="str">
        <f>'7- Mapa Final'!J91</f>
        <v>Muy Baja - 1</v>
      </c>
      <c r="E90" s="786" t="str">
        <f>'7- Mapa Final'!K91</f>
        <v>Moderado - 3</v>
      </c>
      <c r="F90" s="793" t="str">
        <f>'7- Mapa Final'!M91</f>
        <v>Moderado - 3</v>
      </c>
      <c r="G90" s="578" t="s">
        <v>521</v>
      </c>
      <c r="H90" s="789"/>
      <c r="I90" s="789"/>
      <c r="J90" s="789"/>
      <c r="K90" s="789"/>
      <c r="L90" s="789"/>
      <c r="M90" s="791"/>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34"/>
      <c r="DH90" s="34"/>
      <c r="DI90" s="34"/>
      <c r="DJ90" s="34"/>
      <c r="DK90" s="34"/>
      <c r="DL90" s="34"/>
      <c r="DM90" s="34"/>
      <c r="DN90" s="34"/>
      <c r="DO90" s="34"/>
      <c r="DP90" s="34"/>
      <c r="DQ90" s="34"/>
      <c r="DR90" s="34"/>
      <c r="DS90" s="34"/>
      <c r="DT90" s="34"/>
      <c r="DU90" s="34"/>
      <c r="DV90" s="34"/>
      <c r="DW90" s="34"/>
      <c r="DX90" s="34"/>
      <c r="DY90" s="34"/>
      <c r="DZ90" s="34"/>
      <c r="EA90" s="34"/>
      <c r="EB90" s="34"/>
      <c r="EC90" s="34"/>
      <c r="ED90" s="34"/>
      <c r="EE90" s="34"/>
      <c r="EF90" s="34"/>
      <c r="EG90" s="34"/>
      <c r="EH90" s="34"/>
      <c r="EI90" s="34"/>
      <c r="EJ90" s="34"/>
      <c r="EK90" s="34"/>
      <c r="EL90" s="34"/>
      <c r="EM90" s="34"/>
      <c r="EN90" s="34"/>
      <c r="EO90" s="34"/>
      <c r="EP90" s="34"/>
      <c r="EQ90" s="34"/>
      <c r="ER90" s="34"/>
      <c r="ES90" s="34"/>
      <c r="ET90" s="34"/>
      <c r="EU90" s="34"/>
      <c r="EV90" s="34"/>
      <c r="EW90" s="34"/>
      <c r="EX90" s="34"/>
      <c r="EY90" s="34"/>
      <c r="EZ90" s="34"/>
      <c r="FA90" s="34"/>
      <c r="FB90" s="34"/>
      <c r="FC90" s="34"/>
      <c r="FD90" s="34"/>
      <c r="FE90" s="34"/>
      <c r="FF90" s="34"/>
      <c r="FG90" s="34"/>
      <c r="FH90" s="34"/>
      <c r="FI90" s="34"/>
      <c r="FJ90" s="34"/>
      <c r="FK90" s="34"/>
      <c r="FL90" s="34"/>
      <c r="FM90" s="34"/>
    </row>
    <row r="91" spans="1:169" s="26" customFormat="1" ht="12.75" customHeight="1">
      <c r="A91" s="830"/>
      <c r="B91" s="781"/>
      <c r="C91" s="781"/>
      <c r="D91" s="784"/>
      <c r="E91" s="787"/>
      <c r="F91" s="793"/>
      <c r="G91" s="578"/>
      <c r="H91" s="789"/>
      <c r="I91" s="789"/>
      <c r="J91" s="789"/>
      <c r="K91" s="789"/>
      <c r="L91" s="789"/>
      <c r="M91" s="791"/>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row>
    <row r="92" spans="1:169" s="26" customFormat="1" ht="12.75" customHeight="1">
      <c r="A92" s="830"/>
      <c r="B92" s="781"/>
      <c r="C92" s="781"/>
      <c r="D92" s="784"/>
      <c r="E92" s="787"/>
      <c r="F92" s="793"/>
      <c r="G92" s="578"/>
      <c r="H92" s="789"/>
      <c r="I92" s="789"/>
      <c r="J92" s="789"/>
      <c r="K92" s="789"/>
      <c r="L92" s="789"/>
      <c r="M92" s="791"/>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34"/>
      <c r="DF92" s="34"/>
      <c r="DG92" s="34"/>
      <c r="DH92" s="34"/>
      <c r="DI92" s="34"/>
      <c r="DJ92" s="34"/>
      <c r="DK92" s="34"/>
      <c r="DL92" s="34"/>
      <c r="DM92" s="34"/>
      <c r="DN92" s="34"/>
      <c r="DO92" s="34"/>
      <c r="DP92" s="34"/>
      <c r="DQ92" s="34"/>
      <c r="DR92" s="34"/>
      <c r="DS92" s="34"/>
      <c r="DT92" s="34"/>
      <c r="DU92" s="34"/>
      <c r="DV92" s="34"/>
      <c r="DW92" s="34"/>
      <c r="DX92" s="34"/>
      <c r="DY92" s="34"/>
      <c r="DZ92" s="34"/>
      <c r="EA92" s="34"/>
      <c r="EB92" s="34"/>
      <c r="EC92" s="34"/>
      <c r="ED92" s="34"/>
      <c r="EE92" s="34"/>
      <c r="EF92" s="34"/>
      <c r="EG92" s="34"/>
      <c r="EH92" s="34"/>
      <c r="EI92" s="34"/>
      <c r="EJ92" s="34"/>
      <c r="EK92" s="34"/>
      <c r="EL92" s="34"/>
      <c r="EM92" s="34"/>
      <c r="EN92" s="34"/>
      <c r="EO92" s="34"/>
      <c r="EP92" s="34"/>
      <c r="EQ92" s="34"/>
      <c r="ER92" s="34"/>
      <c r="ES92" s="34"/>
      <c r="ET92" s="34"/>
      <c r="EU92" s="34"/>
      <c r="EV92" s="34"/>
      <c r="EW92" s="34"/>
      <c r="EX92" s="34"/>
      <c r="EY92" s="34"/>
      <c r="EZ92" s="34"/>
      <c r="FA92" s="34"/>
      <c r="FB92" s="34"/>
      <c r="FC92" s="34"/>
      <c r="FD92" s="34"/>
      <c r="FE92" s="34"/>
      <c r="FF92" s="34"/>
      <c r="FG92" s="34"/>
      <c r="FH92" s="34"/>
      <c r="FI92" s="34"/>
      <c r="FJ92" s="34"/>
      <c r="FK92" s="34"/>
      <c r="FL92" s="34"/>
      <c r="FM92" s="34"/>
    </row>
    <row r="93" spans="1:169" s="26" customFormat="1" ht="12.75" customHeight="1">
      <c r="A93" s="830"/>
      <c r="B93" s="781"/>
      <c r="C93" s="781"/>
      <c r="D93" s="784"/>
      <c r="E93" s="787"/>
      <c r="F93" s="793"/>
      <c r="G93" s="578"/>
      <c r="H93" s="789"/>
      <c r="I93" s="789"/>
      <c r="J93" s="789"/>
      <c r="K93" s="789"/>
      <c r="L93" s="789"/>
      <c r="M93" s="791"/>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34"/>
      <c r="DM93" s="34"/>
      <c r="DN93" s="34"/>
      <c r="DO93" s="34"/>
      <c r="DP93" s="34"/>
      <c r="DQ93" s="34"/>
      <c r="DR93" s="34"/>
      <c r="DS93" s="34"/>
      <c r="DT93" s="34"/>
      <c r="DU93" s="34"/>
      <c r="DV93" s="34"/>
      <c r="DW93" s="34"/>
      <c r="DX93" s="34"/>
      <c r="DY93" s="34"/>
      <c r="DZ93" s="34"/>
      <c r="EA93" s="34"/>
      <c r="EB93" s="34"/>
      <c r="EC93" s="34"/>
      <c r="ED93" s="34"/>
      <c r="EE93" s="34"/>
      <c r="EF93" s="34"/>
      <c r="EG93" s="34"/>
      <c r="EH93" s="34"/>
      <c r="EI93" s="34"/>
      <c r="EJ93" s="34"/>
      <c r="EK93" s="34"/>
      <c r="EL93" s="34"/>
      <c r="EM93" s="34"/>
      <c r="EN93" s="34"/>
      <c r="EO93" s="34"/>
      <c r="EP93" s="34"/>
      <c r="EQ93" s="34"/>
      <c r="ER93" s="34"/>
      <c r="ES93" s="34"/>
      <c r="ET93" s="34"/>
      <c r="EU93" s="34"/>
      <c r="EV93" s="34"/>
      <c r="EW93" s="34"/>
      <c r="EX93" s="34"/>
      <c r="EY93" s="34"/>
      <c r="EZ93" s="34"/>
      <c r="FA93" s="34"/>
      <c r="FB93" s="34"/>
      <c r="FC93" s="34"/>
      <c r="FD93" s="34"/>
      <c r="FE93" s="34"/>
      <c r="FF93" s="34"/>
      <c r="FG93" s="34"/>
      <c r="FH93" s="34"/>
      <c r="FI93" s="34"/>
      <c r="FJ93" s="34"/>
      <c r="FK93" s="34"/>
      <c r="FL93" s="34"/>
      <c r="FM93" s="34"/>
    </row>
    <row r="94" spans="1:169" s="26" customFormat="1" ht="13.5" customHeight="1">
      <c r="A94" s="830"/>
      <c r="B94" s="781"/>
      <c r="C94" s="781"/>
      <c r="D94" s="784"/>
      <c r="E94" s="787"/>
      <c r="F94" s="793"/>
      <c r="G94" s="578"/>
      <c r="H94" s="789"/>
      <c r="I94" s="789"/>
      <c r="J94" s="789"/>
      <c r="K94" s="789"/>
      <c r="L94" s="789"/>
      <c r="M94" s="791"/>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row>
    <row r="95" spans="1:169">
      <c r="A95" s="830"/>
      <c r="B95" s="781"/>
      <c r="C95" s="781"/>
      <c r="D95" s="784"/>
      <c r="E95" s="787"/>
      <c r="F95" s="793"/>
      <c r="G95" s="578"/>
      <c r="H95" s="789"/>
      <c r="I95" s="789"/>
      <c r="J95" s="789"/>
      <c r="K95" s="789"/>
      <c r="L95" s="789"/>
      <c r="M95" s="791"/>
      <c r="N95" s="34"/>
      <c r="O95" s="34"/>
    </row>
    <row r="96" spans="1:169">
      <c r="A96" s="830"/>
      <c r="B96" s="781"/>
      <c r="C96" s="781"/>
      <c r="D96" s="784"/>
      <c r="E96" s="787"/>
      <c r="F96" s="793"/>
      <c r="G96" s="578"/>
      <c r="H96" s="789"/>
      <c r="I96" s="789"/>
      <c r="J96" s="789"/>
      <c r="K96" s="789"/>
      <c r="L96" s="789"/>
      <c r="M96" s="791"/>
      <c r="N96" s="34"/>
      <c r="O96" s="34"/>
    </row>
    <row r="97" spans="1:15">
      <c r="A97" s="830"/>
      <c r="B97" s="781"/>
      <c r="C97" s="781"/>
      <c r="D97" s="784"/>
      <c r="E97" s="787"/>
      <c r="F97" s="793"/>
      <c r="G97" s="578"/>
      <c r="H97" s="789"/>
      <c r="I97" s="789"/>
      <c r="J97" s="789"/>
      <c r="K97" s="789"/>
      <c r="L97" s="789"/>
      <c r="M97" s="791"/>
      <c r="N97" s="34"/>
      <c r="O97" s="34"/>
    </row>
    <row r="98" spans="1:15">
      <c r="A98" s="830"/>
      <c r="B98" s="781"/>
      <c r="C98" s="781"/>
      <c r="D98" s="784"/>
      <c r="E98" s="787"/>
      <c r="F98" s="793"/>
      <c r="G98" s="578"/>
      <c r="H98" s="789"/>
      <c r="I98" s="789"/>
      <c r="J98" s="789"/>
      <c r="K98" s="789"/>
      <c r="L98" s="789"/>
      <c r="M98" s="791"/>
      <c r="N98" s="34"/>
      <c r="O98" s="34"/>
    </row>
    <row r="99" spans="1:15" ht="15.75" thickBot="1">
      <c r="A99" s="831"/>
      <c r="B99" s="782"/>
      <c r="C99" s="782"/>
      <c r="D99" s="785"/>
      <c r="E99" s="788"/>
      <c r="F99" s="794"/>
      <c r="G99" s="579"/>
      <c r="H99" s="790"/>
      <c r="I99" s="790"/>
      <c r="J99" s="790"/>
      <c r="K99" s="790"/>
      <c r="L99" s="790"/>
      <c r="M99" s="792"/>
      <c r="N99" s="34"/>
      <c r="O99" s="34"/>
    </row>
  </sheetData>
  <mergeCells count="134">
    <mergeCell ref="J90:J99"/>
    <mergeCell ref="K90:K99"/>
    <mergeCell ref="L90:L99"/>
    <mergeCell ref="M90:M99"/>
    <mergeCell ref="A90:A99"/>
    <mergeCell ref="B90:B99"/>
    <mergeCell ref="C90:C99"/>
    <mergeCell ref="D90:D99"/>
    <mergeCell ref="E90:E99"/>
    <mergeCell ref="F90:F99"/>
    <mergeCell ref="G90:G99"/>
    <mergeCell ref="H90:H99"/>
    <mergeCell ref="I90:I99"/>
    <mergeCell ref="K80:K89"/>
    <mergeCell ref="L80:L89"/>
    <mergeCell ref="M80:M89"/>
    <mergeCell ref="F80:F89"/>
    <mergeCell ref="G80:G89"/>
    <mergeCell ref="H80:H89"/>
    <mergeCell ref="I80:I89"/>
    <mergeCell ref="J80:J89"/>
    <mergeCell ref="A80:A89"/>
    <mergeCell ref="B80:B89"/>
    <mergeCell ref="C80:C89"/>
    <mergeCell ref="D80:D89"/>
    <mergeCell ref="E80:E89"/>
    <mergeCell ref="K60:K69"/>
    <mergeCell ref="L60:L69"/>
    <mergeCell ref="M60:M69"/>
    <mergeCell ref="A70:A79"/>
    <mergeCell ref="B70:B79"/>
    <mergeCell ref="C70:C79"/>
    <mergeCell ref="D70:D79"/>
    <mergeCell ref="E70:E79"/>
    <mergeCell ref="F70:F79"/>
    <mergeCell ref="G70:G79"/>
    <mergeCell ref="H70:H79"/>
    <mergeCell ref="I70:I79"/>
    <mergeCell ref="J70:J79"/>
    <mergeCell ref="K70:K79"/>
    <mergeCell ref="L70:L79"/>
    <mergeCell ref="M70:M79"/>
    <mergeCell ref="F60:F69"/>
    <mergeCell ref="G60:G69"/>
    <mergeCell ref="H60:H69"/>
    <mergeCell ref="I60:I69"/>
    <mergeCell ref="J60:J69"/>
    <mergeCell ref="A60:A69"/>
    <mergeCell ref="B60:B69"/>
    <mergeCell ref="C60:C69"/>
    <mergeCell ref="D60:D69"/>
    <mergeCell ref="E60:E69"/>
    <mergeCell ref="H7:H8"/>
    <mergeCell ref="I7:J7"/>
    <mergeCell ref="K7:L7"/>
    <mergeCell ref="M7:M8"/>
    <mergeCell ref="A6:B6"/>
    <mergeCell ref="A7:C7"/>
    <mergeCell ref="D7:F7"/>
    <mergeCell ref="G7:G8"/>
    <mergeCell ref="C6:M6"/>
    <mergeCell ref="L20:L29"/>
    <mergeCell ref="M20:M29"/>
    <mergeCell ref="B10:B19"/>
    <mergeCell ref="B20:B29"/>
    <mergeCell ref="F20:F29"/>
    <mergeCell ref="A30:A39"/>
    <mergeCell ref="A20:A29"/>
    <mergeCell ref="C20:C29"/>
    <mergeCell ref="D10:D19"/>
    <mergeCell ref="E10:E19"/>
    <mergeCell ref="B30:B39"/>
    <mergeCell ref="C30:C39"/>
    <mergeCell ref="D20:D29"/>
    <mergeCell ref="K1:M3"/>
    <mergeCell ref="A4:B4"/>
    <mergeCell ref="A5:B5"/>
    <mergeCell ref="A1:B2"/>
    <mergeCell ref="C1:J3"/>
    <mergeCell ref="C4:M4"/>
    <mergeCell ref="C5:M5"/>
    <mergeCell ref="J30:J39"/>
    <mergeCell ref="K30:K39"/>
    <mergeCell ref="L30:L39"/>
    <mergeCell ref="M30:M39"/>
    <mergeCell ref="A9:G9"/>
    <mergeCell ref="A10:A19"/>
    <mergeCell ref="C10:C19"/>
    <mergeCell ref="L10:L19"/>
    <mergeCell ref="M10:M19"/>
    <mergeCell ref="F10:F19"/>
    <mergeCell ref="G10:G19"/>
    <mergeCell ref="H10:H19"/>
    <mergeCell ref="I10:I19"/>
    <mergeCell ref="J10:J19"/>
    <mergeCell ref="K10:K19"/>
    <mergeCell ref="J20:J29"/>
    <mergeCell ref="K20:K29"/>
    <mergeCell ref="E20:E29"/>
    <mergeCell ref="D30:D39"/>
    <mergeCell ref="E30:E39"/>
    <mergeCell ref="F30:F39"/>
    <mergeCell ref="G20:G29"/>
    <mergeCell ref="H20:H29"/>
    <mergeCell ref="I20:I29"/>
    <mergeCell ref="G30:G39"/>
    <mergeCell ref="H30:H39"/>
    <mergeCell ref="I30:I39"/>
    <mergeCell ref="A40:A49"/>
    <mergeCell ref="B40:B49"/>
    <mergeCell ref="C40:C49"/>
    <mergeCell ref="D40:D49"/>
    <mergeCell ref="E40:E49"/>
    <mergeCell ref="K40:K49"/>
    <mergeCell ref="L40:L49"/>
    <mergeCell ref="M40:M49"/>
    <mergeCell ref="F40:F49"/>
    <mergeCell ref="G40:G49"/>
    <mergeCell ref="H40:H49"/>
    <mergeCell ref="I40:I49"/>
    <mergeCell ref="J40:J49"/>
    <mergeCell ref="A50:A59"/>
    <mergeCell ref="B50:B59"/>
    <mergeCell ref="C50:C59"/>
    <mergeCell ref="D50:D59"/>
    <mergeCell ref="E50:E59"/>
    <mergeCell ref="K50:K59"/>
    <mergeCell ref="L50:L59"/>
    <mergeCell ref="M50:M59"/>
    <mergeCell ref="F50:F59"/>
    <mergeCell ref="G50:G59"/>
    <mergeCell ref="H50:H59"/>
    <mergeCell ref="I50:I59"/>
    <mergeCell ref="J50:J59"/>
  </mergeCells>
  <conditionalFormatting sqref="A7:B7">
    <cfRule type="containsText" dxfId="300" priority="815" operator="containsText" text="3- Moderado">
      <formula>NOT(ISERROR(SEARCH("3- Moderado",A7)))</formula>
    </cfRule>
    <cfRule type="containsText" dxfId="299" priority="816" operator="containsText" text="6- Moderado">
      <formula>NOT(ISERROR(SEARCH("6- Moderado",A7)))</formula>
    </cfRule>
    <cfRule type="containsText" dxfId="298" priority="817" operator="containsText" text="4- Moderado">
      <formula>NOT(ISERROR(SEARCH("4- Moderado",A7)))</formula>
    </cfRule>
    <cfRule type="containsText" dxfId="297" priority="818" operator="containsText" text="3- Bajo">
      <formula>NOT(ISERROR(SEARCH("3- Bajo",A7)))</formula>
    </cfRule>
    <cfRule type="containsText" dxfId="296" priority="819" operator="containsText" text="4- Bajo">
      <formula>NOT(ISERROR(SEARCH("4- Bajo",A7)))</formula>
    </cfRule>
    <cfRule type="containsText" dxfId="295" priority="820" operator="containsText" text="1- Bajo">
      <formula>NOT(ISERROR(SEARCH("1- Bajo",A7)))</formula>
    </cfRule>
  </conditionalFormatting>
  <conditionalFormatting sqref="A10:E10 A20:E20">
    <cfRule type="containsText" dxfId="294" priority="791" operator="containsText" text="3- Moderado">
      <formula>NOT(ISERROR(SEARCH("3- Moderado",A10)))</formula>
    </cfRule>
    <cfRule type="containsText" dxfId="293" priority="792" operator="containsText" text="6- Moderado">
      <formula>NOT(ISERROR(SEARCH("6- Moderado",A10)))</formula>
    </cfRule>
    <cfRule type="containsText" dxfId="292" priority="793" operator="containsText" text="4- Moderado">
      <formula>NOT(ISERROR(SEARCH("4- Moderado",A10)))</formula>
    </cfRule>
    <cfRule type="containsText" dxfId="291" priority="794" operator="containsText" text="3- Bajo">
      <formula>NOT(ISERROR(SEARCH("3- Bajo",A10)))</formula>
    </cfRule>
    <cfRule type="containsText" dxfId="290" priority="795" operator="containsText" text="4- Bajo">
      <formula>NOT(ISERROR(SEARCH("4- Bajo",A10)))</formula>
    </cfRule>
    <cfRule type="containsText" dxfId="289" priority="796" operator="containsText" text="1- Bajo">
      <formula>NOT(ISERROR(SEARCH("1- Bajo",A10)))</formula>
    </cfRule>
  </conditionalFormatting>
  <conditionalFormatting sqref="A30:E30">
    <cfRule type="containsText" dxfId="288" priority="129" operator="containsText" text="3- Moderado">
      <formula>NOT(ISERROR(SEARCH("3- Moderado",A30)))</formula>
    </cfRule>
    <cfRule type="containsText" dxfId="287" priority="130" operator="containsText" text="6- Moderado">
      <formula>NOT(ISERROR(SEARCH("6- Moderado",A30)))</formula>
    </cfRule>
    <cfRule type="containsText" dxfId="286" priority="131" operator="containsText" text="4- Moderado">
      <formula>NOT(ISERROR(SEARCH("4- Moderado",A30)))</formula>
    </cfRule>
    <cfRule type="containsText" dxfId="285" priority="132" operator="containsText" text="3- Bajo">
      <formula>NOT(ISERROR(SEARCH("3- Bajo",A30)))</formula>
    </cfRule>
    <cfRule type="containsText" dxfId="284" priority="133" operator="containsText" text="4- Bajo">
      <formula>NOT(ISERROR(SEARCH("4- Bajo",A30)))</formula>
    </cfRule>
    <cfRule type="containsText" dxfId="283" priority="134" operator="containsText" text="1- Bajo">
      <formula>NOT(ISERROR(SEARCH("1- Bajo",A30)))</formula>
    </cfRule>
  </conditionalFormatting>
  <conditionalFormatting sqref="A40:E40">
    <cfRule type="containsText" dxfId="282" priority="101" operator="containsText" text="3- Moderado">
      <formula>NOT(ISERROR(SEARCH("3- Moderado",A40)))</formula>
    </cfRule>
    <cfRule type="containsText" dxfId="281" priority="102" operator="containsText" text="6- Moderado">
      <formula>NOT(ISERROR(SEARCH("6- Moderado",A40)))</formula>
    </cfRule>
    <cfRule type="containsText" dxfId="280" priority="103" operator="containsText" text="4- Moderado">
      <formula>NOT(ISERROR(SEARCH("4- Moderado",A40)))</formula>
    </cfRule>
    <cfRule type="containsText" dxfId="279" priority="104" operator="containsText" text="3- Bajo">
      <formula>NOT(ISERROR(SEARCH("3- Bajo",A40)))</formula>
    </cfRule>
    <cfRule type="containsText" dxfId="278" priority="105" operator="containsText" text="4- Bajo">
      <formula>NOT(ISERROR(SEARCH("4- Bajo",A40)))</formula>
    </cfRule>
    <cfRule type="containsText" dxfId="277" priority="106" operator="containsText" text="1- Bajo">
      <formula>NOT(ISERROR(SEARCH("1- Bajo",A40)))</formula>
    </cfRule>
  </conditionalFormatting>
  <conditionalFormatting sqref="A50:E50">
    <cfRule type="containsText" dxfId="276" priority="45" operator="containsText" text="3- Moderado">
      <formula>NOT(ISERROR(SEARCH("3- Moderado",A50)))</formula>
    </cfRule>
    <cfRule type="containsText" dxfId="275" priority="46" operator="containsText" text="6- Moderado">
      <formula>NOT(ISERROR(SEARCH("6- Moderado",A50)))</formula>
    </cfRule>
    <cfRule type="containsText" dxfId="274" priority="47" operator="containsText" text="4- Moderado">
      <formula>NOT(ISERROR(SEARCH("4- Moderado",A50)))</formula>
    </cfRule>
    <cfRule type="containsText" dxfId="273" priority="48" operator="containsText" text="3- Bajo">
      <formula>NOT(ISERROR(SEARCH("3- Bajo",A50)))</formula>
    </cfRule>
    <cfRule type="containsText" dxfId="272" priority="49" operator="containsText" text="4- Bajo">
      <formula>NOT(ISERROR(SEARCH("4- Bajo",A50)))</formula>
    </cfRule>
    <cfRule type="containsText" dxfId="271" priority="50" operator="containsText" text="1- Bajo">
      <formula>NOT(ISERROR(SEARCH("1- Bajo",A50)))</formula>
    </cfRule>
  </conditionalFormatting>
  <conditionalFormatting sqref="A60:E60">
    <cfRule type="containsText" dxfId="270" priority="29" operator="containsText" text="3- Moderado">
      <formula>NOT(ISERROR(SEARCH("3- Moderado",A60)))</formula>
    </cfRule>
    <cfRule type="containsText" dxfId="269" priority="30" operator="containsText" text="6- Moderado">
      <formula>NOT(ISERROR(SEARCH("6- Moderado",A60)))</formula>
    </cfRule>
    <cfRule type="containsText" dxfId="268" priority="31" operator="containsText" text="4- Moderado">
      <formula>NOT(ISERROR(SEARCH("4- Moderado",A60)))</formula>
    </cfRule>
    <cfRule type="containsText" dxfId="267" priority="32" operator="containsText" text="3- Bajo">
      <formula>NOT(ISERROR(SEARCH("3- Bajo",A60)))</formula>
    </cfRule>
    <cfRule type="containsText" dxfId="266" priority="33" operator="containsText" text="4- Bajo">
      <formula>NOT(ISERROR(SEARCH("4- Bajo",A60)))</formula>
    </cfRule>
    <cfRule type="containsText" dxfId="265" priority="34" operator="containsText" text="1- Bajo">
      <formula>NOT(ISERROR(SEARCH("1- Bajo",A60)))</formula>
    </cfRule>
  </conditionalFormatting>
  <conditionalFormatting sqref="A70:E70">
    <cfRule type="containsText" dxfId="264" priority="22" operator="containsText" text="3- Moderado">
      <formula>NOT(ISERROR(SEARCH("3- Moderado",A70)))</formula>
    </cfRule>
    <cfRule type="containsText" dxfId="263" priority="23" operator="containsText" text="6- Moderado">
      <formula>NOT(ISERROR(SEARCH("6- Moderado",A70)))</formula>
    </cfRule>
    <cfRule type="containsText" dxfId="262" priority="24" operator="containsText" text="4- Moderado">
      <formula>NOT(ISERROR(SEARCH("4- Moderado",A70)))</formula>
    </cfRule>
    <cfRule type="containsText" dxfId="261" priority="25" operator="containsText" text="3- Bajo">
      <formula>NOT(ISERROR(SEARCH("3- Bajo",A70)))</formula>
    </cfRule>
    <cfRule type="containsText" dxfId="260" priority="26" operator="containsText" text="4- Bajo">
      <formula>NOT(ISERROR(SEARCH("4- Bajo",A70)))</formula>
    </cfRule>
    <cfRule type="containsText" dxfId="259" priority="27" operator="containsText" text="1- Bajo">
      <formula>NOT(ISERROR(SEARCH("1- Bajo",A70)))</formula>
    </cfRule>
  </conditionalFormatting>
  <conditionalFormatting sqref="A80:E80">
    <cfRule type="containsText" dxfId="258" priority="8" operator="containsText" text="3- Moderado">
      <formula>NOT(ISERROR(SEARCH("3- Moderado",A80)))</formula>
    </cfRule>
    <cfRule type="containsText" dxfId="257" priority="9" operator="containsText" text="6- Moderado">
      <formula>NOT(ISERROR(SEARCH("6- Moderado",A80)))</formula>
    </cfRule>
    <cfRule type="containsText" dxfId="256" priority="10" operator="containsText" text="4- Moderado">
      <formula>NOT(ISERROR(SEARCH("4- Moderado",A80)))</formula>
    </cfRule>
    <cfRule type="containsText" dxfId="255" priority="11" operator="containsText" text="3- Bajo">
      <formula>NOT(ISERROR(SEARCH("3- Bajo",A80)))</formula>
    </cfRule>
    <cfRule type="containsText" dxfId="254" priority="12" operator="containsText" text="4- Bajo">
      <formula>NOT(ISERROR(SEARCH("4- Bajo",A80)))</formula>
    </cfRule>
    <cfRule type="containsText" dxfId="253" priority="13" operator="containsText" text="1- Bajo">
      <formula>NOT(ISERROR(SEARCH("1- Bajo",A80)))</formula>
    </cfRule>
  </conditionalFormatting>
  <conditionalFormatting sqref="A90:E90">
    <cfRule type="containsText" dxfId="252" priority="1" operator="containsText" text="3- Moderado">
      <formula>NOT(ISERROR(SEARCH("3- Moderado",A90)))</formula>
    </cfRule>
    <cfRule type="containsText" dxfId="251" priority="2" operator="containsText" text="6- Moderado">
      <formula>NOT(ISERROR(SEARCH("6- Moderado",A90)))</formula>
    </cfRule>
    <cfRule type="containsText" dxfId="250" priority="3" operator="containsText" text="4- Moderado">
      <formula>NOT(ISERROR(SEARCH("4- Moderado",A90)))</formula>
    </cfRule>
    <cfRule type="containsText" dxfId="249" priority="4" operator="containsText" text="3- Bajo">
      <formula>NOT(ISERROR(SEARCH("3- Bajo",A90)))</formula>
    </cfRule>
    <cfRule type="containsText" dxfId="248" priority="5" operator="containsText" text="4- Bajo">
      <formula>NOT(ISERROR(SEARCH("4- Bajo",A90)))</formula>
    </cfRule>
    <cfRule type="containsText" dxfId="247" priority="6" operator="containsText" text="1- Bajo">
      <formula>NOT(ISERROR(SEARCH("1- Bajo",A90)))</formula>
    </cfRule>
  </conditionalFormatting>
  <conditionalFormatting sqref="C8:F8">
    <cfRule type="containsText" dxfId="246" priority="147" operator="containsText" text="3- Moderado">
      <formula>NOT(ISERROR(SEARCH("3- Moderado",C8)))</formula>
    </cfRule>
    <cfRule type="containsText" dxfId="245" priority="148" operator="containsText" text="6- Moderado">
      <formula>NOT(ISERROR(SEARCH("6- Moderado",C8)))</formula>
    </cfRule>
    <cfRule type="containsText" dxfId="244" priority="149" operator="containsText" text="4- Moderado">
      <formula>NOT(ISERROR(SEARCH("4- Moderado",C8)))</formula>
    </cfRule>
    <cfRule type="containsText" dxfId="243" priority="150" operator="containsText" text="3- Bajo">
      <formula>NOT(ISERROR(SEARCH("3- Bajo",C8)))</formula>
    </cfRule>
    <cfRule type="containsText" dxfId="242" priority="151" operator="containsText" text="4- Bajo">
      <formula>NOT(ISERROR(SEARCH("4- Bajo",C8)))</formula>
    </cfRule>
    <cfRule type="containsText" dxfId="241" priority="152" operator="containsText" text="1- Bajo">
      <formula>NOT(ISERROR(SEARCH("1- Bajo",C8)))</formula>
    </cfRule>
  </conditionalFormatting>
  <conditionalFormatting sqref="D10:D99">
    <cfRule type="containsText" dxfId="240" priority="39" operator="containsText" text="Muy Alta">
      <formula>NOT(ISERROR(SEARCH("Muy Alta",D10)))</formula>
    </cfRule>
    <cfRule type="containsText" dxfId="239" priority="40" operator="containsText" text="Alta">
      <formula>NOT(ISERROR(SEARCH("Alta",D10)))</formula>
    </cfRule>
    <cfRule type="containsText" dxfId="238" priority="41" operator="containsText" text="Baja">
      <formula>NOT(ISERROR(SEARCH("Baja",D10)))</formula>
    </cfRule>
    <cfRule type="containsText" dxfId="237" priority="42" operator="containsText" text="Muy Baja">
      <formula>NOT(ISERROR(SEARCH("Muy Baja",D10)))</formula>
    </cfRule>
    <cfRule type="containsText" dxfId="236" priority="44" operator="containsText" text="Media">
      <formula>NOT(ISERROR(SEARCH("Media",D10)))</formula>
    </cfRule>
  </conditionalFormatting>
  <conditionalFormatting sqref="E10:E99">
    <cfRule type="containsText" dxfId="235" priority="35" operator="containsText" text="Catastrófico">
      <formula>NOT(ISERROR(SEARCH("Catastrófico",E10)))</formula>
    </cfRule>
    <cfRule type="containsText" dxfId="234" priority="36" operator="containsText" text="Mayor">
      <formula>NOT(ISERROR(SEARCH("Mayor",E10)))</formula>
    </cfRule>
    <cfRule type="containsText" dxfId="233" priority="37" operator="containsText" text="Menor">
      <formula>NOT(ISERROR(SEARCH("Menor",E10)))</formula>
    </cfRule>
    <cfRule type="containsText" dxfId="232" priority="38" operator="containsText" text="Leve">
      <formula>NOT(ISERROR(SEARCH("Leve",E10)))</formula>
    </cfRule>
  </conditionalFormatting>
  <conditionalFormatting sqref="E10:F59">
    <cfRule type="containsText" dxfId="231" priority="43" operator="containsText" text="Moderado">
      <formula>NOT(ISERROR(SEARCH("Moderado",E10)))</formula>
    </cfRule>
  </conditionalFormatting>
  <conditionalFormatting sqref="E60:F89">
    <cfRule type="containsText" dxfId="230" priority="14" operator="containsText" text="Moderado">
      <formula>NOT(ISERROR(SEARCH("Moderado",E60)))</formula>
    </cfRule>
  </conditionalFormatting>
  <conditionalFormatting sqref="E90:F99">
    <cfRule type="containsText" dxfId="229" priority="7" operator="containsText" text="Moderado">
      <formula>NOT(ISERROR(SEARCH("Moderado",E90)))</formula>
    </cfRule>
  </conditionalFormatting>
  <conditionalFormatting sqref="F10:F29">
    <cfRule type="colorScale" priority="1178">
      <colorScale>
        <cfvo type="min"/>
        <cfvo type="max"/>
        <color rgb="FFFF7128"/>
        <color rgb="FFFFEF9C"/>
      </colorScale>
    </cfRule>
  </conditionalFormatting>
  <conditionalFormatting sqref="F10:F99">
    <cfRule type="containsText" dxfId="228" priority="58" operator="containsText" text="Bajo">
      <formula>NOT(ISERROR(SEARCH("Bajo",F10)))</formula>
    </cfRule>
    <cfRule type="containsText" dxfId="227" priority="59" operator="containsText" text="Moderado">
      <formula>NOT(ISERROR(SEARCH("Moderado",F10)))</formula>
    </cfRule>
    <cfRule type="containsText" dxfId="226" priority="60" operator="containsText" text="Alto">
      <formula>NOT(ISERROR(SEARCH("Alto",F10)))</formula>
    </cfRule>
    <cfRule type="containsText" dxfId="225" priority="61" operator="containsText" text="Extremo">
      <formula>NOT(ISERROR(SEARCH("Extremo",F10)))</formula>
    </cfRule>
  </conditionalFormatting>
  <conditionalFormatting sqref="F30:F39">
    <cfRule type="colorScale" priority="146">
      <colorScale>
        <cfvo type="min"/>
        <cfvo type="max"/>
        <color rgb="FFFF7128"/>
        <color rgb="FFFFEF9C"/>
      </colorScale>
    </cfRule>
  </conditionalFormatting>
  <conditionalFormatting sqref="F40:F49">
    <cfRule type="colorScale" priority="118">
      <colorScale>
        <cfvo type="min"/>
        <cfvo type="max"/>
        <color rgb="FFFF7128"/>
        <color rgb="FFFFEF9C"/>
      </colorScale>
    </cfRule>
  </conditionalFormatting>
  <conditionalFormatting sqref="F50:F99">
    <cfRule type="colorScale" priority="62">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A00-000000000000}"/>
    <dataValidation allowBlank="1" showInputMessage="1" showErrorMessage="1" prompt="Seleccionar si el responsable es el responsable de las acciones es el nivel central" sqref="I7:I8" xr:uid="{00000000-0002-0000-0A00-000001000000}"/>
    <dataValidation allowBlank="1" showInputMessage="1" showErrorMessage="1" prompt="Describir las actividades que se van a desarrollar para el proyecto" sqref="H7" xr:uid="{00000000-0002-0000-0A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A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'9- Matriz de Calor '!$S$8:$S$11</xm:f>
          </x14:formula1>
          <xm:sqref>G10:G99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JK99"/>
  <sheetViews>
    <sheetView showGridLines="0" topLeftCell="A8" zoomScale="55" zoomScaleNormal="55" workbookViewId="0">
      <selection activeCell="E103" sqref="E103"/>
    </sheetView>
  </sheetViews>
  <sheetFormatPr defaultColWidth="11.42578125" defaultRowHeight="15"/>
  <cols>
    <col min="1" max="1" width="18.42578125" style="5" customWidth="1"/>
    <col min="2" max="2" width="35.85546875" style="5" customWidth="1"/>
    <col min="3" max="3" width="40.28515625" customWidth="1"/>
    <col min="4" max="4" width="16.85546875" style="90" customWidth="1"/>
    <col min="5" max="5" width="18.5703125" style="27" customWidth="1"/>
    <col min="6" max="6" width="18.28515625" style="27"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9" customFormat="1" ht="16.5" customHeight="1">
      <c r="A1" s="796"/>
      <c r="B1" s="797"/>
      <c r="C1" s="800"/>
      <c r="D1" s="800"/>
      <c r="E1" s="800"/>
      <c r="F1" s="800"/>
      <c r="G1" s="800"/>
      <c r="H1" s="800"/>
      <c r="I1" s="800"/>
      <c r="J1" s="801"/>
      <c r="K1" s="795" t="s">
        <v>560</v>
      </c>
      <c r="L1" s="795"/>
      <c r="M1" s="795"/>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row>
    <row r="2" spans="1:271" s="19" customFormat="1" ht="39.75" customHeight="1">
      <c r="A2" s="798"/>
      <c r="B2" s="799"/>
      <c r="C2" s="802"/>
      <c r="D2" s="802"/>
      <c r="E2" s="802"/>
      <c r="F2" s="802"/>
      <c r="G2" s="802"/>
      <c r="H2" s="802"/>
      <c r="I2" s="802"/>
      <c r="J2" s="803"/>
      <c r="K2" s="795"/>
      <c r="L2" s="795"/>
      <c r="M2" s="795"/>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row>
    <row r="3" spans="1:271" s="19" customFormat="1" ht="3" customHeight="1">
      <c r="A3" s="1"/>
      <c r="B3" s="1"/>
      <c r="C3" s="802"/>
      <c r="D3" s="802"/>
      <c r="E3" s="802"/>
      <c r="F3" s="802"/>
      <c r="G3" s="802"/>
      <c r="H3" s="802"/>
      <c r="I3" s="802"/>
      <c r="J3" s="803"/>
      <c r="K3" s="795"/>
      <c r="L3" s="795"/>
      <c r="M3" s="795"/>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row>
    <row r="4" spans="1:271" s="19" customFormat="1" ht="40.9" customHeight="1">
      <c r="A4" s="621" t="s">
        <v>300</v>
      </c>
      <c r="B4" s="621"/>
      <c r="C4" s="642"/>
      <c r="D4" s="642"/>
      <c r="E4" s="642"/>
      <c r="F4" s="642"/>
      <c r="G4" s="642"/>
      <c r="H4" s="642"/>
      <c r="I4" s="642"/>
      <c r="J4" s="642"/>
      <c r="K4" s="642"/>
      <c r="L4" s="642"/>
      <c r="M4" s="642"/>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row>
    <row r="5" spans="1:271" s="19" customFormat="1" ht="62.45" customHeight="1">
      <c r="A5" s="621" t="s">
        <v>302</v>
      </c>
      <c r="B5" s="621"/>
      <c r="C5" s="641"/>
      <c r="D5" s="641"/>
      <c r="E5" s="641"/>
      <c r="F5" s="641"/>
      <c r="G5" s="641"/>
      <c r="H5" s="641"/>
      <c r="I5" s="641"/>
      <c r="J5" s="641"/>
      <c r="K5" s="641"/>
      <c r="L5" s="641"/>
      <c r="M5" s="641"/>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row>
    <row r="6" spans="1:271" s="19" customFormat="1" ht="40.9" customHeight="1" thickBot="1">
      <c r="A6" s="621" t="s">
        <v>304</v>
      </c>
      <c r="B6" s="621"/>
      <c r="C6" s="821"/>
      <c r="D6" s="822"/>
      <c r="E6" s="822"/>
      <c r="F6" s="822"/>
      <c r="G6" s="822"/>
      <c r="H6" s="822"/>
      <c r="I6" s="822"/>
      <c r="J6" s="822"/>
      <c r="K6" s="822"/>
      <c r="L6" s="822"/>
      <c r="M6" s="823"/>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row>
    <row r="7" spans="1:271" s="23" customFormat="1" ht="40.5" customHeight="1" thickTop="1" thickBot="1">
      <c r="A7" s="816" t="s">
        <v>561</v>
      </c>
      <c r="B7" s="817"/>
      <c r="C7" s="818"/>
      <c r="D7" s="819" t="s">
        <v>562</v>
      </c>
      <c r="E7" s="819"/>
      <c r="F7" s="819"/>
      <c r="G7" s="820" t="s">
        <v>563</v>
      </c>
      <c r="H7" s="811" t="s">
        <v>564</v>
      </c>
      <c r="I7" s="813" t="s">
        <v>565</v>
      </c>
      <c r="J7" s="814"/>
      <c r="K7" s="813" t="s">
        <v>566</v>
      </c>
      <c r="L7" s="814"/>
      <c r="M7" s="815" t="s">
        <v>574</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row>
    <row r="8" spans="1:271" s="24" customFormat="1" ht="108" customHeight="1" thickTop="1" thickBot="1">
      <c r="A8" s="35" t="s">
        <v>21</v>
      </c>
      <c r="B8" s="35" t="s">
        <v>241</v>
      </c>
      <c r="C8" s="35" t="s">
        <v>243</v>
      </c>
      <c r="D8" s="28" t="s">
        <v>253</v>
      </c>
      <c r="E8" s="28" t="s">
        <v>568</v>
      </c>
      <c r="F8" s="28" t="s">
        <v>569</v>
      </c>
      <c r="G8" s="820"/>
      <c r="H8" s="812"/>
      <c r="I8" s="29" t="s">
        <v>570</v>
      </c>
      <c r="J8" s="29" t="s">
        <v>571</v>
      </c>
      <c r="K8" s="29" t="s">
        <v>572</v>
      </c>
      <c r="L8" s="29" t="s">
        <v>573</v>
      </c>
      <c r="M8" s="815"/>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row>
    <row r="9" spans="1:271" s="25" customFormat="1" ht="21.75" customHeight="1" thickTop="1" thickBot="1">
      <c r="A9" s="804"/>
      <c r="B9" s="805"/>
      <c r="C9" s="805"/>
      <c r="D9" s="805"/>
      <c r="E9" s="805"/>
      <c r="F9" s="805"/>
      <c r="G9" s="805"/>
      <c r="H9" s="30"/>
      <c r="I9" s="30"/>
      <c r="J9" s="30"/>
      <c r="K9" s="30"/>
      <c r="L9" s="30"/>
      <c r="M9" s="30"/>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row>
    <row r="10" spans="1:271" s="26" customFormat="1" ht="15" customHeight="1">
      <c r="A10" s="806">
        <f>'7- Mapa Final'!A10</f>
        <v>1</v>
      </c>
      <c r="B10" s="807" t="str">
        <f>'7- Mapa Final'!B10</f>
        <v>Vencimiento de Términos</v>
      </c>
      <c r="C10" s="807" t="str">
        <f>'7- Mapa Final'!C10</f>
        <v>Se realizan  actuaciones procesales o se da  respuesta a las solicitudes de los usuarios de la administración de justicia en materia civil, después del  término legal establecido para decidir sobre los conflictos presentados a los jueces.</v>
      </c>
      <c r="D10" s="824" t="str">
        <f>'7- Mapa Final'!J10</f>
        <v>Muy Baja - 1</v>
      </c>
      <c r="E10" s="825" t="str">
        <f>'7- Mapa Final'!K10</f>
        <v>Menor - 2</v>
      </c>
      <c r="F10" s="810" t="str">
        <f>'7- Mapa Final'!M10</f>
        <v>Bajo - 2</v>
      </c>
      <c r="G10" s="577"/>
      <c r="H10" s="808"/>
      <c r="I10" s="808"/>
      <c r="J10" s="808"/>
      <c r="K10" s="808"/>
      <c r="L10" s="808"/>
      <c r="M10" s="809"/>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row>
    <row r="11" spans="1:271" s="26" customFormat="1" ht="13.5" customHeight="1">
      <c r="A11" s="779"/>
      <c r="B11" s="781"/>
      <c r="C11" s="781"/>
      <c r="D11" s="784"/>
      <c r="E11" s="787"/>
      <c r="F11" s="793"/>
      <c r="G11" s="578"/>
      <c r="H11" s="789"/>
      <c r="I11" s="789"/>
      <c r="J11" s="789"/>
      <c r="K11" s="789"/>
      <c r="L11" s="789"/>
      <c r="M11" s="791"/>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row>
    <row r="12" spans="1:271" s="26" customFormat="1" ht="13.5" customHeight="1">
      <c r="A12" s="779"/>
      <c r="B12" s="781"/>
      <c r="C12" s="781"/>
      <c r="D12" s="784"/>
      <c r="E12" s="787"/>
      <c r="F12" s="793"/>
      <c r="G12" s="578"/>
      <c r="H12" s="789"/>
      <c r="I12" s="789"/>
      <c r="J12" s="789"/>
      <c r="K12" s="789"/>
      <c r="L12" s="789"/>
      <c r="M12" s="791"/>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row>
    <row r="13" spans="1:271" s="26" customFormat="1" ht="13.5" customHeight="1">
      <c r="A13" s="779"/>
      <c r="B13" s="781"/>
      <c r="C13" s="781"/>
      <c r="D13" s="784"/>
      <c r="E13" s="787"/>
      <c r="F13" s="793"/>
      <c r="G13" s="578"/>
      <c r="H13" s="789"/>
      <c r="I13" s="789"/>
      <c r="J13" s="789"/>
      <c r="K13" s="789"/>
      <c r="L13" s="789"/>
      <c r="M13" s="791"/>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row>
    <row r="14" spans="1:271" s="26" customFormat="1" ht="13.5" customHeight="1">
      <c r="A14" s="779"/>
      <c r="B14" s="781"/>
      <c r="C14" s="781"/>
      <c r="D14" s="784"/>
      <c r="E14" s="787"/>
      <c r="F14" s="793"/>
      <c r="G14" s="578"/>
      <c r="H14" s="789"/>
      <c r="I14" s="789"/>
      <c r="J14" s="789"/>
      <c r="K14" s="789"/>
      <c r="L14" s="789"/>
      <c r="M14" s="791"/>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row>
    <row r="15" spans="1:271" s="26" customFormat="1" ht="13.5" customHeight="1">
      <c r="A15" s="779"/>
      <c r="B15" s="781"/>
      <c r="C15" s="781"/>
      <c r="D15" s="784"/>
      <c r="E15" s="787"/>
      <c r="F15" s="793"/>
      <c r="G15" s="578"/>
      <c r="H15" s="789"/>
      <c r="I15" s="789"/>
      <c r="J15" s="789"/>
      <c r="K15" s="789"/>
      <c r="L15" s="789"/>
      <c r="M15" s="791"/>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row>
    <row r="16" spans="1:271" s="26" customFormat="1" ht="13.5" customHeight="1">
      <c r="A16" s="779"/>
      <c r="B16" s="781"/>
      <c r="C16" s="781"/>
      <c r="D16" s="784"/>
      <c r="E16" s="787"/>
      <c r="F16" s="793"/>
      <c r="G16" s="578"/>
      <c r="H16" s="789"/>
      <c r="I16" s="789"/>
      <c r="J16" s="789"/>
      <c r="K16" s="789"/>
      <c r="L16" s="789"/>
      <c r="M16" s="791"/>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row>
    <row r="17" spans="1:169" s="26" customFormat="1" ht="13.5" customHeight="1">
      <c r="A17" s="779"/>
      <c r="B17" s="781"/>
      <c r="C17" s="781"/>
      <c r="D17" s="784"/>
      <c r="E17" s="787"/>
      <c r="F17" s="793"/>
      <c r="G17" s="578"/>
      <c r="H17" s="789"/>
      <c r="I17" s="789"/>
      <c r="J17" s="789"/>
      <c r="K17" s="789"/>
      <c r="L17" s="789"/>
      <c r="M17" s="791"/>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row>
    <row r="18" spans="1:169" s="26" customFormat="1" ht="13.5" customHeight="1">
      <c r="A18" s="779"/>
      <c r="B18" s="781"/>
      <c r="C18" s="781"/>
      <c r="D18" s="784"/>
      <c r="E18" s="787"/>
      <c r="F18" s="793"/>
      <c r="G18" s="578"/>
      <c r="H18" s="789"/>
      <c r="I18" s="789"/>
      <c r="J18" s="789"/>
      <c r="K18" s="789"/>
      <c r="L18" s="789"/>
      <c r="M18" s="791"/>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row>
    <row r="19" spans="1:169" s="26" customFormat="1" ht="21.75" customHeight="1">
      <c r="A19" s="779"/>
      <c r="B19" s="781"/>
      <c r="C19" s="781"/>
      <c r="D19" s="784"/>
      <c r="E19" s="787"/>
      <c r="F19" s="793"/>
      <c r="G19" s="578"/>
      <c r="H19" s="789"/>
      <c r="I19" s="789"/>
      <c r="J19" s="789"/>
      <c r="K19" s="789"/>
      <c r="L19" s="789"/>
      <c r="M19" s="791"/>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row>
    <row r="20" spans="1:169" s="26" customFormat="1" ht="12.75">
      <c r="A20" s="779">
        <f>'7- Mapa Final'!A20</f>
        <v>2</v>
      </c>
      <c r="B20" s="781" t="str">
        <f>'7- Mapa Final'!B20</f>
        <v xml:space="preserve">Incumplimientos en la realizacion de audiencias </v>
      </c>
      <c r="C20" s="781" t="str">
        <f>'7- Mapa Final'!C20</f>
        <v xml:space="preserve">No se atiende la  solicitud  de una parte interesada para la realización de una audiencia </v>
      </c>
      <c r="D20" s="783" t="str">
        <f>'7- Mapa Final'!J20</f>
        <v>Muy Baja - 1</v>
      </c>
      <c r="E20" s="786" t="str">
        <f>'7- Mapa Final'!K20</f>
        <v>Menor - 2</v>
      </c>
      <c r="F20" s="793" t="str">
        <f>'7- Mapa Final'!M20</f>
        <v>Bajo - 2</v>
      </c>
      <c r="G20" s="578"/>
      <c r="H20" s="789"/>
      <c r="I20" s="789"/>
      <c r="J20" s="789"/>
      <c r="K20" s="789"/>
      <c r="L20" s="789"/>
      <c r="M20" s="791"/>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row>
    <row r="21" spans="1:169" s="26" customFormat="1" ht="12.75" customHeight="1">
      <c r="A21" s="779"/>
      <c r="B21" s="781"/>
      <c r="C21" s="781"/>
      <c r="D21" s="784"/>
      <c r="E21" s="787"/>
      <c r="F21" s="793"/>
      <c r="G21" s="578"/>
      <c r="H21" s="789"/>
      <c r="I21" s="789"/>
      <c r="J21" s="789"/>
      <c r="K21" s="789"/>
      <c r="L21" s="789"/>
      <c r="M21" s="791"/>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row>
    <row r="22" spans="1:169" s="26" customFormat="1" ht="12.75" customHeight="1">
      <c r="A22" s="779"/>
      <c r="B22" s="781"/>
      <c r="C22" s="781"/>
      <c r="D22" s="784"/>
      <c r="E22" s="787"/>
      <c r="F22" s="793"/>
      <c r="G22" s="578"/>
      <c r="H22" s="789"/>
      <c r="I22" s="789"/>
      <c r="J22" s="789"/>
      <c r="K22" s="789"/>
      <c r="L22" s="789"/>
      <c r="M22" s="791"/>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row>
    <row r="23" spans="1:169" s="26" customFormat="1" ht="12.75" customHeight="1">
      <c r="A23" s="779"/>
      <c r="B23" s="781"/>
      <c r="C23" s="781"/>
      <c r="D23" s="784"/>
      <c r="E23" s="787"/>
      <c r="F23" s="793"/>
      <c r="G23" s="578"/>
      <c r="H23" s="789"/>
      <c r="I23" s="789"/>
      <c r="J23" s="789"/>
      <c r="K23" s="789"/>
      <c r="L23" s="789"/>
      <c r="M23" s="791"/>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row>
    <row r="24" spans="1:169" s="26" customFormat="1" ht="13.5" customHeight="1">
      <c r="A24" s="779"/>
      <c r="B24" s="781"/>
      <c r="C24" s="781"/>
      <c r="D24" s="784"/>
      <c r="E24" s="787"/>
      <c r="F24" s="793"/>
      <c r="G24" s="578"/>
      <c r="H24" s="789"/>
      <c r="I24" s="789"/>
      <c r="J24" s="789"/>
      <c r="K24" s="789"/>
      <c r="L24" s="789"/>
      <c r="M24" s="791"/>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row>
    <row r="25" spans="1:169">
      <c r="A25" s="779"/>
      <c r="B25" s="781"/>
      <c r="C25" s="781"/>
      <c r="D25" s="784"/>
      <c r="E25" s="787"/>
      <c r="F25" s="793"/>
      <c r="G25" s="578"/>
      <c r="H25" s="789"/>
      <c r="I25" s="789"/>
      <c r="J25" s="789"/>
      <c r="K25" s="789"/>
      <c r="L25" s="789"/>
      <c r="M25" s="791"/>
      <c r="N25" s="34"/>
      <c r="O25" s="34"/>
    </row>
    <row r="26" spans="1:169">
      <c r="A26" s="779"/>
      <c r="B26" s="781"/>
      <c r="C26" s="781"/>
      <c r="D26" s="784"/>
      <c r="E26" s="787"/>
      <c r="F26" s="793"/>
      <c r="G26" s="578"/>
      <c r="H26" s="789"/>
      <c r="I26" s="789"/>
      <c r="J26" s="789"/>
      <c r="K26" s="789"/>
      <c r="L26" s="789"/>
      <c r="M26" s="791"/>
      <c r="N26" s="34"/>
      <c r="O26" s="34"/>
    </row>
    <row r="27" spans="1:169">
      <c r="A27" s="779"/>
      <c r="B27" s="781"/>
      <c r="C27" s="781"/>
      <c r="D27" s="784"/>
      <c r="E27" s="787"/>
      <c r="F27" s="793"/>
      <c r="G27" s="578"/>
      <c r="H27" s="789"/>
      <c r="I27" s="789"/>
      <c r="J27" s="789"/>
      <c r="K27" s="789"/>
      <c r="L27" s="789"/>
      <c r="M27" s="791"/>
      <c r="N27" s="34"/>
      <c r="O27" s="34"/>
    </row>
    <row r="28" spans="1:169">
      <c r="A28" s="779"/>
      <c r="B28" s="781"/>
      <c r="C28" s="781"/>
      <c r="D28" s="784"/>
      <c r="E28" s="787"/>
      <c r="F28" s="793"/>
      <c r="G28" s="578"/>
      <c r="H28" s="789"/>
      <c r="I28" s="789"/>
      <c r="J28" s="789"/>
      <c r="K28" s="789"/>
      <c r="L28" s="789"/>
      <c r="M28" s="791"/>
      <c r="N28" s="34"/>
      <c r="O28" s="34"/>
    </row>
    <row r="29" spans="1:169">
      <c r="A29" s="779"/>
      <c r="B29" s="781"/>
      <c r="C29" s="781"/>
      <c r="D29" s="784"/>
      <c r="E29" s="787"/>
      <c r="F29" s="793"/>
      <c r="G29" s="578"/>
      <c r="H29" s="789"/>
      <c r="I29" s="789"/>
      <c r="J29" s="789"/>
      <c r="K29" s="789"/>
      <c r="L29" s="789"/>
      <c r="M29" s="791"/>
      <c r="N29" s="34"/>
      <c r="O29" s="34"/>
    </row>
    <row r="30" spans="1:169" s="26" customFormat="1" ht="12.75">
      <c r="A30" s="779">
        <f>'7- Mapa Final'!A30</f>
        <v>3</v>
      </c>
      <c r="B30" s="781" t="str">
        <f>'7- Mapa Final'!B30</f>
        <v xml:space="preserve"> Efectuar notificaciones que no cumplan con los requistos</v>
      </c>
      <c r="C30" s="781" t="str">
        <f>'7- Mapa Final'!C30</f>
        <v>No se realizan las  notificaciones, no se erfectuan  oportunamente o no se aplica la normatividad</v>
      </c>
      <c r="D30" s="783" t="str">
        <f>'7- Mapa Final'!J30</f>
        <v>Muy Baja - 1</v>
      </c>
      <c r="E30" s="786" t="str">
        <f>'7- Mapa Final'!K30</f>
        <v>Menor - 2</v>
      </c>
      <c r="F30" s="793" t="str">
        <f>'7- Mapa Final'!M30</f>
        <v>Bajo - 2</v>
      </c>
      <c r="G30" s="578"/>
      <c r="H30" s="789"/>
      <c r="I30" s="789"/>
      <c r="J30" s="789"/>
      <c r="K30" s="789"/>
      <c r="L30" s="789"/>
      <c r="M30" s="791"/>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row>
    <row r="31" spans="1:169" s="26" customFormat="1" ht="12.75" customHeight="1">
      <c r="A31" s="779"/>
      <c r="B31" s="781"/>
      <c r="C31" s="781"/>
      <c r="D31" s="784"/>
      <c r="E31" s="787"/>
      <c r="F31" s="793"/>
      <c r="G31" s="578"/>
      <c r="H31" s="789"/>
      <c r="I31" s="789"/>
      <c r="J31" s="789"/>
      <c r="K31" s="789"/>
      <c r="L31" s="789"/>
      <c r="M31" s="791"/>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row>
    <row r="32" spans="1:169" s="26" customFormat="1" ht="12.75" customHeight="1">
      <c r="A32" s="779"/>
      <c r="B32" s="781"/>
      <c r="C32" s="781"/>
      <c r="D32" s="784"/>
      <c r="E32" s="787"/>
      <c r="F32" s="793"/>
      <c r="G32" s="578"/>
      <c r="H32" s="789"/>
      <c r="I32" s="789"/>
      <c r="J32" s="789"/>
      <c r="K32" s="789"/>
      <c r="L32" s="789"/>
      <c r="M32" s="791"/>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row>
    <row r="33" spans="1:169" s="26" customFormat="1" ht="12.75" customHeight="1">
      <c r="A33" s="779"/>
      <c r="B33" s="781"/>
      <c r="C33" s="781"/>
      <c r="D33" s="784"/>
      <c r="E33" s="787"/>
      <c r="F33" s="793"/>
      <c r="G33" s="578"/>
      <c r="H33" s="789"/>
      <c r="I33" s="789"/>
      <c r="J33" s="789"/>
      <c r="K33" s="789"/>
      <c r="L33" s="789"/>
      <c r="M33" s="791"/>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row>
    <row r="34" spans="1:169" s="26" customFormat="1" ht="13.5" customHeight="1">
      <c r="A34" s="779"/>
      <c r="B34" s="781"/>
      <c r="C34" s="781"/>
      <c r="D34" s="784"/>
      <c r="E34" s="787"/>
      <c r="F34" s="793"/>
      <c r="G34" s="578"/>
      <c r="H34" s="789"/>
      <c r="I34" s="789"/>
      <c r="J34" s="789"/>
      <c r="K34" s="789"/>
      <c r="L34" s="789"/>
      <c r="M34" s="791"/>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row>
    <row r="35" spans="1:169">
      <c r="A35" s="779"/>
      <c r="B35" s="781"/>
      <c r="C35" s="781"/>
      <c r="D35" s="784"/>
      <c r="E35" s="787"/>
      <c r="F35" s="793"/>
      <c r="G35" s="578"/>
      <c r="H35" s="789"/>
      <c r="I35" s="789"/>
      <c r="J35" s="789"/>
      <c r="K35" s="789"/>
      <c r="L35" s="789"/>
      <c r="M35" s="791"/>
      <c r="N35" s="34"/>
      <c r="O35" s="34"/>
    </row>
    <row r="36" spans="1:169">
      <c r="A36" s="779"/>
      <c r="B36" s="781"/>
      <c r="C36" s="781"/>
      <c r="D36" s="784"/>
      <c r="E36" s="787"/>
      <c r="F36" s="793"/>
      <c r="G36" s="578"/>
      <c r="H36" s="789"/>
      <c r="I36" s="789"/>
      <c r="J36" s="789"/>
      <c r="K36" s="789"/>
      <c r="L36" s="789"/>
      <c r="M36" s="791"/>
      <c r="N36" s="34"/>
      <c r="O36" s="34"/>
    </row>
    <row r="37" spans="1:169">
      <c r="A37" s="779"/>
      <c r="B37" s="781"/>
      <c r="C37" s="781"/>
      <c r="D37" s="784"/>
      <c r="E37" s="787"/>
      <c r="F37" s="793"/>
      <c r="G37" s="578"/>
      <c r="H37" s="789"/>
      <c r="I37" s="789"/>
      <c r="J37" s="789"/>
      <c r="K37" s="789"/>
      <c r="L37" s="789"/>
      <c r="M37" s="791"/>
      <c r="N37" s="34"/>
      <c r="O37" s="34"/>
    </row>
    <row r="38" spans="1:169">
      <c r="A38" s="779"/>
      <c r="B38" s="781"/>
      <c r="C38" s="781"/>
      <c r="D38" s="784"/>
      <c r="E38" s="787"/>
      <c r="F38" s="793"/>
      <c r="G38" s="578"/>
      <c r="H38" s="789"/>
      <c r="I38" s="789"/>
      <c r="J38" s="789"/>
      <c r="K38" s="789"/>
      <c r="L38" s="789"/>
      <c r="M38" s="791"/>
      <c r="N38" s="34"/>
      <c r="O38" s="34"/>
    </row>
    <row r="39" spans="1:169">
      <c r="A39" s="779"/>
      <c r="B39" s="781"/>
      <c r="C39" s="781"/>
      <c r="D39" s="784"/>
      <c r="E39" s="787"/>
      <c r="F39" s="793"/>
      <c r="G39" s="578"/>
      <c r="H39" s="789"/>
      <c r="I39" s="789"/>
      <c r="J39" s="789"/>
      <c r="K39" s="789"/>
      <c r="L39" s="789"/>
      <c r="M39" s="791"/>
      <c r="N39" s="34"/>
      <c r="O39" s="34"/>
    </row>
    <row r="40" spans="1:169" s="26" customFormat="1" ht="12.75">
      <c r="A40" s="779">
        <f>'7- Mapa Final'!A40</f>
        <v>4</v>
      </c>
      <c r="B40" s="781" t="str">
        <f>'7- Mapa Final'!B40</f>
        <v>Inexactitud o inoportunidad en el reparto de procesos</v>
      </c>
      <c r="C40" s="781" t="str">
        <f>'7- Mapa Final'!C40</f>
        <v>Posibilidad de no realizar, no hacerlo  oportunamente, no aplicar la normatividad para realizar el reparto.</v>
      </c>
      <c r="D40" s="783" t="str">
        <f>'7- Mapa Final'!J40</f>
        <v>Muy Baja - 1</v>
      </c>
      <c r="E40" s="786" t="str">
        <f>'7- Mapa Final'!K40</f>
        <v>Menor - 2</v>
      </c>
      <c r="F40" s="793" t="str">
        <f>'7- Mapa Final'!M40</f>
        <v>Bajo - 2</v>
      </c>
      <c r="G40" s="578"/>
      <c r="H40" s="789"/>
      <c r="I40" s="789"/>
      <c r="J40" s="789"/>
      <c r="K40" s="789"/>
      <c r="L40" s="789"/>
      <c r="M40" s="791"/>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row>
    <row r="41" spans="1:169" s="26" customFormat="1" ht="12.75" customHeight="1">
      <c r="A41" s="779"/>
      <c r="B41" s="781"/>
      <c r="C41" s="781"/>
      <c r="D41" s="784"/>
      <c r="E41" s="787"/>
      <c r="F41" s="793"/>
      <c r="G41" s="578"/>
      <c r="H41" s="789"/>
      <c r="I41" s="789"/>
      <c r="J41" s="789"/>
      <c r="K41" s="789"/>
      <c r="L41" s="789"/>
      <c r="M41" s="791"/>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row>
    <row r="42" spans="1:169" s="26" customFormat="1" ht="12.75" customHeight="1">
      <c r="A42" s="779"/>
      <c r="B42" s="781"/>
      <c r="C42" s="781"/>
      <c r="D42" s="784"/>
      <c r="E42" s="787"/>
      <c r="F42" s="793"/>
      <c r="G42" s="578"/>
      <c r="H42" s="789"/>
      <c r="I42" s="789"/>
      <c r="J42" s="789"/>
      <c r="K42" s="789"/>
      <c r="L42" s="789"/>
      <c r="M42" s="791"/>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row>
    <row r="43" spans="1:169" s="26" customFormat="1" ht="12.75" customHeight="1">
      <c r="A43" s="779"/>
      <c r="B43" s="781"/>
      <c r="C43" s="781"/>
      <c r="D43" s="784"/>
      <c r="E43" s="787"/>
      <c r="F43" s="793"/>
      <c r="G43" s="578"/>
      <c r="H43" s="789"/>
      <c r="I43" s="789"/>
      <c r="J43" s="789"/>
      <c r="K43" s="789"/>
      <c r="L43" s="789"/>
      <c r="M43" s="791"/>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row>
    <row r="44" spans="1:169" s="26" customFormat="1" ht="13.5" customHeight="1">
      <c r="A44" s="779"/>
      <c r="B44" s="781"/>
      <c r="C44" s="781"/>
      <c r="D44" s="784"/>
      <c r="E44" s="787"/>
      <c r="F44" s="793"/>
      <c r="G44" s="578"/>
      <c r="H44" s="789"/>
      <c r="I44" s="789"/>
      <c r="J44" s="789"/>
      <c r="K44" s="789"/>
      <c r="L44" s="789"/>
      <c r="M44" s="791"/>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row>
    <row r="45" spans="1:169">
      <c r="A45" s="779"/>
      <c r="B45" s="781"/>
      <c r="C45" s="781"/>
      <c r="D45" s="784"/>
      <c r="E45" s="787"/>
      <c r="F45" s="793"/>
      <c r="G45" s="578"/>
      <c r="H45" s="789"/>
      <c r="I45" s="789"/>
      <c r="J45" s="789"/>
      <c r="K45" s="789"/>
      <c r="L45" s="789"/>
      <c r="M45" s="791"/>
      <c r="N45" s="34"/>
      <c r="O45" s="34"/>
    </row>
    <row r="46" spans="1:169">
      <c r="A46" s="779"/>
      <c r="B46" s="781"/>
      <c r="C46" s="781"/>
      <c r="D46" s="784"/>
      <c r="E46" s="787"/>
      <c r="F46" s="793"/>
      <c r="G46" s="578"/>
      <c r="H46" s="789"/>
      <c r="I46" s="789"/>
      <c r="J46" s="789"/>
      <c r="K46" s="789"/>
      <c r="L46" s="789"/>
      <c r="M46" s="791"/>
      <c r="N46" s="34"/>
      <c r="O46" s="34"/>
    </row>
    <row r="47" spans="1:169">
      <c r="A47" s="779"/>
      <c r="B47" s="781"/>
      <c r="C47" s="781"/>
      <c r="D47" s="784"/>
      <c r="E47" s="787"/>
      <c r="F47" s="793"/>
      <c r="G47" s="578"/>
      <c r="H47" s="789"/>
      <c r="I47" s="789"/>
      <c r="J47" s="789"/>
      <c r="K47" s="789"/>
      <c r="L47" s="789"/>
      <c r="M47" s="791"/>
      <c r="N47" s="34"/>
      <c r="O47" s="34"/>
    </row>
    <row r="48" spans="1:169">
      <c r="A48" s="779"/>
      <c r="B48" s="781"/>
      <c r="C48" s="781"/>
      <c r="D48" s="784"/>
      <c r="E48" s="787"/>
      <c r="F48" s="793"/>
      <c r="G48" s="578"/>
      <c r="H48" s="789"/>
      <c r="I48" s="789"/>
      <c r="J48" s="789"/>
      <c r="K48" s="789"/>
      <c r="L48" s="789"/>
      <c r="M48" s="791"/>
      <c r="N48" s="34"/>
      <c r="O48" s="34"/>
    </row>
    <row r="49" spans="1:169">
      <c r="A49" s="779"/>
      <c r="B49" s="781"/>
      <c r="C49" s="781"/>
      <c r="D49" s="784"/>
      <c r="E49" s="787"/>
      <c r="F49" s="793"/>
      <c r="G49" s="578"/>
      <c r="H49" s="789"/>
      <c r="I49" s="789"/>
      <c r="J49" s="789"/>
      <c r="K49" s="789"/>
      <c r="L49" s="789"/>
      <c r="M49" s="791"/>
      <c r="N49" s="34"/>
      <c r="O49" s="34"/>
    </row>
    <row r="50" spans="1:169" s="26" customFormat="1" ht="12.75">
      <c r="A50" s="779">
        <v>5</v>
      </c>
      <c r="B50" s="781" t="str">
        <f>'7- Mapa Final'!B50</f>
        <v>Pérdida de documentos</v>
      </c>
      <c r="C50" s="781" t="str">
        <f>'7- Mapa Final'!C50</f>
        <v>Extravío temporal o definitivo de los  documentos de los procesos judiciales</v>
      </c>
      <c r="D50" s="783" t="str">
        <f>'7- Mapa Final'!J50</f>
        <v>Muy Baja - 1</v>
      </c>
      <c r="E50" s="786" t="str">
        <f>'7- Mapa Final'!K50</f>
        <v>Moderado - 3</v>
      </c>
      <c r="F50" s="793" t="str">
        <f>'7- Mapa Final'!M50</f>
        <v>Moderado - 3</v>
      </c>
      <c r="G50" s="578"/>
      <c r="H50" s="789"/>
      <c r="I50" s="789"/>
      <c r="J50" s="789"/>
      <c r="K50" s="789"/>
      <c r="L50" s="789"/>
      <c r="M50" s="791"/>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row>
    <row r="51" spans="1:169" s="26" customFormat="1" ht="12.75" customHeight="1">
      <c r="A51" s="779"/>
      <c r="B51" s="781"/>
      <c r="C51" s="781"/>
      <c r="D51" s="784"/>
      <c r="E51" s="787"/>
      <c r="F51" s="793"/>
      <c r="G51" s="578"/>
      <c r="H51" s="789"/>
      <c r="I51" s="789"/>
      <c r="J51" s="789"/>
      <c r="K51" s="789"/>
      <c r="L51" s="789"/>
      <c r="M51" s="791"/>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row>
    <row r="52" spans="1:169" s="26" customFormat="1" ht="12.75" customHeight="1">
      <c r="A52" s="779"/>
      <c r="B52" s="781"/>
      <c r="C52" s="781"/>
      <c r="D52" s="784"/>
      <c r="E52" s="787"/>
      <c r="F52" s="793"/>
      <c r="G52" s="578"/>
      <c r="H52" s="789"/>
      <c r="I52" s="789"/>
      <c r="J52" s="789"/>
      <c r="K52" s="789"/>
      <c r="L52" s="789"/>
      <c r="M52" s="791"/>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row>
    <row r="53" spans="1:169" s="26" customFormat="1" ht="12.75" customHeight="1">
      <c r="A53" s="779"/>
      <c r="B53" s="781"/>
      <c r="C53" s="781"/>
      <c r="D53" s="784"/>
      <c r="E53" s="787"/>
      <c r="F53" s="793"/>
      <c r="G53" s="578"/>
      <c r="H53" s="789"/>
      <c r="I53" s="789"/>
      <c r="J53" s="789"/>
      <c r="K53" s="789"/>
      <c r="L53" s="789"/>
      <c r="M53" s="791"/>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row>
    <row r="54" spans="1:169" s="26" customFormat="1" ht="13.5" customHeight="1">
      <c r="A54" s="779"/>
      <c r="B54" s="781"/>
      <c r="C54" s="781"/>
      <c r="D54" s="784"/>
      <c r="E54" s="787"/>
      <c r="F54" s="793"/>
      <c r="G54" s="578"/>
      <c r="H54" s="789"/>
      <c r="I54" s="789"/>
      <c r="J54" s="789"/>
      <c r="K54" s="789"/>
      <c r="L54" s="789"/>
      <c r="M54" s="791"/>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row>
    <row r="55" spans="1:169">
      <c r="A55" s="779"/>
      <c r="B55" s="781"/>
      <c r="C55" s="781"/>
      <c r="D55" s="784"/>
      <c r="E55" s="787"/>
      <c r="F55" s="793"/>
      <c r="G55" s="578"/>
      <c r="H55" s="789"/>
      <c r="I55" s="789"/>
      <c r="J55" s="789"/>
      <c r="K55" s="789"/>
      <c r="L55" s="789"/>
      <c r="M55" s="791"/>
      <c r="N55" s="34"/>
      <c r="O55" s="34"/>
    </row>
    <row r="56" spans="1:169">
      <c r="A56" s="779"/>
      <c r="B56" s="781"/>
      <c r="C56" s="781"/>
      <c r="D56" s="784"/>
      <c r="E56" s="787"/>
      <c r="F56" s="793"/>
      <c r="G56" s="578"/>
      <c r="H56" s="789"/>
      <c r="I56" s="789"/>
      <c r="J56" s="789"/>
      <c r="K56" s="789"/>
      <c r="L56" s="789"/>
      <c r="M56" s="791"/>
      <c r="N56" s="34"/>
      <c r="O56" s="34"/>
    </row>
    <row r="57" spans="1:169">
      <c r="A57" s="779"/>
      <c r="B57" s="781"/>
      <c r="C57" s="781"/>
      <c r="D57" s="784"/>
      <c r="E57" s="787"/>
      <c r="F57" s="793"/>
      <c r="G57" s="578"/>
      <c r="H57" s="789"/>
      <c r="I57" s="789"/>
      <c r="J57" s="789"/>
      <c r="K57" s="789"/>
      <c r="L57" s="789"/>
      <c r="M57" s="791"/>
      <c r="N57" s="34"/>
      <c r="O57" s="34"/>
    </row>
    <row r="58" spans="1:169">
      <c r="A58" s="779"/>
      <c r="B58" s="781"/>
      <c r="C58" s="781"/>
      <c r="D58" s="784"/>
      <c r="E58" s="787"/>
      <c r="F58" s="793"/>
      <c r="G58" s="578"/>
      <c r="H58" s="789"/>
      <c r="I58" s="789"/>
      <c r="J58" s="789"/>
      <c r="K58" s="789"/>
      <c r="L58" s="789"/>
      <c r="M58" s="791"/>
      <c r="N58" s="34"/>
      <c r="O58" s="34"/>
    </row>
    <row r="59" spans="1:169" ht="15.75" thickBot="1">
      <c r="A59" s="780"/>
      <c r="B59" s="782"/>
      <c r="C59" s="782"/>
      <c r="D59" s="785"/>
      <c r="E59" s="788"/>
      <c r="F59" s="794"/>
      <c r="G59" s="579"/>
      <c r="H59" s="790"/>
      <c r="I59" s="790"/>
      <c r="J59" s="790"/>
      <c r="K59" s="790"/>
      <c r="L59" s="790"/>
      <c r="M59" s="792"/>
      <c r="N59" s="34"/>
      <c r="O59" s="34"/>
    </row>
    <row r="60" spans="1:169" s="26" customFormat="1" ht="12.75">
      <c r="A60" s="828">
        <v>6</v>
      </c>
      <c r="B60" s="781" t="str">
        <f>'7- Mapa Final'!B61</f>
        <v xml:space="preserve">Afectaciones ambientales </v>
      </c>
      <c r="C60" s="781" t="str">
        <f>'7- Mapa Final'!C61</f>
        <v>Se tienen   afectaciones ambientales que generen impactos negativos en el entorno</v>
      </c>
      <c r="D60" s="783" t="str">
        <f>'7- Mapa Final'!J61</f>
        <v>Muy Baja - 1</v>
      </c>
      <c r="E60" s="786" t="str">
        <f>'7- Mapa Final'!K61</f>
        <v>Menor - 2</v>
      </c>
      <c r="F60" s="793" t="str">
        <f>'7- Mapa Final'!M61</f>
        <v>Bajo - 2</v>
      </c>
      <c r="G60" s="578"/>
      <c r="H60" s="789"/>
      <c r="I60" s="789"/>
      <c r="J60" s="789"/>
      <c r="K60" s="789"/>
      <c r="L60" s="789"/>
      <c r="M60" s="791"/>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row>
    <row r="61" spans="1:169" s="26" customFormat="1" ht="12.75" customHeight="1">
      <c r="A61" s="828"/>
      <c r="B61" s="781"/>
      <c r="C61" s="781"/>
      <c r="D61" s="784"/>
      <c r="E61" s="787"/>
      <c r="F61" s="793"/>
      <c r="G61" s="578"/>
      <c r="H61" s="789"/>
      <c r="I61" s="789"/>
      <c r="J61" s="789"/>
      <c r="K61" s="789"/>
      <c r="L61" s="789"/>
      <c r="M61" s="791"/>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row>
    <row r="62" spans="1:169" s="26" customFormat="1" ht="12.75" customHeight="1">
      <c r="A62" s="828"/>
      <c r="B62" s="781"/>
      <c r="C62" s="781"/>
      <c r="D62" s="784"/>
      <c r="E62" s="787"/>
      <c r="F62" s="793"/>
      <c r="G62" s="578"/>
      <c r="H62" s="789"/>
      <c r="I62" s="789"/>
      <c r="J62" s="789"/>
      <c r="K62" s="789"/>
      <c r="L62" s="789"/>
      <c r="M62" s="791"/>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row>
    <row r="63" spans="1:169" s="26" customFormat="1" ht="12.75" customHeight="1">
      <c r="A63" s="828"/>
      <c r="B63" s="781"/>
      <c r="C63" s="781"/>
      <c r="D63" s="784"/>
      <c r="E63" s="787"/>
      <c r="F63" s="793"/>
      <c r="G63" s="578"/>
      <c r="H63" s="789"/>
      <c r="I63" s="789"/>
      <c r="J63" s="789"/>
      <c r="K63" s="789"/>
      <c r="L63" s="789"/>
      <c r="M63" s="791"/>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row>
    <row r="64" spans="1:169" s="26" customFormat="1" ht="13.5" customHeight="1">
      <c r="A64" s="828"/>
      <c r="B64" s="781"/>
      <c r="C64" s="781"/>
      <c r="D64" s="784"/>
      <c r="E64" s="787"/>
      <c r="F64" s="793"/>
      <c r="G64" s="578"/>
      <c r="H64" s="789"/>
      <c r="I64" s="789"/>
      <c r="J64" s="789"/>
      <c r="K64" s="789"/>
      <c r="L64" s="789"/>
      <c r="M64" s="791"/>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row>
    <row r="65" spans="1:169">
      <c r="A65" s="828"/>
      <c r="B65" s="781"/>
      <c r="C65" s="781"/>
      <c r="D65" s="784"/>
      <c r="E65" s="787"/>
      <c r="F65" s="793"/>
      <c r="G65" s="578"/>
      <c r="H65" s="789"/>
      <c r="I65" s="789"/>
      <c r="J65" s="789"/>
      <c r="K65" s="789"/>
      <c r="L65" s="789"/>
      <c r="M65" s="791"/>
      <c r="N65" s="34"/>
      <c r="O65" s="34"/>
    </row>
    <row r="66" spans="1:169">
      <c r="A66" s="828"/>
      <c r="B66" s="781"/>
      <c r="C66" s="781"/>
      <c r="D66" s="784"/>
      <c r="E66" s="787"/>
      <c r="F66" s="793"/>
      <c r="G66" s="578"/>
      <c r="H66" s="789"/>
      <c r="I66" s="789"/>
      <c r="J66" s="789"/>
      <c r="K66" s="789"/>
      <c r="L66" s="789"/>
      <c r="M66" s="791"/>
      <c r="N66" s="34"/>
      <c r="O66" s="34"/>
    </row>
    <row r="67" spans="1:169">
      <c r="A67" s="828"/>
      <c r="B67" s="781"/>
      <c r="C67" s="781"/>
      <c r="D67" s="784"/>
      <c r="E67" s="787"/>
      <c r="F67" s="793"/>
      <c r="G67" s="578"/>
      <c r="H67" s="789"/>
      <c r="I67" s="789"/>
      <c r="J67" s="789"/>
      <c r="K67" s="789"/>
      <c r="L67" s="789"/>
      <c r="M67" s="791"/>
      <c r="N67" s="34"/>
      <c r="O67" s="34"/>
    </row>
    <row r="68" spans="1:169">
      <c r="A68" s="828"/>
      <c r="B68" s="781"/>
      <c r="C68" s="781"/>
      <c r="D68" s="784"/>
      <c r="E68" s="787"/>
      <c r="F68" s="793"/>
      <c r="G68" s="578"/>
      <c r="H68" s="789"/>
      <c r="I68" s="789"/>
      <c r="J68" s="789"/>
      <c r="K68" s="789"/>
      <c r="L68" s="789"/>
      <c r="M68" s="791"/>
      <c r="N68" s="34"/>
      <c r="O68" s="34"/>
    </row>
    <row r="69" spans="1:169" ht="17.25" customHeight="1" thickBot="1">
      <c r="A69" s="829"/>
      <c r="B69" s="782"/>
      <c r="C69" s="782"/>
      <c r="D69" s="785"/>
      <c r="E69" s="788"/>
      <c r="F69" s="794"/>
      <c r="G69" s="579"/>
      <c r="H69" s="790"/>
      <c r="I69" s="790"/>
      <c r="J69" s="790"/>
      <c r="K69" s="790"/>
      <c r="L69" s="790"/>
      <c r="M69" s="792"/>
      <c r="N69" s="34"/>
      <c r="O69" s="34"/>
    </row>
    <row r="70" spans="1:169" s="26" customFormat="1" ht="15.75" customHeight="1">
      <c r="A70" s="826">
        <v>7</v>
      </c>
      <c r="B70" s="781" t="str">
        <f>'7- Mapa Final'!B71</f>
        <v xml:space="preserve">Recibir , ofrecer, prometer , entregar o aceptar dádivas o beneficios a nombre propio o de terceros para afectar las condiciones de integridad, confidencialidad y disponibilidad de la información que se maneja en las sedes judiciales 
</v>
      </c>
      <c r="C70" s="781" t="str">
        <f>'7- Mapa Final'!C71</f>
        <v xml:space="preserve">Expedir, alterar, retener, extraviar o entregar  documentos  o información sin el lleno de requisitos legales </v>
      </c>
      <c r="D70" s="783" t="str">
        <f>'7- Mapa Final'!J71</f>
        <v>Muy Baja - 1</v>
      </c>
      <c r="E70" s="786" t="str">
        <f>'7- Mapa Final'!K71</f>
        <v>Moderado - 3</v>
      </c>
      <c r="F70" s="793" t="str">
        <f>'7- Mapa Final'!M71</f>
        <v>Moderado - 3</v>
      </c>
      <c r="G70" s="578"/>
      <c r="H70" s="789"/>
      <c r="I70" s="789"/>
      <c r="J70" s="789"/>
      <c r="K70" s="789"/>
      <c r="L70" s="789"/>
      <c r="M70" s="791"/>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row>
    <row r="71" spans="1:169" s="26" customFormat="1" ht="12.75" customHeight="1">
      <c r="A71" s="826"/>
      <c r="B71" s="781"/>
      <c r="C71" s="781"/>
      <c r="D71" s="784"/>
      <c r="E71" s="787"/>
      <c r="F71" s="793"/>
      <c r="G71" s="578"/>
      <c r="H71" s="789"/>
      <c r="I71" s="789"/>
      <c r="J71" s="789"/>
      <c r="K71" s="789"/>
      <c r="L71" s="789"/>
      <c r="M71" s="791"/>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row>
    <row r="72" spans="1:169" s="26" customFormat="1" ht="12.75" customHeight="1">
      <c r="A72" s="826"/>
      <c r="B72" s="781"/>
      <c r="C72" s="781"/>
      <c r="D72" s="784"/>
      <c r="E72" s="787"/>
      <c r="F72" s="793"/>
      <c r="G72" s="578"/>
      <c r="H72" s="789"/>
      <c r="I72" s="789"/>
      <c r="J72" s="789"/>
      <c r="K72" s="789"/>
      <c r="L72" s="789"/>
      <c r="M72" s="791"/>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row>
    <row r="73" spans="1:169" s="26" customFormat="1" ht="12.75" customHeight="1">
      <c r="A73" s="826"/>
      <c r="B73" s="781"/>
      <c r="C73" s="781"/>
      <c r="D73" s="784"/>
      <c r="E73" s="787"/>
      <c r="F73" s="793"/>
      <c r="G73" s="578"/>
      <c r="H73" s="789"/>
      <c r="I73" s="789"/>
      <c r="J73" s="789"/>
      <c r="K73" s="789"/>
      <c r="L73" s="789"/>
      <c r="M73" s="791"/>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row>
    <row r="74" spans="1:169" s="26" customFormat="1" ht="13.5" customHeight="1">
      <c r="A74" s="826"/>
      <c r="B74" s="781"/>
      <c r="C74" s="781"/>
      <c r="D74" s="784"/>
      <c r="E74" s="787"/>
      <c r="F74" s="793"/>
      <c r="G74" s="578"/>
      <c r="H74" s="789"/>
      <c r="I74" s="789"/>
      <c r="J74" s="789"/>
      <c r="K74" s="789"/>
      <c r="L74" s="789"/>
      <c r="M74" s="791"/>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row>
    <row r="75" spans="1:169">
      <c r="A75" s="826"/>
      <c r="B75" s="781"/>
      <c r="C75" s="781"/>
      <c r="D75" s="784"/>
      <c r="E75" s="787"/>
      <c r="F75" s="793"/>
      <c r="G75" s="578"/>
      <c r="H75" s="789"/>
      <c r="I75" s="789"/>
      <c r="J75" s="789"/>
      <c r="K75" s="789"/>
      <c r="L75" s="789"/>
      <c r="M75" s="791"/>
      <c r="N75" s="34"/>
      <c r="O75" s="34"/>
    </row>
    <row r="76" spans="1:169">
      <c r="A76" s="826"/>
      <c r="B76" s="781"/>
      <c r="C76" s="781"/>
      <c r="D76" s="784"/>
      <c r="E76" s="787"/>
      <c r="F76" s="793"/>
      <c r="G76" s="578"/>
      <c r="H76" s="789"/>
      <c r="I76" s="789"/>
      <c r="J76" s="789"/>
      <c r="K76" s="789"/>
      <c r="L76" s="789"/>
      <c r="M76" s="791"/>
      <c r="N76" s="34"/>
      <c r="O76" s="34"/>
    </row>
    <row r="77" spans="1:169">
      <c r="A77" s="826"/>
      <c r="B77" s="781"/>
      <c r="C77" s="781"/>
      <c r="D77" s="784"/>
      <c r="E77" s="787"/>
      <c r="F77" s="793"/>
      <c r="G77" s="578"/>
      <c r="H77" s="789"/>
      <c r="I77" s="789"/>
      <c r="J77" s="789"/>
      <c r="K77" s="789"/>
      <c r="L77" s="789"/>
      <c r="M77" s="791"/>
      <c r="N77" s="34"/>
      <c r="O77" s="34"/>
    </row>
    <row r="78" spans="1:169">
      <c r="A78" s="826"/>
      <c r="B78" s="781"/>
      <c r="C78" s="781"/>
      <c r="D78" s="784"/>
      <c r="E78" s="787"/>
      <c r="F78" s="793"/>
      <c r="G78" s="578"/>
      <c r="H78" s="789"/>
      <c r="I78" s="789"/>
      <c r="J78" s="789"/>
      <c r="K78" s="789"/>
      <c r="L78" s="789"/>
      <c r="M78" s="791"/>
      <c r="N78" s="34"/>
      <c r="O78" s="34"/>
    </row>
    <row r="79" spans="1:169" ht="15.75" thickBot="1">
      <c r="A79" s="827"/>
      <c r="B79" s="782"/>
      <c r="C79" s="782"/>
      <c r="D79" s="785"/>
      <c r="E79" s="788"/>
      <c r="F79" s="794"/>
      <c r="G79" s="579"/>
      <c r="H79" s="790"/>
      <c r="I79" s="790"/>
      <c r="J79" s="790"/>
      <c r="K79" s="790"/>
      <c r="L79" s="790"/>
      <c r="M79" s="792"/>
      <c r="N79" s="34"/>
      <c r="O79" s="34"/>
    </row>
    <row r="80" spans="1:169" s="26" customFormat="1" ht="15.75" customHeight="1">
      <c r="A80" s="826">
        <v>7</v>
      </c>
      <c r="B80" s="781" t="str">
        <f>'7- Mapa Final'!B81</f>
        <v>Recibir, ofrecer, prometer, entregar o aceptar dadivas  o beneficios a nombre propio o de terceros para  demorar las actuaciones en los procesos</v>
      </c>
      <c r="C80" s="781" t="str">
        <f>'7- Mapa Final'!C81</f>
        <v xml:space="preserve">Cuando por indebido interés se actua de  manera indebida para retrasar las actuaciones de los procesos </v>
      </c>
      <c r="D80" s="783" t="str">
        <f>'7- Mapa Final'!J81</f>
        <v>Muy Baja - 1</v>
      </c>
      <c r="E80" s="786" t="str">
        <f>'7- Mapa Final'!K81</f>
        <v>Moderado - 3</v>
      </c>
      <c r="F80" s="793" t="str">
        <f>'7- Mapa Final'!M81</f>
        <v>Moderado - 3</v>
      </c>
      <c r="G80" s="578"/>
      <c r="H80" s="789"/>
      <c r="I80" s="789"/>
      <c r="J80" s="789"/>
      <c r="K80" s="789"/>
      <c r="L80" s="789"/>
      <c r="M80" s="791"/>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c r="DF80" s="34"/>
      <c r="DG80" s="34"/>
      <c r="DH80" s="34"/>
      <c r="DI80" s="34"/>
      <c r="DJ80" s="34"/>
      <c r="DK80" s="34"/>
      <c r="DL80" s="34"/>
      <c r="DM80" s="34"/>
      <c r="DN80" s="34"/>
      <c r="DO80" s="34"/>
      <c r="DP80" s="34"/>
      <c r="DQ80" s="34"/>
      <c r="DR80" s="34"/>
      <c r="DS80" s="34"/>
      <c r="DT80" s="34"/>
      <c r="DU80" s="34"/>
      <c r="DV80" s="34"/>
      <c r="DW80" s="34"/>
      <c r="DX80" s="34"/>
      <c r="DY80" s="34"/>
      <c r="DZ80" s="34"/>
      <c r="EA80" s="34"/>
      <c r="EB80" s="34"/>
      <c r="EC80" s="34"/>
      <c r="ED80" s="34"/>
      <c r="EE80" s="34"/>
      <c r="EF80" s="34"/>
      <c r="EG80" s="34"/>
      <c r="EH80" s="34"/>
      <c r="EI80" s="34"/>
      <c r="EJ80" s="34"/>
      <c r="EK80" s="34"/>
      <c r="EL80" s="34"/>
      <c r="EM80" s="34"/>
      <c r="EN80" s="34"/>
      <c r="EO80" s="34"/>
      <c r="EP80" s="34"/>
      <c r="EQ80" s="34"/>
      <c r="ER80" s="34"/>
      <c r="ES80" s="34"/>
      <c r="ET80" s="34"/>
      <c r="EU80" s="34"/>
      <c r="EV80" s="34"/>
      <c r="EW80" s="34"/>
      <c r="EX80" s="34"/>
      <c r="EY80" s="34"/>
      <c r="EZ80" s="34"/>
      <c r="FA80" s="34"/>
      <c r="FB80" s="34"/>
      <c r="FC80" s="34"/>
      <c r="FD80" s="34"/>
      <c r="FE80" s="34"/>
      <c r="FF80" s="34"/>
      <c r="FG80" s="34"/>
      <c r="FH80" s="34"/>
      <c r="FI80" s="34"/>
      <c r="FJ80" s="34"/>
      <c r="FK80" s="34"/>
      <c r="FL80" s="34"/>
      <c r="FM80" s="34"/>
    </row>
    <row r="81" spans="1:169" s="26" customFormat="1" ht="12.75" customHeight="1">
      <c r="A81" s="826"/>
      <c r="B81" s="781"/>
      <c r="C81" s="781"/>
      <c r="D81" s="784"/>
      <c r="E81" s="787"/>
      <c r="F81" s="793"/>
      <c r="G81" s="578"/>
      <c r="H81" s="789"/>
      <c r="I81" s="789"/>
      <c r="J81" s="789"/>
      <c r="K81" s="789"/>
      <c r="L81" s="789"/>
      <c r="M81" s="791"/>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34"/>
      <c r="DF81" s="34"/>
      <c r="DG81" s="34"/>
      <c r="DH81" s="34"/>
      <c r="DI81" s="34"/>
      <c r="DJ81" s="34"/>
      <c r="DK81" s="34"/>
      <c r="DL81" s="34"/>
      <c r="DM81" s="34"/>
      <c r="DN81" s="34"/>
      <c r="DO81" s="34"/>
      <c r="DP81" s="34"/>
      <c r="DQ81" s="34"/>
      <c r="DR81" s="34"/>
      <c r="DS81" s="34"/>
      <c r="DT81" s="34"/>
      <c r="DU81" s="34"/>
      <c r="DV81" s="34"/>
      <c r="DW81" s="34"/>
      <c r="DX81" s="34"/>
      <c r="DY81" s="34"/>
      <c r="DZ81" s="34"/>
      <c r="EA81" s="34"/>
      <c r="EB81" s="34"/>
      <c r="EC81" s="34"/>
      <c r="ED81" s="34"/>
      <c r="EE81" s="34"/>
      <c r="EF81" s="34"/>
      <c r="EG81" s="34"/>
      <c r="EH81" s="34"/>
      <c r="EI81" s="34"/>
      <c r="EJ81" s="34"/>
      <c r="EK81" s="34"/>
      <c r="EL81" s="34"/>
      <c r="EM81" s="34"/>
      <c r="EN81" s="34"/>
      <c r="EO81" s="34"/>
      <c r="EP81" s="34"/>
      <c r="EQ81" s="34"/>
      <c r="ER81" s="34"/>
      <c r="ES81" s="34"/>
      <c r="ET81" s="34"/>
      <c r="EU81" s="34"/>
      <c r="EV81" s="34"/>
      <c r="EW81" s="34"/>
      <c r="EX81" s="34"/>
      <c r="EY81" s="34"/>
      <c r="EZ81" s="34"/>
      <c r="FA81" s="34"/>
      <c r="FB81" s="34"/>
      <c r="FC81" s="34"/>
      <c r="FD81" s="34"/>
      <c r="FE81" s="34"/>
      <c r="FF81" s="34"/>
      <c r="FG81" s="34"/>
      <c r="FH81" s="34"/>
      <c r="FI81" s="34"/>
      <c r="FJ81" s="34"/>
      <c r="FK81" s="34"/>
      <c r="FL81" s="34"/>
      <c r="FM81" s="34"/>
    </row>
    <row r="82" spans="1:169" s="26" customFormat="1" ht="12.75" customHeight="1">
      <c r="A82" s="826"/>
      <c r="B82" s="781"/>
      <c r="C82" s="781"/>
      <c r="D82" s="784"/>
      <c r="E82" s="787"/>
      <c r="F82" s="793"/>
      <c r="G82" s="578"/>
      <c r="H82" s="789"/>
      <c r="I82" s="789"/>
      <c r="J82" s="789"/>
      <c r="K82" s="789"/>
      <c r="L82" s="789"/>
      <c r="M82" s="791"/>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34"/>
      <c r="DF82" s="34"/>
      <c r="DG82" s="34"/>
      <c r="DH82" s="34"/>
      <c r="DI82" s="34"/>
      <c r="DJ82" s="34"/>
      <c r="DK82" s="34"/>
      <c r="DL82" s="34"/>
      <c r="DM82" s="34"/>
      <c r="DN82" s="34"/>
      <c r="DO82" s="34"/>
      <c r="DP82" s="34"/>
      <c r="DQ82" s="34"/>
      <c r="DR82" s="34"/>
      <c r="DS82" s="34"/>
      <c r="DT82" s="34"/>
      <c r="DU82" s="34"/>
      <c r="DV82" s="34"/>
      <c r="DW82" s="34"/>
      <c r="DX82" s="34"/>
      <c r="DY82" s="34"/>
      <c r="DZ82" s="34"/>
      <c r="EA82" s="34"/>
      <c r="EB82" s="34"/>
      <c r="EC82" s="34"/>
      <c r="ED82" s="34"/>
      <c r="EE82" s="34"/>
      <c r="EF82" s="34"/>
      <c r="EG82" s="34"/>
      <c r="EH82" s="34"/>
      <c r="EI82" s="34"/>
      <c r="EJ82" s="34"/>
      <c r="EK82" s="34"/>
      <c r="EL82" s="34"/>
      <c r="EM82" s="34"/>
      <c r="EN82" s="34"/>
      <c r="EO82" s="34"/>
      <c r="EP82" s="34"/>
      <c r="EQ82" s="34"/>
      <c r="ER82" s="34"/>
      <c r="ES82" s="34"/>
      <c r="ET82" s="34"/>
      <c r="EU82" s="34"/>
      <c r="EV82" s="34"/>
      <c r="EW82" s="34"/>
      <c r="EX82" s="34"/>
      <c r="EY82" s="34"/>
      <c r="EZ82" s="34"/>
      <c r="FA82" s="34"/>
      <c r="FB82" s="34"/>
      <c r="FC82" s="34"/>
      <c r="FD82" s="34"/>
      <c r="FE82" s="34"/>
      <c r="FF82" s="34"/>
      <c r="FG82" s="34"/>
      <c r="FH82" s="34"/>
      <c r="FI82" s="34"/>
      <c r="FJ82" s="34"/>
      <c r="FK82" s="34"/>
      <c r="FL82" s="34"/>
      <c r="FM82" s="34"/>
    </row>
    <row r="83" spans="1:169" s="26" customFormat="1" ht="12.75" customHeight="1">
      <c r="A83" s="826"/>
      <c r="B83" s="781"/>
      <c r="C83" s="781"/>
      <c r="D83" s="784"/>
      <c r="E83" s="787"/>
      <c r="F83" s="793"/>
      <c r="G83" s="578"/>
      <c r="H83" s="789"/>
      <c r="I83" s="789"/>
      <c r="J83" s="789"/>
      <c r="K83" s="789"/>
      <c r="L83" s="789"/>
      <c r="M83" s="791"/>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34"/>
      <c r="DG83" s="34"/>
      <c r="DH83" s="34"/>
      <c r="DI83" s="34"/>
      <c r="DJ83" s="34"/>
      <c r="DK83" s="34"/>
      <c r="DL83" s="34"/>
      <c r="DM83" s="34"/>
      <c r="DN83" s="34"/>
      <c r="DO83" s="34"/>
      <c r="DP83" s="34"/>
      <c r="DQ83" s="34"/>
      <c r="DR83" s="34"/>
      <c r="DS83" s="34"/>
      <c r="DT83" s="34"/>
      <c r="DU83" s="34"/>
      <c r="DV83" s="34"/>
      <c r="DW83" s="34"/>
      <c r="DX83" s="34"/>
      <c r="DY83" s="34"/>
      <c r="DZ83" s="34"/>
      <c r="EA83" s="34"/>
      <c r="EB83" s="34"/>
      <c r="EC83" s="34"/>
      <c r="ED83" s="34"/>
      <c r="EE83" s="34"/>
      <c r="EF83" s="34"/>
      <c r="EG83" s="34"/>
      <c r="EH83" s="34"/>
      <c r="EI83" s="34"/>
      <c r="EJ83" s="34"/>
      <c r="EK83" s="34"/>
      <c r="EL83" s="34"/>
      <c r="EM83" s="34"/>
      <c r="EN83" s="34"/>
      <c r="EO83" s="34"/>
      <c r="EP83" s="34"/>
      <c r="EQ83" s="34"/>
      <c r="ER83" s="34"/>
      <c r="ES83" s="34"/>
      <c r="ET83" s="34"/>
      <c r="EU83" s="34"/>
      <c r="EV83" s="34"/>
      <c r="EW83" s="34"/>
      <c r="EX83" s="34"/>
      <c r="EY83" s="34"/>
      <c r="EZ83" s="34"/>
      <c r="FA83" s="34"/>
      <c r="FB83" s="34"/>
      <c r="FC83" s="34"/>
      <c r="FD83" s="34"/>
      <c r="FE83" s="34"/>
      <c r="FF83" s="34"/>
      <c r="FG83" s="34"/>
      <c r="FH83" s="34"/>
      <c r="FI83" s="34"/>
      <c r="FJ83" s="34"/>
      <c r="FK83" s="34"/>
      <c r="FL83" s="34"/>
      <c r="FM83" s="34"/>
    </row>
    <row r="84" spans="1:169" s="26" customFormat="1" ht="13.5" customHeight="1">
      <c r="A84" s="826"/>
      <c r="B84" s="781"/>
      <c r="C84" s="781"/>
      <c r="D84" s="784"/>
      <c r="E84" s="787"/>
      <c r="F84" s="793"/>
      <c r="G84" s="578"/>
      <c r="H84" s="789"/>
      <c r="I84" s="789"/>
      <c r="J84" s="789"/>
      <c r="K84" s="789"/>
      <c r="L84" s="789"/>
      <c r="M84" s="791"/>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row>
    <row r="85" spans="1:169">
      <c r="A85" s="826"/>
      <c r="B85" s="781"/>
      <c r="C85" s="781"/>
      <c r="D85" s="784"/>
      <c r="E85" s="787"/>
      <c r="F85" s="793"/>
      <c r="G85" s="578"/>
      <c r="H85" s="789"/>
      <c r="I85" s="789"/>
      <c r="J85" s="789"/>
      <c r="K85" s="789"/>
      <c r="L85" s="789"/>
      <c r="M85" s="791"/>
      <c r="N85" s="34"/>
      <c r="O85" s="34"/>
    </row>
    <row r="86" spans="1:169">
      <c r="A86" s="826"/>
      <c r="B86" s="781"/>
      <c r="C86" s="781"/>
      <c r="D86" s="784"/>
      <c r="E86" s="787"/>
      <c r="F86" s="793"/>
      <c r="G86" s="578"/>
      <c r="H86" s="789"/>
      <c r="I86" s="789"/>
      <c r="J86" s="789"/>
      <c r="K86" s="789"/>
      <c r="L86" s="789"/>
      <c r="M86" s="791"/>
      <c r="N86" s="34"/>
      <c r="O86" s="34"/>
    </row>
    <row r="87" spans="1:169">
      <c r="A87" s="826"/>
      <c r="B87" s="781"/>
      <c r="C87" s="781"/>
      <c r="D87" s="784"/>
      <c r="E87" s="787"/>
      <c r="F87" s="793"/>
      <c r="G87" s="578"/>
      <c r="H87" s="789"/>
      <c r="I87" s="789"/>
      <c r="J87" s="789"/>
      <c r="K87" s="789"/>
      <c r="L87" s="789"/>
      <c r="M87" s="791"/>
      <c r="N87" s="34"/>
      <c r="O87" s="34"/>
    </row>
    <row r="88" spans="1:169">
      <c r="A88" s="826"/>
      <c r="B88" s="781"/>
      <c r="C88" s="781"/>
      <c r="D88" s="784"/>
      <c r="E88" s="787"/>
      <c r="F88" s="793"/>
      <c r="G88" s="578"/>
      <c r="H88" s="789"/>
      <c r="I88" s="789"/>
      <c r="J88" s="789"/>
      <c r="K88" s="789"/>
      <c r="L88" s="789"/>
      <c r="M88" s="791"/>
      <c r="N88" s="34"/>
      <c r="O88" s="34"/>
    </row>
    <row r="89" spans="1:169" ht="15.75" thickBot="1">
      <c r="A89" s="827"/>
      <c r="B89" s="782"/>
      <c r="C89" s="782"/>
      <c r="D89" s="785"/>
      <c r="E89" s="788"/>
      <c r="F89" s="794"/>
      <c r="G89" s="579"/>
      <c r="H89" s="790"/>
      <c r="I89" s="790"/>
      <c r="J89" s="790"/>
      <c r="K89" s="790"/>
      <c r="L89" s="790"/>
      <c r="M89" s="792"/>
      <c r="N89" s="34"/>
      <c r="O89" s="34"/>
    </row>
    <row r="90" spans="1:169" s="26" customFormat="1" ht="12.75">
      <c r="A90" s="830">
        <v>8</v>
      </c>
      <c r="B90" s="781" t="str">
        <f>'7- Mapa Final'!B81</f>
        <v>Recibir, ofrecer, prometer, entregar o aceptar dadivas  o beneficios a nombre propio o de terceros para  demorar las actuaciones en los procesos</v>
      </c>
      <c r="C90" s="781" t="str">
        <f>'7- Mapa Final'!C81</f>
        <v xml:space="preserve">Cuando por indebido interés se actua de  manera indebida para retrasar las actuaciones de los procesos </v>
      </c>
      <c r="D90" s="783" t="str">
        <f>'7- Mapa Final'!J81</f>
        <v>Muy Baja - 1</v>
      </c>
      <c r="E90" s="786" t="str">
        <f>'7- Mapa Final'!K81</f>
        <v>Moderado - 3</v>
      </c>
      <c r="F90" s="793" t="str">
        <f>'7- Mapa Final'!M81</f>
        <v>Moderado - 3</v>
      </c>
      <c r="G90" s="578"/>
      <c r="H90" s="789"/>
      <c r="I90" s="789"/>
      <c r="J90" s="789"/>
      <c r="K90" s="789"/>
      <c r="L90" s="789"/>
      <c r="M90" s="791"/>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34"/>
      <c r="DH90" s="34"/>
      <c r="DI90" s="34"/>
      <c r="DJ90" s="34"/>
      <c r="DK90" s="34"/>
      <c r="DL90" s="34"/>
      <c r="DM90" s="34"/>
      <c r="DN90" s="34"/>
      <c r="DO90" s="34"/>
      <c r="DP90" s="34"/>
      <c r="DQ90" s="34"/>
      <c r="DR90" s="34"/>
      <c r="DS90" s="34"/>
      <c r="DT90" s="34"/>
      <c r="DU90" s="34"/>
      <c r="DV90" s="34"/>
      <c r="DW90" s="34"/>
      <c r="DX90" s="34"/>
      <c r="DY90" s="34"/>
      <c r="DZ90" s="34"/>
      <c r="EA90" s="34"/>
      <c r="EB90" s="34"/>
      <c r="EC90" s="34"/>
      <c r="ED90" s="34"/>
      <c r="EE90" s="34"/>
      <c r="EF90" s="34"/>
      <c r="EG90" s="34"/>
      <c r="EH90" s="34"/>
      <c r="EI90" s="34"/>
      <c r="EJ90" s="34"/>
      <c r="EK90" s="34"/>
      <c r="EL90" s="34"/>
      <c r="EM90" s="34"/>
      <c r="EN90" s="34"/>
      <c r="EO90" s="34"/>
      <c r="EP90" s="34"/>
      <c r="EQ90" s="34"/>
      <c r="ER90" s="34"/>
      <c r="ES90" s="34"/>
      <c r="ET90" s="34"/>
      <c r="EU90" s="34"/>
      <c r="EV90" s="34"/>
      <c r="EW90" s="34"/>
      <c r="EX90" s="34"/>
      <c r="EY90" s="34"/>
      <c r="EZ90" s="34"/>
      <c r="FA90" s="34"/>
      <c r="FB90" s="34"/>
      <c r="FC90" s="34"/>
      <c r="FD90" s="34"/>
      <c r="FE90" s="34"/>
      <c r="FF90" s="34"/>
      <c r="FG90" s="34"/>
      <c r="FH90" s="34"/>
      <c r="FI90" s="34"/>
      <c r="FJ90" s="34"/>
      <c r="FK90" s="34"/>
      <c r="FL90" s="34"/>
      <c r="FM90" s="34"/>
    </row>
    <row r="91" spans="1:169" s="26" customFormat="1" ht="12.75" customHeight="1">
      <c r="A91" s="830"/>
      <c r="B91" s="781"/>
      <c r="C91" s="781"/>
      <c r="D91" s="784"/>
      <c r="E91" s="787"/>
      <c r="F91" s="793"/>
      <c r="G91" s="578"/>
      <c r="H91" s="789"/>
      <c r="I91" s="789"/>
      <c r="J91" s="789"/>
      <c r="K91" s="789"/>
      <c r="L91" s="789"/>
      <c r="M91" s="791"/>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row>
    <row r="92" spans="1:169" s="26" customFormat="1" ht="12.75" customHeight="1">
      <c r="A92" s="830"/>
      <c r="B92" s="781"/>
      <c r="C92" s="781"/>
      <c r="D92" s="784"/>
      <c r="E92" s="787"/>
      <c r="F92" s="793"/>
      <c r="G92" s="578"/>
      <c r="H92" s="789"/>
      <c r="I92" s="789"/>
      <c r="J92" s="789"/>
      <c r="K92" s="789"/>
      <c r="L92" s="789"/>
      <c r="M92" s="791"/>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34"/>
      <c r="DF92" s="34"/>
      <c r="DG92" s="34"/>
      <c r="DH92" s="34"/>
      <c r="DI92" s="34"/>
      <c r="DJ92" s="34"/>
      <c r="DK92" s="34"/>
      <c r="DL92" s="34"/>
      <c r="DM92" s="34"/>
      <c r="DN92" s="34"/>
      <c r="DO92" s="34"/>
      <c r="DP92" s="34"/>
      <c r="DQ92" s="34"/>
      <c r="DR92" s="34"/>
      <c r="DS92" s="34"/>
      <c r="DT92" s="34"/>
      <c r="DU92" s="34"/>
      <c r="DV92" s="34"/>
      <c r="DW92" s="34"/>
      <c r="DX92" s="34"/>
      <c r="DY92" s="34"/>
      <c r="DZ92" s="34"/>
      <c r="EA92" s="34"/>
      <c r="EB92" s="34"/>
      <c r="EC92" s="34"/>
      <c r="ED92" s="34"/>
      <c r="EE92" s="34"/>
      <c r="EF92" s="34"/>
      <c r="EG92" s="34"/>
      <c r="EH92" s="34"/>
      <c r="EI92" s="34"/>
      <c r="EJ92" s="34"/>
      <c r="EK92" s="34"/>
      <c r="EL92" s="34"/>
      <c r="EM92" s="34"/>
      <c r="EN92" s="34"/>
      <c r="EO92" s="34"/>
      <c r="EP92" s="34"/>
      <c r="EQ92" s="34"/>
      <c r="ER92" s="34"/>
      <c r="ES92" s="34"/>
      <c r="ET92" s="34"/>
      <c r="EU92" s="34"/>
      <c r="EV92" s="34"/>
      <c r="EW92" s="34"/>
      <c r="EX92" s="34"/>
      <c r="EY92" s="34"/>
      <c r="EZ92" s="34"/>
      <c r="FA92" s="34"/>
      <c r="FB92" s="34"/>
      <c r="FC92" s="34"/>
      <c r="FD92" s="34"/>
      <c r="FE92" s="34"/>
      <c r="FF92" s="34"/>
      <c r="FG92" s="34"/>
      <c r="FH92" s="34"/>
      <c r="FI92" s="34"/>
      <c r="FJ92" s="34"/>
      <c r="FK92" s="34"/>
      <c r="FL92" s="34"/>
      <c r="FM92" s="34"/>
    </row>
    <row r="93" spans="1:169" s="26" customFormat="1" ht="12.75" customHeight="1">
      <c r="A93" s="830"/>
      <c r="B93" s="781"/>
      <c r="C93" s="781"/>
      <c r="D93" s="784"/>
      <c r="E93" s="787"/>
      <c r="F93" s="793"/>
      <c r="G93" s="578"/>
      <c r="H93" s="789"/>
      <c r="I93" s="789"/>
      <c r="J93" s="789"/>
      <c r="K93" s="789"/>
      <c r="L93" s="789"/>
      <c r="M93" s="791"/>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34"/>
      <c r="DM93" s="34"/>
      <c r="DN93" s="34"/>
      <c r="DO93" s="34"/>
      <c r="DP93" s="34"/>
      <c r="DQ93" s="34"/>
      <c r="DR93" s="34"/>
      <c r="DS93" s="34"/>
      <c r="DT93" s="34"/>
      <c r="DU93" s="34"/>
      <c r="DV93" s="34"/>
      <c r="DW93" s="34"/>
      <c r="DX93" s="34"/>
      <c r="DY93" s="34"/>
      <c r="DZ93" s="34"/>
      <c r="EA93" s="34"/>
      <c r="EB93" s="34"/>
      <c r="EC93" s="34"/>
      <c r="ED93" s="34"/>
      <c r="EE93" s="34"/>
      <c r="EF93" s="34"/>
      <c r="EG93" s="34"/>
      <c r="EH93" s="34"/>
      <c r="EI93" s="34"/>
      <c r="EJ93" s="34"/>
      <c r="EK93" s="34"/>
      <c r="EL93" s="34"/>
      <c r="EM93" s="34"/>
      <c r="EN93" s="34"/>
      <c r="EO93" s="34"/>
      <c r="EP93" s="34"/>
      <c r="EQ93" s="34"/>
      <c r="ER93" s="34"/>
      <c r="ES93" s="34"/>
      <c r="ET93" s="34"/>
      <c r="EU93" s="34"/>
      <c r="EV93" s="34"/>
      <c r="EW93" s="34"/>
      <c r="EX93" s="34"/>
      <c r="EY93" s="34"/>
      <c r="EZ93" s="34"/>
      <c r="FA93" s="34"/>
      <c r="FB93" s="34"/>
      <c r="FC93" s="34"/>
      <c r="FD93" s="34"/>
      <c r="FE93" s="34"/>
      <c r="FF93" s="34"/>
      <c r="FG93" s="34"/>
      <c r="FH93" s="34"/>
      <c r="FI93" s="34"/>
      <c r="FJ93" s="34"/>
      <c r="FK93" s="34"/>
      <c r="FL93" s="34"/>
      <c r="FM93" s="34"/>
    </row>
    <row r="94" spans="1:169" s="26" customFormat="1" ht="13.5" customHeight="1">
      <c r="A94" s="830"/>
      <c r="B94" s="781"/>
      <c r="C94" s="781"/>
      <c r="D94" s="784"/>
      <c r="E94" s="787"/>
      <c r="F94" s="793"/>
      <c r="G94" s="578"/>
      <c r="H94" s="789"/>
      <c r="I94" s="789"/>
      <c r="J94" s="789"/>
      <c r="K94" s="789"/>
      <c r="L94" s="789"/>
      <c r="M94" s="791"/>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row>
    <row r="95" spans="1:169">
      <c r="A95" s="830"/>
      <c r="B95" s="781"/>
      <c r="C95" s="781"/>
      <c r="D95" s="784"/>
      <c r="E95" s="787"/>
      <c r="F95" s="793"/>
      <c r="G95" s="578"/>
      <c r="H95" s="789"/>
      <c r="I95" s="789"/>
      <c r="J95" s="789"/>
      <c r="K95" s="789"/>
      <c r="L95" s="789"/>
      <c r="M95" s="791"/>
      <c r="N95" s="34"/>
      <c r="O95" s="34"/>
    </row>
    <row r="96" spans="1:169">
      <c r="A96" s="830"/>
      <c r="B96" s="781"/>
      <c r="C96" s="781"/>
      <c r="D96" s="784"/>
      <c r="E96" s="787"/>
      <c r="F96" s="793"/>
      <c r="G96" s="578"/>
      <c r="H96" s="789"/>
      <c r="I96" s="789"/>
      <c r="J96" s="789"/>
      <c r="K96" s="789"/>
      <c r="L96" s="789"/>
      <c r="M96" s="791"/>
      <c r="N96" s="34"/>
      <c r="O96" s="34"/>
    </row>
    <row r="97" spans="1:15">
      <c r="A97" s="830"/>
      <c r="B97" s="781"/>
      <c r="C97" s="781"/>
      <c r="D97" s="784"/>
      <c r="E97" s="787"/>
      <c r="F97" s="793"/>
      <c r="G97" s="578"/>
      <c r="H97" s="789"/>
      <c r="I97" s="789"/>
      <c r="J97" s="789"/>
      <c r="K97" s="789"/>
      <c r="L97" s="789"/>
      <c r="M97" s="791"/>
      <c r="N97" s="34"/>
      <c r="O97" s="34"/>
    </row>
    <row r="98" spans="1:15">
      <c r="A98" s="830"/>
      <c r="B98" s="781"/>
      <c r="C98" s="781"/>
      <c r="D98" s="784"/>
      <c r="E98" s="787"/>
      <c r="F98" s="793"/>
      <c r="G98" s="578"/>
      <c r="H98" s="789"/>
      <c r="I98" s="789"/>
      <c r="J98" s="789"/>
      <c r="K98" s="789"/>
      <c r="L98" s="789"/>
      <c r="M98" s="791"/>
      <c r="N98" s="34"/>
      <c r="O98" s="34"/>
    </row>
    <row r="99" spans="1:15" ht="15.75" thickBot="1">
      <c r="A99" s="831"/>
      <c r="B99" s="782"/>
      <c r="C99" s="782"/>
      <c r="D99" s="785"/>
      <c r="E99" s="788"/>
      <c r="F99" s="794"/>
      <c r="G99" s="579"/>
      <c r="H99" s="790"/>
      <c r="I99" s="790"/>
      <c r="J99" s="790"/>
      <c r="K99" s="790"/>
      <c r="L99" s="790"/>
      <c r="M99" s="792"/>
      <c r="N99" s="34"/>
      <c r="O99" s="34"/>
    </row>
  </sheetData>
  <mergeCells count="134">
    <mergeCell ref="J80:J89"/>
    <mergeCell ref="K80:K89"/>
    <mergeCell ref="L80:L89"/>
    <mergeCell ref="M80:M89"/>
    <mergeCell ref="A80:A89"/>
    <mergeCell ref="B80:B89"/>
    <mergeCell ref="C80:C89"/>
    <mergeCell ref="D80:D89"/>
    <mergeCell ref="E80:E89"/>
    <mergeCell ref="F80:F89"/>
    <mergeCell ref="G80:G89"/>
    <mergeCell ref="H80:H89"/>
    <mergeCell ref="I80:I89"/>
    <mergeCell ref="K70:K79"/>
    <mergeCell ref="L70:L79"/>
    <mergeCell ref="M70:M79"/>
    <mergeCell ref="A90:A99"/>
    <mergeCell ref="B90:B99"/>
    <mergeCell ref="C90:C99"/>
    <mergeCell ref="D90:D99"/>
    <mergeCell ref="E90:E99"/>
    <mergeCell ref="F90:F99"/>
    <mergeCell ref="G90:G99"/>
    <mergeCell ref="H90:H99"/>
    <mergeCell ref="I90:I99"/>
    <mergeCell ref="J90:J99"/>
    <mergeCell ref="K90:K99"/>
    <mergeCell ref="L90:L99"/>
    <mergeCell ref="M90:M99"/>
    <mergeCell ref="F70:F79"/>
    <mergeCell ref="G70:G79"/>
    <mergeCell ref="H70:H79"/>
    <mergeCell ref="I70:I79"/>
    <mergeCell ref="J70:J79"/>
    <mergeCell ref="A70:A79"/>
    <mergeCell ref="B70:B79"/>
    <mergeCell ref="C70:C79"/>
    <mergeCell ref="D70:D79"/>
    <mergeCell ref="E70:E7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B50:B59"/>
    <mergeCell ref="C50:C59"/>
    <mergeCell ref="D50:D59"/>
    <mergeCell ref="E50:E59"/>
    <mergeCell ref="F50:F59"/>
    <mergeCell ref="A20:A29"/>
    <mergeCell ref="B20:B29"/>
    <mergeCell ref="C20:C29"/>
    <mergeCell ref="D20:D29"/>
    <mergeCell ref="E20:E29"/>
    <mergeCell ref="F20:F29"/>
    <mergeCell ref="A60:A69"/>
    <mergeCell ref="B60:B69"/>
    <mergeCell ref="C60:C69"/>
    <mergeCell ref="D60:D69"/>
    <mergeCell ref="E60:E6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F60:F69"/>
    <mergeCell ref="M60:M69"/>
    <mergeCell ref="G60:G69"/>
    <mergeCell ref="H60:H69"/>
    <mergeCell ref="I60:I69"/>
    <mergeCell ref="J60:J69"/>
    <mergeCell ref="K60:K69"/>
    <mergeCell ref="L60:L69"/>
  </mergeCells>
  <conditionalFormatting sqref="A7:B7">
    <cfRule type="containsText" dxfId="224" priority="75" operator="containsText" text="3- Moderado">
      <formula>NOT(ISERROR(SEARCH("3- Moderado",A7)))</formula>
    </cfRule>
    <cfRule type="containsText" dxfId="223" priority="76" operator="containsText" text="6- Moderado">
      <formula>NOT(ISERROR(SEARCH("6- Moderado",A7)))</formula>
    </cfRule>
    <cfRule type="containsText" dxfId="222" priority="77" operator="containsText" text="4- Moderado">
      <formula>NOT(ISERROR(SEARCH("4- Moderado",A7)))</formula>
    </cfRule>
    <cfRule type="containsText" dxfId="221" priority="78" operator="containsText" text="3- Bajo">
      <formula>NOT(ISERROR(SEARCH("3- Bajo",A7)))</formula>
    </cfRule>
    <cfRule type="containsText" dxfId="220" priority="79" operator="containsText" text="4- Bajo">
      <formula>NOT(ISERROR(SEARCH("4- Bajo",A7)))</formula>
    </cfRule>
    <cfRule type="containsText" dxfId="219" priority="80" operator="containsText" text="1- Bajo">
      <formula>NOT(ISERROR(SEARCH("1- Bajo",A7)))</formula>
    </cfRule>
  </conditionalFormatting>
  <conditionalFormatting sqref="A10:E10 A20:E20">
    <cfRule type="containsText" dxfId="218" priority="69" operator="containsText" text="3- Moderado">
      <formula>NOT(ISERROR(SEARCH("3- Moderado",A10)))</formula>
    </cfRule>
    <cfRule type="containsText" dxfId="217" priority="70" operator="containsText" text="6- Moderado">
      <formula>NOT(ISERROR(SEARCH("6- Moderado",A10)))</formula>
    </cfRule>
    <cfRule type="containsText" dxfId="216" priority="71" operator="containsText" text="4- Moderado">
      <formula>NOT(ISERROR(SEARCH("4- Moderado",A10)))</formula>
    </cfRule>
    <cfRule type="containsText" dxfId="215" priority="72" operator="containsText" text="3- Bajo">
      <formula>NOT(ISERROR(SEARCH("3- Bajo",A10)))</formula>
    </cfRule>
    <cfRule type="containsText" dxfId="214" priority="73" operator="containsText" text="4- Bajo">
      <formula>NOT(ISERROR(SEARCH("4- Bajo",A10)))</formula>
    </cfRule>
    <cfRule type="containsText" dxfId="213" priority="74" operator="containsText" text="1- Bajo">
      <formula>NOT(ISERROR(SEARCH("1- Bajo",A10)))</formula>
    </cfRule>
  </conditionalFormatting>
  <conditionalFormatting sqref="A30:E30">
    <cfRule type="containsText" dxfId="212" priority="56" operator="containsText" text="3- Moderado">
      <formula>NOT(ISERROR(SEARCH("3- Moderado",A30)))</formula>
    </cfRule>
    <cfRule type="containsText" dxfId="211" priority="57" operator="containsText" text="6- Moderado">
      <formula>NOT(ISERROR(SEARCH("6- Moderado",A30)))</formula>
    </cfRule>
    <cfRule type="containsText" dxfId="210" priority="58" operator="containsText" text="4- Moderado">
      <formula>NOT(ISERROR(SEARCH("4- Moderado",A30)))</formula>
    </cfRule>
    <cfRule type="containsText" dxfId="209" priority="59" operator="containsText" text="3- Bajo">
      <formula>NOT(ISERROR(SEARCH("3- Bajo",A30)))</formula>
    </cfRule>
    <cfRule type="containsText" dxfId="208" priority="60" operator="containsText" text="4- Bajo">
      <formula>NOT(ISERROR(SEARCH("4- Bajo",A30)))</formula>
    </cfRule>
    <cfRule type="containsText" dxfId="207" priority="61" operator="containsText" text="1- Bajo">
      <formula>NOT(ISERROR(SEARCH("1- Bajo",A30)))</formula>
    </cfRule>
  </conditionalFormatting>
  <conditionalFormatting sqref="A40:E40">
    <cfRule type="containsText" dxfId="206" priority="49" operator="containsText" text="3- Moderado">
      <formula>NOT(ISERROR(SEARCH("3- Moderado",A40)))</formula>
    </cfRule>
    <cfRule type="containsText" dxfId="205" priority="50" operator="containsText" text="6- Moderado">
      <formula>NOT(ISERROR(SEARCH("6- Moderado",A40)))</formula>
    </cfRule>
    <cfRule type="containsText" dxfId="204" priority="51" operator="containsText" text="4- Moderado">
      <formula>NOT(ISERROR(SEARCH("4- Moderado",A40)))</formula>
    </cfRule>
    <cfRule type="containsText" dxfId="203" priority="52" operator="containsText" text="3- Bajo">
      <formula>NOT(ISERROR(SEARCH("3- Bajo",A40)))</formula>
    </cfRule>
    <cfRule type="containsText" dxfId="202" priority="53" operator="containsText" text="4- Bajo">
      <formula>NOT(ISERROR(SEARCH("4- Bajo",A40)))</formula>
    </cfRule>
    <cfRule type="containsText" dxfId="201" priority="54" operator="containsText" text="1- Bajo">
      <formula>NOT(ISERROR(SEARCH("1- Bajo",A40)))</formula>
    </cfRule>
  </conditionalFormatting>
  <conditionalFormatting sqref="A50:E50">
    <cfRule type="containsText" dxfId="200" priority="38" operator="containsText" text="3- Moderado">
      <formula>NOT(ISERROR(SEARCH("3- Moderado",A50)))</formula>
    </cfRule>
    <cfRule type="containsText" dxfId="199" priority="39" operator="containsText" text="6- Moderado">
      <formula>NOT(ISERROR(SEARCH("6- Moderado",A50)))</formula>
    </cfRule>
    <cfRule type="containsText" dxfId="198" priority="40" operator="containsText" text="4- Moderado">
      <formula>NOT(ISERROR(SEARCH("4- Moderado",A50)))</formula>
    </cfRule>
    <cfRule type="containsText" dxfId="197" priority="41" operator="containsText" text="3- Bajo">
      <formula>NOT(ISERROR(SEARCH("3- Bajo",A50)))</formula>
    </cfRule>
    <cfRule type="containsText" dxfId="196" priority="42" operator="containsText" text="4- Bajo">
      <formula>NOT(ISERROR(SEARCH("4- Bajo",A50)))</formula>
    </cfRule>
    <cfRule type="containsText" dxfId="195" priority="43" operator="containsText" text="1- Bajo">
      <formula>NOT(ISERROR(SEARCH("1- Bajo",A50)))</formula>
    </cfRule>
  </conditionalFormatting>
  <conditionalFormatting sqref="A60:E60">
    <cfRule type="containsText" dxfId="194" priority="22" operator="containsText" text="3- Moderado">
      <formula>NOT(ISERROR(SEARCH("3- Moderado",A60)))</formula>
    </cfRule>
    <cfRule type="containsText" dxfId="193" priority="23" operator="containsText" text="6- Moderado">
      <formula>NOT(ISERROR(SEARCH("6- Moderado",A60)))</formula>
    </cfRule>
    <cfRule type="containsText" dxfId="192" priority="24" operator="containsText" text="4- Moderado">
      <formula>NOT(ISERROR(SEARCH("4- Moderado",A60)))</formula>
    </cfRule>
    <cfRule type="containsText" dxfId="191" priority="25" operator="containsText" text="3- Bajo">
      <formula>NOT(ISERROR(SEARCH("3- Bajo",A60)))</formula>
    </cfRule>
    <cfRule type="containsText" dxfId="190" priority="26" operator="containsText" text="4- Bajo">
      <formula>NOT(ISERROR(SEARCH("4- Bajo",A60)))</formula>
    </cfRule>
    <cfRule type="containsText" dxfId="189" priority="27" operator="containsText" text="1- Bajo">
      <formula>NOT(ISERROR(SEARCH("1- Bajo",A60)))</formula>
    </cfRule>
  </conditionalFormatting>
  <conditionalFormatting sqref="A70:E70">
    <cfRule type="containsText" dxfId="188" priority="15" operator="containsText" text="3- Moderado">
      <formula>NOT(ISERROR(SEARCH("3- Moderado",A70)))</formula>
    </cfRule>
    <cfRule type="containsText" dxfId="187" priority="16" operator="containsText" text="6- Moderado">
      <formula>NOT(ISERROR(SEARCH("6- Moderado",A70)))</formula>
    </cfRule>
    <cfRule type="containsText" dxfId="186" priority="17" operator="containsText" text="4- Moderado">
      <formula>NOT(ISERROR(SEARCH("4- Moderado",A70)))</formula>
    </cfRule>
    <cfRule type="containsText" dxfId="185" priority="18" operator="containsText" text="3- Bajo">
      <formula>NOT(ISERROR(SEARCH("3- Bajo",A70)))</formula>
    </cfRule>
    <cfRule type="containsText" dxfId="184" priority="19" operator="containsText" text="4- Bajo">
      <formula>NOT(ISERROR(SEARCH("4- Bajo",A70)))</formula>
    </cfRule>
    <cfRule type="containsText" dxfId="183" priority="20" operator="containsText" text="1- Bajo">
      <formula>NOT(ISERROR(SEARCH("1- Bajo",A70)))</formula>
    </cfRule>
  </conditionalFormatting>
  <conditionalFormatting sqref="A80:E80">
    <cfRule type="containsText" dxfId="182" priority="1" operator="containsText" text="3- Moderado">
      <formula>NOT(ISERROR(SEARCH("3- Moderado",A80)))</formula>
    </cfRule>
    <cfRule type="containsText" dxfId="181" priority="2" operator="containsText" text="6- Moderado">
      <formula>NOT(ISERROR(SEARCH("6- Moderado",A80)))</formula>
    </cfRule>
    <cfRule type="containsText" dxfId="180" priority="3" operator="containsText" text="4- Moderado">
      <formula>NOT(ISERROR(SEARCH("4- Moderado",A80)))</formula>
    </cfRule>
    <cfRule type="containsText" dxfId="179" priority="4" operator="containsText" text="3- Bajo">
      <formula>NOT(ISERROR(SEARCH("3- Bajo",A80)))</formula>
    </cfRule>
    <cfRule type="containsText" dxfId="178" priority="5" operator="containsText" text="4- Bajo">
      <formula>NOT(ISERROR(SEARCH("4- Bajo",A80)))</formula>
    </cfRule>
    <cfRule type="containsText" dxfId="177" priority="6" operator="containsText" text="1- Bajo">
      <formula>NOT(ISERROR(SEARCH("1- Bajo",A80)))</formula>
    </cfRule>
  </conditionalFormatting>
  <conditionalFormatting sqref="A90:E90">
    <cfRule type="containsText" dxfId="176" priority="8" operator="containsText" text="3- Moderado">
      <formula>NOT(ISERROR(SEARCH("3- Moderado",A90)))</formula>
    </cfRule>
    <cfRule type="containsText" dxfId="175" priority="9" operator="containsText" text="6- Moderado">
      <formula>NOT(ISERROR(SEARCH("6- Moderado",A90)))</formula>
    </cfRule>
    <cfRule type="containsText" dxfId="174" priority="10" operator="containsText" text="4- Moderado">
      <formula>NOT(ISERROR(SEARCH("4- Moderado",A90)))</formula>
    </cfRule>
    <cfRule type="containsText" dxfId="173" priority="11" operator="containsText" text="3- Bajo">
      <formula>NOT(ISERROR(SEARCH("3- Bajo",A90)))</formula>
    </cfRule>
    <cfRule type="containsText" dxfId="172" priority="12" operator="containsText" text="4- Bajo">
      <formula>NOT(ISERROR(SEARCH("4- Bajo",A90)))</formula>
    </cfRule>
    <cfRule type="containsText" dxfId="171" priority="13" operator="containsText" text="1- Bajo">
      <formula>NOT(ISERROR(SEARCH("1- Bajo",A90)))</formula>
    </cfRule>
  </conditionalFormatting>
  <conditionalFormatting sqref="C8:F8">
    <cfRule type="containsText" dxfId="170" priority="63" operator="containsText" text="3- Moderado">
      <formula>NOT(ISERROR(SEARCH("3- Moderado",C8)))</formula>
    </cfRule>
    <cfRule type="containsText" dxfId="169" priority="64" operator="containsText" text="6- Moderado">
      <formula>NOT(ISERROR(SEARCH("6- Moderado",C8)))</formula>
    </cfRule>
    <cfRule type="containsText" dxfId="168" priority="65" operator="containsText" text="4- Moderado">
      <formula>NOT(ISERROR(SEARCH("4- Moderado",C8)))</formula>
    </cfRule>
    <cfRule type="containsText" dxfId="167" priority="66" operator="containsText" text="3- Bajo">
      <formula>NOT(ISERROR(SEARCH("3- Bajo",C8)))</formula>
    </cfRule>
    <cfRule type="containsText" dxfId="166" priority="67" operator="containsText" text="4- Bajo">
      <formula>NOT(ISERROR(SEARCH("4- Bajo",C8)))</formula>
    </cfRule>
    <cfRule type="containsText" dxfId="165" priority="68" operator="containsText" text="1- Bajo">
      <formula>NOT(ISERROR(SEARCH("1- Bajo",C8)))</formula>
    </cfRule>
  </conditionalFormatting>
  <conditionalFormatting sqref="D10:D99">
    <cfRule type="containsText" dxfId="164" priority="32" operator="containsText" text="Muy Alta">
      <formula>NOT(ISERROR(SEARCH("Muy Alta",D10)))</formula>
    </cfRule>
    <cfRule type="containsText" dxfId="163" priority="33" operator="containsText" text="Alta">
      <formula>NOT(ISERROR(SEARCH("Alta",D10)))</formula>
    </cfRule>
    <cfRule type="containsText" dxfId="162" priority="34" operator="containsText" text="Baja">
      <formula>NOT(ISERROR(SEARCH("Baja",D10)))</formula>
    </cfRule>
    <cfRule type="containsText" dxfId="161" priority="35" operator="containsText" text="Muy Baja">
      <formula>NOT(ISERROR(SEARCH("Muy Baja",D10)))</formula>
    </cfRule>
    <cfRule type="containsText" dxfId="160" priority="37" operator="containsText" text="Media">
      <formula>NOT(ISERROR(SEARCH("Media",D10)))</formula>
    </cfRule>
  </conditionalFormatting>
  <conditionalFormatting sqref="E10:E99">
    <cfRule type="containsText" dxfId="159" priority="28" operator="containsText" text="Catastrófico">
      <formula>NOT(ISERROR(SEARCH("Catastrófico",E10)))</formula>
    </cfRule>
    <cfRule type="containsText" dxfId="158" priority="29" operator="containsText" text="Mayor">
      <formula>NOT(ISERROR(SEARCH("Mayor",E10)))</formula>
    </cfRule>
    <cfRule type="containsText" dxfId="157" priority="30" operator="containsText" text="Menor">
      <formula>NOT(ISERROR(SEARCH("Menor",E10)))</formula>
    </cfRule>
    <cfRule type="containsText" dxfId="156" priority="31" operator="containsText" text="Leve">
      <formula>NOT(ISERROR(SEARCH("Leve",E10)))</formula>
    </cfRule>
  </conditionalFormatting>
  <conditionalFormatting sqref="E10:F59">
    <cfRule type="containsText" dxfId="155" priority="36" operator="containsText" text="Moderado">
      <formula>NOT(ISERROR(SEARCH("Moderado",E10)))</formula>
    </cfRule>
  </conditionalFormatting>
  <conditionalFormatting sqref="E60:F99">
    <cfRule type="containsText" dxfId="154" priority="7" operator="containsText" text="Moderado">
      <formula>NOT(ISERROR(SEARCH("Moderado",E60)))</formula>
    </cfRule>
  </conditionalFormatting>
  <conditionalFormatting sqref="F10:F29">
    <cfRule type="colorScale" priority="81">
      <colorScale>
        <cfvo type="min"/>
        <cfvo type="max"/>
        <color rgb="FFFF7128"/>
        <color rgb="FFFFEF9C"/>
      </colorScale>
    </cfRule>
  </conditionalFormatting>
  <conditionalFormatting sqref="F10:F99">
    <cfRule type="containsText" dxfId="153" priority="44" operator="containsText" text="Bajo">
      <formula>NOT(ISERROR(SEARCH("Bajo",F10)))</formula>
    </cfRule>
    <cfRule type="containsText" dxfId="152" priority="45" operator="containsText" text="Moderado">
      <formula>NOT(ISERROR(SEARCH("Moderado",F10)))</formula>
    </cfRule>
    <cfRule type="containsText" dxfId="151" priority="46" operator="containsText" text="Alto">
      <formula>NOT(ISERROR(SEARCH("Alto",F10)))</formula>
    </cfRule>
    <cfRule type="containsText" dxfId="150" priority="47" operator="containsText" text="Extremo">
      <formula>NOT(ISERROR(SEARCH("Extremo",F10)))</formula>
    </cfRule>
  </conditionalFormatting>
  <conditionalFormatting sqref="F30:F39">
    <cfRule type="colorScale" priority="62">
      <colorScale>
        <cfvo type="min"/>
        <cfvo type="max"/>
        <color rgb="FFFF7128"/>
        <color rgb="FFFFEF9C"/>
      </colorScale>
    </cfRule>
  </conditionalFormatting>
  <conditionalFormatting sqref="F40:F49">
    <cfRule type="colorScale" priority="55">
      <colorScale>
        <cfvo type="min"/>
        <cfvo type="max"/>
        <color rgb="FFFF7128"/>
        <color rgb="FFFFEF9C"/>
      </colorScale>
    </cfRule>
  </conditionalFormatting>
  <conditionalFormatting sqref="F50:F99">
    <cfRule type="colorScale" priority="48">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B00-000000000000}"/>
    <dataValidation allowBlank="1" showInputMessage="1" showErrorMessage="1" prompt="Describir las actividades que se van a desarrollar para el proyecto" sqref="H7" xr:uid="{00000000-0002-0000-0B00-000001000000}"/>
    <dataValidation allowBlank="1" showInputMessage="1" showErrorMessage="1" prompt="Seleccionar si el responsable es el responsable de las acciones es el nivel central" sqref="I7:I8" xr:uid="{00000000-0002-0000-0B00-000002000000}"/>
    <dataValidation allowBlank="1" showInputMessage="1" showErrorMessage="1" prompt="seleccionar si el responsable de ejecutar las acciones es el nivel central" sqref="J8" xr:uid="{00000000-0002-0000-0B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4000000}">
          <x14:formula1>
            <xm:f>'9- Matriz de Calor '!$S$8:$S$11</xm:f>
          </x14:formula1>
          <xm:sqref>G10:G99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JK99"/>
  <sheetViews>
    <sheetView showGridLines="0" topLeftCell="A5" zoomScale="55" zoomScaleNormal="55" workbookViewId="0">
      <selection activeCell="K90" sqref="K90"/>
    </sheetView>
  </sheetViews>
  <sheetFormatPr defaultColWidth="11.42578125" defaultRowHeight="15"/>
  <cols>
    <col min="1" max="1" width="18.42578125" style="5" customWidth="1"/>
    <col min="2" max="2" width="35.85546875" style="5" customWidth="1"/>
    <col min="3" max="3" width="40.28515625" customWidth="1"/>
    <col min="4" max="4" width="16.85546875" style="90" customWidth="1"/>
    <col min="5" max="5" width="18.5703125" style="27" customWidth="1"/>
    <col min="6" max="6" width="18.28515625" style="27"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9" customFormat="1" ht="16.5" customHeight="1">
      <c r="A1" s="796"/>
      <c r="B1" s="797"/>
      <c r="C1" s="800"/>
      <c r="D1" s="800"/>
      <c r="E1" s="800"/>
      <c r="F1" s="800"/>
      <c r="G1" s="800"/>
      <c r="H1" s="800"/>
      <c r="I1" s="800"/>
      <c r="J1" s="801"/>
      <c r="K1" s="795" t="s">
        <v>560</v>
      </c>
      <c r="L1" s="795"/>
      <c r="M1" s="795"/>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row>
    <row r="2" spans="1:271" s="19" customFormat="1" ht="39.75" customHeight="1">
      <c r="A2" s="798"/>
      <c r="B2" s="799"/>
      <c r="C2" s="802"/>
      <c r="D2" s="802"/>
      <c r="E2" s="802"/>
      <c r="F2" s="802"/>
      <c r="G2" s="802"/>
      <c r="H2" s="802"/>
      <c r="I2" s="802"/>
      <c r="J2" s="803"/>
      <c r="K2" s="795"/>
      <c r="L2" s="795"/>
      <c r="M2" s="795"/>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row>
    <row r="3" spans="1:271" s="19" customFormat="1" ht="3" customHeight="1">
      <c r="A3" s="1"/>
      <c r="B3" s="1"/>
      <c r="C3" s="802"/>
      <c r="D3" s="802"/>
      <c r="E3" s="802"/>
      <c r="F3" s="802"/>
      <c r="G3" s="802"/>
      <c r="H3" s="802"/>
      <c r="I3" s="802"/>
      <c r="J3" s="803"/>
      <c r="K3" s="795"/>
      <c r="L3" s="795"/>
      <c r="M3" s="795"/>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row>
    <row r="4" spans="1:271" s="19" customFormat="1" ht="40.9" customHeight="1">
      <c r="A4" s="621" t="s">
        <v>300</v>
      </c>
      <c r="B4" s="621"/>
      <c r="C4" s="642"/>
      <c r="D4" s="642"/>
      <c r="E4" s="642"/>
      <c r="F4" s="642"/>
      <c r="G4" s="642"/>
      <c r="H4" s="642"/>
      <c r="I4" s="642"/>
      <c r="J4" s="642"/>
      <c r="K4" s="642"/>
      <c r="L4" s="642"/>
      <c r="M4" s="642"/>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row>
    <row r="5" spans="1:271" s="19" customFormat="1" ht="62.45" customHeight="1">
      <c r="A5" s="621" t="s">
        <v>302</v>
      </c>
      <c r="B5" s="621"/>
      <c r="C5" s="641"/>
      <c r="D5" s="641"/>
      <c r="E5" s="641"/>
      <c r="F5" s="641"/>
      <c r="G5" s="641"/>
      <c r="H5" s="641"/>
      <c r="I5" s="641"/>
      <c r="J5" s="641"/>
      <c r="K5" s="641"/>
      <c r="L5" s="641"/>
      <c r="M5" s="641"/>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row>
    <row r="6" spans="1:271" s="19" customFormat="1" ht="40.9" customHeight="1" thickBot="1">
      <c r="A6" s="621" t="s">
        <v>304</v>
      </c>
      <c r="B6" s="621"/>
      <c r="C6" s="821"/>
      <c r="D6" s="822"/>
      <c r="E6" s="822"/>
      <c r="F6" s="822"/>
      <c r="G6" s="822"/>
      <c r="H6" s="822"/>
      <c r="I6" s="822"/>
      <c r="J6" s="822"/>
      <c r="K6" s="822"/>
      <c r="L6" s="822"/>
      <c r="M6" s="823"/>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row>
    <row r="7" spans="1:271" s="23" customFormat="1" ht="40.5" customHeight="1" thickTop="1" thickBot="1">
      <c r="A7" s="816" t="s">
        <v>561</v>
      </c>
      <c r="B7" s="817"/>
      <c r="C7" s="818"/>
      <c r="D7" s="819" t="s">
        <v>562</v>
      </c>
      <c r="E7" s="819"/>
      <c r="F7" s="819"/>
      <c r="G7" s="820" t="s">
        <v>563</v>
      </c>
      <c r="H7" s="811" t="s">
        <v>564</v>
      </c>
      <c r="I7" s="813" t="s">
        <v>565</v>
      </c>
      <c r="J7" s="814"/>
      <c r="K7" s="813" t="s">
        <v>566</v>
      </c>
      <c r="L7" s="814"/>
      <c r="M7" s="815" t="s">
        <v>575</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row>
    <row r="8" spans="1:271" s="24" customFormat="1" ht="108" customHeight="1" thickTop="1" thickBot="1">
      <c r="A8" s="35" t="s">
        <v>21</v>
      </c>
      <c r="B8" s="35" t="s">
        <v>241</v>
      </c>
      <c r="C8" s="35" t="s">
        <v>243</v>
      </c>
      <c r="D8" s="28" t="s">
        <v>253</v>
      </c>
      <c r="E8" s="28" t="s">
        <v>568</v>
      </c>
      <c r="F8" s="28" t="s">
        <v>569</v>
      </c>
      <c r="G8" s="820"/>
      <c r="H8" s="812"/>
      <c r="I8" s="29" t="s">
        <v>570</v>
      </c>
      <c r="J8" s="29" t="s">
        <v>571</v>
      </c>
      <c r="K8" s="29" t="s">
        <v>572</v>
      </c>
      <c r="L8" s="29" t="s">
        <v>573</v>
      </c>
      <c r="M8" s="815"/>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row>
    <row r="9" spans="1:271" s="25" customFormat="1" ht="21.75" customHeight="1" thickTop="1" thickBot="1">
      <c r="A9" s="804"/>
      <c r="B9" s="805"/>
      <c r="C9" s="805"/>
      <c r="D9" s="805"/>
      <c r="E9" s="805"/>
      <c r="F9" s="805"/>
      <c r="G9" s="805"/>
      <c r="H9" s="30"/>
      <c r="I9" s="30"/>
      <c r="J9" s="30"/>
      <c r="K9" s="30"/>
      <c r="L9" s="30"/>
      <c r="M9" s="30"/>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row>
    <row r="10" spans="1:271" s="26" customFormat="1" ht="15" customHeight="1">
      <c r="A10" s="806">
        <f>'7- Mapa Final'!A10</f>
        <v>1</v>
      </c>
      <c r="B10" s="807" t="str">
        <f>'7- Mapa Final'!B10</f>
        <v>Vencimiento de Términos</v>
      </c>
      <c r="C10" s="807" t="str">
        <f>'7- Mapa Final'!C10</f>
        <v>Se realizan  actuaciones procesales o se da  respuesta a las solicitudes de los usuarios de la administración de justicia en materia civil, después del  término legal establecido para decidir sobre los conflictos presentados a los jueces.</v>
      </c>
      <c r="D10" s="824" t="str">
        <f>'7- Mapa Final'!J10</f>
        <v>Muy Baja - 1</v>
      </c>
      <c r="E10" s="825" t="str">
        <f>'7- Mapa Final'!K10</f>
        <v>Menor - 2</v>
      </c>
      <c r="F10" s="810" t="str">
        <f>'7- Mapa Final'!M10</f>
        <v>Bajo - 2</v>
      </c>
      <c r="G10" s="577"/>
      <c r="H10" s="808"/>
      <c r="I10" s="808"/>
      <c r="J10" s="808"/>
      <c r="K10" s="808"/>
      <c r="L10" s="808"/>
      <c r="M10" s="809"/>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row>
    <row r="11" spans="1:271" s="26" customFormat="1" ht="13.5" customHeight="1">
      <c r="A11" s="779"/>
      <c r="B11" s="781"/>
      <c r="C11" s="781"/>
      <c r="D11" s="784"/>
      <c r="E11" s="787"/>
      <c r="F11" s="793"/>
      <c r="G11" s="578"/>
      <c r="H11" s="789"/>
      <c r="I11" s="789"/>
      <c r="J11" s="789"/>
      <c r="K11" s="789"/>
      <c r="L11" s="789"/>
      <c r="M11" s="791"/>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row>
    <row r="12" spans="1:271" s="26" customFormat="1" ht="13.5" customHeight="1">
      <c r="A12" s="779"/>
      <c r="B12" s="781"/>
      <c r="C12" s="781"/>
      <c r="D12" s="784"/>
      <c r="E12" s="787"/>
      <c r="F12" s="793"/>
      <c r="G12" s="578"/>
      <c r="H12" s="789"/>
      <c r="I12" s="789"/>
      <c r="J12" s="789"/>
      <c r="K12" s="789"/>
      <c r="L12" s="789"/>
      <c r="M12" s="791"/>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row>
    <row r="13" spans="1:271" s="26" customFormat="1" ht="13.5" customHeight="1">
      <c r="A13" s="779"/>
      <c r="B13" s="781"/>
      <c r="C13" s="781"/>
      <c r="D13" s="784"/>
      <c r="E13" s="787"/>
      <c r="F13" s="793"/>
      <c r="G13" s="578"/>
      <c r="H13" s="789"/>
      <c r="I13" s="789"/>
      <c r="J13" s="789"/>
      <c r="K13" s="789"/>
      <c r="L13" s="789"/>
      <c r="M13" s="791"/>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row>
    <row r="14" spans="1:271" s="26" customFormat="1" ht="13.5" customHeight="1">
      <c r="A14" s="779"/>
      <c r="B14" s="781"/>
      <c r="C14" s="781"/>
      <c r="D14" s="784"/>
      <c r="E14" s="787"/>
      <c r="F14" s="793"/>
      <c r="G14" s="578"/>
      <c r="H14" s="789"/>
      <c r="I14" s="789"/>
      <c r="J14" s="789"/>
      <c r="K14" s="789"/>
      <c r="L14" s="789"/>
      <c r="M14" s="791"/>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row>
    <row r="15" spans="1:271" s="26" customFormat="1" ht="13.5" customHeight="1">
      <c r="A15" s="779"/>
      <c r="B15" s="781"/>
      <c r="C15" s="781"/>
      <c r="D15" s="784"/>
      <c r="E15" s="787"/>
      <c r="F15" s="793"/>
      <c r="G15" s="578"/>
      <c r="H15" s="789"/>
      <c r="I15" s="789"/>
      <c r="J15" s="789"/>
      <c r="K15" s="789"/>
      <c r="L15" s="789"/>
      <c r="M15" s="791"/>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row>
    <row r="16" spans="1:271" s="26" customFormat="1" ht="13.5" customHeight="1">
      <c r="A16" s="779"/>
      <c r="B16" s="781"/>
      <c r="C16" s="781"/>
      <c r="D16" s="784"/>
      <c r="E16" s="787"/>
      <c r="F16" s="793"/>
      <c r="G16" s="578"/>
      <c r="H16" s="789"/>
      <c r="I16" s="789"/>
      <c r="J16" s="789"/>
      <c r="K16" s="789"/>
      <c r="L16" s="789"/>
      <c r="M16" s="791"/>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row>
    <row r="17" spans="1:169" s="26" customFormat="1" ht="13.5" customHeight="1">
      <c r="A17" s="779"/>
      <c r="B17" s="781"/>
      <c r="C17" s="781"/>
      <c r="D17" s="784"/>
      <c r="E17" s="787"/>
      <c r="F17" s="793"/>
      <c r="G17" s="578"/>
      <c r="H17" s="789"/>
      <c r="I17" s="789"/>
      <c r="J17" s="789"/>
      <c r="K17" s="789"/>
      <c r="L17" s="789"/>
      <c r="M17" s="791"/>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row>
    <row r="18" spans="1:169" s="26" customFormat="1" ht="13.5" customHeight="1">
      <c r="A18" s="779"/>
      <c r="B18" s="781"/>
      <c r="C18" s="781"/>
      <c r="D18" s="784"/>
      <c r="E18" s="787"/>
      <c r="F18" s="793"/>
      <c r="G18" s="578"/>
      <c r="H18" s="789"/>
      <c r="I18" s="789"/>
      <c r="J18" s="789"/>
      <c r="K18" s="789"/>
      <c r="L18" s="789"/>
      <c r="M18" s="791"/>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row>
    <row r="19" spans="1:169" s="26" customFormat="1" ht="21.75" customHeight="1">
      <c r="A19" s="779"/>
      <c r="B19" s="781"/>
      <c r="C19" s="781"/>
      <c r="D19" s="784"/>
      <c r="E19" s="787"/>
      <c r="F19" s="793"/>
      <c r="G19" s="578"/>
      <c r="H19" s="789"/>
      <c r="I19" s="789"/>
      <c r="J19" s="789"/>
      <c r="K19" s="789"/>
      <c r="L19" s="789"/>
      <c r="M19" s="791"/>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row>
    <row r="20" spans="1:169" s="26" customFormat="1" ht="12.75">
      <c r="A20" s="779">
        <f>'7- Mapa Final'!A20</f>
        <v>2</v>
      </c>
      <c r="B20" s="781" t="str">
        <f>'7- Mapa Final'!B20</f>
        <v xml:space="preserve">Incumplimientos en la realizacion de audiencias </v>
      </c>
      <c r="C20" s="781" t="str">
        <f>'7- Mapa Final'!C20</f>
        <v xml:space="preserve">No se atiende la  solicitud  de una parte interesada para la realización de una audiencia </v>
      </c>
      <c r="D20" s="783" t="str">
        <f>'7- Mapa Final'!J20</f>
        <v>Muy Baja - 1</v>
      </c>
      <c r="E20" s="786" t="str">
        <f>'7- Mapa Final'!K20</f>
        <v>Menor - 2</v>
      </c>
      <c r="F20" s="793" t="str">
        <f>'7- Mapa Final'!M20</f>
        <v>Bajo - 2</v>
      </c>
      <c r="G20" s="578"/>
      <c r="H20" s="789"/>
      <c r="I20" s="789"/>
      <c r="J20" s="789"/>
      <c r="K20" s="789"/>
      <c r="L20" s="789"/>
      <c r="M20" s="791"/>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row>
    <row r="21" spans="1:169" s="26" customFormat="1" ht="12.75" customHeight="1">
      <c r="A21" s="779"/>
      <c r="B21" s="781"/>
      <c r="C21" s="781"/>
      <c r="D21" s="784"/>
      <c r="E21" s="787"/>
      <c r="F21" s="793"/>
      <c r="G21" s="578"/>
      <c r="H21" s="789"/>
      <c r="I21" s="789"/>
      <c r="J21" s="789"/>
      <c r="K21" s="789"/>
      <c r="L21" s="789"/>
      <c r="M21" s="791"/>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row>
    <row r="22" spans="1:169" s="26" customFormat="1" ht="12.75" customHeight="1">
      <c r="A22" s="779"/>
      <c r="B22" s="781"/>
      <c r="C22" s="781"/>
      <c r="D22" s="784"/>
      <c r="E22" s="787"/>
      <c r="F22" s="793"/>
      <c r="G22" s="578"/>
      <c r="H22" s="789"/>
      <c r="I22" s="789"/>
      <c r="J22" s="789"/>
      <c r="K22" s="789"/>
      <c r="L22" s="789"/>
      <c r="M22" s="791"/>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row>
    <row r="23" spans="1:169" s="26" customFormat="1" ht="12.75" customHeight="1">
      <c r="A23" s="779"/>
      <c r="B23" s="781"/>
      <c r="C23" s="781"/>
      <c r="D23" s="784"/>
      <c r="E23" s="787"/>
      <c r="F23" s="793"/>
      <c r="G23" s="578"/>
      <c r="H23" s="789"/>
      <c r="I23" s="789"/>
      <c r="J23" s="789"/>
      <c r="K23" s="789"/>
      <c r="L23" s="789"/>
      <c r="M23" s="791"/>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row>
    <row r="24" spans="1:169" s="26" customFormat="1" ht="13.5" customHeight="1">
      <c r="A24" s="779"/>
      <c r="B24" s="781"/>
      <c r="C24" s="781"/>
      <c r="D24" s="784"/>
      <c r="E24" s="787"/>
      <c r="F24" s="793"/>
      <c r="G24" s="578"/>
      <c r="H24" s="789"/>
      <c r="I24" s="789"/>
      <c r="J24" s="789"/>
      <c r="K24" s="789"/>
      <c r="L24" s="789"/>
      <c r="M24" s="791"/>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row>
    <row r="25" spans="1:169">
      <c r="A25" s="779"/>
      <c r="B25" s="781"/>
      <c r="C25" s="781"/>
      <c r="D25" s="784"/>
      <c r="E25" s="787"/>
      <c r="F25" s="793"/>
      <c r="G25" s="578"/>
      <c r="H25" s="789"/>
      <c r="I25" s="789"/>
      <c r="J25" s="789"/>
      <c r="K25" s="789"/>
      <c r="L25" s="789"/>
      <c r="M25" s="791"/>
      <c r="N25" s="34"/>
      <c r="O25" s="34"/>
    </row>
    <row r="26" spans="1:169">
      <c r="A26" s="779"/>
      <c r="B26" s="781"/>
      <c r="C26" s="781"/>
      <c r="D26" s="784"/>
      <c r="E26" s="787"/>
      <c r="F26" s="793"/>
      <c r="G26" s="578"/>
      <c r="H26" s="789"/>
      <c r="I26" s="789"/>
      <c r="J26" s="789"/>
      <c r="K26" s="789"/>
      <c r="L26" s="789"/>
      <c r="M26" s="791"/>
      <c r="N26" s="34"/>
      <c r="O26" s="34"/>
    </row>
    <row r="27" spans="1:169">
      <c r="A27" s="779"/>
      <c r="B27" s="781"/>
      <c r="C27" s="781"/>
      <c r="D27" s="784"/>
      <c r="E27" s="787"/>
      <c r="F27" s="793"/>
      <c r="G27" s="578"/>
      <c r="H27" s="789"/>
      <c r="I27" s="789"/>
      <c r="J27" s="789"/>
      <c r="K27" s="789"/>
      <c r="L27" s="789"/>
      <c r="M27" s="791"/>
      <c r="N27" s="34"/>
      <c r="O27" s="34"/>
    </row>
    <row r="28" spans="1:169">
      <c r="A28" s="779"/>
      <c r="B28" s="781"/>
      <c r="C28" s="781"/>
      <c r="D28" s="784"/>
      <c r="E28" s="787"/>
      <c r="F28" s="793"/>
      <c r="G28" s="578"/>
      <c r="H28" s="789"/>
      <c r="I28" s="789"/>
      <c r="J28" s="789"/>
      <c r="K28" s="789"/>
      <c r="L28" s="789"/>
      <c r="M28" s="791"/>
      <c r="N28" s="34"/>
      <c r="O28" s="34"/>
    </row>
    <row r="29" spans="1:169">
      <c r="A29" s="779"/>
      <c r="B29" s="781"/>
      <c r="C29" s="781"/>
      <c r="D29" s="784"/>
      <c r="E29" s="787"/>
      <c r="F29" s="793"/>
      <c r="G29" s="578"/>
      <c r="H29" s="789"/>
      <c r="I29" s="789"/>
      <c r="J29" s="789"/>
      <c r="K29" s="789"/>
      <c r="L29" s="789"/>
      <c r="M29" s="791"/>
      <c r="N29" s="34"/>
      <c r="O29" s="34"/>
    </row>
    <row r="30" spans="1:169" s="26" customFormat="1" ht="12.75">
      <c r="A30" s="779">
        <f>'7- Mapa Final'!A30</f>
        <v>3</v>
      </c>
      <c r="B30" s="781" t="str">
        <f>'7- Mapa Final'!B30</f>
        <v xml:space="preserve"> Efectuar notificaciones que no cumplan con los requistos</v>
      </c>
      <c r="C30" s="781" t="str">
        <f>'7- Mapa Final'!C30</f>
        <v>No se realizan las  notificaciones, no se erfectuan  oportunamente o no se aplica la normatividad</v>
      </c>
      <c r="D30" s="783" t="str">
        <f>'7- Mapa Final'!J30</f>
        <v>Muy Baja - 1</v>
      </c>
      <c r="E30" s="786" t="str">
        <f>'7- Mapa Final'!K30</f>
        <v>Menor - 2</v>
      </c>
      <c r="F30" s="793" t="str">
        <f>'7- Mapa Final'!M30</f>
        <v>Bajo - 2</v>
      </c>
      <c r="G30" s="578"/>
      <c r="H30" s="789"/>
      <c r="I30" s="789"/>
      <c r="J30" s="789"/>
      <c r="K30" s="789"/>
      <c r="L30" s="789"/>
      <c r="M30" s="791"/>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row>
    <row r="31" spans="1:169" s="26" customFormat="1" ht="12.75" customHeight="1">
      <c r="A31" s="779"/>
      <c r="B31" s="781"/>
      <c r="C31" s="781"/>
      <c r="D31" s="784"/>
      <c r="E31" s="787"/>
      <c r="F31" s="793"/>
      <c r="G31" s="578"/>
      <c r="H31" s="789"/>
      <c r="I31" s="789"/>
      <c r="J31" s="789"/>
      <c r="K31" s="789"/>
      <c r="L31" s="789"/>
      <c r="M31" s="791"/>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row>
    <row r="32" spans="1:169" s="26" customFormat="1" ht="12.75" customHeight="1">
      <c r="A32" s="779"/>
      <c r="B32" s="781"/>
      <c r="C32" s="781"/>
      <c r="D32" s="784"/>
      <c r="E32" s="787"/>
      <c r="F32" s="793"/>
      <c r="G32" s="578"/>
      <c r="H32" s="789"/>
      <c r="I32" s="789"/>
      <c r="J32" s="789"/>
      <c r="K32" s="789"/>
      <c r="L32" s="789"/>
      <c r="M32" s="791"/>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row>
    <row r="33" spans="1:169" s="26" customFormat="1" ht="12.75" customHeight="1">
      <c r="A33" s="779"/>
      <c r="B33" s="781"/>
      <c r="C33" s="781"/>
      <c r="D33" s="784"/>
      <c r="E33" s="787"/>
      <c r="F33" s="793"/>
      <c r="G33" s="578"/>
      <c r="H33" s="789"/>
      <c r="I33" s="789"/>
      <c r="J33" s="789"/>
      <c r="K33" s="789"/>
      <c r="L33" s="789"/>
      <c r="M33" s="791"/>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row>
    <row r="34" spans="1:169" s="26" customFormat="1" ht="13.5" customHeight="1">
      <c r="A34" s="779"/>
      <c r="B34" s="781"/>
      <c r="C34" s="781"/>
      <c r="D34" s="784"/>
      <c r="E34" s="787"/>
      <c r="F34" s="793"/>
      <c r="G34" s="578"/>
      <c r="H34" s="789"/>
      <c r="I34" s="789"/>
      <c r="J34" s="789"/>
      <c r="K34" s="789"/>
      <c r="L34" s="789"/>
      <c r="M34" s="791"/>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row>
    <row r="35" spans="1:169">
      <c r="A35" s="779"/>
      <c r="B35" s="781"/>
      <c r="C35" s="781"/>
      <c r="D35" s="784"/>
      <c r="E35" s="787"/>
      <c r="F35" s="793"/>
      <c r="G35" s="578"/>
      <c r="H35" s="789"/>
      <c r="I35" s="789"/>
      <c r="J35" s="789"/>
      <c r="K35" s="789"/>
      <c r="L35" s="789"/>
      <c r="M35" s="791"/>
      <c r="N35" s="34"/>
      <c r="O35" s="34"/>
    </row>
    <row r="36" spans="1:169">
      <c r="A36" s="779"/>
      <c r="B36" s="781"/>
      <c r="C36" s="781"/>
      <c r="D36" s="784"/>
      <c r="E36" s="787"/>
      <c r="F36" s="793"/>
      <c r="G36" s="578"/>
      <c r="H36" s="789"/>
      <c r="I36" s="789"/>
      <c r="J36" s="789"/>
      <c r="K36" s="789"/>
      <c r="L36" s="789"/>
      <c r="M36" s="791"/>
      <c r="N36" s="34"/>
      <c r="O36" s="34"/>
    </row>
    <row r="37" spans="1:169">
      <c r="A37" s="779"/>
      <c r="B37" s="781"/>
      <c r="C37" s="781"/>
      <c r="D37" s="784"/>
      <c r="E37" s="787"/>
      <c r="F37" s="793"/>
      <c r="G37" s="578"/>
      <c r="H37" s="789"/>
      <c r="I37" s="789"/>
      <c r="J37" s="789"/>
      <c r="K37" s="789"/>
      <c r="L37" s="789"/>
      <c r="M37" s="791"/>
      <c r="N37" s="34"/>
      <c r="O37" s="34"/>
    </row>
    <row r="38" spans="1:169">
      <c r="A38" s="779"/>
      <c r="B38" s="781"/>
      <c r="C38" s="781"/>
      <c r="D38" s="784"/>
      <c r="E38" s="787"/>
      <c r="F38" s="793"/>
      <c r="G38" s="578"/>
      <c r="H38" s="789"/>
      <c r="I38" s="789"/>
      <c r="J38" s="789"/>
      <c r="K38" s="789"/>
      <c r="L38" s="789"/>
      <c r="M38" s="791"/>
      <c r="N38" s="34"/>
      <c r="O38" s="34"/>
    </row>
    <row r="39" spans="1:169">
      <c r="A39" s="779"/>
      <c r="B39" s="781"/>
      <c r="C39" s="781"/>
      <c r="D39" s="784"/>
      <c r="E39" s="787"/>
      <c r="F39" s="793"/>
      <c r="G39" s="578"/>
      <c r="H39" s="789"/>
      <c r="I39" s="789"/>
      <c r="J39" s="789"/>
      <c r="K39" s="789"/>
      <c r="L39" s="789"/>
      <c r="M39" s="791"/>
      <c r="N39" s="34"/>
      <c r="O39" s="34"/>
    </row>
    <row r="40" spans="1:169" s="26" customFormat="1" ht="12.75">
      <c r="A40" s="779">
        <f>'7- Mapa Final'!A40</f>
        <v>4</v>
      </c>
      <c r="B40" s="781" t="str">
        <f>'7- Mapa Final'!B40</f>
        <v>Inexactitud o inoportunidad en el reparto de procesos</v>
      </c>
      <c r="C40" s="781" t="str">
        <f>'7- Mapa Final'!C40</f>
        <v>Posibilidad de no realizar, no hacerlo  oportunamente, no aplicar la normatividad para realizar el reparto.</v>
      </c>
      <c r="D40" s="783" t="str">
        <f>'7- Mapa Final'!J40</f>
        <v>Muy Baja - 1</v>
      </c>
      <c r="E40" s="786" t="str">
        <f>'7- Mapa Final'!K40</f>
        <v>Menor - 2</v>
      </c>
      <c r="F40" s="793" t="str">
        <f>'7- Mapa Final'!M40</f>
        <v>Bajo - 2</v>
      </c>
      <c r="G40" s="578"/>
      <c r="H40" s="789"/>
      <c r="I40" s="789"/>
      <c r="J40" s="789"/>
      <c r="K40" s="789"/>
      <c r="L40" s="789"/>
      <c r="M40" s="791"/>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row>
    <row r="41" spans="1:169" s="26" customFormat="1" ht="12.75" customHeight="1">
      <c r="A41" s="779"/>
      <c r="B41" s="781"/>
      <c r="C41" s="781"/>
      <c r="D41" s="784"/>
      <c r="E41" s="787"/>
      <c r="F41" s="793"/>
      <c r="G41" s="578"/>
      <c r="H41" s="789"/>
      <c r="I41" s="789"/>
      <c r="J41" s="789"/>
      <c r="K41" s="789"/>
      <c r="L41" s="789"/>
      <c r="M41" s="791"/>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row>
    <row r="42" spans="1:169" s="26" customFormat="1" ht="12.75" customHeight="1">
      <c r="A42" s="779"/>
      <c r="B42" s="781"/>
      <c r="C42" s="781"/>
      <c r="D42" s="784"/>
      <c r="E42" s="787"/>
      <c r="F42" s="793"/>
      <c r="G42" s="578"/>
      <c r="H42" s="789"/>
      <c r="I42" s="789"/>
      <c r="J42" s="789"/>
      <c r="K42" s="789"/>
      <c r="L42" s="789"/>
      <c r="M42" s="791"/>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row>
    <row r="43" spans="1:169" s="26" customFormat="1" ht="12.75" customHeight="1">
      <c r="A43" s="779"/>
      <c r="B43" s="781"/>
      <c r="C43" s="781"/>
      <c r="D43" s="784"/>
      <c r="E43" s="787"/>
      <c r="F43" s="793"/>
      <c r="G43" s="578"/>
      <c r="H43" s="789"/>
      <c r="I43" s="789"/>
      <c r="J43" s="789"/>
      <c r="K43" s="789"/>
      <c r="L43" s="789"/>
      <c r="M43" s="791"/>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row>
    <row r="44" spans="1:169" s="26" customFormat="1" ht="13.5" customHeight="1">
      <c r="A44" s="779"/>
      <c r="B44" s="781"/>
      <c r="C44" s="781"/>
      <c r="D44" s="784"/>
      <c r="E44" s="787"/>
      <c r="F44" s="793"/>
      <c r="G44" s="578"/>
      <c r="H44" s="789"/>
      <c r="I44" s="789"/>
      <c r="J44" s="789"/>
      <c r="K44" s="789"/>
      <c r="L44" s="789"/>
      <c r="M44" s="791"/>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row>
    <row r="45" spans="1:169">
      <c r="A45" s="779"/>
      <c r="B45" s="781"/>
      <c r="C45" s="781"/>
      <c r="D45" s="784"/>
      <c r="E45" s="787"/>
      <c r="F45" s="793"/>
      <c r="G45" s="578"/>
      <c r="H45" s="789"/>
      <c r="I45" s="789"/>
      <c r="J45" s="789"/>
      <c r="K45" s="789"/>
      <c r="L45" s="789"/>
      <c r="M45" s="791"/>
      <c r="N45" s="34"/>
      <c r="O45" s="34"/>
    </row>
    <row r="46" spans="1:169">
      <c r="A46" s="779"/>
      <c r="B46" s="781"/>
      <c r="C46" s="781"/>
      <c r="D46" s="784"/>
      <c r="E46" s="787"/>
      <c r="F46" s="793"/>
      <c r="G46" s="578"/>
      <c r="H46" s="789"/>
      <c r="I46" s="789"/>
      <c r="J46" s="789"/>
      <c r="K46" s="789"/>
      <c r="L46" s="789"/>
      <c r="M46" s="791"/>
      <c r="N46" s="34"/>
      <c r="O46" s="34"/>
    </row>
    <row r="47" spans="1:169">
      <c r="A47" s="779"/>
      <c r="B47" s="781"/>
      <c r="C47" s="781"/>
      <c r="D47" s="784"/>
      <c r="E47" s="787"/>
      <c r="F47" s="793"/>
      <c r="G47" s="578"/>
      <c r="H47" s="789"/>
      <c r="I47" s="789"/>
      <c r="J47" s="789"/>
      <c r="K47" s="789"/>
      <c r="L47" s="789"/>
      <c r="M47" s="791"/>
      <c r="N47" s="34"/>
      <c r="O47" s="34"/>
    </row>
    <row r="48" spans="1:169">
      <c r="A48" s="779"/>
      <c r="B48" s="781"/>
      <c r="C48" s="781"/>
      <c r="D48" s="784"/>
      <c r="E48" s="787"/>
      <c r="F48" s="793"/>
      <c r="G48" s="578"/>
      <c r="H48" s="789"/>
      <c r="I48" s="789"/>
      <c r="J48" s="789"/>
      <c r="K48" s="789"/>
      <c r="L48" s="789"/>
      <c r="M48" s="791"/>
      <c r="N48" s="34"/>
      <c r="O48" s="34"/>
    </row>
    <row r="49" spans="1:169">
      <c r="A49" s="779"/>
      <c r="B49" s="781"/>
      <c r="C49" s="781"/>
      <c r="D49" s="784"/>
      <c r="E49" s="787"/>
      <c r="F49" s="793"/>
      <c r="G49" s="578"/>
      <c r="H49" s="789"/>
      <c r="I49" s="789"/>
      <c r="J49" s="789"/>
      <c r="K49" s="789"/>
      <c r="L49" s="789"/>
      <c r="M49" s="791"/>
      <c r="N49" s="34"/>
      <c r="O49" s="34"/>
    </row>
    <row r="50" spans="1:169" s="26" customFormat="1" ht="12.75">
      <c r="A50" s="779">
        <v>5</v>
      </c>
      <c r="B50" s="781" t="str">
        <f>'7- Mapa Final'!B50</f>
        <v>Pérdida de documentos</v>
      </c>
      <c r="C50" s="781" t="str">
        <f>'7- Mapa Final'!C50</f>
        <v>Extravío temporal o definitivo de los  documentos de los procesos judiciales</v>
      </c>
      <c r="D50" s="783" t="str">
        <f>'7- Mapa Final'!J50</f>
        <v>Muy Baja - 1</v>
      </c>
      <c r="E50" s="786" t="str">
        <f>'7- Mapa Final'!K50</f>
        <v>Moderado - 3</v>
      </c>
      <c r="F50" s="793" t="str">
        <f>'7- Mapa Final'!M50</f>
        <v>Moderado - 3</v>
      </c>
      <c r="G50" s="578"/>
      <c r="H50" s="789"/>
      <c r="I50" s="789"/>
      <c r="J50" s="789"/>
      <c r="K50" s="789"/>
      <c r="L50" s="789"/>
      <c r="M50" s="791"/>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row>
    <row r="51" spans="1:169" s="26" customFormat="1" ht="12.75" customHeight="1">
      <c r="A51" s="779"/>
      <c r="B51" s="781"/>
      <c r="C51" s="781"/>
      <c r="D51" s="784"/>
      <c r="E51" s="787"/>
      <c r="F51" s="793"/>
      <c r="G51" s="578"/>
      <c r="H51" s="789"/>
      <c r="I51" s="789"/>
      <c r="J51" s="789"/>
      <c r="K51" s="789"/>
      <c r="L51" s="789"/>
      <c r="M51" s="791"/>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row>
    <row r="52" spans="1:169" s="26" customFormat="1" ht="12.75" customHeight="1">
      <c r="A52" s="779"/>
      <c r="B52" s="781"/>
      <c r="C52" s="781"/>
      <c r="D52" s="784"/>
      <c r="E52" s="787"/>
      <c r="F52" s="793"/>
      <c r="G52" s="578"/>
      <c r="H52" s="789"/>
      <c r="I52" s="789"/>
      <c r="J52" s="789"/>
      <c r="K52" s="789"/>
      <c r="L52" s="789"/>
      <c r="M52" s="791"/>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row>
    <row r="53" spans="1:169" s="26" customFormat="1" ht="12.75" customHeight="1">
      <c r="A53" s="779"/>
      <c r="B53" s="781"/>
      <c r="C53" s="781"/>
      <c r="D53" s="784"/>
      <c r="E53" s="787"/>
      <c r="F53" s="793"/>
      <c r="G53" s="578"/>
      <c r="H53" s="789"/>
      <c r="I53" s="789"/>
      <c r="J53" s="789"/>
      <c r="K53" s="789"/>
      <c r="L53" s="789"/>
      <c r="M53" s="791"/>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row>
    <row r="54" spans="1:169" s="26" customFormat="1" ht="13.5" customHeight="1">
      <c r="A54" s="779"/>
      <c r="B54" s="781"/>
      <c r="C54" s="781"/>
      <c r="D54" s="784"/>
      <c r="E54" s="787"/>
      <c r="F54" s="793"/>
      <c r="G54" s="578"/>
      <c r="H54" s="789"/>
      <c r="I54" s="789"/>
      <c r="J54" s="789"/>
      <c r="K54" s="789"/>
      <c r="L54" s="789"/>
      <c r="M54" s="791"/>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row>
    <row r="55" spans="1:169">
      <c r="A55" s="779"/>
      <c r="B55" s="781"/>
      <c r="C55" s="781"/>
      <c r="D55" s="784"/>
      <c r="E55" s="787"/>
      <c r="F55" s="793"/>
      <c r="G55" s="578"/>
      <c r="H55" s="789"/>
      <c r="I55" s="789"/>
      <c r="J55" s="789"/>
      <c r="K55" s="789"/>
      <c r="L55" s="789"/>
      <c r="M55" s="791"/>
      <c r="N55" s="34"/>
      <c r="O55" s="34"/>
    </row>
    <row r="56" spans="1:169">
      <c r="A56" s="779"/>
      <c r="B56" s="781"/>
      <c r="C56" s="781"/>
      <c r="D56" s="784"/>
      <c r="E56" s="787"/>
      <c r="F56" s="793"/>
      <c r="G56" s="578"/>
      <c r="H56" s="789"/>
      <c r="I56" s="789"/>
      <c r="J56" s="789"/>
      <c r="K56" s="789"/>
      <c r="L56" s="789"/>
      <c r="M56" s="791"/>
      <c r="N56" s="34"/>
      <c r="O56" s="34"/>
    </row>
    <row r="57" spans="1:169">
      <c r="A57" s="779"/>
      <c r="B57" s="781"/>
      <c r="C57" s="781"/>
      <c r="D57" s="784"/>
      <c r="E57" s="787"/>
      <c r="F57" s="793"/>
      <c r="G57" s="578"/>
      <c r="H57" s="789"/>
      <c r="I57" s="789"/>
      <c r="J57" s="789"/>
      <c r="K57" s="789"/>
      <c r="L57" s="789"/>
      <c r="M57" s="791"/>
      <c r="N57" s="34"/>
      <c r="O57" s="34"/>
    </row>
    <row r="58" spans="1:169">
      <c r="A58" s="779"/>
      <c r="B58" s="781"/>
      <c r="C58" s="781"/>
      <c r="D58" s="784"/>
      <c r="E58" s="787"/>
      <c r="F58" s="793"/>
      <c r="G58" s="578"/>
      <c r="H58" s="789"/>
      <c r="I58" s="789"/>
      <c r="J58" s="789"/>
      <c r="K58" s="789"/>
      <c r="L58" s="789"/>
      <c r="M58" s="791"/>
      <c r="N58" s="34"/>
      <c r="O58" s="34"/>
    </row>
    <row r="59" spans="1:169" ht="15.75" thickBot="1">
      <c r="A59" s="780"/>
      <c r="B59" s="782"/>
      <c r="C59" s="782"/>
      <c r="D59" s="785"/>
      <c r="E59" s="788"/>
      <c r="F59" s="794"/>
      <c r="G59" s="579"/>
      <c r="H59" s="790"/>
      <c r="I59" s="790"/>
      <c r="J59" s="790"/>
      <c r="K59" s="790"/>
      <c r="L59" s="790"/>
      <c r="M59" s="792"/>
      <c r="N59" s="34"/>
      <c r="O59" s="34"/>
    </row>
    <row r="60" spans="1:169" s="26" customFormat="1" ht="12.75">
      <c r="A60" s="828">
        <v>6</v>
      </c>
      <c r="B60" s="781" t="str">
        <f>'7- Mapa Final'!B61</f>
        <v xml:space="preserve">Afectaciones ambientales </v>
      </c>
      <c r="C60" s="781" t="str">
        <f>'7- Mapa Final'!C61</f>
        <v>Se tienen   afectaciones ambientales que generen impactos negativos en el entorno</v>
      </c>
      <c r="D60" s="783" t="str">
        <f>'7- Mapa Final'!J61</f>
        <v>Muy Baja - 1</v>
      </c>
      <c r="E60" s="786" t="str">
        <f>'7- Mapa Final'!K61</f>
        <v>Menor - 2</v>
      </c>
      <c r="F60" s="793" t="str">
        <f>'7- Mapa Final'!M61</f>
        <v>Bajo - 2</v>
      </c>
      <c r="G60" s="578"/>
      <c r="H60" s="789"/>
      <c r="I60" s="789"/>
      <c r="J60" s="789"/>
      <c r="K60" s="789"/>
      <c r="L60" s="789"/>
      <c r="M60" s="791"/>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row>
    <row r="61" spans="1:169" s="26" customFormat="1" ht="12.75" customHeight="1">
      <c r="A61" s="828"/>
      <c r="B61" s="781"/>
      <c r="C61" s="781"/>
      <c r="D61" s="784"/>
      <c r="E61" s="787"/>
      <c r="F61" s="793"/>
      <c r="G61" s="578"/>
      <c r="H61" s="789"/>
      <c r="I61" s="789"/>
      <c r="J61" s="789"/>
      <c r="K61" s="789"/>
      <c r="L61" s="789"/>
      <c r="M61" s="791"/>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row>
    <row r="62" spans="1:169" s="26" customFormat="1" ht="12.75" customHeight="1">
      <c r="A62" s="828"/>
      <c r="B62" s="781"/>
      <c r="C62" s="781"/>
      <c r="D62" s="784"/>
      <c r="E62" s="787"/>
      <c r="F62" s="793"/>
      <c r="G62" s="578"/>
      <c r="H62" s="789"/>
      <c r="I62" s="789"/>
      <c r="J62" s="789"/>
      <c r="K62" s="789"/>
      <c r="L62" s="789"/>
      <c r="M62" s="791"/>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row>
    <row r="63" spans="1:169" s="26" customFormat="1" ht="12.75" customHeight="1">
      <c r="A63" s="828"/>
      <c r="B63" s="781"/>
      <c r="C63" s="781"/>
      <c r="D63" s="784"/>
      <c r="E63" s="787"/>
      <c r="F63" s="793"/>
      <c r="G63" s="578"/>
      <c r="H63" s="789"/>
      <c r="I63" s="789"/>
      <c r="J63" s="789"/>
      <c r="K63" s="789"/>
      <c r="L63" s="789"/>
      <c r="M63" s="791"/>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row>
    <row r="64" spans="1:169" s="26" customFormat="1" ht="13.5" customHeight="1">
      <c r="A64" s="828"/>
      <c r="B64" s="781"/>
      <c r="C64" s="781"/>
      <c r="D64" s="784"/>
      <c r="E64" s="787"/>
      <c r="F64" s="793"/>
      <c r="G64" s="578"/>
      <c r="H64" s="789"/>
      <c r="I64" s="789"/>
      <c r="J64" s="789"/>
      <c r="K64" s="789"/>
      <c r="L64" s="789"/>
      <c r="M64" s="791"/>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row>
    <row r="65" spans="1:169">
      <c r="A65" s="828"/>
      <c r="B65" s="781"/>
      <c r="C65" s="781"/>
      <c r="D65" s="784"/>
      <c r="E65" s="787"/>
      <c r="F65" s="793"/>
      <c r="G65" s="578"/>
      <c r="H65" s="789"/>
      <c r="I65" s="789"/>
      <c r="J65" s="789"/>
      <c r="K65" s="789"/>
      <c r="L65" s="789"/>
      <c r="M65" s="791"/>
      <c r="N65" s="34"/>
      <c r="O65" s="34"/>
    </row>
    <row r="66" spans="1:169">
      <c r="A66" s="828"/>
      <c r="B66" s="781"/>
      <c r="C66" s="781"/>
      <c r="D66" s="784"/>
      <c r="E66" s="787"/>
      <c r="F66" s="793"/>
      <c r="G66" s="578"/>
      <c r="H66" s="789"/>
      <c r="I66" s="789"/>
      <c r="J66" s="789"/>
      <c r="K66" s="789"/>
      <c r="L66" s="789"/>
      <c r="M66" s="791"/>
      <c r="N66" s="34"/>
      <c r="O66" s="34"/>
    </row>
    <row r="67" spans="1:169">
      <c r="A67" s="828"/>
      <c r="B67" s="781"/>
      <c r="C67" s="781"/>
      <c r="D67" s="784"/>
      <c r="E67" s="787"/>
      <c r="F67" s="793"/>
      <c r="G67" s="578"/>
      <c r="H67" s="789"/>
      <c r="I67" s="789"/>
      <c r="J67" s="789"/>
      <c r="K67" s="789"/>
      <c r="L67" s="789"/>
      <c r="M67" s="791"/>
      <c r="N67" s="34"/>
      <c r="O67" s="34"/>
    </row>
    <row r="68" spans="1:169">
      <c r="A68" s="828"/>
      <c r="B68" s="781"/>
      <c r="C68" s="781"/>
      <c r="D68" s="784"/>
      <c r="E68" s="787"/>
      <c r="F68" s="793"/>
      <c r="G68" s="578"/>
      <c r="H68" s="789"/>
      <c r="I68" s="789"/>
      <c r="J68" s="789"/>
      <c r="K68" s="789"/>
      <c r="L68" s="789"/>
      <c r="M68" s="791"/>
      <c r="N68" s="34"/>
      <c r="O68" s="34"/>
    </row>
    <row r="69" spans="1:169" ht="15.75" thickBot="1">
      <c r="A69" s="829"/>
      <c r="B69" s="782"/>
      <c r="C69" s="782"/>
      <c r="D69" s="785"/>
      <c r="E69" s="788"/>
      <c r="F69" s="794"/>
      <c r="G69" s="579"/>
      <c r="H69" s="790"/>
      <c r="I69" s="790"/>
      <c r="J69" s="790"/>
      <c r="K69" s="790"/>
      <c r="L69" s="790"/>
      <c r="M69" s="792"/>
      <c r="N69" s="34"/>
      <c r="O69" s="34"/>
    </row>
    <row r="70" spans="1:169" s="26" customFormat="1" ht="12.75" customHeight="1">
      <c r="A70" s="844">
        <v>7</v>
      </c>
      <c r="B70" s="850" t="str">
        <f>'7- Mapa Final'!B71</f>
        <v xml:space="preserve">Recibir , ofrecer, prometer , entregar o aceptar dádivas o beneficios a nombre propio o de terceros para afectar las condiciones de integridad, confidencialidad y disponibilidad de la información que se maneja en las sedes judiciales 
</v>
      </c>
      <c r="C70" s="850" t="str">
        <f>'7- Mapa Final'!C71</f>
        <v xml:space="preserve">Expedir, alterar, retener, extraviar o entregar  documentos  o información sin el lleno de requisitos legales </v>
      </c>
      <c r="D70" s="832" t="str">
        <f>'7- Mapa Final'!J71</f>
        <v>Muy Baja - 1</v>
      </c>
      <c r="E70" s="835" t="str">
        <f>'7- Mapa Final'!K71</f>
        <v>Moderado - 3</v>
      </c>
      <c r="F70" s="847" t="str">
        <f>'7- Mapa Final'!M71</f>
        <v>Moderado - 3</v>
      </c>
      <c r="G70" s="571"/>
      <c r="H70" s="838"/>
      <c r="I70" s="838"/>
      <c r="J70" s="838"/>
      <c r="K70" s="838"/>
      <c r="L70" s="838"/>
      <c r="M70" s="841"/>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row>
    <row r="71" spans="1:169" s="26" customFormat="1" ht="12.75" customHeight="1">
      <c r="A71" s="845"/>
      <c r="B71" s="851"/>
      <c r="C71" s="851"/>
      <c r="D71" s="833"/>
      <c r="E71" s="836"/>
      <c r="F71" s="848"/>
      <c r="G71" s="563"/>
      <c r="H71" s="839"/>
      <c r="I71" s="839"/>
      <c r="J71" s="839"/>
      <c r="K71" s="839"/>
      <c r="L71" s="839"/>
      <c r="M71" s="842"/>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row>
    <row r="72" spans="1:169" s="26" customFormat="1" ht="12.75" customHeight="1">
      <c r="A72" s="845"/>
      <c r="B72" s="851"/>
      <c r="C72" s="851"/>
      <c r="D72" s="833"/>
      <c r="E72" s="836"/>
      <c r="F72" s="848"/>
      <c r="G72" s="563"/>
      <c r="H72" s="839"/>
      <c r="I72" s="839"/>
      <c r="J72" s="839"/>
      <c r="K72" s="839"/>
      <c r="L72" s="839"/>
      <c r="M72" s="842"/>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row>
    <row r="73" spans="1:169" s="26" customFormat="1" ht="12.75" customHeight="1">
      <c r="A73" s="845"/>
      <c r="B73" s="851"/>
      <c r="C73" s="851"/>
      <c r="D73" s="833"/>
      <c r="E73" s="836"/>
      <c r="F73" s="848"/>
      <c r="G73" s="563"/>
      <c r="H73" s="839"/>
      <c r="I73" s="839"/>
      <c r="J73" s="839"/>
      <c r="K73" s="839"/>
      <c r="L73" s="839"/>
      <c r="M73" s="842"/>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row>
    <row r="74" spans="1:169" s="26" customFormat="1" ht="13.5" customHeight="1">
      <c r="A74" s="845"/>
      <c r="B74" s="851"/>
      <c r="C74" s="851"/>
      <c r="D74" s="833"/>
      <c r="E74" s="836"/>
      <c r="F74" s="848"/>
      <c r="G74" s="563"/>
      <c r="H74" s="839"/>
      <c r="I74" s="839"/>
      <c r="J74" s="839"/>
      <c r="K74" s="839"/>
      <c r="L74" s="839"/>
      <c r="M74" s="842"/>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row>
    <row r="75" spans="1:169">
      <c r="A75" s="845"/>
      <c r="B75" s="851"/>
      <c r="C75" s="851"/>
      <c r="D75" s="833"/>
      <c r="E75" s="836"/>
      <c r="F75" s="848"/>
      <c r="G75" s="563"/>
      <c r="H75" s="839"/>
      <c r="I75" s="839"/>
      <c r="J75" s="839"/>
      <c r="K75" s="839"/>
      <c r="L75" s="839"/>
      <c r="M75" s="842"/>
      <c r="N75" s="34"/>
      <c r="O75" s="34"/>
    </row>
    <row r="76" spans="1:169">
      <c r="A76" s="845"/>
      <c r="B76" s="851"/>
      <c r="C76" s="851"/>
      <c r="D76" s="833"/>
      <c r="E76" s="836"/>
      <c r="F76" s="848"/>
      <c r="G76" s="563"/>
      <c r="H76" s="839"/>
      <c r="I76" s="839"/>
      <c r="J76" s="839"/>
      <c r="K76" s="839"/>
      <c r="L76" s="839"/>
      <c r="M76" s="842"/>
      <c r="N76" s="34"/>
      <c r="O76" s="34"/>
    </row>
    <row r="77" spans="1:169">
      <c r="A77" s="845"/>
      <c r="B77" s="851"/>
      <c r="C77" s="851"/>
      <c r="D77" s="833"/>
      <c r="E77" s="836"/>
      <c r="F77" s="848"/>
      <c r="G77" s="563"/>
      <c r="H77" s="839"/>
      <c r="I77" s="839"/>
      <c r="J77" s="839"/>
      <c r="K77" s="839"/>
      <c r="L77" s="839"/>
      <c r="M77" s="842"/>
      <c r="N77" s="34"/>
      <c r="O77" s="34"/>
    </row>
    <row r="78" spans="1:169">
      <c r="A78" s="845"/>
      <c r="B78" s="851"/>
      <c r="C78" s="851"/>
      <c r="D78" s="833"/>
      <c r="E78" s="836"/>
      <c r="F78" s="848"/>
      <c r="G78" s="563"/>
      <c r="H78" s="839"/>
      <c r="I78" s="839"/>
      <c r="J78" s="839"/>
      <c r="K78" s="839"/>
      <c r="L78" s="839"/>
      <c r="M78" s="842"/>
      <c r="N78" s="34"/>
      <c r="O78" s="34"/>
    </row>
    <row r="79" spans="1:169" ht="15.75" thickBot="1">
      <c r="A79" s="846"/>
      <c r="B79" s="852"/>
      <c r="C79" s="852"/>
      <c r="D79" s="834"/>
      <c r="E79" s="837"/>
      <c r="F79" s="849"/>
      <c r="G79" s="572"/>
      <c r="H79" s="840"/>
      <c r="I79" s="840"/>
      <c r="J79" s="840"/>
      <c r="K79" s="840"/>
      <c r="L79" s="840"/>
      <c r="M79" s="843"/>
      <c r="N79" s="34"/>
      <c r="O79" s="34"/>
    </row>
    <row r="80" spans="1:169" s="26" customFormat="1" ht="12.75">
      <c r="A80" s="844">
        <v>8</v>
      </c>
      <c r="B80" s="781" t="str">
        <f>'7- Mapa Final'!B81</f>
        <v>Recibir, ofrecer, prometer, entregar o aceptar dadivas  o beneficios a nombre propio o de terceros para  demorar las actuaciones en los procesos</v>
      </c>
      <c r="C80" s="781" t="str">
        <f>'7- Mapa Final'!C81</f>
        <v xml:space="preserve">Cuando por indebido interés se actua de  manera indebida para retrasar las actuaciones de los procesos </v>
      </c>
      <c r="D80" s="783" t="str">
        <f>'7- Mapa Final'!J81</f>
        <v>Muy Baja - 1</v>
      </c>
      <c r="E80" s="786" t="str">
        <f>'7- Mapa Final'!K81</f>
        <v>Moderado - 3</v>
      </c>
      <c r="F80" s="793" t="str">
        <f>'7- Mapa Final'!M81</f>
        <v>Moderado - 3</v>
      </c>
      <c r="G80" s="578"/>
      <c r="H80" s="789"/>
      <c r="I80" s="789"/>
      <c r="J80" s="789"/>
      <c r="K80" s="789"/>
      <c r="L80" s="789"/>
      <c r="M80" s="791"/>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c r="DF80" s="34"/>
      <c r="DG80" s="34"/>
      <c r="DH80" s="34"/>
      <c r="DI80" s="34"/>
      <c r="DJ80" s="34"/>
      <c r="DK80" s="34"/>
      <c r="DL80" s="34"/>
      <c r="DM80" s="34"/>
      <c r="DN80" s="34"/>
      <c r="DO80" s="34"/>
      <c r="DP80" s="34"/>
      <c r="DQ80" s="34"/>
      <c r="DR80" s="34"/>
      <c r="DS80" s="34"/>
      <c r="DT80" s="34"/>
      <c r="DU80" s="34"/>
      <c r="DV80" s="34"/>
      <c r="DW80" s="34"/>
      <c r="DX80" s="34"/>
      <c r="DY80" s="34"/>
      <c r="DZ80" s="34"/>
      <c r="EA80" s="34"/>
      <c r="EB80" s="34"/>
      <c r="EC80" s="34"/>
      <c r="ED80" s="34"/>
      <c r="EE80" s="34"/>
      <c r="EF80" s="34"/>
      <c r="EG80" s="34"/>
      <c r="EH80" s="34"/>
      <c r="EI80" s="34"/>
      <c r="EJ80" s="34"/>
      <c r="EK80" s="34"/>
      <c r="EL80" s="34"/>
      <c r="EM80" s="34"/>
      <c r="EN80" s="34"/>
      <c r="EO80" s="34"/>
      <c r="EP80" s="34"/>
      <c r="EQ80" s="34"/>
      <c r="ER80" s="34"/>
      <c r="ES80" s="34"/>
      <c r="ET80" s="34"/>
      <c r="EU80" s="34"/>
      <c r="EV80" s="34"/>
      <c r="EW80" s="34"/>
      <c r="EX80" s="34"/>
      <c r="EY80" s="34"/>
      <c r="EZ80" s="34"/>
      <c r="FA80" s="34"/>
      <c r="FB80" s="34"/>
      <c r="FC80" s="34"/>
      <c r="FD80" s="34"/>
      <c r="FE80" s="34"/>
      <c r="FF80" s="34"/>
      <c r="FG80" s="34"/>
      <c r="FH80" s="34"/>
      <c r="FI80" s="34"/>
      <c r="FJ80" s="34"/>
      <c r="FK80" s="34"/>
      <c r="FL80" s="34"/>
      <c r="FM80" s="34"/>
    </row>
    <row r="81" spans="1:169" s="26" customFormat="1" ht="12.75" customHeight="1">
      <c r="A81" s="845"/>
      <c r="B81" s="781"/>
      <c r="C81" s="781"/>
      <c r="D81" s="784"/>
      <c r="E81" s="787"/>
      <c r="F81" s="793"/>
      <c r="G81" s="578"/>
      <c r="H81" s="789"/>
      <c r="I81" s="789"/>
      <c r="J81" s="789"/>
      <c r="K81" s="789"/>
      <c r="L81" s="789"/>
      <c r="M81" s="791"/>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34"/>
      <c r="DF81" s="34"/>
      <c r="DG81" s="34"/>
      <c r="DH81" s="34"/>
      <c r="DI81" s="34"/>
      <c r="DJ81" s="34"/>
      <c r="DK81" s="34"/>
      <c r="DL81" s="34"/>
      <c r="DM81" s="34"/>
      <c r="DN81" s="34"/>
      <c r="DO81" s="34"/>
      <c r="DP81" s="34"/>
      <c r="DQ81" s="34"/>
      <c r="DR81" s="34"/>
      <c r="DS81" s="34"/>
      <c r="DT81" s="34"/>
      <c r="DU81" s="34"/>
      <c r="DV81" s="34"/>
      <c r="DW81" s="34"/>
      <c r="DX81" s="34"/>
      <c r="DY81" s="34"/>
      <c r="DZ81" s="34"/>
      <c r="EA81" s="34"/>
      <c r="EB81" s="34"/>
      <c r="EC81" s="34"/>
      <c r="ED81" s="34"/>
      <c r="EE81" s="34"/>
      <c r="EF81" s="34"/>
      <c r="EG81" s="34"/>
      <c r="EH81" s="34"/>
      <c r="EI81" s="34"/>
      <c r="EJ81" s="34"/>
      <c r="EK81" s="34"/>
      <c r="EL81" s="34"/>
      <c r="EM81" s="34"/>
      <c r="EN81" s="34"/>
      <c r="EO81" s="34"/>
      <c r="EP81" s="34"/>
      <c r="EQ81" s="34"/>
      <c r="ER81" s="34"/>
      <c r="ES81" s="34"/>
      <c r="ET81" s="34"/>
      <c r="EU81" s="34"/>
      <c r="EV81" s="34"/>
      <c r="EW81" s="34"/>
      <c r="EX81" s="34"/>
      <c r="EY81" s="34"/>
      <c r="EZ81" s="34"/>
      <c r="FA81" s="34"/>
      <c r="FB81" s="34"/>
      <c r="FC81" s="34"/>
      <c r="FD81" s="34"/>
      <c r="FE81" s="34"/>
      <c r="FF81" s="34"/>
      <c r="FG81" s="34"/>
      <c r="FH81" s="34"/>
      <c r="FI81" s="34"/>
      <c r="FJ81" s="34"/>
      <c r="FK81" s="34"/>
      <c r="FL81" s="34"/>
      <c r="FM81" s="34"/>
    </row>
    <row r="82" spans="1:169" s="26" customFormat="1" ht="12.75" customHeight="1">
      <c r="A82" s="845"/>
      <c r="B82" s="781"/>
      <c r="C82" s="781"/>
      <c r="D82" s="784"/>
      <c r="E82" s="787"/>
      <c r="F82" s="793"/>
      <c r="G82" s="578"/>
      <c r="H82" s="789"/>
      <c r="I82" s="789"/>
      <c r="J82" s="789"/>
      <c r="K82" s="789"/>
      <c r="L82" s="789"/>
      <c r="M82" s="791"/>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34"/>
      <c r="DF82" s="34"/>
      <c r="DG82" s="34"/>
      <c r="DH82" s="34"/>
      <c r="DI82" s="34"/>
      <c r="DJ82" s="34"/>
      <c r="DK82" s="34"/>
      <c r="DL82" s="34"/>
      <c r="DM82" s="34"/>
      <c r="DN82" s="34"/>
      <c r="DO82" s="34"/>
      <c r="DP82" s="34"/>
      <c r="DQ82" s="34"/>
      <c r="DR82" s="34"/>
      <c r="DS82" s="34"/>
      <c r="DT82" s="34"/>
      <c r="DU82" s="34"/>
      <c r="DV82" s="34"/>
      <c r="DW82" s="34"/>
      <c r="DX82" s="34"/>
      <c r="DY82" s="34"/>
      <c r="DZ82" s="34"/>
      <c r="EA82" s="34"/>
      <c r="EB82" s="34"/>
      <c r="EC82" s="34"/>
      <c r="ED82" s="34"/>
      <c r="EE82" s="34"/>
      <c r="EF82" s="34"/>
      <c r="EG82" s="34"/>
      <c r="EH82" s="34"/>
      <c r="EI82" s="34"/>
      <c r="EJ82" s="34"/>
      <c r="EK82" s="34"/>
      <c r="EL82" s="34"/>
      <c r="EM82" s="34"/>
      <c r="EN82" s="34"/>
      <c r="EO82" s="34"/>
      <c r="EP82" s="34"/>
      <c r="EQ82" s="34"/>
      <c r="ER82" s="34"/>
      <c r="ES82" s="34"/>
      <c r="ET82" s="34"/>
      <c r="EU82" s="34"/>
      <c r="EV82" s="34"/>
      <c r="EW82" s="34"/>
      <c r="EX82" s="34"/>
      <c r="EY82" s="34"/>
      <c r="EZ82" s="34"/>
      <c r="FA82" s="34"/>
      <c r="FB82" s="34"/>
      <c r="FC82" s="34"/>
      <c r="FD82" s="34"/>
      <c r="FE82" s="34"/>
      <c r="FF82" s="34"/>
      <c r="FG82" s="34"/>
      <c r="FH82" s="34"/>
      <c r="FI82" s="34"/>
      <c r="FJ82" s="34"/>
      <c r="FK82" s="34"/>
      <c r="FL82" s="34"/>
      <c r="FM82" s="34"/>
    </row>
    <row r="83" spans="1:169" s="26" customFormat="1" ht="12.75" customHeight="1">
      <c r="A83" s="845"/>
      <c r="B83" s="781"/>
      <c r="C83" s="781"/>
      <c r="D83" s="784"/>
      <c r="E83" s="787"/>
      <c r="F83" s="793"/>
      <c r="G83" s="578"/>
      <c r="H83" s="789"/>
      <c r="I83" s="789"/>
      <c r="J83" s="789"/>
      <c r="K83" s="789"/>
      <c r="L83" s="789"/>
      <c r="M83" s="791"/>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34"/>
      <c r="DG83" s="34"/>
      <c r="DH83" s="34"/>
      <c r="DI83" s="34"/>
      <c r="DJ83" s="34"/>
      <c r="DK83" s="34"/>
      <c r="DL83" s="34"/>
      <c r="DM83" s="34"/>
      <c r="DN83" s="34"/>
      <c r="DO83" s="34"/>
      <c r="DP83" s="34"/>
      <c r="DQ83" s="34"/>
      <c r="DR83" s="34"/>
      <c r="DS83" s="34"/>
      <c r="DT83" s="34"/>
      <c r="DU83" s="34"/>
      <c r="DV83" s="34"/>
      <c r="DW83" s="34"/>
      <c r="DX83" s="34"/>
      <c r="DY83" s="34"/>
      <c r="DZ83" s="34"/>
      <c r="EA83" s="34"/>
      <c r="EB83" s="34"/>
      <c r="EC83" s="34"/>
      <c r="ED83" s="34"/>
      <c r="EE83" s="34"/>
      <c r="EF83" s="34"/>
      <c r="EG83" s="34"/>
      <c r="EH83" s="34"/>
      <c r="EI83" s="34"/>
      <c r="EJ83" s="34"/>
      <c r="EK83" s="34"/>
      <c r="EL83" s="34"/>
      <c r="EM83" s="34"/>
      <c r="EN83" s="34"/>
      <c r="EO83" s="34"/>
      <c r="EP83" s="34"/>
      <c r="EQ83" s="34"/>
      <c r="ER83" s="34"/>
      <c r="ES83" s="34"/>
      <c r="ET83" s="34"/>
      <c r="EU83" s="34"/>
      <c r="EV83" s="34"/>
      <c r="EW83" s="34"/>
      <c r="EX83" s="34"/>
      <c r="EY83" s="34"/>
      <c r="EZ83" s="34"/>
      <c r="FA83" s="34"/>
      <c r="FB83" s="34"/>
      <c r="FC83" s="34"/>
      <c r="FD83" s="34"/>
      <c r="FE83" s="34"/>
      <c r="FF83" s="34"/>
      <c r="FG83" s="34"/>
      <c r="FH83" s="34"/>
      <c r="FI83" s="34"/>
      <c r="FJ83" s="34"/>
      <c r="FK83" s="34"/>
      <c r="FL83" s="34"/>
      <c r="FM83" s="34"/>
    </row>
    <row r="84" spans="1:169" s="26" customFormat="1" ht="13.5" customHeight="1">
      <c r="A84" s="845"/>
      <c r="B84" s="781"/>
      <c r="C84" s="781"/>
      <c r="D84" s="784"/>
      <c r="E84" s="787"/>
      <c r="F84" s="793"/>
      <c r="G84" s="578"/>
      <c r="H84" s="789"/>
      <c r="I84" s="789"/>
      <c r="J84" s="789"/>
      <c r="K84" s="789"/>
      <c r="L84" s="789"/>
      <c r="M84" s="791"/>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row>
    <row r="85" spans="1:169">
      <c r="A85" s="845"/>
      <c r="B85" s="781"/>
      <c r="C85" s="781"/>
      <c r="D85" s="784"/>
      <c r="E85" s="787"/>
      <c r="F85" s="793"/>
      <c r="G85" s="578"/>
      <c r="H85" s="789"/>
      <c r="I85" s="789"/>
      <c r="J85" s="789"/>
      <c r="K85" s="789"/>
      <c r="L85" s="789"/>
      <c r="M85" s="791"/>
      <c r="N85" s="34"/>
      <c r="O85" s="34"/>
    </row>
    <row r="86" spans="1:169">
      <c r="A86" s="845"/>
      <c r="B86" s="781"/>
      <c r="C86" s="781"/>
      <c r="D86" s="784"/>
      <c r="E86" s="787"/>
      <c r="F86" s="793"/>
      <c r="G86" s="578"/>
      <c r="H86" s="789"/>
      <c r="I86" s="789"/>
      <c r="J86" s="789"/>
      <c r="K86" s="789"/>
      <c r="L86" s="789"/>
      <c r="M86" s="791"/>
      <c r="N86" s="34"/>
      <c r="O86" s="34"/>
    </row>
    <row r="87" spans="1:169">
      <c r="A87" s="845"/>
      <c r="B87" s="781"/>
      <c r="C87" s="781"/>
      <c r="D87" s="784"/>
      <c r="E87" s="787"/>
      <c r="F87" s="793"/>
      <c r="G87" s="578"/>
      <c r="H87" s="789"/>
      <c r="I87" s="789"/>
      <c r="J87" s="789"/>
      <c r="K87" s="789"/>
      <c r="L87" s="789"/>
      <c r="M87" s="791"/>
      <c r="N87" s="34"/>
      <c r="O87" s="34"/>
    </row>
    <row r="88" spans="1:169">
      <c r="A88" s="845"/>
      <c r="B88" s="781"/>
      <c r="C88" s="781"/>
      <c r="D88" s="784"/>
      <c r="E88" s="787"/>
      <c r="F88" s="793"/>
      <c r="G88" s="578"/>
      <c r="H88" s="789"/>
      <c r="I88" s="789"/>
      <c r="J88" s="789"/>
      <c r="K88" s="789"/>
      <c r="L88" s="789"/>
      <c r="M88" s="791"/>
      <c r="N88" s="34"/>
      <c r="O88" s="34"/>
    </row>
    <row r="89" spans="1:169" ht="15.75" thickBot="1">
      <c r="A89" s="846"/>
      <c r="B89" s="782"/>
      <c r="C89" s="782"/>
      <c r="D89" s="785"/>
      <c r="E89" s="788"/>
      <c r="F89" s="794"/>
      <c r="G89" s="579"/>
      <c r="H89" s="790"/>
      <c r="I89" s="790"/>
      <c r="J89" s="790"/>
      <c r="K89" s="790"/>
      <c r="L89" s="790"/>
      <c r="M89" s="792"/>
      <c r="N89" s="34"/>
      <c r="O89" s="34"/>
    </row>
    <row r="90" spans="1:169" s="26" customFormat="1" ht="12.75">
      <c r="A90" s="853">
        <v>9</v>
      </c>
      <c r="B90" s="781" t="str">
        <f>'7- Mapa Final'!B91</f>
        <v>Ofrecer, prometer, entregar, aceptar o solicitar una ventaja indebida para no realizar una audiencia programada en la fecha establecida.</v>
      </c>
      <c r="C90" s="781" t="str">
        <f>'7- Mapa Final'!C91</f>
        <v>Cuando por indebido interés  no se realizar una audiencia programada en la fecha establecida</v>
      </c>
      <c r="D90" s="783" t="str">
        <f>'7- Mapa Final'!J91</f>
        <v>Muy Baja - 1</v>
      </c>
      <c r="E90" s="786" t="str">
        <f>'7- Mapa Final'!K91</f>
        <v>Moderado - 3</v>
      </c>
      <c r="F90" s="793" t="str">
        <f>'7- Mapa Final'!M91</f>
        <v>Moderado - 3</v>
      </c>
      <c r="G90" s="578"/>
      <c r="H90" s="789"/>
      <c r="I90" s="789"/>
      <c r="J90" s="789"/>
      <c r="K90" s="789"/>
      <c r="L90" s="789"/>
      <c r="M90" s="791"/>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34"/>
      <c r="DH90" s="34"/>
      <c r="DI90" s="34"/>
      <c r="DJ90" s="34"/>
      <c r="DK90" s="34"/>
      <c r="DL90" s="34"/>
      <c r="DM90" s="34"/>
      <c r="DN90" s="34"/>
      <c r="DO90" s="34"/>
      <c r="DP90" s="34"/>
      <c r="DQ90" s="34"/>
      <c r="DR90" s="34"/>
      <c r="DS90" s="34"/>
      <c r="DT90" s="34"/>
      <c r="DU90" s="34"/>
      <c r="DV90" s="34"/>
      <c r="DW90" s="34"/>
      <c r="DX90" s="34"/>
      <c r="DY90" s="34"/>
      <c r="DZ90" s="34"/>
      <c r="EA90" s="34"/>
      <c r="EB90" s="34"/>
      <c r="EC90" s="34"/>
      <c r="ED90" s="34"/>
      <c r="EE90" s="34"/>
      <c r="EF90" s="34"/>
      <c r="EG90" s="34"/>
      <c r="EH90" s="34"/>
      <c r="EI90" s="34"/>
      <c r="EJ90" s="34"/>
      <c r="EK90" s="34"/>
      <c r="EL90" s="34"/>
      <c r="EM90" s="34"/>
      <c r="EN90" s="34"/>
      <c r="EO90" s="34"/>
      <c r="EP90" s="34"/>
      <c r="EQ90" s="34"/>
      <c r="ER90" s="34"/>
      <c r="ES90" s="34"/>
      <c r="ET90" s="34"/>
      <c r="EU90" s="34"/>
      <c r="EV90" s="34"/>
      <c r="EW90" s="34"/>
      <c r="EX90" s="34"/>
      <c r="EY90" s="34"/>
      <c r="EZ90" s="34"/>
      <c r="FA90" s="34"/>
      <c r="FB90" s="34"/>
      <c r="FC90" s="34"/>
      <c r="FD90" s="34"/>
      <c r="FE90" s="34"/>
      <c r="FF90" s="34"/>
      <c r="FG90" s="34"/>
      <c r="FH90" s="34"/>
      <c r="FI90" s="34"/>
      <c r="FJ90" s="34"/>
      <c r="FK90" s="34"/>
      <c r="FL90" s="34"/>
      <c r="FM90" s="34"/>
    </row>
    <row r="91" spans="1:169" s="26" customFormat="1" ht="12.75" customHeight="1">
      <c r="A91" s="854"/>
      <c r="B91" s="781"/>
      <c r="C91" s="781"/>
      <c r="D91" s="784"/>
      <c r="E91" s="787"/>
      <c r="F91" s="793"/>
      <c r="G91" s="578"/>
      <c r="H91" s="789"/>
      <c r="I91" s="789"/>
      <c r="J91" s="789"/>
      <c r="K91" s="789"/>
      <c r="L91" s="789"/>
      <c r="M91" s="791"/>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row>
    <row r="92" spans="1:169" s="26" customFormat="1" ht="12.75" customHeight="1">
      <c r="A92" s="854"/>
      <c r="B92" s="781"/>
      <c r="C92" s="781"/>
      <c r="D92" s="784"/>
      <c r="E92" s="787"/>
      <c r="F92" s="793"/>
      <c r="G92" s="578"/>
      <c r="H92" s="789"/>
      <c r="I92" s="789"/>
      <c r="J92" s="789"/>
      <c r="K92" s="789"/>
      <c r="L92" s="789"/>
      <c r="M92" s="791"/>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34"/>
      <c r="DF92" s="34"/>
      <c r="DG92" s="34"/>
      <c r="DH92" s="34"/>
      <c r="DI92" s="34"/>
      <c r="DJ92" s="34"/>
      <c r="DK92" s="34"/>
      <c r="DL92" s="34"/>
      <c r="DM92" s="34"/>
      <c r="DN92" s="34"/>
      <c r="DO92" s="34"/>
      <c r="DP92" s="34"/>
      <c r="DQ92" s="34"/>
      <c r="DR92" s="34"/>
      <c r="DS92" s="34"/>
      <c r="DT92" s="34"/>
      <c r="DU92" s="34"/>
      <c r="DV92" s="34"/>
      <c r="DW92" s="34"/>
      <c r="DX92" s="34"/>
      <c r="DY92" s="34"/>
      <c r="DZ92" s="34"/>
      <c r="EA92" s="34"/>
      <c r="EB92" s="34"/>
      <c r="EC92" s="34"/>
      <c r="ED92" s="34"/>
      <c r="EE92" s="34"/>
      <c r="EF92" s="34"/>
      <c r="EG92" s="34"/>
      <c r="EH92" s="34"/>
      <c r="EI92" s="34"/>
      <c r="EJ92" s="34"/>
      <c r="EK92" s="34"/>
      <c r="EL92" s="34"/>
      <c r="EM92" s="34"/>
      <c r="EN92" s="34"/>
      <c r="EO92" s="34"/>
      <c r="EP92" s="34"/>
      <c r="EQ92" s="34"/>
      <c r="ER92" s="34"/>
      <c r="ES92" s="34"/>
      <c r="ET92" s="34"/>
      <c r="EU92" s="34"/>
      <c r="EV92" s="34"/>
      <c r="EW92" s="34"/>
      <c r="EX92" s="34"/>
      <c r="EY92" s="34"/>
      <c r="EZ92" s="34"/>
      <c r="FA92" s="34"/>
      <c r="FB92" s="34"/>
      <c r="FC92" s="34"/>
      <c r="FD92" s="34"/>
      <c r="FE92" s="34"/>
      <c r="FF92" s="34"/>
      <c r="FG92" s="34"/>
      <c r="FH92" s="34"/>
      <c r="FI92" s="34"/>
      <c r="FJ92" s="34"/>
      <c r="FK92" s="34"/>
      <c r="FL92" s="34"/>
      <c r="FM92" s="34"/>
    </row>
    <row r="93" spans="1:169" s="26" customFormat="1" ht="12.75" customHeight="1">
      <c r="A93" s="854"/>
      <c r="B93" s="781"/>
      <c r="C93" s="781"/>
      <c r="D93" s="784"/>
      <c r="E93" s="787"/>
      <c r="F93" s="793"/>
      <c r="G93" s="578"/>
      <c r="H93" s="789"/>
      <c r="I93" s="789"/>
      <c r="J93" s="789"/>
      <c r="K93" s="789"/>
      <c r="L93" s="789"/>
      <c r="M93" s="791"/>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34"/>
      <c r="DM93" s="34"/>
      <c r="DN93" s="34"/>
      <c r="DO93" s="34"/>
      <c r="DP93" s="34"/>
      <c r="DQ93" s="34"/>
      <c r="DR93" s="34"/>
      <c r="DS93" s="34"/>
      <c r="DT93" s="34"/>
      <c r="DU93" s="34"/>
      <c r="DV93" s="34"/>
      <c r="DW93" s="34"/>
      <c r="DX93" s="34"/>
      <c r="DY93" s="34"/>
      <c r="DZ93" s="34"/>
      <c r="EA93" s="34"/>
      <c r="EB93" s="34"/>
      <c r="EC93" s="34"/>
      <c r="ED93" s="34"/>
      <c r="EE93" s="34"/>
      <c r="EF93" s="34"/>
      <c r="EG93" s="34"/>
      <c r="EH93" s="34"/>
      <c r="EI93" s="34"/>
      <c r="EJ93" s="34"/>
      <c r="EK93" s="34"/>
      <c r="EL93" s="34"/>
      <c r="EM93" s="34"/>
      <c r="EN93" s="34"/>
      <c r="EO93" s="34"/>
      <c r="EP93" s="34"/>
      <c r="EQ93" s="34"/>
      <c r="ER93" s="34"/>
      <c r="ES93" s="34"/>
      <c r="ET93" s="34"/>
      <c r="EU93" s="34"/>
      <c r="EV93" s="34"/>
      <c r="EW93" s="34"/>
      <c r="EX93" s="34"/>
      <c r="EY93" s="34"/>
      <c r="EZ93" s="34"/>
      <c r="FA93" s="34"/>
      <c r="FB93" s="34"/>
      <c r="FC93" s="34"/>
      <c r="FD93" s="34"/>
      <c r="FE93" s="34"/>
      <c r="FF93" s="34"/>
      <c r="FG93" s="34"/>
      <c r="FH93" s="34"/>
      <c r="FI93" s="34"/>
      <c r="FJ93" s="34"/>
      <c r="FK93" s="34"/>
      <c r="FL93" s="34"/>
      <c r="FM93" s="34"/>
    </row>
    <row r="94" spans="1:169" s="26" customFormat="1" ht="13.5" customHeight="1">
      <c r="A94" s="854"/>
      <c r="B94" s="781"/>
      <c r="C94" s="781"/>
      <c r="D94" s="784"/>
      <c r="E94" s="787"/>
      <c r="F94" s="793"/>
      <c r="G94" s="578"/>
      <c r="H94" s="789"/>
      <c r="I94" s="789"/>
      <c r="J94" s="789"/>
      <c r="K94" s="789"/>
      <c r="L94" s="789"/>
      <c r="M94" s="791"/>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row>
    <row r="95" spans="1:169">
      <c r="A95" s="854"/>
      <c r="B95" s="781"/>
      <c r="C95" s="781"/>
      <c r="D95" s="784"/>
      <c r="E95" s="787"/>
      <c r="F95" s="793"/>
      <c r="G95" s="578"/>
      <c r="H95" s="789"/>
      <c r="I95" s="789"/>
      <c r="J95" s="789"/>
      <c r="K95" s="789"/>
      <c r="L95" s="789"/>
      <c r="M95" s="791"/>
      <c r="N95" s="34"/>
      <c r="O95" s="34"/>
    </row>
    <row r="96" spans="1:169">
      <c r="A96" s="854"/>
      <c r="B96" s="781"/>
      <c r="C96" s="781"/>
      <c r="D96" s="784"/>
      <c r="E96" s="787"/>
      <c r="F96" s="793"/>
      <c r="G96" s="578"/>
      <c r="H96" s="789"/>
      <c r="I96" s="789"/>
      <c r="J96" s="789"/>
      <c r="K96" s="789"/>
      <c r="L96" s="789"/>
      <c r="M96" s="791"/>
      <c r="N96" s="34"/>
      <c r="O96" s="34"/>
    </row>
    <row r="97" spans="1:15">
      <c r="A97" s="854"/>
      <c r="B97" s="781"/>
      <c r="C97" s="781"/>
      <c r="D97" s="784"/>
      <c r="E97" s="787"/>
      <c r="F97" s="793"/>
      <c r="G97" s="578"/>
      <c r="H97" s="789"/>
      <c r="I97" s="789"/>
      <c r="J97" s="789"/>
      <c r="K97" s="789"/>
      <c r="L97" s="789"/>
      <c r="M97" s="791"/>
      <c r="N97" s="34"/>
      <c r="O97" s="34"/>
    </row>
    <row r="98" spans="1:15">
      <c r="A98" s="854"/>
      <c r="B98" s="781"/>
      <c r="C98" s="781"/>
      <c r="D98" s="784"/>
      <c r="E98" s="787"/>
      <c r="F98" s="793"/>
      <c r="G98" s="578"/>
      <c r="H98" s="789"/>
      <c r="I98" s="789"/>
      <c r="J98" s="789"/>
      <c r="K98" s="789"/>
      <c r="L98" s="789"/>
      <c r="M98" s="791"/>
      <c r="N98" s="34"/>
      <c r="O98" s="34"/>
    </row>
    <row r="99" spans="1:15" ht="15.75" thickBot="1">
      <c r="A99" s="855"/>
      <c r="B99" s="782"/>
      <c r="C99" s="782"/>
      <c r="D99" s="785"/>
      <c r="E99" s="788"/>
      <c r="F99" s="794"/>
      <c r="G99" s="579"/>
      <c r="H99" s="790"/>
      <c r="I99" s="790"/>
      <c r="J99" s="790"/>
      <c r="K99" s="790"/>
      <c r="L99" s="790"/>
      <c r="M99" s="792"/>
      <c r="N99" s="34"/>
      <c r="O99" s="34"/>
    </row>
  </sheetData>
  <mergeCells count="134">
    <mergeCell ref="J90:J99"/>
    <mergeCell ref="K90:K99"/>
    <mergeCell ref="L90:L99"/>
    <mergeCell ref="M90:M99"/>
    <mergeCell ref="A90:A99"/>
    <mergeCell ref="B90:B99"/>
    <mergeCell ref="C90:C99"/>
    <mergeCell ref="D90:D99"/>
    <mergeCell ref="E90:E99"/>
    <mergeCell ref="F90:F99"/>
    <mergeCell ref="G90:G99"/>
    <mergeCell ref="H90:H99"/>
    <mergeCell ref="I90:I99"/>
    <mergeCell ref="K70:K79"/>
    <mergeCell ref="L70:L79"/>
    <mergeCell ref="M70:M79"/>
    <mergeCell ref="A80:A89"/>
    <mergeCell ref="B80:B89"/>
    <mergeCell ref="C80:C89"/>
    <mergeCell ref="D80:D89"/>
    <mergeCell ref="E80:E89"/>
    <mergeCell ref="F80:F89"/>
    <mergeCell ref="G80:G89"/>
    <mergeCell ref="H80:H89"/>
    <mergeCell ref="I80:I89"/>
    <mergeCell ref="J80:J89"/>
    <mergeCell ref="K80:K89"/>
    <mergeCell ref="L80:L89"/>
    <mergeCell ref="M80:M89"/>
    <mergeCell ref="F70:F79"/>
    <mergeCell ref="G70:G79"/>
    <mergeCell ref="H70:H79"/>
    <mergeCell ref="I70:I79"/>
    <mergeCell ref="J70:J79"/>
    <mergeCell ref="A70:A79"/>
    <mergeCell ref="B70:B79"/>
    <mergeCell ref="C70:C79"/>
    <mergeCell ref="D70:D79"/>
    <mergeCell ref="E70:E7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B50:B59"/>
    <mergeCell ref="C50:C59"/>
    <mergeCell ref="D50:D59"/>
    <mergeCell ref="E50:E59"/>
    <mergeCell ref="F50:F59"/>
    <mergeCell ref="A20:A29"/>
    <mergeCell ref="B20:B29"/>
    <mergeCell ref="C20:C29"/>
    <mergeCell ref="D20:D29"/>
    <mergeCell ref="E20:E29"/>
    <mergeCell ref="F20:F29"/>
    <mergeCell ref="A60:A69"/>
    <mergeCell ref="B60:B69"/>
    <mergeCell ref="C60:C69"/>
    <mergeCell ref="D60:D69"/>
    <mergeCell ref="E60:E6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F60:F69"/>
    <mergeCell ref="M60:M69"/>
    <mergeCell ref="G60:G69"/>
    <mergeCell ref="H60:H69"/>
    <mergeCell ref="I60:I69"/>
    <mergeCell ref="J60:J69"/>
    <mergeCell ref="K60:K69"/>
    <mergeCell ref="L60:L69"/>
  </mergeCells>
  <conditionalFormatting sqref="A7:B7">
    <cfRule type="containsText" dxfId="149" priority="82" operator="containsText" text="3- Moderado">
      <formula>NOT(ISERROR(SEARCH("3- Moderado",A7)))</formula>
    </cfRule>
    <cfRule type="containsText" dxfId="148" priority="83" operator="containsText" text="6- Moderado">
      <formula>NOT(ISERROR(SEARCH("6- Moderado",A7)))</formula>
    </cfRule>
    <cfRule type="containsText" dxfId="147" priority="84" operator="containsText" text="4- Moderado">
      <formula>NOT(ISERROR(SEARCH("4- Moderado",A7)))</formula>
    </cfRule>
    <cfRule type="containsText" dxfId="146" priority="85" operator="containsText" text="3- Bajo">
      <formula>NOT(ISERROR(SEARCH("3- Bajo",A7)))</formula>
    </cfRule>
    <cfRule type="containsText" dxfId="145" priority="86" operator="containsText" text="4- Bajo">
      <formula>NOT(ISERROR(SEARCH("4- Bajo",A7)))</formula>
    </cfRule>
    <cfRule type="containsText" dxfId="144" priority="87" operator="containsText" text="1- Bajo">
      <formula>NOT(ISERROR(SEARCH("1- Bajo",A7)))</formula>
    </cfRule>
  </conditionalFormatting>
  <conditionalFormatting sqref="A10:E10 A20:E20">
    <cfRule type="containsText" dxfId="143" priority="76" operator="containsText" text="3- Moderado">
      <formula>NOT(ISERROR(SEARCH("3- Moderado",A10)))</formula>
    </cfRule>
    <cfRule type="containsText" dxfId="142" priority="77" operator="containsText" text="6- Moderado">
      <formula>NOT(ISERROR(SEARCH("6- Moderado",A10)))</formula>
    </cfRule>
    <cfRule type="containsText" dxfId="141" priority="78" operator="containsText" text="4- Moderado">
      <formula>NOT(ISERROR(SEARCH("4- Moderado",A10)))</formula>
    </cfRule>
    <cfRule type="containsText" dxfId="140" priority="79" operator="containsText" text="3- Bajo">
      <formula>NOT(ISERROR(SEARCH("3- Bajo",A10)))</formula>
    </cfRule>
    <cfRule type="containsText" dxfId="139" priority="80" operator="containsText" text="4- Bajo">
      <formula>NOT(ISERROR(SEARCH("4- Bajo",A10)))</formula>
    </cfRule>
    <cfRule type="containsText" dxfId="138" priority="81" operator="containsText" text="1- Bajo">
      <formula>NOT(ISERROR(SEARCH("1- Bajo",A10)))</formula>
    </cfRule>
  </conditionalFormatting>
  <conditionalFormatting sqref="A30:E30">
    <cfRule type="containsText" dxfId="137" priority="63" operator="containsText" text="3- Moderado">
      <formula>NOT(ISERROR(SEARCH("3- Moderado",A30)))</formula>
    </cfRule>
    <cfRule type="containsText" dxfId="136" priority="64" operator="containsText" text="6- Moderado">
      <formula>NOT(ISERROR(SEARCH("6- Moderado",A30)))</formula>
    </cfRule>
    <cfRule type="containsText" dxfId="135" priority="65" operator="containsText" text="4- Moderado">
      <formula>NOT(ISERROR(SEARCH("4- Moderado",A30)))</formula>
    </cfRule>
    <cfRule type="containsText" dxfId="134" priority="66" operator="containsText" text="3- Bajo">
      <formula>NOT(ISERROR(SEARCH("3- Bajo",A30)))</formula>
    </cfRule>
    <cfRule type="containsText" dxfId="133" priority="67" operator="containsText" text="4- Bajo">
      <formula>NOT(ISERROR(SEARCH("4- Bajo",A30)))</formula>
    </cfRule>
    <cfRule type="containsText" dxfId="132" priority="68" operator="containsText" text="1- Bajo">
      <formula>NOT(ISERROR(SEARCH("1- Bajo",A30)))</formula>
    </cfRule>
  </conditionalFormatting>
  <conditionalFormatting sqref="A40:E40">
    <cfRule type="containsText" dxfId="131" priority="56" operator="containsText" text="3- Moderado">
      <formula>NOT(ISERROR(SEARCH("3- Moderado",A40)))</formula>
    </cfRule>
    <cfRule type="containsText" dxfId="130" priority="57" operator="containsText" text="6- Moderado">
      <formula>NOT(ISERROR(SEARCH("6- Moderado",A40)))</formula>
    </cfRule>
    <cfRule type="containsText" dxfId="129" priority="58" operator="containsText" text="4- Moderado">
      <formula>NOT(ISERROR(SEARCH("4- Moderado",A40)))</formula>
    </cfRule>
    <cfRule type="containsText" dxfId="128" priority="59" operator="containsText" text="3- Bajo">
      <formula>NOT(ISERROR(SEARCH("3- Bajo",A40)))</formula>
    </cfRule>
    <cfRule type="containsText" dxfId="127" priority="60" operator="containsText" text="4- Bajo">
      <formula>NOT(ISERROR(SEARCH("4- Bajo",A40)))</formula>
    </cfRule>
    <cfRule type="containsText" dxfId="126" priority="61" operator="containsText" text="1- Bajo">
      <formula>NOT(ISERROR(SEARCH("1- Bajo",A40)))</formula>
    </cfRule>
  </conditionalFormatting>
  <conditionalFormatting sqref="A50:E50">
    <cfRule type="containsText" dxfId="125" priority="45" operator="containsText" text="3- Moderado">
      <formula>NOT(ISERROR(SEARCH("3- Moderado",A50)))</formula>
    </cfRule>
    <cfRule type="containsText" dxfId="124" priority="46" operator="containsText" text="6- Moderado">
      <formula>NOT(ISERROR(SEARCH("6- Moderado",A50)))</formula>
    </cfRule>
    <cfRule type="containsText" dxfId="123" priority="47" operator="containsText" text="4- Moderado">
      <formula>NOT(ISERROR(SEARCH("4- Moderado",A50)))</formula>
    </cfRule>
    <cfRule type="containsText" dxfId="122" priority="48" operator="containsText" text="3- Bajo">
      <formula>NOT(ISERROR(SEARCH("3- Bajo",A50)))</formula>
    </cfRule>
    <cfRule type="containsText" dxfId="121" priority="49" operator="containsText" text="4- Bajo">
      <formula>NOT(ISERROR(SEARCH("4- Bajo",A50)))</formula>
    </cfRule>
    <cfRule type="containsText" dxfId="120" priority="50" operator="containsText" text="1- Bajo">
      <formula>NOT(ISERROR(SEARCH("1- Bajo",A50)))</formula>
    </cfRule>
  </conditionalFormatting>
  <conditionalFormatting sqref="A60:E60">
    <cfRule type="containsText" dxfId="119" priority="29" operator="containsText" text="3- Moderado">
      <formula>NOT(ISERROR(SEARCH("3- Moderado",A60)))</formula>
    </cfRule>
    <cfRule type="containsText" dxfId="118" priority="30" operator="containsText" text="6- Moderado">
      <formula>NOT(ISERROR(SEARCH("6- Moderado",A60)))</formula>
    </cfRule>
    <cfRule type="containsText" dxfId="117" priority="31" operator="containsText" text="4- Moderado">
      <formula>NOT(ISERROR(SEARCH("4- Moderado",A60)))</formula>
    </cfRule>
    <cfRule type="containsText" dxfId="116" priority="32" operator="containsText" text="3- Bajo">
      <formula>NOT(ISERROR(SEARCH("3- Bajo",A60)))</formula>
    </cfRule>
    <cfRule type="containsText" dxfId="115" priority="33" operator="containsText" text="4- Bajo">
      <formula>NOT(ISERROR(SEARCH("4- Bajo",A60)))</formula>
    </cfRule>
    <cfRule type="containsText" dxfId="114" priority="34" operator="containsText" text="1- Bajo">
      <formula>NOT(ISERROR(SEARCH("1- Bajo",A60)))</formula>
    </cfRule>
  </conditionalFormatting>
  <conditionalFormatting sqref="A70:E70">
    <cfRule type="containsText" dxfId="113" priority="22" operator="containsText" text="3- Moderado">
      <formula>NOT(ISERROR(SEARCH("3- Moderado",A70)))</formula>
    </cfRule>
    <cfRule type="containsText" dxfId="112" priority="23" operator="containsText" text="6- Moderado">
      <formula>NOT(ISERROR(SEARCH("6- Moderado",A70)))</formula>
    </cfRule>
    <cfRule type="containsText" dxfId="111" priority="24" operator="containsText" text="4- Moderado">
      <formula>NOT(ISERROR(SEARCH("4- Moderado",A70)))</formula>
    </cfRule>
    <cfRule type="containsText" dxfId="110" priority="25" operator="containsText" text="3- Bajo">
      <formula>NOT(ISERROR(SEARCH("3- Bajo",A70)))</formula>
    </cfRule>
    <cfRule type="containsText" dxfId="109" priority="26" operator="containsText" text="4- Bajo">
      <formula>NOT(ISERROR(SEARCH("4- Bajo",A70)))</formula>
    </cfRule>
    <cfRule type="containsText" dxfId="108" priority="27" operator="containsText" text="1- Bajo">
      <formula>NOT(ISERROR(SEARCH("1- Bajo",A70)))</formula>
    </cfRule>
  </conditionalFormatting>
  <conditionalFormatting sqref="A80:E80">
    <cfRule type="containsText" dxfId="107" priority="15" operator="containsText" text="3- Moderado">
      <formula>NOT(ISERROR(SEARCH("3- Moderado",A80)))</formula>
    </cfRule>
    <cfRule type="containsText" dxfId="106" priority="16" operator="containsText" text="6- Moderado">
      <formula>NOT(ISERROR(SEARCH("6- Moderado",A80)))</formula>
    </cfRule>
    <cfRule type="containsText" dxfId="105" priority="17" operator="containsText" text="4- Moderado">
      <formula>NOT(ISERROR(SEARCH("4- Moderado",A80)))</formula>
    </cfRule>
    <cfRule type="containsText" dxfId="104" priority="18" operator="containsText" text="3- Bajo">
      <formula>NOT(ISERROR(SEARCH("3- Bajo",A80)))</formula>
    </cfRule>
    <cfRule type="containsText" dxfId="103" priority="19" operator="containsText" text="4- Bajo">
      <formula>NOT(ISERROR(SEARCH("4- Bajo",A80)))</formula>
    </cfRule>
    <cfRule type="containsText" dxfId="102" priority="20" operator="containsText" text="1- Bajo">
      <formula>NOT(ISERROR(SEARCH("1- Bajo",A80)))</formula>
    </cfRule>
  </conditionalFormatting>
  <conditionalFormatting sqref="A90:E90">
    <cfRule type="containsText" dxfId="101" priority="2" operator="containsText" text="3- Moderado">
      <formula>NOT(ISERROR(SEARCH("3- Moderado",A90)))</formula>
    </cfRule>
    <cfRule type="containsText" dxfId="100" priority="3" operator="containsText" text="6- Moderado">
      <formula>NOT(ISERROR(SEARCH("6- Moderado",A90)))</formula>
    </cfRule>
    <cfRule type="containsText" dxfId="99" priority="4" operator="containsText" text="4- Moderado">
      <formula>NOT(ISERROR(SEARCH("4- Moderado",A90)))</formula>
    </cfRule>
    <cfRule type="containsText" dxfId="98" priority="5" operator="containsText" text="3- Bajo">
      <formula>NOT(ISERROR(SEARCH("3- Bajo",A90)))</formula>
    </cfRule>
    <cfRule type="containsText" dxfId="97" priority="6" operator="containsText" text="4- Bajo">
      <formula>NOT(ISERROR(SEARCH("4- Bajo",A90)))</formula>
    </cfRule>
    <cfRule type="containsText" dxfId="96" priority="7" operator="containsText" text="1- Bajo">
      <formula>NOT(ISERROR(SEARCH("1- Bajo",A90)))</formula>
    </cfRule>
  </conditionalFormatting>
  <conditionalFormatting sqref="C8:F8">
    <cfRule type="containsText" dxfId="95" priority="70" operator="containsText" text="3- Moderado">
      <formula>NOT(ISERROR(SEARCH("3- Moderado",C8)))</formula>
    </cfRule>
    <cfRule type="containsText" dxfId="94" priority="71" operator="containsText" text="6- Moderado">
      <formula>NOT(ISERROR(SEARCH("6- Moderado",C8)))</formula>
    </cfRule>
    <cfRule type="containsText" dxfId="93" priority="72" operator="containsText" text="4- Moderado">
      <formula>NOT(ISERROR(SEARCH("4- Moderado",C8)))</formula>
    </cfRule>
    <cfRule type="containsText" dxfId="92" priority="73" operator="containsText" text="3- Bajo">
      <formula>NOT(ISERROR(SEARCH("3- Bajo",C8)))</formula>
    </cfRule>
    <cfRule type="containsText" dxfId="91" priority="74" operator="containsText" text="4- Bajo">
      <formula>NOT(ISERROR(SEARCH("4- Bajo",C8)))</formula>
    </cfRule>
    <cfRule type="containsText" dxfId="90" priority="75" operator="containsText" text="1- Bajo">
      <formula>NOT(ISERROR(SEARCH("1- Bajo",C8)))</formula>
    </cfRule>
  </conditionalFormatting>
  <conditionalFormatting sqref="D10:D99">
    <cfRule type="containsText" dxfId="89" priority="39" operator="containsText" text="Muy Alta">
      <formula>NOT(ISERROR(SEARCH("Muy Alta",D10)))</formula>
    </cfRule>
    <cfRule type="containsText" dxfId="88" priority="40" operator="containsText" text="Alta">
      <formula>NOT(ISERROR(SEARCH("Alta",D10)))</formula>
    </cfRule>
    <cfRule type="containsText" dxfId="87" priority="41" operator="containsText" text="Baja">
      <formula>NOT(ISERROR(SEARCH("Baja",D10)))</formula>
    </cfRule>
    <cfRule type="containsText" dxfId="86" priority="42" operator="containsText" text="Muy Baja">
      <formula>NOT(ISERROR(SEARCH("Muy Baja",D10)))</formula>
    </cfRule>
    <cfRule type="containsText" dxfId="85" priority="44" operator="containsText" text="Media">
      <formula>NOT(ISERROR(SEARCH("Media",D10)))</formula>
    </cfRule>
  </conditionalFormatting>
  <conditionalFormatting sqref="E10:E99">
    <cfRule type="containsText" dxfId="84" priority="35" operator="containsText" text="Catastrófico">
      <formula>NOT(ISERROR(SEARCH("Catastrófico",E10)))</formula>
    </cfRule>
    <cfRule type="containsText" dxfId="83" priority="36" operator="containsText" text="Mayor">
      <formula>NOT(ISERROR(SEARCH("Mayor",E10)))</formula>
    </cfRule>
    <cfRule type="containsText" dxfId="82" priority="37" operator="containsText" text="Menor">
      <formula>NOT(ISERROR(SEARCH("Menor",E10)))</formula>
    </cfRule>
    <cfRule type="containsText" dxfId="81" priority="38" operator="containsText" text="Leve">
      <formula>NOT(ISERROR(SEARCH("Leve",E10)))</formula>
    </cfRule>
  </conditionalFormatting>
  <conditionalFormatting sqref="E10:F59">
    <cfRule type="containsText" dxfId="80" priority="43" operator="containsText" text="Moderado">
      <formula>NOT(ISERROR(SEARCH("Moderado",E10)))</formula>
    </cfRule>
  </conditionalFormatting>
  <conditionalFormatting sqref="E60:F99">
    <cfRule type="containsText" dxfId="79" priority="1" operator="containsText" text="Moderado">
      <formula>NOT(ISERROR(SEARCH("Moderado",E60)))</formula>
    </cfRule>
  </conditionalFormatting>
  <conditionalFormatting sqref="F10:F29">
    <cfRule type="colorScale" priority="88">
      <colorScale>
        <cfvo type="min"/>
        <cfvo type="max"/>
        <color rgb="FFFF7128"/>
        <color rgb="FFFFEF9C"/>
      </colorScale>
    </cfRule>
  </conditionalFormatting>
  <conditionalFormatting sqref="F10:F99">
    <cfRule type="containsText" dxfId="78" priority="51" operator="containsText" text="Bajo">
      <formula>NOT(ISERROR(SEARCH("Bajo",F10)))</formula>
    </cfRule>
    <cfRule type="containsText" dxfId="77" priority="52" operator="containsText" text="Moderado">
      <formula>NOT(ISERROR(SEARCH("Moderado",F10)))</formula>
    </cfRule>
    <cfRule type="containsText" dxfId="76" priority="53" operator="containsText" text="Alto">
      <formula>NOT(ISERROR(SEARCH("Alto",F10)))</formula>
    </cfRule>
    <cfRule type="containsText" dxfId="75" priority="54" operator="containsText" text="Extremo">
      <formula>NOT(ISERROR(SEARCH("Extremo",F10)))</formula>
    </cfRule>
  </conditionalFormatting>
  <conditionalFormatting sqref="F30:F39">
    <cfRule type="colorScale" priority="69">
      <colorScale>
        <cfvo type="min"/>
        <cfvo type="max"/>
        <color rgb="FFFF7128"/>
        <color rgb="FFFFEF9C"/>
      </colorScale>
    </cfRule>
  </conditionalFormatting>
  <conditionalFormatting sqref="F40:F49">
    <cfRule type="colorScale" priority="62">
      <colorScale>
        <cfvo type="min"/>
        <cfvo type="max"/>
        <color rgb="FFFF7128"/>
        <color rgb="FFFFEF9C"/>
      </colorScale>
    </cfRule>
  </conditionalFormatting>
  <conditionalFormatting sqref="F50:F99">
    <cfRule type="colorScale" priority="55">
      <colorScale>
        <cfvo type="min"/>
        <cfvo type="max"/>
        <color rgb="FFFF7128"/>
        <color rgb="FFFFEF9C"/>
      </colorScale>
    </cfRule>
  </conditionalFormatting>
  <dataValidations count="4">
    <dataValidation allowBlank="1" showInputMessage="1" showErrorMessage="1" prompt="seleccionar si el responsable de ejecutar las acciones es el nivel central" sqref="J8" xr:uid="{00000000-0002-0000-0C00-000000000000}"/>
    <dataValidation allowBlank="1" showInputMessage="1" showErrorMessage="1" prompt="Seleccionar si el responsable es el responsable de las acciones es el nivel central" sqref="I7:I8" xr:uid="{00000000-0002-0000-0C00-000001000000}"/>
    <dataValidation allowBlank="1" showInputMessage="1" showErrorMessage="1" prompt="Describir las actividades que se van a desarrollar para el proyecto" sqref="H7" xr:uid="{00000000-0002-0000-0C00-000002000000}"/>
    <dataValidation allowBlank="1" showInputMessage="1" showErrorMessage="1" prompt="Registrar qué factor  que ocasina el riesgo: un facot identtficado el contexto._x000a_O  personas, recursos, estilo de direccion , factores externos, , codiciones ambientales" sqref="C8" xr:uid="{00000000-0002-0000-0C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4000000}">
          <x14:formula1>
            <xm:f>'9- Matriz de Calor '!$S$8:$S$11</xm:f>
          </x14:formula1>
          <xm:sqref>G10:G99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pageSetUpPr fitToPage="1"/>
  </sheetPr>
  <dimension ref="A1:JK99"/>
  <sheetViews>
    <sheetView showGridLines="0" zoomScale="55" zoomScaleNormal="55" workbookViewId="0">
      <selection activeCell="P54" sqref="P54"/>
    </sheetView>
  </sheetViews>
  <sheetFormatPr defaultColWidth="11.42578125" defaultRowHeight="15"/>
  <cols>
    <col min="1" max="1" width="18.42578125" style="5" customWidth="1"/>
    <col min="2" max="2" width="35.85546875" style="5" customWidth="1"/>
    <col min="3" max="3" width="40.28515625" customWidth="1"/>
    <col min="4" max="4" width="16.85546875" style="90" customWidth="1"/>
    <col min="5" max="5" width="18.5703125" style="27" customWidth="1"/>
    <col min="6" max="6" width="18.28515625" style="27" bestFit="1" customWidth="1"/>
    <col min="7" max="7" width="18.28515625" bestFit="1" customWidth="1"/>
    <col min="8" max="8" width="32.7109375" customWidth="1"/>
    <col min="9" max="9" width="16.5703125" customWidth="1"/>
    <col min="10" max="10" width="14.28515625" customWidth="1"/>
    <col min="11" max="11" width="17.7109375" customWidth="1"/>
    <col min="12" max="12" width="17.5703125" customWidth="1"/>
    <col min="13" max="13" width="48.28515625" customWidth="1"/>
    <col min="14" max="169" width="11.42578125" style="2"/>
  </cols>
  <sheetData>
    <row r="1" spans="1:271" s="19" customFormat="1" ht="16.5" customHeight="1">
      <c r="A1" s="796"/>
      <c r="B1" s="797"/>
      <c r="C1" s="800"/>
      <c r="D1" s="800"/>
      <c r="E1" s="800"/>
      <c r="F1" s="800"/>
      <c r="G1" s="800"/>
      <c r="H1" s="800"/>
      <c r="I1" s="800"/>
      <c r="J1" s="801"/>
      <c r="K1" s="795" t="s">
        <v>560</v>
      </c>
      <c r="L1" s="795"/>
      <c r="M1" s="795"/>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row>
    <row r="2" spans="1:271" s="19" customFormat="1" ht="39.75" customHeight="1">
      <c r="A2" s="798"/>
      <c r="B2" s="799"/>
      <c r="C2" s="802"/>
      <c r="D2" s="802"/>
      <c r="E2" s="802"/>
      <c r="F2" s="802"/>
      <c r="G2" s="802"/>
      <c r="H2" s="802"/>
      <c r="I2" s="802"/>
      <c r="J2" s="803"/>
      <c r="K2" s="795"/>
      <c r="L2" s="795"/>
      <c r="M2" s="795"/>
      <c r="N2" s="18"/>
      <c r="O2" s="18"/>
      <c r="P2" s="18"/>
      <c r="Q2" s="18"/>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row>
    <row r="3" spans="1:271" s="19" customFormat="1" ht="3" customHeight="1">
      <c r="A3" s="1"/>
      <c r="B3" s="1"/>
      <c r="C3" s="802"/>
      <c r="D3" s="802"/>
      <c r="E3" s="802"/>
      <c r="F3" s="802"/>
      <c r="G3" s="802"/>
      <c r="H3" s="802"/>
      <c r="I3" s="802"/>
      <c r="J3" s="803"/>
      <c r="K3" s="795"/>
      <c r="L3" s="795"/>
      <c r="M3" s="795"/>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row>
    <row r="4" spans="1:271" s="19" customFormat="1" ht="40.9" customHeight="1">
      <c r="A4" s="621" t="s">
        <v>300</v>
      </c>
      <c r="B4" s="621"/>
      <c r="C4" s="642"/>
      <c r="D4" s="642"/>
      <c r="E4" s="642"/>
      <c r="F4" s="642"/>
      <c r="G4" s="642"/>
      <c r="H4" s="642"/>
      <c r="I4" s="642"/>
      <c r="J4" s="642"/>
      <c r="K4" s="642"/>
      <c r="L4" s="642"/>
      <c r="M4" s="642"/>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row>
    <row r="5" spans="1:271" s="19" customFormat="1" ht="62.45" customHeight="1">
      <c r="A5" s="621" t="s">
        <v>302</v>
      </c>
      <c r="B5" s="621"/>
      <c r="C5" s="641"/>
      <c r="D5" s="641"/>
      <c r="E5" s="641"/>
      <c r="F5" s="641"/>
      <c r="G5" s="641"/>
      <c r="H5" s="641"/>
      <c r="I5" s="641"/>
      <c r="J5" s="641"/>
      <c r="K5" s="641"/>
      <c r="L5" s="641"/>
      <c r="M5" s="641"/>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row>
    <row r="6" spans="1:271" s="19" customFormat="1" ht="40.9" customHeight="1" thickBot="1">
      <c r="A6" s="621" t="s">
        <v>304</v>
      </c>
      <c r="B6" s="621"/>
      <c r="C6" s="821"/>
      <c r="D6" s="822"/>
      <c r="E6" s="822"/>
      <c r="F6" s="822"/>
      <c r="G6" s="822"/>
      <c r="H6" s="822"/>
      <c r="I6" s="822"/>
      <c r="J6" s="822"/>
      <c r="K6" s="822"/>
      <c r="L6" s="822"/>
      <c r="M6" s="823"/>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row>
    <row r="7" spans="1:271" s="23" customFormat="1" ht="40.5" customHeight="1" thickTop="1" thickBot="1">
      <c r="A7" s="816" t="s">
        <v>561</v>
      </c>
      <c r="B7" s="817"/>
      <c r="C7" s="818"/>
      <c r="D7" s="819" t="s">
        <v>562</v>
      </c>
      <c r="E7" s="819"/>
      <c r="F7" s="819"/>
      <c r="G7" s="820" t="s">
        <v>563</v>
      </c>
      <c r="H7" s="811" t="s">
        <v>564</v>
      </c>
      <c r="I7" s="813" t="s">
        <v>565</v>
      </c>
      <c r="J7" s="814"/>
      <c r="K7" s="813" t="s">
        <v>566</v>
      </c>
      <c r="L7" s="814"/>
      <c r="M7" s="815" t="s">
        <v>576</v>
      </c>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s="31"/>
      <c r="BL7" s="31"/>
      <c r="BM7" s="31"/>
      <c r="BN7" s="31"/>
      <c r="BO7" s="31"/>
      <c r="BP7" s="31"/>
      <c r="BQ7" s="31"/>
      <c r="BR7" s="31"/>
      <c r="BS7" s="31"/>
      <c r="BT7" s="31"/>
      <c r="BU7" s="31"/>
      <c r="BV7" s="31"/>
      <c r="BW7" s="31"/>
      <c r="BX7" s="31"/>
      <c r="BY7" s="31"/>
      <c r="BZ7" s="31"/>
      <c r="CA7" s="31"/>
      <c r="CB7" s="31"/>
      <c r="CC7" s="31"/>
      <c r="CD7" s="31"/>
      <c r="CE7" s="31"/>
      <c r="CF7" s="31"/>
      <c r="CG7" s="31"/>
      <c r="CH7" s="31"/>
      <c r="CI7" s="31"/>
      <c r="CJ7" s="31"/>
      <c r="CK7" s="31"/>
      <c r="CL7" s="31"/>
      <c r="CM7" s="31"/>
      <c r="CN7" s="31"/>
      <c r="CO7" s="31"/>
      <c r="CP7" s="31"/>
      <c r="CQ7" s="31"/>
      <c r="CR7" s="31"/>
      <c r="CS7" s="31"/>
      <c r="CT7" s="31"/>
      <c r="CU7" s="31"/>
      <c r="CV7" s="31"/>
      <c r="CW7" s="31"/>
      <c r="CX7" s="31"/>
      <c r="CY7" s="31"/>
      <c r="CZ7" s="31"/>
      <c r="DA7" s="31"/>
      <c r="DB7" s="31"/>
      <c r="DC7" s="31"/>
      <c r="DD7" s="31"/>
      <c r="DE7" s="31"/>
      <c r="DF7" s="31"/>
      <c r="DG7" s="31"/>
      <c r="DH7" s="31"/>
      <c r="DI7" s="31"/>
      <c r="DJ7" s="31"/>
      <c r="DK7" s="31"/>
      <c r="DL7" s="31"/>
      <c r="DM7" s="31"/>
      <c r="DN7" s="31"/>
      <c r="DO7" s="31"/>
      <c r="DP7" s="31"/>
      <c r="DQ7" s="31"/>
      <c r="DR7" s="31"/>
      <c r="DS7" s="31"/>
      <c r="DT7" s="31"/>
      <c r="DU7" s="31"/>
      <c r="DV7" s="31"/>
      <c r="DW7" s="31"/>
      <c r="DX7" s="31"/>
      <c r="DY7" s="31"/>
      <c r="DZ7" s="31"/>
      <c r="EA7" s="31"/>
      <c r="EB7" s="31"/>
      <c r="EC7" s="31"/>
      <c r="ED7" s="31"/>
      <c r="EE7" s="31"/>
      <c r="EF7" s="31"/>
      <c r="EG7" s="31"/>
      <c r="EH7" s="31"/>
      <c r="EI7" s="31"/>
      <c r="EJ7" s="31"/>
      <c r="EK7" s="31"/>
      <c r="EL7" s="31"/>
      <c r="EM7" s="31"/>
      <c r="EN7" s="31"/>
      <c r="EO7" s="31"/>
      <c r="EP7" s="31"/>
      <c r="EQ7" s="31"/>
      <c r="ER7" s="31"/>
      <c r="ES7" s="31"/>
      <c r="ET7" s="31"/>
      <c r="EU7" s="31"/>
      <c r="EV7" s="31"/>
      <c r="EW7" s="31"/>
      <c r="EX7" s="31"/>
      <c r="EY7" s="31"/>
      <c r="EZ7" s="31"/>
      <c r="FA7" s="31"/>
      <c r="FB7" s="31"/>
      <c r="FC7" s="31"/>
      <c r="FD7" s="31"/>
      <c r="FE7" s="31"/>
      <c r="FF7" s="31"/>
      <c r="FG7" s="31"/>
      <c r="FH7" s="31"/>
      <c r="FI7" s="31"/>
      <c r="FJ7" s="31"/>
      <c r="FK7" s="31"/>
      <c r="FL7" s="31"/>
      <c r="FM7" s="31"/>
    </row>
    <row r="8" spans="1:271" s="24" customFormat="1" ht="108" customHeight="1" thickTop="1" thickBot="1">
      <c r="A8" s="35" t="s">
        <v>21</v>
      </c>
      <c r="B8" s="35" t="s">
        <v>241</v>
      </c>
      <c r="C8" s="35" t="s">
        <v>243</v>
      </c>
      <c r="D8" s="28" t="s">
        <v>253</v>
      </c>
      <c r="E8" s="28" t="s">
        <v>568</v>
      </c>
      <c r="F8" s="28" t="s">
        <v>569</v>
      </c>
      <c r="G8" s="820"/>
      <c r="H8" s="812"/>
      <c r="I8" s="29" t="s">
        <v>570</v>
      </c>
      <c r="J8" s="29" t="s">
        <v>571</v>
      </c>
      <c r="K8" s="29" t="s">
        <v>572</v>
      </c>
      <c r="L8" s="29" t="s">
        <v>573</v>
      </c>
      <c r="M8" s="815"/>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2"/>
      <c r="CW8" s="32"/>
      <c r="CX8" s="32"/>
      <c r="CY8" s="32"/>
      <c r="CZ8" s="32"/>
      <c r="DA8" s="32"/>
      <c r="DB8" s="32"/>
      <c r="DC8" s="32"/>
      <c r="DD8" s="32"/>
      <c r="DE8" s="32"/>
      <c r="DF8" s="32"/>
      <c r="DG8" s="32"/>
      <c r="DH8" s="32"/>
      <c r="DI8" s="32"/>
      <c r="DJ8" s="32"/>
      <c r="DK8" s="32"/>
      <c r="DL8" s="32"/>
      <c r="DM8" s="32"/>
      <c r="DN8" s="32"/>
      <c r="DO8" s="32"/>
      <c r="DP8" s="32"/>
      <c r="DQ8" s="32"/>
      <c r="DR8" s="32"/>
      <c r="DS8" s="32"/>
      <c r="DT8" s="32"/>
      <c r="DU8" s="32"/>
      <c r="DV8" s="32"/>
      <c r="DW8" s="32"/>
      <c r="DX8" s="32"/>
      <c r="DY8" s="32"/>
      <c r="DZ8" s="32"/>
      <c r="EA8" s="32"/>
      <c r="EB8" s="32"/>
      <c r="EC8" s="32"/>
      <c r="ED8" s="32"/>
      <c r="EE8" s="32"/>
      <c r="EF8" s="32"/>
      <c r="EG8" s="32"/>
      <c r="EH8" s="32"/>
      <c r="EI8" s="32"/>
      <c r="EJ8" s="32"/>
      <c r="EK8" s="32"/>
      <c r="EL8" s="32"/>
      <c r="EM8" s="32"/>
      <c r="EN8" s="32"/>
      <c r="EO8" s="32"/>
      <c r="EP8" s="32"/>
      <c r="EQ8" s="32"/>
      <c r="ER8" s="32"/>
      <c r="ES8" s="32"/>
      <c r="ET8" s="32"/>
      <c r="EU8" s="32"/>
      <c r="EV8" s="32"/>
      <c r="EW8" s="32"/>
      <c r="EX8" s="32"/>
      <c r="EY8" s="32"/>
      <c r="EZ8" s="32"/>
      <c r="FA8" s="32"/>
      <c r="FB8" s="32"/>
      <c r="FC8" s="32"/>
      <c r="FD8" s="32"/>
      <c r="FE8" s="32"/>
      <c r="FF8" s="32"/>
      <c r="FG8" s="32"/>
      <c r="FH8" s="32"/>
      <c r="FI8" s="32"/>
      <c r="FJ8" s="32"/>
      <c r="FK8" s="32"/>
      <c r="FL8" s="32"/>
      <c r="FM8" s="32"/>
    </row>
    <row r="9" spans="1:271" s="25" customFormat="1" ht="21.75" customHeight="1" thickTop="1" thickBot="1">
      <c r="A9" s="804"/>
      <c r="B9" s="805"/>
      <c r="C9" s="805"/>
      <c r="D9" s="805"/>
      <c r="E9" s="805"/>
      <c r="F9" s="805"/>
      <c r="G9" s="805"/>
      <c r="H9" s="30"/>
      <c r="I9" s="30"/>
      <c r="J9" s="30"/>
      <c r="K9" s="30"/>
      <c r="L9" s="30"/>
      <c r="M9" s="30"/>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row>
    <row r="10" spans="1:271" s="26" customFormat="1" ht="15" customHeight="1">
      <c r="A10" s="806">
        <f>'7- Mapa Final'!A10</f>
        <v>1</v>
      </c>
      <c r="B10" s="807" t="str">
        <f>'7- Mapa Final'!B10</f>
        <v>Vencimiento de Términos</v>
      </c>
      <c r="C10" s="807" t="str">
        <f>'7- Mapa Final'!C10</f>
        <v>Se realizan  actuaciones procesales o se da  respuesta a las solicitudes de los usuarios de la administración de justicia en materia civil, después del  término legal establecido para decidir sobre los conflictos presentados a los jueces.</v>
      </c>
      <c r="D10" s="824" t="str">
        <f>'7- Mapa Final'!J10</f>
        <v>Muy Baja - 1</v>
      </c>
      <c r="E10" s="825" t="str">
        <f>'7- Mapa Final'!K10</f>
        <v>Menor - 2</v>
      </c>
      <c r="F10" s="810" t="str">
        <f>'7- Mapa Final'!M10</f>
        <v>Bajo - 2</v>
      </c>
      <c r="G10" s="577"/>
      <c r="H10" s="808"/>
      <c r="I10" s="808"/>
      <c r="J10" s="808"/>
      <c r="K10" s="808"/>
      <c r="L10" s="808"/>
      <c r="M10" s="809"/>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c r="EJ10" s="34"/>
      <c r="EK10" s="34"/>
      <c r="EL10" s="34"/>
      <c r="EM10" s="34"/>
      <c r="EN10" s="34"/>
      <c r="EO10" s="34"/>
      <c r="EP10" s="34"/>
      <c r="EQ10" s="34"/>
      <c r="ER10" s="34"/>
      <c r="ES10" s="34"/>
      <c r="ET10" s="34"/>
      <c r="EU10" s="34"/>
      <c r="EV10" s="34"/>
      <c r="EW10" s="34"/>
      <c r="EX10" s="34"/>
      <c r="EY10" s="34"/>
      <c r="EZ10" s="34"/>
      <c r="FA10" s="34"/>
      <c r="FB10" s="34"/>
      <c r="FC10" s="34"/>
      <c r="FD10" s="34"/>
      <c r="FE10" s="34"/>
      <c r="FF10" s="34"/>
      <c r="FG10" s="34"/>
      <c r="FH10" s="34"/>
      <c r="FI10" s="34"/>
      <c r="FJ10" s="34"/>
      <c r="FK10" s="34"/>
      <c r="FL10" s="34"/>
      <c r="FM10" s="34"/>
    </row>
    <row r="11" spans="1:271" s="26" customFormat="1" ht="13.5" customHeight="1">
      <c r="A11" s="779"/>
      <c r="B11" s="781"/>
      <c r="C11" s="781"/>
      <c r="D11" s="784"/>
      <c r="E11" s="787"/>
      <c r="F11" s="793"/>
      <c r="G11" s="578"/>
      <c r="H11" s="789"/>
      <c r="I11" s="789"/>
      <c r="J11" s="789"/>
      <c r="K11" s="789"/>
      <c r="L11" s="789"/>
      <c r="M11" s="791"/>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row>
    <row r="12" spans="1:271" s="26" customFormat="1" ht="13.5" customHeight="1">
      <c r="A12" s="779"/>
      <c r="B12" s="781"/>
      <c r="C12" s="781"/>
      <c r="D12" s="784"/>
      <c r="E12" s="787"/>
      <c r="F12" s="793"/>
      <c r="G12" s="578"/>
      <c r="H12" s="789"/>
      <c r="I12" s="789"/>
      <c r="J12" s="789"/>
      <c r="K12" s="789"/>
      <c r="L12" s="789"/>
      <c r="M12" s="791"/>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c r="EJ12" s="34"/>
      <c r="EK12" s="34"/>
      <c r="EL12" s="34"/>
      <c r="EM12" s="34"/>
      <c r="EN12" s="34"/>
      <c r="EO12" s="34"/>
      <c r="EP12" s="34"/>
      <c r="EQ12" s="34"/>
      <c r="ER12" s="34"/>
      <c r="ES12" s="34"/>
      <c r="ET12" s="34"/>
      <c r="EU12" s="34"/>
      <c r="EV12" s="34"/>
      <c r="EW12" s="34"/>
      <c r="EX12" s="34"/>
      <c r="EY12" s="34"/>
      <c r="EZ12" s="34"/>
      <c r="FA12" s="34"/>
      <c r="FB12" s="34"/>
      <c r="FC12" s="34"/>
      <c r="FD12" s="34"/>
      <c r="FE12" s="34"/>
      <c r="FF12" s="34"/>
      <c r="FG12" s="34"/>
      <c r="FH12" s="34"/>
      <c r="FI12" s="34"/>
      <c r="FJ12" s="34"/>
      <c r="FK12" s="34"/>
      <c r="FL12" s="34"/>
      <c r="FM12" s="34"/>
    </row>
    <row r="13" spans="1:271" s="26" customFormat="1" ht="13.5" customHeight="1">
      <c r="A13" s="779"/>
      <c r="B13" s="781"/>
      <c r="C13" s="781"/>
      <c r="D13" s="784"/>
      <c r="E13" s="787"/>
      <c r="F13" s="793"/>
      <c r="G13" s="578"/>
      <c r="H13" s="789"/>
      <c r="I13" s="789"/>
      <c r="J13" s="789"/>
      <c r="K13" s="789"/>
      <c r="L13" s="789"/>
      <c r="M13" s="791"/>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c r="EJ13" s="34"/>
      <c r="EK13" s="34"/>
      <c r="EL13" s="34"/>
      <c r="EM13" s="34"/>
      <c r="EN13" s="34"/>
      <c r="EO13" s="34"/>
      <c r="EP13" s="34"/>
      <c r="EQ13" s="34"/>
      <c r="ER13" s="34"/>
      <c r="ES13" s="34"/>
      <c r="ET13" s="34"/>
      <c r="EU13" s="34"/>
      <c r="EV13" s="34"/>
      <c r="EW13" s="34"/>
      <c r="EX13" s="34"/>
      <c r="EY13" s="34"/>
      <c r="EZ13" s="34"/>
      <c r="FA13" s="34"/>
      <c r="FB13" s="34"/>
      <c r="FC13" s="34"/>
      <c r="FD13" s="34"/>
      <c r="FE13" s="34"/>
      <c r="FF13" s="34"/>
      <c r="FG13" s="34"/>
      <c r="FH13" s="34"/>
      <c r="FI13" s="34"/>
      <c r="FJ13" s="34"/>
      <c r="FK13" s="34"/>
      <c r="FL13" s="34"/>
      <c r="FM13" s="34"/>
    </row>
    <row r="14" spans="1:271" s="26" customFormat="1" ht="13.5" customHeight="1">
      <c r="A14" s="779"/>
      <c r="B14" s="781"/>
      <c r="C14" s="781"/>
      <c r="D14" s="784"/>
      <c r="E14" s="787"/>
      <c r="F14" s="793"/>
      <c r="G14" s="578"/>
      <c r="H14" s="789"/>
      <c r="I14" s="789"/>
      <c r="J14" s="789"/>
      <c r="K14" s="789"/>
      <c r="L14" s="789"/>
      <c r="M14" s="791"/>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c r="EJ14" s="34"/>
      <c r="EK14" s="34"/>
      <c r="EL14" s="34"/>
      <c r="EM14" s="34"/>
      <c r="EN14" s="34"/>
      <c r="EO14" s="34"/>
      <c r="EP14" s="34"/>
      <c r="EQ14" s="34"/>
      <c r="ER14" s="34"/>
      <c r="ES14" s="34"/>
      <c r="ET14" s="34"/>
      <c r="EU14" s="34"/>
      <c r="EV14" s="34"/>
      <c r="EW14" s="34"/>
      <c r="EX14" s="34"/>
      <c r="EY14" s="34"/>
      <c r="EZ14" s="34"/>
      <c r="FA14" s="34"/>
      <c r="FB14" s="34"/>
      <c r="FC14" s="34"/>
      <c r="FD14" s="34"/>
      <c r="FE14" s="34"/>
      <c r="FF14" s="34"/>
      <c r="FG14" s="34"/>
      <c r="FH14" s="34"/>
      <c r="FI14" s="34"/>
      <c r="FJ14" s="34"/>
      <c r="FK14" s="34"/>
      <c r="FL14" s="34"/>
      <c r="FM14" s="34"/>
    </row>
    <row r="15" spans="1:271" s="26" customFormat="1" ht="13.5" customHeight="1">
      <c r="A15" s="779"/>
      <c r="B15" s="781"/>
      <c r="C15" s="781"/>
      <c r="D15" s="784"/>
      <c r="E15" s="787"/>
      <c r="F15" s="793"/>
      <c r="G15" s="578"/>
      <c r="H15" s="789"/>
      <c r="I15" s="789"/>
      <c r="J15" s="789"/>
      <c r="K15" s="789"/>
      <c r="L15" s="789"/>
      <c r="M15" s="791"/>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c r="EJ15" s="34"/>
      <c r="EK15" s="34"/>
      <c r="EL15" s="34"/>
      <c r="EM15" s="34"/>
      <c r="EN15" s="34"/>
      <c r="EO15" s="34"/>
      <c r="EP15" s="34"/>
      <c r="EQ15" s="34"/>
      <c r="ER15" s="34"/>
      <c r="ES15" s="34"/>
      <c r="ET15" s="34"/>
      <c r="EU15" s="34"/>
      <c r="EV15" s="34"/>
      <c r="EW15" s="34"/>
      <c r="EX15" s="34"/>
      <c r="EY15" s="34"/>
      <c r="EZ15" s="34"/>
      <c r="FA15" s="34"/>
      <c r="FB15" s="34"/>
      <c r="FC15" s="34"/>
      <c r="FD15" s="34"/>
      <c r="FE15" s="34"/>
      <c r="FF15" s="34"/>
      <c r="FG15" s="34"/>
      <c r="FH15" s="34"/>
      <c r="FI15" s="34"/>
      <c r="FJ15" s="34"/>
      <c r="FK15" s="34"/>
      <c r="FL15" s="34"/>
      <c r="FM15" s="34"/>
    </row>
    <row r="16" spans="1:271" s="26" customFormat="1" ht="13.5" customHeight="1">
      <c r="A16" s="779"/>
      <c r="B16" s="781"/>
      <c r="C16" s="781"/>
      <c r="D16" s="784"/>
      <c r="E16" s="787"/>
      <c r="F16" s="793"/>
      <c r="G16" s="578"/>
      <c r="H16" s="789"/>
      <c r="I16" s="789"/>
      <c r="J16" s="789"/>
      <c r="K16" s="789"/>
      <c r="L16" s="789"/>
      <c r="M16" s="791"/>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c r="FC16" s="34"/>
      <c r="FD16" s="34"/>
      <c r="FE16" s="34"/>
      <c r="FF16" s="34"/>
      <c r="FG16" s="34"/>
      <c r="FH16" s="34"/>
      <c r="FI16" s="34"/>
      <c r="FJ16" s="34"/>
      <c r="FK16" s="34"/>
      <c r="FL16" s="34"/>
      <c r="FM16" s="34"/>
    </row>
    <row r="17" spans="1:169" s="26" customFormat="1" ht="13.5" customHeight="1">
      <c r="A17" s="779"/>
      <c r="B17" s="781"/>
      <c r="C17" s="781"/>
      <c r="D17" s="784"/>
      <c r="E17" s="787"/>
      <c r="F17" s="793"/>
      <c r="G17" s="578"/>
      <c r="H17" s="789"/>
      <c r="I17" s="789"/>
      <c r="J17" s="789"/>
      <c r="K17" s="789"/>
      <c r="L17" s="789"/>
      <c r="M17" s="791"/>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row>
    <row r="18" spans="1:169" s="26" customFormat="1" ht="13.5" customHeight="1">
      <c r="A18" s="779"/>
      <c r="B18" s="781"/>
      <c r="C18" s="781"/>
      <c r="D18" s="784"/>
      <c r="E18" s="787"/>
      <c r="F18" s="793"/>
      <c r="G18" s="578"/>
      <c r="H18" s="789"/>
      <c r="I18" s="789"/>
      <c r="J18" s="789"/>
      <c r="K18" s="789"/>
      <c r="L18" s="789"/>
      <c r="M18" s="791"/>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c r="EJ18" s="34"/>
      <c r="EK18" s="34"/>
      <c r="EL18" s="34"/>
      <c r="EM18" s="34"/>
      <c r="EN18" s="34"/>
      <c r="EO18" s="34"/>
      <c r="EP18" s="34"/>
      <c r="EQ18" s="34"/>
      <c r="ER18" s="34"/>
      <c r="ES18" s="34"/>
      <c r="ET18" s="34"/>
      <c r="EU18" s="34"/>
      <c r="EV18" s="34"/>
      <c r="EW18" s="34"/>
      <c r="EX18" s="34"/>
      <c r="EY18" s="34"/>
      <c r="EZ18" s="34"/>
      <c r="FA18" s="34"/>
      <c r="FB18" s="34"/>
      <c r="FC18" s="34"/>
      <c r="FD18" s="34"/>
      <c r="FE18" s="34"/>
      <c r="FF18" s="34"/>
      <c r="FG18" s="34"/>
      <c r="FH18" s="34"/>
      <c r="FI18" s="34"/>
      <c r="FJ18" s="34"/>
      <c r="FK18" s="34"/>
      <c r="FL18" s="34"/>
      <c r="FM18" s="34"/>
    </row>
    <row r="19" spans="1:169" s="26" customFormat="1" ht="21.75" customHeight="1">
      <c r="A19" s="779"/>
      <c r="B19" s="781"/>
      <c r="C19" s="781"/>
      <c r="D19" s="784"/>
      <c r="E19" s="787"/>
      <c r="F19" s="793"/>
      <c r="G19" s="578"/>
      <c r="H19" s="789"/>
      <c r="I19" s="789"/>
      <c r="J19" s="789"/>
      <c r="K19" s="789"/>
      <c r="L19" s="789"/>
      <c r="M19" s="791"/>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c r="EJ19" s="34"/>
      <c r="EK19" s="34"/>
      <c r="EL19" s="34"/>
      <c r="EM19" s="34"/>
      <c r="EN19" s="34"/>
      <c r="EO19" s="34"/>
      <c r="EP19" s="34"/>
      <c r="EQ19" s="34"/>
      <c r="ER19" s="34"/>
      <c r="ES19" s="34"/>
      <c r="ET19" s="34"/>
      <c r="EU19" s="34"/>
      <c r="EV19" s="34"/>
      <c r="EW19" s="34"/>
      <c r="EX19" s="34"/>
      <c r="EY19" s="34"/>
      <c r="EZ19" s="34"/>
      <c r="FA19" s="34"/>
      <c r="FB19" s="34"/>
      <c r="FC19" s="34"/>
      <c r="FD19" s="34"/>
      <c r="FE19" s="34"/>
      <c r="FF19" s="34"/>
      <c r="FG19" s="34"/>
      <c r="FH19" s="34"/>
      <c r="FI19" s="34"/>
      <c r="FJ19" s="34"/>
      <c r="FK19" s="34"/>
      <c r="FL19" s="34"/>
      <c r="FM19" s="34"/>
    </row>
    <row r="20" spans="1:169" s="26" customFormat="1" ht="12.75">
      <c r="A20" s="779">
        <f>'7- Mapa Final'!A20</f>
        <v>2</v>
      </c>
      <c r="B20" s="781" t="str">
        <f>'7- Mapa Final'!B20</f>
        <v xml:space="preserve">Incumplimientos en la realizacion de audiencias </v>
      </c>
      <c r="C20" s="781" t="str">
        <f>'7- Mapa Final'!C20</f>
        <v xml:space="preserve">No se atiende la  solicitud  de una parte interesada para la realización de una audiencia </v>
      </c>
      <c r="D20" s="783" t="str">
        <f>'7- Mapa Final'!J20</f>
        <v>Muy Baja - 1</v>
      </c>
      <c r="E20" s="786" t="str">
        <f>'7- Mapa Final'!K20</f>
        <v>Menor - 2</v>
      </c>
      <c r="F20" s="793" t="str">
        <f>'7- Mapa Final'!M20</f>
        <v>Bajo - 2</v>
      </c>
      <c r="G20" s="578"/>
      <c r="H20" s="789"/>
      <c r="I20" s="789"/>
      <c r="J20" s="789"/>
      <c r="K20" s="789"/>
      <c r="L20" s="789"/>
      <c r="M20" s="791"/>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c r="EJ20" s="34"/>
      <c r="EK20" s="34"/>
      <c r="EL20" s="34"/>
      <c r="EM20" s="34"/>
      <c r="EN20" s="34"/>
      <c r="EO20" s="34"/>
      <c r="EP20" s="34"/>
      <c r="EQ20" s="34"/>
      <c r="ER20" s="34"/>
      <c r="ES20" s="34"/>
      <c r="ET20" s="34"/>
      <c r="EU20" s="34"/>
      <c r="EV20" s="34"/>
      <c r="EW20" s="34"/>
      <c r="EX20" s="34"/>
      <c r="EY20" s="34"/>
      <c r="EZ20" s="34"/>
      <c r="FA20" s="34"/>
      <c r="FB20" s="34"/>
      <c r="FC20" s="34"/>
      <c r="FD20" s="34"/>
      <c r="FE20" s="34"/>
      <c r="FF20" s="34"/>
      <c r="FG20" s="34"/>
      <c r="FH20" s="34"/>
      <c r="FI20" s="34"/>
      <c r="FJ20" s="34"/>
      <c r="FK20" s="34"/>
      <c r="FL20" s="34"/>
      <c r="FM20" s="34"/>
    </row>
    <row r="21" spans="1:169" s="26" customFormat="1" ht="12.75" customHeight="1">
      <c r="A21" s="779"/>
      <c r="B21" s="781"/>
      <c r="C21" s="781"/>
      <c r="D21" s="784"/>
      <c r="E21" s="787"/>
      <c r="F21" s="793"/>
      <c r="G21" s="578"/>
      <c r="H21" s="789"/>
      <c r="I21" s="789"/>
      <c r="J21" s="789"/>
      <c r="K21" s="789"/>
      <c r="L21" s="789"/>
      <c r="M21" s="791"/>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c r="EJ21" s="34"/>
      <c r="EK21" s="34"/>
      <c r="EL21" s="34"/>
      <c r="EM21" s="34"/>
      <c r="EN21" s="34"/>
      <c r="EO21" s="34"/>
      <c r="EP21" s="34"/>
      <c r="EQ21" s="34"/>
      <c r="ER21" s="34"/>
      <c r="ES21" s="34"/>
      <c r="ET21" s="34"/>
      <c r="EU21" s="34"/>
      <c r="EV21" s="34"/>
      <c r="EW21" s="34"/>
      <c r="EX21" s="34"/>
      <c r="EY21" s="34"/>
      <c r="EZ21" s="34"/>
      <c r="FA21" s="34"/>
      <c r="FB21" s="34"/>
      <c r="FC21" s="34"/>
      <c r="FD21" s="34"/>
      <c r="FE21" s="34"/>
      <c r="FF21" s="34"/>
      <c r="FG21" s="34"/>
      <c r="FH21" s="34"/>
      <c r="FI21" s="34"/>
      <c r="FJ21" s="34"/>
      <c r="FK21" s="34"/>
      <c r="FL21" s="34"/>
      <c r="FM21" s="34"/>
    </row>
    <row r="22" spans="1:169" s="26" customFormat="1" ht="12.75" customHeight="1">
      <c r="A22" s="779"/>
      <c r="B22" s="781"/>
      <c r="C22" s="781"/>
      <c r="D22" s="784"/>
      <c r="E22" s="787"/>
      <c r="F22" s="793"/>
      <c r="G22" s="578"/>
      <c r="H22" s="789"/>
      <c r="I22" s="789"/>
      <c r="J22" s="789"/>
      <c r="K22" s="789"/>
      <c r="L22" s="789"/>
      <c r="M22" s="791"/>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c r="EJ22" s="34"/>
      <c r="EK22" s="34"/>
      <c r="EL22" s="34"/>
      <c r="EM22" s="34"/>
      <c r="EN22" s="34"/>
      <c r="EO22" s="34"/>
      <c r="EP22" s="34"/>
      <c r="EQ22" s="34"/>
      <c r="ER22" s="34"/>
      <c r="ES22" s="34"/>
      <c r="ET22" s="34"/>
      <c r="EU22" s="34"/>
      <c r="EV22" s="34"/>
      <c r="EW22" s="34"/>
      <c r="EX22" s="34"/>
      <c r="EY22" s="34"/>
      <c r="EZ22" s="34"/>
      <c r="FA22" s="34"/>
      <c r="FB22" s="34"/>
      <c r="FC22" s="34"/>
      <c r="FD22" s="34"/>
      <c r="FE22" s="34"/>
      <c r="FF22" s="34"/>
      <c r="FG22" s="34"/>
      <c r="FH22" s="34"/>
      <c r="FI22" s="34"/>
      <c r="FJ22" s="34"/>
      <c r="FK22" s="34"/>
      <c r="FL22" s="34"/>
      <c r="FM22" s="34"/>
    </row>
    <row r="23" spans="1:169" s="26" customFormat="1" ht="12.75" customHeight="1">
      <c r="A23" s="779"/>
      <c r="B23" s="781"/>
      <c r="C23" s="781"/>
      <c r="D23" s="784"/>
      <c r="E23" s="787"/>
      <c r="F23" s="793"/>
      <c r="G23" s="578"/>
      <c r="H23" s="789"/>
      <c r="I23" s="789"/>
      <c r="J23" s="789"/>
      <c r="K23" s="789"/>
      <c r="L23" s="789"/>
      <c r="M23" s="791"/>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c r="AW23" s="34"/>
      <c r="AX23" s="34"/>
      <c r="AY23" s="34"/>
      <c r="AZ23" s="34"/>
      <c r="BA23" s="34"/>
      <c r="BB23" s="34"/>
      <c r="BC23" s="34"/>
      <c r="BD23" s="34"/>
      <c r="BE23" s="34"/>
      <c r="BF23" s="34"/>
      <c r="BG23" s="34"/>
      <c r="BH23" s="34"/>
      <c r="BI23" s="34"/>
      <c r="BJ23" s="34"/>
      <c r="BK23" s="34"/>
      <c r="BL23" s="34"/>
      <c r="BM23" s="34"/>
      <c r="BN23" s="34"/>
      <c r="BO23" s="34"/>
      <c r="BP23" s="34"/>
      <c r="BQ23" s="34"/>
      <c r="BR23" s="34"/>
      <c r="BS23" s="34"/>
      <c r="BT23" s="34"/>
      <c r="BU23" s="34"/>
      <c r="BV23" s="34"/>
      <c r="BW23" s="34"/>
      <c r="BX23" s="34"/>
      <c r="BY23" s="34"/>
      <c r="BZ23" s="34"/>
      <c r="CA23" s="34"/>
      <c r="CB23" s="34"/>
      <c r="CC23" s="34"/>
      <c r="CD23" s="34"/>
      <c r="CE23" s="34"/>
      <c r="CF23" s="34"/>
      <c r="CG23" s="34"/>
      <c r="CH23" s="34"/>
      <c r="CI23" s="34"/>
      <c r="CJ23" s="34"/>
      <c r="CK23" s="34"/>
      <c r="CL23" s="34"/>
      <c r="CM23" s="34"/>
      <c r="CN23" s="34"/>
      <c r="CO23" s="34"/>
      <c r="CP23" s="34"/>
      <c r="CQ23" s="34"/>
      <c r="CR23" s="34"/>
      <c r="CS23" s="34"/>
      <c r="CT23" s="34"/>
      <c r="CU23" s="34"/>
      <c r="CV23" s="34"/>
      <c r="CW23" s="34"/>
      <c r="CX23" s="34"/>
      <c r="CY23" s="34"/>
      <c r="CZ23" s="34"/>
      <c r="DA23" s="34"/>
      <c r="DB23" s="34"/>
      <c r="DC23" s="34"/>
      <c r="DD23" s="34"/>
      <c r="DE23" s="34"/>
      <c r="DF23" s="34"/>
      <c r="DG23" s="34"/>
      <c r="DH23" s="34"/>
      <c r="DI23" s="34"/>
      <c r="DJ23" s="34"/>
      <c r="DK23" s="34"/>
      <c r="DL23" s="34"/>
      <c r="DM23" s="34"/>
      <c r="DN23" s="34"/>
      <c r="DO23" s="34"/>
      <c r="DP23" s="34"/>
      <c r="DQ23" s="34"/>
      <c r="DR23" s="34"/>
      <c r="DS23" s="34"/>
      <c r="DT23" s="34"/>
      <c r="DU23" s="34"/>
      <c r="DV23" s="34"/>
      <c r="DW23" s="34"/>
      <c r="DX23" s="34"/>
      <c r="DY23" s="34"/>
      <c r="DZ23" s="34"/>
      <c r="EA23" s="34"/>
      <c r="EB23" s="34"/>
      <c r="EC23" s="34"/>
      <c r="ED23" s="34"/>
      <c r="EE23" s="34"/>
      <c r="EF23" s="34"/>
      <c r="EG23" s="34"/>
      <c r="EH23" s="34"/>
      <c r="EI23" s="34"/>
      <c r="EJ23" s="34"/>
      <c r="EK23" s="34"/>
      <c r="EL23" s="34"/>
      <c r="EM23" s="34"/>
      <c r="EN23" s="34"/>
      <c r="EO23" s="34"/>
      <c r="EP23" s="34"/>
      <c r="EQ23" s="34"/>
      <c r="ER23" s="34"/>
      <c r="ES23" s="34"/>
      <c r="ET23" s="34"/>
      <c r="EU23" s="34"/>
      <c r="EV23" s="34"/>
      <c r="EW23" s="34"/>
      <c r="EX23" s="34"/>
      <c r="EY23" s="34"/>
      <c r="EZ23" s="34"/>
      <c r="FA23" s="34"/>
      <c r="FB23" s="34"/>
      <c r="FC23" s="34"/>
      <c r="FD23" s="34"/>
      <c r="FE23" s="34"/>
      <c r="FF23" s="34"/>
      <c r="FG23" s="34"/>
      <c r="FH23" s="34"/>
      <c r="FI23" s="34"/>
      <c r="FJ23" s="34"/>
      <c r="FK23" s="34"/>
      <c r="FL23" s="34"/>
      <c r="FM23" s="34"/>
    </row>
    <row r="24" spans="1:169" s="26" customFormat="1" ht="13.5" customHeight="1">
      <c r="A24" s="779"/>
      <c r="B24" s="781"/>
      <c r="C24" s="781"/>
      <c r="D24" s="784"/>
      <c r="E24" s="787"/>
      <c r="F24" s="793"/>
      <c r="G24" s="578"/>
      <c r="H24" s="789"/>
      <c r="I24" s="789"/>
      <c r="J24" s="789"/>
      <c r="K24" s="789"/>
      <c r="L24" s="789"/>
      <c r="M24" s="791"/>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row>
    <row r="25" spans="1:169">
      <c r="A25" s="779"/>
      <c r="B25" s="781"/>
      <c r="C25" s="781"/>
      <c r="D25" s="784"/>
      <c r="E25" s="787"/>
      <c r="F25" s="793"/>
      <c r="G25" s="578"/>
      <c r="H25" s="789"/>
      <c r="I25" s="789"/>
      <c r="J25" s="789"/>
      <c r="K25" s="789"/>
      <c r="L25" s="789"/>
      <c r="M25" s="791"/>
      <c r="N25" s="34"/>
      <c r="O25" s="34"/>
    </row>
    <row r="26" spans="1:169">
      <c r="A26" s="779"/>
      <c r="B26" s="781"/>
      <c r="C26" s="781"/>
      <c r="D26" s="784"/>
      <c r="E26" s="787"/>
      <c r="F26" s="793"/>
      <c r="G26" s="578"/>
      <c r="H26" s="789"/>
      <c r="I26" s="789"/>
      <c r="J26" s="789"/>
      <c r="K26" s="789"/>
      <c r="L26" s="789"/>
      <c r="M26" s="791"/>
      <c r="N26" s="34"/>
      <c r="O26" s="34"/>
    </row>
    <row r="27" spans="1:169">
      <c r="A27" s="779"/>
      <c r="B27" s="781"/>
      <c r="C27" s="781"/>
      <c r="D27" s="784"/>
      <c r="E27" s="787"/>
      <c r="F27" s="793"/>
      <c r="G27" s="578"/>
      <c r="H27" s="789"/>
      <c r="I27" s="789"/>
      <c r="J27" s="789"/>
      <c r="K27" s="789"/>
      <c r="L27" s="789"/>
      <c r="M27" s="791"/>
      <c r="N27" s="34"/>
      <c r="O27" s="34"/>
    </row>
    <row r="28" spans="1:169">
      <c r="A28" s="779"/>
      <c r="B28" s="781"/>
      <c r="C28" s="781"/>
      <c r="D28" s="784"/>
      <c r="E28" s="787"/>
      <c r="F28" s="793"/>
      <c r="G28" s="578"/>
      <c r="H28" s="789"/>
      <c r="I28" s="789"/>
      <c r="J28" s="789"/>
      <c r="K28" s="789"/>
      <c r="L28" s="789"/>
      <c r="M28" s="791"/>
      <c r="N28" s="34"/>
      <c r="O28" s="34"/>
    </row>
    <row r="29" spans="1:169">
      <c r="A29" s="779"/>
      <c r="B29" s="781"/>
      <c r="C29" s="781"/>
      <c r="D29" s="784"/>
      <c r="E29" s="787"/>
      <c r="F29" s="793"/>
      <c r="G29" s="578"/>
      <c r="H29" s="789"/>
      <c r="I29" s="789"/>
      <c r="J29" s="789"/>
      <c r="K29" s="789"/>
      <c r="L29" s="789"/>
      <c r="M29" s="791"/>
      <c r="N29" s="34"/>
      <c r="O29" s="34"/>
    </row>
    <row r="30" spans="1:169" s="26" customFormat="1" ht="12.75">
      <c r="A30" s="779">
        <f>'7- Mapa Final'!A30</f>
        <v>3</v>
      </c>
      <c r="B30" s="781" t="str">
        <f>'7- Mapa Final'!B30</f>
        <v xml:space="preserve"> Efectuar notificaciones que no cumplan con los requistos</v>
      </c>
      <c r="C30" s="781" t="str">
        <f>'7- Mapa Final'!C30</f>
        <v>No se realizan las  notificaciones, no se erfectuan  oportunamente o no se aplica la normatividad</v>
      </c>
      <c r="D30" s="783" t="str">
        <f>'7- Mapa Final'!J30</f>
        <v>Muy Baja - 1</v>
      </c>
      <c r="E30" s="786" t="str">
        <f>'7- Mapa Final'!K30</f>
        <v>Menor - 2</v>
      </c>
      <c r="F30" s="793" t="str">
        <f>'7- Mapa Final'!M30</f>
        <v>Bajo - 2</v>
      </c>
      <c r="G30" s="578"/>
      <c r="H30" s="789"/>
      <c r="I30" s="789"/>
      <c r="J30" s="789"/>
      <c r="K30" s="789"/>
      <c r="L30" s="789"/>
      <c r="M30" s="791"/>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c r="EJ30" s="34"/>
      <c r="EK30" s="34"/>
      <c r="EL30" s="34"/>
      <c r="EM30" s="34"/>
      <c r="EN30" s="34"/>
      <c r="EO30" s="34"/>
      <c r="EP30" s="34"/>
      <c r="EQ30" s="34"/>
      <c r="ER30" s="34"/>
      <c r="ES30" s="34"/>
      <c r="ET30" s="34"/>
      <c r="EU30" s="34"/>
      <c r="EV30" s="34"/>
      <c r="EW30" s="34"/>
      <c r="EX30" s="34"/>
      <c r="EY30" s="34"/>
      <c r="EZ30" s="34"/>
      <c r="FA30" s="34"/>
      <c r="FB30" s="34"/>
      <c r="FC30" s="34"/>
      <c r="FD30" s="34"/>
      <c r="FE30" s="34"/>
      <c r="FF30" s="34"/>
      <c r="FG30" s="34"/>
      <c r="FH30" s="34"/>
      <c r="FI30" s="34"/>
      <c r="FJ30" s="34"/>
      <c r="FK30" s="34"/>
      <c r="FL30" s="34"/>
      <c r="FM30" s="34"/>
    </row>
    <row r="31" spans="1:169" s="26" customFormat="1" ht="12.75" customHeight="1">
      <c r="A31" s="779"/>
      <c r="B31" s="781"/>
      <c r="C31" s="781"/>
      <c r="D31" s="784"/>
      <c r="E31" s="787"/>
      <c r="F31" s="793"/>
      <c r="G31" s="578"/>
      <c r="H31" s="789"/>
      <c r="I31" s="789"/>
      <c r="J31" s="789"/>
      <c r="K31" s="789"/>
      <c r="L31" s="789"/>
      <c r="M31" s="791"/>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c r="EJ31" s="34"/>
      <c r="EK31" s="34"/>
      <c r="EL31" s="34"/>
      <c r="EM31" s="34"/>
      <c r="EN31" s="34"/>
      <c r="EO31" s="34"/>
      <c r="EP31" s="34"/>
      <c r="EQ31" s="34"/>
      <c r="ER31" s="34"/>
      <c r="ES31" s="34"/>
      <c r="ET31" s="34"/>
      <c r="EU31" s="34"/>
      <c r="EV31" s="34"/>
      <c r="EW31" s="34"/>
      <c r="EX31" s="34"/>
      <c r="EY31" s="34"/>
      <c r="EZ31" s="34"/>
      <c r="FA31" s="34"/>
      <c r="FB31" s="34"/>
      <c r="FC31" s="34"/>
      <c r="FD31" s="34"/>
      <c r="FE31" s="34"/>
      <c r="FF31" s="34"/>
      <c r="FG31" s="34"/>
      <c r="FH31" s="34"/>
      <c r="FI31" s="34"/>
      <c r="FJ31" s="34"/>
      <c r="FK31" s="34"/>
      <c r="FL31" s="34"/>
      <c r="FM31" s="34"/>
    </row>
    <row r="32" spans="1:169" s="26" customFormat="1" ht="12.75" customHeight="1">
      <c r="A32" s="779"/>
      <c r="B32" s="781"/>
      <c r="C32" s="781"/>
      <c r="D32" s="784"/>
      <c r="E32" s="787"/>
      <c r="F32" s="793"/>
      <c r="G32" s="578"/>
      <c r="H32" s="789"/>
      <c r="I32" s="789"/>
      <c r="J32" s="789"/>
      <c r="K32" s="789"/>
      <c r="L32" s="789"/>
      <c r="M32" s="791"/>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c r="EJ32" s="34"/>
      <c r="EK32" s="34"/>
      <c r="EL32" s="34"/>
      <c r="EM32" s="34"/>
      <c r="EN32" s="34"/>
      <c r="EO32" s="34"/>
      <c r="EP32" s="34"/>
      <c r="EQ32" s="34"/>
      <c r="ER32" s="34"/>
      <c r="ES32" s="34"/>
      <c r="ET32" s="34"/>
      <c r="EU32" s="34"/>
      <c r="EV32" s="34"/>
      <c r="EW32" s="34"/>
      <c r="EX32" s="34"/>
      <c r="EY32" s="34"/>
      <c r="EZ32" s="34"/>
      <c r="FA32" s="34"/>
      <c r="FB32" s="34"/>
      <c r="FC32" s="34"/>
      <c r="FD32" s="34"/>
      <c r="FE32" s="34"/>
      <c r="FF32" s="34"/>
      <c r="FG32" s="34"/>
      <c r="FH32" s="34"/>
      <c r="FI32" s="34"/>
      <c r="FJ32" s="34"/>
      <c r="FK32" s="34"/>
      <c r="FL32" s="34"/>
      <c r="FM32" s="34"/>
    </row>
    <row r="33" spans="1:169" s="26" customFormat="1" ht="12.75" customHeight="1">
      <c r="A33" s="779"/>
      <c r="B33" s="781"/>
      <c r="C33" s="781"/>
      <c r="D33" s="784"/>
      <c r="E33" s="787"/>
      <c r="F33" s="793"/>
      <c r="G33" s="578"/>
      <c r="H33" s="789"/>
      <c r="I33" s="789"/>
      <c r="J33" s="789"/>
      <c r="K33" s="789"/>
      <c r="L33" s="789"/>
      <c r="M33" s="791"/>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c r="EJ33" s="34"/>
      <c r="EK33" s="34"/>
      <c r="EL33" s="34"/>
      <c r="EM33" s="34"/>
      <c r="EN33" s="34"/>
      <c r="EO33" s="34"/>
      <c r="EP33" s="34"/>
      <c r="EQ33" s="34"/>
      <c r="ER33" s="34"/>
      <c r="ES33" s="34"/>
      <c r="ET33" s="34"/>
      <c r="EU33" s="34"/>
      <c r="EV33" s="34"/>
      <c r="EW33" s="34"/>
      <c r="EX33" s="34"/>
      <c r="EY33" s="34"/>
      <c r="EZ33" s="34"/>
      <c r="FA33" s="34"/>
      <c r="FB33" s="34"/>
      <c r="FC33" s="34"/>
      <c r="FD33" s="34"/>
      <c r="FE33" s="34"/>
      <c r="FF33" s="34"/>
      <c r="FG33" s="34"/>
      <c r="FH33" s="34"/>
      <c r="FI33" s="34"/>
      <c r="FJ33" s="34"/>
      <c r="FK33" s="34"/>
      <c r="FL33" s="34"/>
      <c r="FM33" s="34"/>
    </row>
    <row r="34" spans="1:169" s="26" customFormat="1" ht="13.5" customHeight="1">
      <c r="A34" s="779"/>
      <c r="B34" s="781"/>
      <c r="C34" s="781"/>
      <c r="D34" s="784"/>
      <c r="E34" s="787"/>
      <c r="F34" s="793"/>
      <c r="G34" s="578"/>
      <c r="H34" s="789"/>
      <c r="I34" s="789"/>
      <c r="J34" s="789"/>
      <c r="K34" s="789"/>
      <c r="L34" s="789"/>
      <c r="M34" s="791"/>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c r="EJ34" s="34"/>
      <c r="EK34" s="34"/>
      <c r="EL34" s="34"/>
      <c r="EM34" s="34"/>
      <c r="EN34" s="34"/>
      <c r="EO34" s="34"/>
      <c r="EP34" s="34"/>
      <c r="EQ34" s="34"/>
      <c r="ER34" s="34"/>
      <c r="ES34" s="34"/>
      <c r="ET34" s="34"/>
      <c r="EU34" s="34"/>
      <c r="EV34" s="34"/>
      <c r="EW34" s="34"/>
      <c r="EX34" s="34"/>
      <c r="EY34" s="34"/>
      <c r="EZ34" s="34"/>
      <c r="FA34" s="34"/>
      <c r="FB34" s="34"/>
      <c r="FC34" s="34"/>
      <c r="FD34" s="34"/>
      <c r="FE34" s="34"/>
      <c r="FF34" s="34"/>
      <c r="FG34" s="34"/>
      <c r="FH34" s="34"/>
      <c r="FI34" s="34"/>
      <c r="FJ34" s="34"/>
      <c r="FK34" s="34"/>
      <c r="FL34" s="34"/>
      <c r="FM34" s="34"/>
    </row>
    <row r="35" spans="1:169">
      <c r="A35" s="779"/>
      <c r="B35" s="781"/>
      <c r="C35" s="781"/>
      <c r="D35" s="784"/>
      <c r="E35" s="787"/>
      <c r="F35" s="793"/>
      <c r="G35" s="578"/>
      <c r="H35" s="789"/>
      <c r="I35" s="789"/>
      <c r="J35" s="789"/>
      <c r="K35" s="789"/>
      <c r="L35" s="789"/>
      <c r="M35" s="791"/>
      <c r="N35" s="34"/>
      <c r="O35" s="34"/>
    </row>
    <row r="36" spans="1:169">
      <c r="A36" s="779"/>
      <c r="B36" s="781"/>
      <c r="C36" s="781"/>
      <c r="D36" s="784"/>
      <c r="E36" s="787"/>
      <c r="F36" s="793"/>
      <c r="G36" s="578"/>
      <c r="H36" s="789"/>
      <c r="I36" s="789"/>
      <c r="J36" s="789"/>
      <c r="K36" s="789"/>
      <c r="L36" s="789"/>
      <c r="M36" s="791"/>
      <c r="N36" s="34"/>
      <c r="O36" s="34"/>
    </row>
    <row r="37" spans="1:169">
      <c r="A37" s="779"/>
      <c r="B37" s="781"/>
      <c r="C37" s="781"/>
      <c r="D37" s="784"/>
      <c r="E37" s="787"/>
      <c r="F37" s="793"/>
      <c r="G37" s="578"/>
      <c r="H37" s="789"/>
      <c r="I37" s="789"/>
      <c r="J37" s="789"/>
      <c r="K37" s="789"/>
      <c r="L37" s="789"/>
      <c r="M37" s="791"/>
      <c r="N37" s="34"/>
      <c r="O37" s="34"/>
    </row>
    <row r="38" spans="1:169">
      <c r="A38" s="779"/>
      <c r="B38" s="781"/>
      <c r="C38" s="781"/>
      <c r="D38" s="784"/>
      <c r="E38" s="787"/>
      <c r="F38" s="793"/>
      <c r="G38" s="578"/>
      <c r="H38" s="789"/>
      <c r="I38" s="789"/>
      <c r="J38" s="789"/>
      <c r="K38" s="789"/>
      <c r="L38" s="789"/>
      <c r="M38" s="791"/>
      <c r="N38" s="34"/>
      <c r="O38" s="34"/>
    </row>
    <row r="39" spans="1:169">
      <c r="A39" s="779"/>
      <c r="B39" s="781"/>
      <c r="C39" s="781"/>
      <c r="D39" s="784"/>
      <c r="E39" s="787"/>
      <c r="F39" s="793"/>
      <c r="G39" s="578"/>
      <c r="H39" s="789"/>
      <c r="I39" s="789"/>
      <c r="J39" s="789"/>
      <c r="K39" s="789"/>
      <c r="L39" s="789"/>
      <c r="M39" s="791"/>
      <c r="N39" s="34"/>
      <c r="O39" s="34"/>
    </row>
    <row r="40" spans="1:169" s="26" customFormat="1" ht="12.75">
      <c r="A40" s="779">
        <f>'7- Mapa Final'!A40</f>
        <v>4</v>
      </c>
      <c r="B40" s="781" t="str">
        <f>'7- Mapa Final'!B40</f>
        <v>Inexactitud o inoportunidad en el reparto de procesos</v>
      </c>
      <c r="C40" s="781" t="str">
        <f>'7- Mapa Final'!C40</f>
        <v>Posibilidad de no realizar, no hacerlo  oportunamente, no aplicar la normatividad para realizar el reparto.</v>
      </c>
      <c r="D40" s="783" t="str">
        <f>'7- Mapa Final'!J40</f>
        <v>Muy Baja - 1</v>
      </c>
      <c r="E40" s="786" t="str">
        <f>'7- Mapa Final'!K40</f>
        <v>Menor - 2</v>
      </c>
      <c r="F40" s="793" t="str">
        <f>'7- Mapa Final'!M40</f>
        <v>Bajo - 2</v>
      </c>
      <c r="G40" s="578"/>
      <c r="H40" s="789"/>
      <c r="I40" s="789"/>
      <c r="J40" s="789"/>
      <c r="K40" s="789"/>
      <c r="L40" s="789"/>
      <c r="M40" s="791"/>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c r="EJ40" s="34"/>
      <c r="EK40" s="34"/>
      <c r="EL40" s="34"/>
      <c r="EM40" s="34"/>
      <c r="EN40" s="34"/>
      <c r="EO40" s="34"/>
      <c r="EP40" s="34"/>
      <c r="EQ40" s="34"/>
      <c r="ER40" s="34"/>
      <c r="ES40" s="34"/>
      <c r="ET40" s="34"/>
      <c r="EU40" s="34"/>
      <c r="EV40" s="34"/>
      <c r="EW40" s="34"/>
      <c r="EX40" s="34"/>
      <c r="EY40" s="34"/>
      <c r="EZ40" s="34"/>
      <c r="FA40" s="34"/>
      <c r="FB40" s="34"/>
      <c r="FC40" s="34"/>
      <c r="FD40" s="34"/>
      <c r="FE40" s="34"/>
      <c r="FF40" s="34"/>
      <c r="FG40" s="34"/>
      <c r="FH40" s="34"/>
      <c r="FI40" s="34"/>
      <c r="FJ40" s="34"/>
      <c r="FK40" s="34"/>
      <c r="FL40" s="34"/>
      <c r="FM40" s="34"/>
    </row>
    <row r="41" spans="1:169" s="26" customFormat="1" ht="12.75" customHeight="1">
      <c r="A41" s="779"/>
      <c r="B41" s="781"/>
      <c r="C41" s="781"/>
      <c r="D41" s="784"/>
      <c r="E41" s="787"/>
      <c r="F41" s="793"/>
      <c r="G41" s="578"/>
      <c r="H41" s="789"/>
      <c r="I41" s="789"/>
      <c r="J41" s="789"/>
      <c r="K41" s="789"/>
      <c r="L41" s="789"/>
      <c r="M41" s="791"/>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34"/>
      <c r="CO41" s="34"/>
      <c r="CP41" s="34"/>
      <c r="CQ41" s="34"/>
      <c r="CR41" s="34"/>
      <c r="CS41" s="34"/>
      <c r="CT41" s="34"/>
      <c r="CU41" s="34"/>
      <c r="CV41" s="34"/>
      <c r="CW41" s="34"/>
      <c r="CX41" s="34"/>
      <c r="CY41" s="34"/>
      <c r="CZ41" s="34"/>
      <c r="DA41" s="34"/>
      <c r="DB41" s="34"/>
      <c r="DC41" s="34"/>
      <c r="DD41" s="34"/>
      <c r="DE41" s="34"/>
      <c r="DF41" s="34"/>
      <c r="DG41" s="34"/>
      <c r="DH41" s="34"/>
      <c r="DI41" s="34"/>
      <c r="DJ41" s="34"/>
      <c r="DK41" s="34"/>
      <c r="DL41" s="34"/>
      <c r="DM41" s="34"/>
      <c r="DN41" s="34"/>
      <c r="DO41" s="34"/>
      <c r="DP41" s="34"/>
      <c r="DQ41" s="34"/>
      <c r="DR41" s="34"/>
      <c r="DS41" s="34"/>
      <c r="DT41" s="34"/>
      <c r="DU41" s="34"/>
      <c r="DV41" s="34"/>
      <c r="DW41" s="34"/>
      <c r="DX41" s="34"/>
      <c r="DY41" s="34"/>
      <c r="DZ41" s="34"/>
      <c r="EA41" s="34"/>
      <c r="EB41" s="34"/>
      <c r="EC41" s="34"/>
      <c r="ED41" s="34"/>
      <c r="EE41" s="34"/>
      <c r="EF41" s="34"/>
      <c r="EG41" s="34"/>
      <c r="EH41" s="34"/>
      <c r="EI41" s="34"/>
      <c r="EJ41" s="34"/>
      <c r="EK41" s="34"/>
      <c r="EL41" s="34"/>
      <c r="EM41" s="34"/>
      <c r="EN41" s="34"/>
      <c r="EO41" s="34"/>
      <c r="EP41" s="34"/>
      <c r="EQ41" s="34"/>
      <c r="ER41" s="34"/>
      <c r="ES41" s="34"/>
      <c r="ET41" s="34"/>
      <c r="EU41" s="34"/>
      <c r="EV41" s="34"/>
      <c r="EW41" s="34"/>
      <c r="EX41" s="34"/>
      <c r="EY41" s="34"/>
      <c r="EZ41" s="34"/>
      <c r="FA41" s="34"/>
      <c r="FB41" s="34"/>
      <c r="FC41" s="34"/>
      <c r="FD41" s="34"/>
      <c r="FE41" s="34"/>
      <c r="FF41" s="34"/>
      <c r="FG41" s="34"/>
      <c r="FH41" s="34"/>
      <c r="FI41" s="34"/>
      <c r="FJ41" s="34"/>
      <c r="FK41" s="34"/>
      <c r="FL41" s="34"/>
      <c r="FM41" s="34"/>
    </row>
    <row r="42" spans="1:169" s="26" customFormat="1" ht="12.75" customHeight="1">
      <c r="A42" s="779"/>
      <c r="B42" s="781"/>
      <c r="C42" s="781"/>
      <c r="D42" s="784"/>
      <c r="E42" s="787"/>
      <c r="F42" s="793"/>
      <c r="G42" s="578"/>
      <c r="H42" s="789"/>
      <c r="I42" s="789"/>
      <c r="J42" s="789"/>
      <c r="K42" s="789"/>
      <c r="L42" s="789"/>
      <c r="M42" s="791"/>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c r="EJ42" s="34"/>
      <c r="EK42" s="34"/>
      <c r="EL42" s="34"/>
      <c r="EM42" s="34"/>
      <c r="EN42" s="34"/>
      <c r="EO42" s="34"/>
      <c r="EP42" s="34"/>
      <c r="EQ42" s="34"/>
      <c r="ER42" s="34"/>
      <c r="ES42" s="34"/>
      <c r="ET42" s="34"/>
      <c r="EU42" s="34"/>
      <c r="EV42" s="34"/>
      <c r="EW42" s="34"/>
      <c r="EX42" s="34"/>
      <c r="EY42" s="34"/>
      <c r="EZ42" s="34"/>
      <c r="FA42" s="34"/>
      <c r="FB42" s="34"/>
      <c r="FC42" s="34"/>
      <c r="FD42" s="34"/>
      <c r="FE42" s="34"/>
      <c r="FF42" s="34"/>
      <c r="FG42" s="34"/>
      <c r="FH42" s="34"/>
      <c r="FI42" s="34"/>
      <c r="FJ42" s="34"/>
      <c r="FK42" s="34"/>
      <c r="FL42" s="34"/>
      <c r="FM42" s="34"/>
    </row>
    <row r="43" spans="1:169" s="26" customFormat="1" ht="12.75" customHeight="1">
      <c r="A43" s="779"/>
      <c r="B43" s="781"/>
      <c r="C43" s="781"/>
      <c r="D43" s="784"/>
      <c r="E43" s="787"/>
      <c r="F43" s="793"/>
      <c r="G43" s="578"/>
      <c r="H43" s="789"/>
      <c r="I43" s="789"/>
      <c r="J43" s="789"/>
      <c r="K43" s="789"/>
      <c r="L43" s="789"/>
      <c r="M43" s="791"/>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c r="EJ43" s="34"/>
      <c r="EK43" s="34"/>
      <c r="EL43" s="34"/>
      <c r="EM43" s="34"/>
      <c r="EN43" s="34"/>
      <c r="EO43" s="34"/>
      <c r="EP43" s="34"/>
      <c r="EQ43" s="34"/>
      <c r="ER43" s="34"/>
      <c r="ES43" s="34"/>
      <c r="ET43" s="34"/>
      <c r="EU43" s="34"/>
      <c r="EV43" s="34"/>
      <c r="EW43" s="34"/>
      <c r="EX43" s="34"/>
      <c r="EY43" s="34"/>
      <c r="EZ43" s="34"/>
      <c r="FA43" s="34"/>
      <c r="FB43" s="34"/>
      <c r="FC43" s="34"/>
      <c r="FD43" s="34"/>
      <c r="FE43" s="34"/>
      <c r="FF43" s="34"/>
      <c r="FG43" s="34"/>
      <c r="FH43" s="34"/>
      <c r="FI43" s="34"/>
      <c r="FJ43" s="34"/>
      <c r="FK43" s="34"/>
      <c r="FL43" s="34"/>
      <c r="FM43" s="34"/>
    </row>
    <row r="44" spans="1:169" s="26" customFormat="1" ht="13.5" customHeight="1">
      <c r="A44" s="779"/>
      <c r="B44" s="781"/>
      <c r="C44" s="781"/>
      <c r="D44" s="784"/>
      <c r="E44" s="787"/>
      <c r="F44" s="793"/>
      <c r="G44" s="578"/>
      <c r="H44" s="789"/>
      <c r="I44" s="789"/>
      <c r="J44" s="789"/>
      <c r="K44" s="789"/>
      <c r="L44" s="789"/>
      <c r="M44" s="791"/>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c r="EJ44" s="34"/>
      <c r="EK44" s="34"/>
      <c r="EL44" s="34"/>
      <c r="EM44" s="34"/>
      <c r="EN44" s="34"/>
      <c r="EO44" s="34"/>
      <c r="EP44" s="34"/>
      <c r="EQ44" s="34"/>
      <c r="ER44" s="34"/>
      <c r="ES44" s="34"/>
      <c r="ET44" s="34"/>
      <c r="EU44" s="34"/>
      <c r="EV44" s="34"/>
      <c r="EW44" s="34"/>
      <c r="EX44" s="34"/>
      <c r="EY44" s="34"/>
      <c r="EZ44" s="34"/>
      <c r="FA44" s="34"/>
      <c r="FB44" s="34"/>
      <c r="FC44" s="34"/>
      <c r="FD44" s="34"/>
      <c r="FE44" s="34"/>
      <c r="FF44" s="34"/>
      <c r="FG44" s="34"/>
      <c r="FH44" s="34"/>
      <c r="FI44" s="34"/>
      <c r="FJ44" s="34"/>
      <c r="FK44" s="34"/>
      <c r="FL44" s="34"/>
      <c r="FM44" s="34"/>
    </row>
    <row r="45" spans="1:169">
      <c r="A45" s="779"/>
      <c r="B45" s="781"/>
      <c r="C45" s="781"/>
      <c r="D45" s="784"/>
      <c r="E45" s="787"/>
      <c r="F45" s="793"/>
      <c r="G45" s="578"/>
      <c r="H45" s="789"/>
      <c r="I45" s="789"/>
      <c r="J45" s="789"/>
      <c r="K45" s="789"/>
      <c r="L45" s="789"/>
      <c r="M45" s="791"/>
      <c r="N45" s="34"/>
      <c r="O45" s="34"/>
    </row>
    <row r="46" spans="1:169">
      <c r="A46" s="779"/>
      <c r="B46" s="781"/>
      <c r="C46" s="781"/>
      <c r="D46" s="784"/>
      <c r="E46" s="787"/>
      <c r="F46" s="793"/>
      <c r="G46" s="578"/>
      <c r="H46" s="789"/>
      <c r="I46" s="789"/>
      <c r="J46" s="789"/>
      <c r="K46" s="789"/>
      <c r="L46" s="789"/>
      <c r="M46" s="791"/>
      <c r="N46" s="34"/>
      <c r="O46" s="34"/>
    </row>
    <row r="47" spans="1:169">
      <c r="A47" s="779"/>
      <c r="B47" s="781"/>
      <c r="C47" s="781"/>
      <c r="D47" s="784"/>
      <c r="E47" s="787"/>
      <c r="F47" s="793"/>
      <c r="G47" s="578"/>
      <c r="H47" s="789"/>
      <c r="I47" s="789"/>
      <c r="J47" s="789"/>
      <c r="K47" s="789"/>
      <c r="L47" s="789"/>
      <c r="M47" s="791"/>
      <c r="N47" s="34"/>
      <c r="O47" s="34"/>
    </row>
    <row r="48" spans="1:169">
      <c r="A48" s="779"/>
      <c r="B48" s="781"/>
      <c r="C48" s="781"/>
      <c r="D48" s="784"/>
      <c r="E48" s="787"/>
      <c r="F48" s="793"/>
      <c r="G48" s="578"/>
      <c r="H48" s="789"/>
      <c r="I48" s="789"/>
      <c r="J48" s="789"/>
      <c r="K48" s="789"/>
      <c r="L48" s="789"/>
      <c r="M48" s="791"/>
      <c r="N48" s="34"/>
      <c r="O48" s="34"/>
    </row>
    <row r="49" spans="1:169">
      <c r="A49" s="779"/>
      <c r="B49" s="781"/>
      <c r="C49" s="781"/>
      <c r="D49" s="784"/>
      <c r="E49" s="787"/>
      <c r="F49" s="793"/>
      <c r="G49" s="578"/>
      <c r="H49" s="789"/>
      <c r="I49" s="789"/>
      <c r="J49" s="789"/>
      <c r="K49" s="789"/>
      <c r="L49" s="789"/>
      <c r="M49" s="791"/>
      <c r="N49" s="34"/>
      <c r="O49" s="34"/>
    </row>
    <row r="50" spans="1:169" s="26" customFormat="1" ht="12.75">
      <c r="A50" s="779">
        <v>5</v>
      </c>
      <c r="B50" s="781" t="str">
        <f>'7- Mapa Final'!B50</f>
        <v>Pérdida de documentos</v>
      </c>
      <c r="C50" s="781" t="str">
        <f>'7- Mapa Final'!C50</f>
        <v>Extravío temporal o definitivo de los  documentos de los procesos judiciales</v>
      </c>
      <c r="D50" s="783" t="str">
        <f>'7- Mapa Final'!J50</f>
        <v>Muy Baja - 1</v>
      </c>
      <c r="E50" s="786" t="str">
        <f>'7- Mapa Final'!K50</f>
        <v>Moderado - 3</v>
      </c>
      <c r="F50" s="793" t="str">
        <f>'7- Mapa Final'!M50</f>
        <v>Moderado - 3</v>
      </c>
      <c r="G50" s="578"/>
      <c r="H50" s="789"/>
      <c r="I50" s="789"/>
      <c r="J50" s="789"/>
      <c r="K50" s="789"/>
      <c r="L50" s="789"/>
      <c r="M50" s="791"/>
      <c r="N50" s="34"/>
      <c r="O50" s="34"/>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c r="EJ50" s="34"/>
      <c r="EK50" s="34"/>
      <c r="EL50" s="34"/>
      <c r="EM50" s="34"/>
      <c r="EN50" s="34"/>
      <c r="EO50" s="34"/>
      <c r="EP50" s="34"/>
      <c r="EQ50" s="34"/>
      <c r="ER50" s="34"/>
      <c r="ES50" s="34"/>
      <c r="ET50" s="34"/>
      <c r="EU50" s="34"/>
      <c r="EV50" s="34"/>
      <c r="EW50" s="34"/>
      <c r="EX50" s="34"/>
      <c r="EY50" s="34"/>
      <c r="EZ50" s="34"/>
      <c r="FA50" s="34"/>
      <c r="FB50" s="34"/>
      <c r="FC50" s="34"/>
      <c r="FD50" s="34"/>
      <c r="FE50" s="34"/>
      <c r="FF50" s="34"/>
      <c r="FG50" s="34"/>
      <c r="FH50" s="34"/>
      <c r="FI50" s="34"/>
      <c r="FJ50" s="34"/>
      <c r="FK50" s="34"/>
      <c r="FL50" s="34"/>
      <c r="FM50" s="34"/>
    </row>
    <row r="51" spans="1:169" s="26" customFormat="1" ht="12.75" customHeight="1">
      <c r="A51" s="779"/>
      <c r="B51" s="781"/>
      <c r="C51" s="781"/>
      <c r="D51" s="784"/>
      <c r="E51" s="787"/>
      <c r="F51" s="793"/>
      <c r="G51" s="578"/>
      <c r="H51" s="789"/>
      <c r="I51" s="789"/>
      <c r="J51" s="789"/>
      <c r="K51" s="789"/>
      <c r="L51" s="789"/>
      <c r="M51" s="791"/>
      <c r="N51" s="34"/>
      <c r="O51" s="34"/>
      <c r="P51" s="34"/>
      <c r="Q51" s="34"/>
      <c r="R51" s="34"/>
      <c r="S51" s="34"/>
      <c r="T51" s="34"/>
      <c r="U51" s="34"/>
      <c r="V51" s="34"/>
      <c r="W51" s="34"/>
      <c r="X51" s="34"/>
      <c r="Y51" s="34"/>
      <c r="Z51" s="34"/>
      <c r="AA51" s="34"/>
      <c r="AB51" s="34"/>
      <c r="AC51" s="34"/>
      <c r="AD51" s="34"/>
      <c r="AE51" s="34"/>
      <c r="AF51" s="34"/>
      <c r="AG51" s="34"/>
      <c r="AH51" s="34"/>
      <c r="AI51" s="34"/>
      <c r="AJ51" s="34"/>
      <c r="AK51" s="34"/>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c r="EJ51" s="34"/>
      <c r="EK51" s="34"/>
      <c r="EL51" s="34"/>
      <c r="EM51" s="34"/>
      <c r="EN51" s="34"/>
      <c r="EO51" s="34"/>
      <c r="EP51" s="34"/>
      <c r="EQ51" s="34"/>
      <c r="ER51" s="34"/>
      <c r="ES51" s="34"/>
      <c r="ET51" s="34"/>
      <c r="EU51" s="34"/>
      <c r="EV51" s="34"/>
      <c r="EW51" s="34"/>
      <c r="EX51" s="34"/>
      <c r="EY51" s="34"/>
      <c r="EZ51" s="34"/>
      <c r="FA51" s="34"/>
      <c r="FB51" s="34"/>
      <c r="FC51" s="34"/>
      <c r="FD51" s="34"/>
      <c r="FE51" s="34"/>
      <c r="FF51" s="34"/>
      <c r="FG51" s="34"/>
      <c r="FH51" s="34"/>
      <c r="FI51" s="34"/>
      <c r="FJ51" s="34"/>
      <c r="FK51" s="34"/>
      <c r="FL51" s="34"/>
      <c r="FM51" s="34"/>
    </row>
    <row r="52" spans="1:169" s="26" customFormat="1" ht="12.75" customHeight="1">
      <c r="A52" s="779"/>
      <c r="B52" s="781"/>
      <c r="C52" s="781"/>
      <c r="D52" s="784"/>
      <c r="E52" s="787"/>
      <c r="F52" s="793"/>
      <c r="G52" s="578"/>
      <c r="H52" s="789"/>
      <c r="I52" s="789"/>
      <c r="J52" s="789"/>
      <c r="K52" s="789"/>
      <c r="L52" s="789"/>
      <c r="M52" s="791"/>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c r="EJ52" s="34"/>
      <c r="EK52" s="34"/>
      <c r="EL52" s="34"/>
      <c r="EM52" s="34"/>
      <c r="EN52" s="34"/>
      <c r="EO52" s="34"/>
      <c r="EP52" s="34"/>
      <c r="EQ52" s="34"/>
      <c r="ER52" s="34"/>
      <c r="ES52" s="34"/>
      <c r="ET52" s="34"/>
      <c r="EU52" s="34"/>
      <c r="EV52" s="34"/>
      <c r="EW52" s="34"/>
      <c r="EX52" s="34"/>
      <c r="EY52" s="34"/>
      <c r="EZ52" s="34"/>
      <c r="FA52" s="34"/>
      <c r="FB52" s="34"/>
      <c r="FC52" s="34"/>
      <c r="FD52" s="34"/>
      <c r="FE52" s="34"/>
      <c r="FF52" s="34"/>
      <c r="FG52" s="34"/>
      <c r="FH52" s="34"/>
      <c r="FI52" s="34"/>
      <c r="FJ52" s="34"/>
      <c r="FK52" s="34"/>
      <c r="FL52" s="34"/>
      <c r="FM52" s="34"/>
    </row>
    <row r="53" spans="1:169" s="26" customFormat="1" ht="12.75" customHeight="1">
      <c r="A53" s="779"/>
      <c r="B53" s="781"/>
      <c r="C53" s="781"/>
      <c r="D53" s="784"/>
      <c r="E53" s="787"/>
      <c r="F53" s="793"/>
      <c r="G53" s="578"/>
      <c r="H53" s="789"/>
      <c r="I53" s="789"/>
      <c r="J53" s="789"/>
      <c r="K53" s="789"/>
      <c r="L53" s="789"/>
      <c r="M53" s="791"/>
      <c r="N53" s="34"/>
      <c r="O53" s="34"/>
      <c r="P53" s="34"/>
      <c r="Q53" s="34"/>
      <c r="R53" s="34"/>
      <c r="S53" s="34"/>
      <c r="T53" s="34"/>
      <c r="U53" s="34"/>
      <c r="V53" s="34"/>
      <c r="W53" s="34"/>
      <c r="X53" s="34"/>
      <c r="Y53" s="34"/>
      <c r="Z53" s="34"/>
      <c r="AA53" s="34"/>
      <c r="AB53" s="34"/>
      <c r="AC53" s="34"/>
      <c r="AD53" s="34"/>
      <c r="AE53" s="34"/>
      <c r="AF53" s="34"/>
      <c r="AG53" s="34"/>
      <c r="AH53" s="34"/>
      <c r="AI53" s="34"/>
      <c r="AJ53" s="34"/>
      <c r="AK53" s="34"/>
      <c r="AL53" s="34"/>
      <c r="AM53" s="34"/>
      <c r="AN53" s="34"/>
      <c r="AO53" s="34"/>
      <c r="AP53" s="34"/>
      <c r="AQ53" s="34"/>
      <c r="AR53" s="34"/>
      <c r="AS53" s="34"/>
      <c r="AT53" s="34"/>
      <c r="AU53" s="34"/>
      <c r="AV53" s="34"/>
      <c r="AW53" s="34"/>
      <c r="AX53" s="34"/>
      <c r="AY53" s="34"/>
      <c r="AZ53" s="34"/>
      <c r="BA53" s="34"/>
      <c r="BB53" s="34"/>
      <c r="BC53" s="34"/>
      <c r="BD53" s="34"/>
      <c r="BE53" s="34"/>
      <c r="BF53" s="34"/>
      <c r="BG53" s="34"/>
      <c r="BH53" s="34"/>
      <c r="BI53" s="34"/>
      <c r="BJ53" s="34"/>
      <c r="BK53" s="34"/>
      <c r="BL53" s="34"/>
      <c r="BM53" s="34"/>
      <c r="BN53" s="34"/>
      <c r="BO53" s="34"/>
      <c r="BP53" s="34"/>
      <c r="BQ53" s="34"/>
      <c r="BR53" s="34"/>
      <c r="BS53" s="34"/>
      <c r="BT53" s="34"/>
      <c r="BU53" s="34"/>
      <c r="BV53" s="34"/>
      <c r="BW53" s="34"/>
      <c r="BX53" s="34"/>
      <c r="BY53" s="34"/>
      <c r="BZ53" s="34"/>
      <c r="CA53" s="34"/>
      <c r="CB53" s="34"/>
      <c r="CC53" s="34"/>
      <c r="CD53" s="34"/>
      <c r="CE53" s="34"/>
      <c r="CF53" s="34"/>
      <c r="CG53" s="34"/>
      <c r="CH53" s="34"/>
      <c r="CI53" s="34"/>
      <c r="CJ53" s="34"/>
      <c r="CK53" s="34"/>
      <c r="CL53" s="34"/>
      <c r="CM53" s="34"/>
      <c r="CN53" s="34"/>
      <c r="CO53" s="34"/>
      <c r="CP53" s="34"/>
      <c r="CQ53" s="34"/>
      <c r="CR53" s="34"/>
      <c r="CS53" s="34"/>
      <c r="CT53" s="34"/>
      <c r="CU53" s="34"/>
      <c r="CV53" s="34"/>
      <c r="CW53" s="34"/>
      <c r="CX53" s="34"/>
      <c r="CY53" s="34"/>
      <c r="CZ53" s="34"/>
      <c r="DA53" s="34"/>
      <c r="DB53" s="34"/>
      <c r="DC53" s="34"/>
      <c r="DD53" s="34"/>
      <c r="DE53" s="34"/>
      <c r="DF53" s="34"/>
      <c r="DG53" s="34"/>
      <c r="DH53" s="34"/>
      <c r="DI53" s="34"/>
      <c r="DJ53" s="34"/>
      <c r="DK53" s="34"/>
      <c r="DL53" s="34"/>
      <c r="DM53" s="34"/>
      <c r="DN53" s="34"/>
      <c r="DO53" s="34"/>
      <c r="DP53" s="34"/>
      <c r="DQ53" s="34"/>
      <c r="DR53" s="34"/>
      <c r="DS53" s="34"/>
      <c r="DT53" s="34"/>
      <c r="DU53" s="34"/>
      <c r="DV53" s="34"/>
      <c r="DW53" s="34"/>
      <c r="DX53" s="34"/>
      <c r="DY53" s="34"/>
      <c r="DZ53" s="34"/>
      <c r="EA53" s="34"/>
      <c r="EB53" s="34"/>
      <c r="EC53" s="34"/>
      <c r="ED53" s="34"/>
      <c r="EE53" s="34"/>
      <c r="EF53" s="34"/>
      <c r="EG53" s="34"/>
      <c r="EH53" s="34"/>
      <c r="EI53" s="34"/>
      <c r="EJ53" s="34"/>
      <c r="EK53" s="34"/>
      <c r="EL53" s="34"/>
      <c r="EM53" s="34"/>
      <c r="EN53" s="34"/>
      <c r="EO53" s="34"/>
      <c r="EP53" s="34"/>
      <c r="EQ53" s="34"/>
      <c r="ER53" s="34"/>
      <c r="ES53" s="34"/>
      <c r="ET53" s="34"/>
      <c r="EU53" s="34"/>
      <c r="EV53" s="34"/>
      <c r="EW53" s="34"/>
      <c r="EX53" s="34"/>
      <c r="EY53" s="34"/>
      <c r="EZ53" s="34"/>
      <c r="FA53" s="34"/>
      <c r="FB53" s="34"/>
      <c r="FC53" s="34"/>
      <c r="FD53" s="34"/>
      <c r="FE53" s="34"/>
      <c r="FF53" s="34"/>
      <c r="FG53" s="34"/>
      <c r="FH53" s="34"/>
      <c r="FI53" s="34"/>
      <c r="FJ53" s="34"/>
      <c r="FK53" s="34"/>
      <c r="FL53" s="34"/>
      <c r="FM53" s="34"/>
    </row>
    <row r="54" spans="1:169" s="26" customFormat="1" ht="13.5" customHeight="1">
      <c r="A54" s="779"/>
      <c r="B54" s="781"/>
      <c r="C54" s="781"/>
      <c r="D54" s="784"/>
      <c r="E54" s="787"/>
      <c r="F54" s="793"/>
      <c r="G54" s="578"/>
      <c r="H54" s="789"/>
      <c r="I54" s="789"/>
      <c r="J54" s="789"/>
      <c r="K54" s="789"/>
      <c r="L54" s="789"/>
      <c r="M54" s="791"/>
      <c r="N54" s="34"/>
      <c r="O54" s="34"/>
      <c r="P54" s="34"/>
      <c r="Q54" s="34"/>
      <c r="R54" s="34"/>
      <c r="S54" s="34"/>
      <c r="T54" s="34"/>
      <c r="U54" s="34"/>
      <c r="V54" s="34"/>
      <c r="W54" s="34"/>
      <c r="X54" s="34"/>
      <c r="Y54" s="34"/>
      <c r="Z54" s="34"/>
      <c r="AA54" s="34"/>
      <c r="AB54" s="34"/>
      <c r="AC54" s="34"/>
      <c r="AD54" s="34"/>
      <c r="AE54" s="34"/>
      <c r="AF54" s="34"/>
      <c r="AG54" s="34"/>
      <c r="AH54" s="34"/>
      <c r="AI54" s="34"/>
      <c r="AJ54" s="34"/>
      <c r="AK54" s="34"/>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c r="EJ54" s="34"/>
      <c r="EK54" s="34"/>
      <c r="EL54" s="34"/>
      <c r="EM54" s="34"/>
      <c r="EN54" s="34"/>
      <c r="EO54" s="34"/>
      <c r="EP54" s="34"/>
      <c r="EQ54" s="34"/>
      <c r="ER54" s="34"/>
      <c r="ES54" s="34"/>
      <c r="ET54" s="34"/>
      <c r="EU54" s="34"/>
      <c r="EV54" s="34"/>
      <c r="EW54" s="34"/>
      <c r="EX54" s="34"/>
      <c r="EY54" s="34"/>
      <c r="EZ54" s="34"/>
      <c r="FA54" s="34"/>
      <c r="FB54" s="34"/>
      <c r="FC54" s="34"/>
      <c r="FD54" s="34"/>
      <c r="FE54" s="34"/>
      <c r="FF54" s="34"/>
      <c r="FG54" s="34"/>
      <c r="FH54" s="34"/>
      <c r="FI54" s="34"/>
      <c r="FJ54" s="34"/>
      <c r="FK54" s="34"/>
      <c r="FL54" s="34"/>
      <c r="FM54" s="34"/>
    </row>
    <row r="55" spans="1:169">
      <c r="A55" s="779"/>
      <c r="B55" s="781"/>
      <c r="C55" s="781"/>
      <c r="D55" s="784"/>
      <c r="E55" s="787"/>
      <c r="F55" s="793"/>
      <c r="G55" s="578"/>
      <c r="H55" s="789"/>
      <c r="I55" s="789"/>
      <c r="J55" s="789"/>
      <c r="K55" s="789"/>
      <c r="L55" s="789"/>
      <c r="M55" s="791"/>
      <c r="N55" s="34"/>
      <c r="O55" s="34"/>
    </row>
    <row r="56" spans="1:169">
      <c r="A56" s="779"/>
      <c r="B56" s="781"/>
      <c r="C56" s="781"/>
      <c r="D56" s="784"/>
      <c r="E56" s="787"/>
      <c r="F56" s="793"/>
      <c r="G56" s="578"/>
      <c r="H56" s="789"/>
      <c r="I56" s="789"/>
      <c r="J56" s="789"/>
      <c r="K56" s="789"/>
      <c r="L56" s="789"/>
      <c r="M56" s="791"/>
      <c r="N56" s="34"/>
      <c r="O56" s="34"/>
    </row>
    <row r="57" spans="1:169">
      <c r="A57" s="779"/>
      <c r="B57" s="781"/>
      <c r="C57" s="781"/>
      <c r="D57" s="784"/>
      <c r="E57" s="787"/>
      <c r="F57" s="793"/>
      <c r="G57" s="578"/>
      <c r="H57" s="789"/>
      <c r="I57" s="789"/>
      <c r="J57" s="789"/>
      <c r="K57" s="789"/>
      <c r="L57" s="789"/>
      <c r="M57" s="791"/>
      <c r="N57" s="34"/>
      <c r="O57" s="34"/>
    </row>
    <row r="58" spans="1:169">
      <c r="A58" s="779"/>
      <c r="B58" s="781"/>
      <c r="C58" s="781"/>
      <c r="D58" s="784"/>
      <c r="E58" s="787"/>
      <c r="F58" s="793"/>
      <c r="G58" s="578"/>
      <c r="H58" s="789"/>
      <c r="I58" s="789"/>
      <c r="J58" s="789"/>
      <c r="K58" s="789"/>
      <c r="L58" s="789"/>
      <c r="M58" s="791"/>
      <c r="N58" s="34"/>
      <c r="O58" s="34"/>
    </row>
    <row r="59" spans="1:169" ht="15.75" thickBot="1">
      <c r="A59" s="780"/>
      <c r="B59" s="782"/>
      <c r="C59" s="782"/>
      <c r="D59" s="785"/>
      <c r="E59" s="788"/>
      <c r="F59" s="794"/>
      <c r="G59" s="579"/>
      <c r="H59" s="790"/>
      <c r="I59" s="790"/>
      <c r="J59" s="790"/>
      <c r="K59" s="790"/>
      <c r="L59" s="790"/>
      <c r="M59" s="792"/>
      <c r="N59" s="34"/>
      <c r="O59" s="34"/>
    </row>
    <row r="60" spans="1:169" s="26" customFormat="1" ht="12.75">
      <c r="A60" s="828">
        <v>6</v>
      </c>
      <c r="B60" s="781" t="str">
        <f>'7- Mapa Final'!B61</f>
        <v xml:space="preserve">Afectaciones ambientales </v>
      </c>
      <c r="C60" s="781" t="str">
        <f>'7- Mapa Final'!C61</f>
        <v>Se tienen   afectaciones ambientales que generen impactos negativos en el entorno</v>
      </c>
      <c r="D60" s="783" t="str">
        <f>'7- Mapa Final'!J61</f>
        <v>Muy Baja - 1</v>
      </c>
      <c r="E60" s="786" t="str">
        <f>'7- Mapa Final'!K61</f>
        <v>Menor - 2</v>
      </c>
      <c r="F60" s="793" t="str">
        <f>'7- Mapa Final'!M61</f>
        <v>Bajo - 2</v>
      </c>
      <c r="G60" s="578"/>
      <c r="H60" s="789"/>
      <c r="I60" s="789"/>
      <c r="J60" s="789"/>
      <c r="K60" s="789"/>
      <c r="L60" s="789"/>
      <c r="M60" s="791"/>
      <c r="N60" s="34"/>
      <c r="O60" s="34"/>
      <c r="P60" s="34"/>
      <c r="Q60" s="34"/>
      <c r="R60" s="34"/>
      <c r="S60" s="34"/>
      <c r="T60" s="34"/>
      <c r="U60" s="34"/>
      <c r="V60" s="34"/>
      <c r="W60" s="34"/>
      <c r="X60" s="34"/>
      <c r="Y60" s="34"/>
      <c r="Z60" s="34"/>
      <c r="AA60" s="34"/>
      <c r="AB60" s="34"/>
      <c r="AC60" s="34"/>
      <c r="AD60" s="34"/>
      <c r="AE60" s="34"/>
      <c r="AF60" s="34"/>
      <c r="AG60" s="34"/>
      <c r="AH60" s="34"/>
      <c r="AI60" s="34"/>
      <c r="AJ60" s="34"/>
      <c r="AK60" s="34"/>
      <c r="AL60" s="34"/>
      <c r="AM60" s="34"/>
      <c r="AN60" s="34"/>
      <c r="AO60" s="34"/>
      <c r="AP60" s="34"/>
      <c r="AQ60" s="34"/>
      <c r="AR60" s="34"/>
      <c r="AS60" s="34"/>
      <c r="AT60" s="34"/>
      <c r="AU60" s="34"/>
      <c r="AV60" s="34"/>
      <c r="AW60" s="34"/>
      <c r="AX60" s="34"/>
      <c r="AY60" s="34"/>
      <c r="AZ60" s="34"/>
      <c r="BA60" s="34"/>
      <c r="BB60" s="34"/>
      <c r="BC60" s="34"/>
      <c r="BD60" s="34"/>
      <c r="BE60" s="34"/>
      <c r="BF60" s="34"/>
      <c r="BG60" s="34"/>
      <c r="BH60" s="34"/>
      <c r="BI60" s="34"/>
      <c r="BJ60" s="34"/>
      <c r="BK60" s="34"/>
      <c r="BL60" s="34"/>
      <c r="BM60" s="34"/>
      <c r="BN60" s="34"/>
      <c r="BO60" s="34"/>
      <c r="BP60" s="34"/>
      <c r="BQ60" s="34"/>
      <c r="BR60" s="34"/>
      <c r="BS60" s="34"/>
      <c r="BT60" s="34"/>
      <c r="BU60" s="34"/>
      <c r="BV60" s="34"/>
      <c r="BW60" s="34"/>
      <c r="BX60" s="34"/>
      <c r="BY60" s="34"/>
      <c r="BZ60" s="34"/>
      <c r="CA60" s="34"/>
      <c r="CB60" s="34"/>
      <c r="CC60" s="34"/>
      <c r="CD60" s="34"/>
      <c r="CE60" s="34"/>
      <c r="CF60" s="34"/>
      <c r="CG60" s="34"/>
      <c r="CH60" s="34"/>
      <c r="CI60" s="34"/>
      <c r="CJ60" s="34"/>
      <c r="CK60" s="34"/>
      <c r="CL60" s="34"/>
      <c r="CM60" s="34"/>
      <c r="CN60" s="34"/>
      <c r="CO60" s="34"/>
      <c r="CP60" s="34"/>
      <c r="CQ60" s="34"/>
      <c r="CR60" s="34"/>
      <c r="CS60" s="34"/>
      <c r="CT60" s="34"/>
      <c r="CU60" s="34"/>
      <c r="CV60" s="34"/>
      <c r="CW60" s="34"/>
      <c r="CX60" s="34"/>
      <c r="CY60" s="34"/>
      <c r="CZ60" s="34"/>
      <c r="DA60" s="34"/>
      <c r="DB60" s="34"/>
      <c r="DC60" s="34"/>
      <c r="DD60" s="34"/>
      <c r="DE60" s="34"/>
      <c r="DF60" s="34"/>
      <c r="DG60" s="34"/>
      <c r="DH60" s="34"/>
      <c r="DI60" s="34"/>
      <c r="DJ60" s="34"/>
      <c r="DK60" s="34"/>
      <c r="DL60" s="34"/>
      <c r="DM60" s="34"/>
      <c r="DN60" s="34"/>
      <c r="DO60" s="34"/>
      <c r="DP60" s="34"/>
      <c r="DQ60" s="34"/>
      <c r="DR60" s="34"/>
      <c r="DS60" s="34"/>
      <c r="DT60" s="34"/>
      <c r="DU60" s="34"/>
      <c r="DV60" s="34"/>
      <c r="DW60" s="34"/>
      <c r="DX60" s="34"/>
      <c r="DY60" s="34"/>
      <c r="DZ60" s="34"/>
      <c r="EA60" s="34"/>
      <c r="EB60" s="34"/>
      <c r="EC60" s="34"/>
      <c r="ED60" s="34"/>
      <c r="EE60" s="34"/>
      <c r="EF60" s="34"/>
      <c r="EG60" s="34"/>
      <c r="EH60" s="34"/>
      <c r="EI60" s="34"/>
      <c r="EJ60" s="34"/>
      <c r="EK60" s="34"/>
      <c r="EL60" s="34"/>
      <c r="EM60" s="34"/>
      <c r="EN60" s="34"/>
      <c r="EO60" s="34"/>
      <c r="EP60" s="34"/>
      <c r="EQ60" s="34"/>
      <c r="ER60" s="34"/>
      <c r="ES60" s="34"/>
      <c r="ET60" s="34"/>
      <c r="EU60" s="34"/>
      <c r="EV60" s="34"/>
      <c r="EW60" s="34"/>
      <c r="EX60" s="34"/>
      <c r="EY60" s="34"/>
      <c r="EZ60" s="34"/>
      <c r="FA60" s="34"/>
      <c r="FB60" s="34"/>
      <c r="FC60" s="34"/>
      <c r="FD60" s="34"/>
      <c r="FE60" s="34"/>
      <c r="FF60" s="34"/>
      <c r="FG60" s="34"/>
      <c r="FH60" s="34"/>
      <c r="FI60" s="34"/>
      <c r="FJ60" s="34"/>
      <c r="FK60" s="34"/>
      <c r="FL60" s="34"/>
      <c r="FM60" s="34"/>
    </row>
    <row r="61" spans="1:169" s="26" customFormat="1" ht="12.75" customHeight="1">
      <c r="A61" s="828"/>
      <c r="B61" s="781"/>
      <c r="C61" s="781"/>
      <c r="D61" s="784"/>
      <c r="E61" s="787"/>
      <c r="F61" s="793"/>
      <c r="G61" s="578"/>
      <c r="H61" s="789"/>
      <c r="I61" s="789"/>
      <c r="J61" s="789"/>
      <c r="K61" s="789"/>
      <c r="L61" s="789"/>
      <c r="M61" s="791"/>
      <c r="N61" s="34"/>
      <c r="O61" s="34"/>
      <c r="P61" s="34"/>
      <c r="Q61" s="34"/>
      <c r="R61" s="34"/>
      <c r="S61" s="34"/>
      <c r="T61" s="34"/>
      <c r="U61" s="34"/>
      <c r="V61" s="34"/>
      <c r="W61" s="34"/>
      <c r="X61" s="34"/>
      <c r="Y61" s="34"/>
      <c r="Z61" s="34"/>
      <c r="AA61" s="34"/>
      <c r="AB61" s="34"/>
      <c r="AC61" s="34"/>
      <c r="AD61" s="34"/>
      <c r="AE61" s="34"/>
      <c r="AF61" s="34"/>
      <c r="AG61" s="34"/>
      <c r="AH61" s="34"/>
      <c r="AI61" s="34"/>
      <c r="AJ61" s="34"/>
      <c r="AK61" s="34"/>
      <c r="AL61" s="34"/>
      <c r="AM61" s="34"/>
      <c r="AN61" s="34"/>
      <c r="AO61" s="34"/>
      <c r="AP61" s="34"/>
      <c r="AQ61" s="34"/>
      <c r="AR61" s="34"/>
      <c r="AS61" s="34"/>
      <c r="AT61" s="34"/>
      <c r="AU61" s="34"/>
      <c r="AV61" s="34"/>
      <c r="AW61" s="34"/>
      <c r="AX61" s="34"/>
      <c r="AY61" s="34"/>
      <c r="AZ61" s="34"/>
      <c r="BA61" s="34"/>
      <c r="BB61" s="34"/>
      <c r="BC61" s="34"/>
      <c r="BD61" s="34"/>
      <c r="BE61" s="34"/>
      <c r="BF61" s="34"/>
      <c r="BG61" s="34"/>
      <c r="BH61" s="34"/>
      <c r="BI61" s="34"/>
      <c r="BJ61" s="34"/>
      <c r="BK61" s="34"/>
      <c r="BL61" s="34"/>
      <c r="BM61" s="34"/>
      <c r="BN61" s="34"/>
      <c r="BO61" s="34"/>
      <c r="BP61" s="34"/>
      <c r="BQ61" s="34"/>
      <c r="BR61" s="34"/>
      <c r="BS61" s="34"/>
      <c r="BT61" s="34"/>
      <c r="BU61" s="34"/>
      <c r="BV61" s="34"/>
      <c r="BW61" s="34"/>
      <c r="BX61" s="34"/>
      <c r="BY61" s="34"/>
      <c r="BZ61" s="34"/>
      <c r="CA61" s="34"/>
      <c r="CB61" s="34"/>
      <c r="CC61" s="34"/>
      <c r="CD61" s="34"/>
      <c r="CE61" s="34"/>
      <c r="CF61" s="34"/>
      <c r="CG61" s="34"/>
      <c r="CH61" s="34"/>
      <c r="CI61" s="34"/>
      <c r="CJ61" s="34"/>
      <c r="CK61" s="34"/>
      <c r="CL61" s="34"/>
      <c r="CM61" s="34"/>
      <c r="CN61" s="34"/>
      <c r="CO61" s="34"/>
      <c r="CP61" s="34"/>
      <c r="CQ61" s="34"/>
      <c r="CR61" s="34"/>
      <c r="CS61" s="34"/>
      <c r="CT61" s="34"/>
      <c r="CU61" s="34"/>
      <c r="CV61" s="34"/>
      <c r="CW61" s="34"/>
      <c r="CX61" s="34"/>
      <c r="CY61" s="34"/>
      <c r="CZ61" s="34"/>
      <c r="DA61" s="34"/>
      <c r="DB61" s="34"/>
      <c r="DC61" s="34"/>
      <c r="DD61" s="34"/>
      <c r="DE61" s="34"/>
      <c r="DF61" s="34"/>
      <c r="DG61" s="34"/>
      <c r="DH61" s="34"/>
      <c r="DI61" s="34"/>
      <c r="DJ61" s="34"/>
      <c r="DK61" s="34"/>
      <c r="DL61" s="34"/>
      <c r="DM61" s="34"/>
      <c r="DN61" s="34"/>
      <c r="DO61" s="34"/>
      <c r="DP61" s="34"/>
      <c r="DQ61" s="34"/>
      <c r="DR61" s="34"/>
      <c r="DS61" s="34"/>
      <c r="DT61" s="34"/>
      <c r="DU61" s="34"/>
      <c r="DV61" s="34"/>
      <c r="DW61" s="34"/>
      <c r="DX61" s="34"/>
      <c r="DY61" s="34"/>
      <c r="DZ61" s="34"/>
      <c r="EA61" s="34"/>
      <c r="EB61" s="34"/>
      <c r="EC61" s="34"/>
      <c r="ED61" s="34"/>
      <c r="EE61" s="34"/>
      <c r="EF61" s="34"/>
      <c r="EG61" s="34"/>
      <c r="EH61" s="34"/>
      <c r="EI61" s="34"/>
      <c r="EJ61" s="34"/>
      <c r="EK61" s="34"/>
      <c r="EL61" s="34"/>
      <c r="EM61" s="34"/>
      <c r="EN61" s="34"/>
      <c r="EO61" s="34"/>
      <c r="EP61" s="34"/>
      <c r="EQ61" s="34"/>
      <c r="ER61" s="34"/>
      <c r="ES61" s="34"/>
      <c r="ET61" s="34"/>
      <c r="EU61" s="34"/>
      <c r="EV61" s="34"/>
      <c r="EW61" s="34"/>
      <c r="EX61" s="34"/>
      <c r="EY61" s="34"/>
      <c r="EZ61" s="34"/>
      <c r="FA61" s="34"/>
      <c r="FB61" s="34"/>
      <c r="FC61" s="34"/>
      <c r="FD61" s="34"/>
      <c r="FE61" s="34"/>
      <c r="FF61" s="34"/>
      <c r="FG61" s="34"/>
      <c r="FH61" s="34"/>
      <c r="FI61" s="34"/>
      <c r="FJ61" s="34"/>
      <c r="FK61" s="34"/>
      <c r="FL61" s="34"/>
      <c r="FM61" s="34"/>
    </row>
    <row r="62" spans="1:169" s="26" customFormat="1" ht="12.75" customHeight="1">
      <c r="A62" s="828"/>
      <c r="B62" s="781"/>
      <c r="C62" s="781"/>
      <c r="D62" s="784"/>
      <c r="E62" s="787"/>
      <c r="F62" s="793"/>
      <c r="G62" s="578"/>
      <c r="H62" s="789"/>
      <c r="I62" s="789"/>
      <c r="J62" s="789"/>
      <c r="K62" s="789"/>
      <c r="L62" s="789"/>
      <c r="M62" s="791"/>
      <c r="N62" s="34"/>
      <c r="O62" s="34"/>
      <c r="P62" s="34"/>
      <c r="Q62" s="34"/>
      <c r="R62" s="34"/>
      <c r="S62" s="34"/>
      <c r="T62" s="34"/>
      <c r="U62" s="34"/>
      <c r="V62" s="34"/>
      <c r="W62" s="34"/>
      <c r="X62" s="34"/>
      <c r="Y62" s="34"/>
      <c r="Z62" s="34"/>
      <c r="AA62" s="34"/>
      <c r="AB62" s="34"/>
      <c r="AC62" s="34"/>
      <c r="AD62" s="34"/>
      <c r="AE62" s="34"/>
      <c r="AF62" s="34"/>
      <c r="AG62" s="34"/>
      <c r="AH62" s="34"/>
      <c r="AI62" s="34"/>
      <c r="AJ62" s="34"/>
      <c r="AK62" s="34"/>
      <c r="AL62" s="34"/>
      <c r="AM62" s="34"/>
      <c r="AN62" s="34"/>
      <c r="AO62" s="34"/>
      <c r="AP62" s="34"/>
      <c r="AQ62" s="34"/>
      <c r="AR62" s="34"/>
      <c r="AS62" s="34"/>
      <c r="AT62" s="34"/>
      <c r="AU62" s="34"/>
      <c r="AV62" s="34"/>
      <c r="AW62" s="34"/>
      <c r="AX62" s="34"/>
      <c r="AY62" s="34"/>
      <c r="AZ62" s="34"/>
      <c r="BA62" s="34"/>
      <c r="BB62" s="34"/>
      <c r="BC62" s="34"/>
      <c r="BD62" s="34"/>
      <c r="BE62" s="34"/>
      <c r="BF62" s="34"/>
      <c r="BG62" s="34"/>
      <c r="BH62" s="34"/>
      <c r="BI62" s="34"/>
      <c r="BJ62" s="34"/>
      <c r="BK62" s="34"/>
      <c r="BL62" s="34"/>
      <c r="BM62" s="34"/>
      <c r="BN62" s="34"/>
      <c r="BO62" s="34"/>
      <c r="BP62" s="34"/>
      <c r="BQ62" s="34"/>
      <c r="BR62" s="34"/>
      <c r="BS62" s="34"/>
      <c r="BT62" s="34"/>
      <c r="BU62" s="34"/>
      <c r="BV62" s="34"/>
      <c r="BW62" s="34"/>
      <c r="BX62" s="34"/>
      <c r="BY62" s="34"/>
      <c r="BZ62" s="34"/>
      <c r="CA62" s="34"/>
      <c r="CB62" s="34"/>
      <c r="CC62" s="34"/>
      <c r="CD62" s="34"/>
      <c r="CE62" s="34"/>
      <c r="CF62" s="34"/>
      <c r="CG62" s="34"/>
      <c r="CH62" s="34"/>
      <c r="CI62" s="34"/>
      <c r="CJ62" s="34"/>
      <c r="CK62" s="34"/>
      <c r="CL62" s="34"/>
      <c r="CM62" s="34"/>
      <c r="CN62" s="34"/>
      <c r="CO62" s="34"/>
      <c r="CP62" s="34"/>
      <c r="CQ62" s="34"/>
      <c r="CR62" s="34"/>
      <c r="CS62" s="34"/>
      <c r="CT62" s="34"/>
      <c r="CU62" s="34"/>
      <c r="CV62" s="34"/>
      <c r="CW62" s="34"/>
      <c r="CX62" s="34"/>
      <c r="CY62" s="34"/>
      <c r="CZ62" s="34"/>
      <c r="DA62" s="34"/>
      <c r="DB62" s="34"/>
      <c r="DC62" s="34"/>
      <c r="DD62" s="34"/>
      <c r="DE62" s="34"/>
      <c r="DF62" s="34"/>
      <c r="DG62" s="34"/>
      <c r="DH62" s="34"/>
      <c r="DI62" s="34"/>
      <c r="DJ62" s="34"/>
      <c r="DK62" s="34"/>
      <c r="DL62" s="34"/>
      <c r="DM62" s="34"/>
      <c r="DN62" s="34"/>
      <c r="DO62" s="34"/>
      <c r="DP62" s="34"/>
      <c r="DQ62" s="34"/>
      <c r="DR62" s="34"/>
      <c r="DS62" s="34"/>
      <c r="DT62" s="34"/>
      <c r="DU62" s="34"/>
      <c r="DV62" s="34"/>
      <c r="DW62" s="34"/>
      <c r="DX62" s="34"/>
      <c r="DY62" s="34"/>
      <c r="DZ62" s="34"/>
      <c r="EA62" s="34"/>
      <c r="EB62" s="34"/>
      <c r="EC62" s="34"/>
      <c r="ED62" s="34"/>
      <c r="EE62" s="34"/>
      <c r="EF62" s="34"/>
      <c r="EG62" s="34"/>
      <c r="EH62" s="34"/>
      <c r="EI62" s="34"/>
      <c r="EJ62" s="34"/>
      <c r="EK62" s="34"/>
      <c r="EL62" s="34"/>
      <c r="EM62" s="34"/>
      <c r="EN62" s="34"/>
      <c r="EO62" s="34"/>
      <c r="EP62" s="34"/>
      <c r="EQ62" s="34"/>
      <c r="ER62" s="34"/>
      <c r="ES62" s="34"/>
      <c r="ET62" s="34"/>
      <c r="EU62" s="34"/>
      <c r="EV62" s="34"/>
      <c r="EW62" s="34"/>
      <c r="EX62" s="34"/>
      <c r="EY62" s="34"/>
      <c r="EZ62" s="34"/>
      <c r="FA62" s="34"/>
      <c r="FB62" s="34"/>
      <c r="FC62" s="34"/>
      <c r="FD62" s="34"/>
      <c r="FE62" s="34"/>
      <c r="FF62" s="34"/>
      <c r="FG62" s="34"/>
      <c r="FH62" s="34"/>
      <c r="FI62" s="34"/>
      <c r="FJ62" s="34"/>
      <c r="FK62" s="34"/>
      <c r="FL62" s="34"/>
      <c r="FM62" s="34"/>
    </row>
    <row r="63" spans="1:169" s="26" customFormat="1" ht="12.75" customHeight="1">
      <c r="A63" s="828"/>
      <c r="B63" s="781"/>
      <c r="C63" s="781"/>
      <c r="D63" s="784"/>
      <c r="E63" s="787"/>
      <c r="F63" s="793"/>
      <c r="G63" s="578"/>
      <c r="H63" s="789"/>
      <c r="I63" s="789"/>
      <c r="J63" s="789"/>
      <c r="K63" s="789"/>
      <c r="L63" s="789"/>
      <c r="M63" s="791"/>
      <c r="N63" s="34"/>
      <c r="O63" s="34"/>
      <c r="P63" s="34"/>
      <c r="Q63" s="34"/>
      <c r="R63" s="34"/>
      <c r="S63" s="34"/>
      <c r="T63" s="34"/>
      <c r="U63" s="34"/>
      <c r="V63" s="34"/>
      <c r="W63" s="34"/>
      <c r="X63" s="34"/>
      <c r="Y63" s="34"/>
      <c r="Z63" s="34"/>
      <c r="AA63" s="34"/>
      <c r="AB63" s="34"/>
      <c r="AC63" s="34"/>
      <c r="AD63" s="34"/>
      <c r="AE63" s="34"/>
      <c r="AF63" s="34"/>
      <c r="AG63" s="34"/>
      <c r="AH63" s="34"/>
      <c r="AI63" s="34"/>
      <c r="AJ63" s="34"/>
      <c r="AK63" s="34"/>
      <c r="AL63" s="34"/>
      <c r="AM63" s="34"/>
      <c r="AN63" s="34"/>
      <c r="AO63" s="34"/>
      <c r="AP63" s="34"/>
      <c r="AQ63" s="34"/>
      <c r="AR63" s="34"/>
      <c r="AS63" s="34"/>
      <c r="AT63" s="34"/>
      <c r="AU63" s="34"/>
      <c r="AV63" s="34"/>
      <c r="AW63" s="34"/>
      <c r="AX63" s="34"/>
      <c r="AY63" s="34"/>
      <c r="AZ63" s="34"/>
      <c r="BA63" s="34"/>
      <c r="BB63" s="34"/>
      <c r="BC63" s="34"/>
      <c r="BD63" s="34"/>
      <c r="BE63" s="34"/>
      <c r="BF63" s="34"/>
      <c r="BG63" s="34"/>
      <c r="BH63" s="34"/>
      <c r="BI63" s="34"/>
      <c r="BJ63" s="34"/>
      <c r="BK63" s="34"/>
      <c r="BL63" s="34"/>
      <c r="BM63" s="34"/>
      <c r="BN63" s="34"/>
      <c r="BO63" s="34"/>
      <c r="BP63" s="34"/>
      <c r="BQ63" s="34"/>
      <c r="BR63" s="34"/>
      <c r="BS63" s="34"/>
      <c r="BT63" s="34"/>
      <c r="BU63" s="34"/>
      <c r="BV63" s="34"/>
      <c r="BW63" s="34"/>
      <c r="BX63" s="34"/>
      <c r="BY63" s="34"/>
      <c r="BZ63" s="34"/>
      <c r="CA63" s="34"/>
      <c r="CB63" s="34"/>
      <c r="CC63" s="34"/>
      <c r="CD63" s="34"/>
      <c r="CE63" s="34"/>
      <c r="CF63" s="34"/>
      <c r="CG63" s="34"/>
      <c r="CH63" s="34"/>
      <c r="CI63" s="34"/>
      <c r="CJ63" s="34"/>
      <c r="CK63" s="34"/>
      <c r="CL63" s="34"/>
      <c r="CM63" s="34"/>
      <c r="CN63" s="34"/>
      <c r="CO63" s="34"/>
      <c r="CP63" s="34"/>
      <c r="CQ63" s="34"/>
      <c r="CR63" s="34"/>
      <c r="CS63" s="34"/>
      <c r="CT63" s="34"/>
      <c r="CU63" s="34"/>
      <c r="CV63" s="34"/>
      <c r="CW63" s="34"/>
      <c r="CX63" s="34"/>
      <c r="CY63" s="34"/>
      <c r="CZ63" s="34"/>
      <c r="DA63" s="34"/>
      <c r="DB63" s="34"/>
      <c r="DC63" s="34"/>
      <c r="DD63" s="34"/>
      <c r="DE63" s="34"/>
      <c r="DF63" s="34"/>
      <c r="DG63" s="34"/>
      <c r="DH63" s="34"/>
      <c r="DI63" s="34"/>
      <c r="DJ63" s="34"/>
      <c r="DK63" s="34"/>
      <c r="DL63" s="34"/>
      <c r="DM63" s="34"/>
      <c r="DN63" s="34"/>
      <c r="DO63" s="34"/>
      <c r="DP63" s="34"/>
      <c r="DQ63" s="34"/>
      <c r="DR63" s="34"/>
      <c r="DS63" s="34"/>
      <c r="DT63" s="34"/>
      <c r="DU63" s="34"/>
      <c r="DV63" s="34"/>
      <c r="DW63" s="34"/>
      <c r="DX63" s="34"/>
      <c r="DY63" s="34"/>
      <c r="DZ63" s="34"/>
      <c r="EA63" s="34"/>
      <c r="EB63" s="34"/>
      <c r="EC63" s="34"/>
      <c r="ED63" s="34"/>
      <c r="EE63" s="34"/>
      <c r="EF63" s="34"/>
      <c r="EG63" s="34"/>
      <c r="EH63" s="34"/>
      <c r="EI63" s="34"/>
      <c r="EJ63" s="34"/>
      <c r="EK63" s="34"/>
      <c r="EL63" s="34"/>
      <c r="EM63" s="34"/>
      <c r="EN63" s="34"/>
      <c r="EO63" s="34"/>
      <c r="EP63" s="34"/>
      <c r="EQ63" s="34"/>
      <c r="ER63" s="34"/>
      <c r="ES63" s="34"/>
      <c r="ET63" s="34"/>
      <c r="EU63" s="34"/>
      <c r="EV63" s="34"/>
      <c r="EW63" s="34"/>
      <c r="EX63" s="34"/>
      <c r="EY63" s="34"/>
      <c r="EZ63" s="34"/>
      <c r="FA63" s="34"/>
      <c r="FB63" s="34"/>
      <c r="FC63" s="34"/>
      <c r="FD63" s="34"/>
      <c r="FE63" s="34"/>
      <c r="FF63" s="34"/>
      <c r="FG63" s="34"/>
      <c r="FH63" s="34"/>
      <c r="FI63" s="34"/>
      <c r="FJ63" s="34"/>
      <c r="FK63" s="34"/>
      <c r="FL63" s="34"/>
      <c r="FM63" s="34"/>
    </row>
    <row r="64" spans="1:169" s="26" customFormat="1" ht="13.5" customHeight="1">
      <c r="A64" s="828"/>
      <c r="B64" s="781"/>
      <c r="C64" s="781"/>
      <c r="D64" s="784"/>
      <c r="E64" s="787"/>
      <c r="F64" s="793"/>
      <c r="G64" s="578"/>
      <c r="H64" s="789"/>
      <c r="I64" s="789"/>
      <c r="J64" s="789"/>
      <c r="K64" s="789"/>
      <c r="L64" s="789"/>
      <c r="M64" s="791"/>
      <c r="N64" s="34"/>
      <c r="O64" s="34"/>
      <c r="P64" s="34"/>
      <c r="Q64" s="34"/>
      <c r="R64" s="34"/>
      <c r="S64" s="34"/>
      <c r="T64" s="34"/>
      <c r="U64" s="34"/>
      <c r="V64" s="34"/>
      <c r="W64" s="34"/>
      <c r="X64" s="34"/>
      <c r="Y64" s="34"/>
      <c r="Z64" s="34"/>
      <c r="AA64" s="34"/>
      <c r="AB64" s="34"/>
      <c r="AC64" s="34"/>
      <c r="AD64" s="34"/>
      <c r="AE64" s="34"/>
      <c r="AF64" s="34"/>
      <c r="AG64" s="34"/>
      <c r="AH64" s="34"/>
      <c r="AI64" s="34"/>
      <c r="AJ64" s="34"/>
      <c r="AK64" s="34"/>
      <c r="AL64" s="34"/>
      <c r="AM64" s="34"/>
      <c r="AN64" s="34"/>
      <c r="AO64" s="34"/>
      <c r="AP64" s="34"/>
      <c r="AQ64" s="34"/>
      <c r="AR64" s="34"/>
      <c r="AS64" s="34"/>
      <c r="AT64" s="34"/>
      <c r="AU64" s="34"/>
      <c r="AV64" s="34"/>
      <c r="AW64" s="34"/>
      <c r="AX64" s="34"/>
      <c r="AY64" s="34"/>
      <c r="AZ64" s="34"/>
      <c r="BA64" s="34"/>
      <c r="BB64" s="34"/>
      <c r="BC64" s="34"/>
      <c r="BD64" s="34"/>
      <c r="BE64" s="34"/>
      <c r="BF64" s="34"/>
      <c r="BG64" s="34"/>
      <c r="BH64" s="34"/>
      <c r="BI64" s="34"/>
      <c r="BJ64" s="34"/>
      <c r="BK64" s="34"/>
      <c r="BL64" s="34"/>
      <c r="BM64" s="34"/>
      <c r="BN64" s="34"/>
      <c r="BO64" s="34"/>
      <c r="BP64" s="34"/>
      <c r="BQ64" s="34"/>
      <c r="BR64" s="34"/>
      <c r="BS64" s="34"/>
      <c r="BT64" s="34"/>
      <c r="BU64" s="34"/>
      <c r="BV64" s="34"/>
      <c r="BW64" s="34"/>
      <c r="BX64" s="34"/>
      <c r="BY64" s="34"/>
      <c r="BZ64" s="34"/>
      <c r="CA64" s="34"/>
      <c r="CB64" s="34"/>
      <c r="CC64" s="34"/>
      <c r="CD64" s="34"/>
      <c r="CE64" s="34"/>
      <c r="CF64" s="34"/>
      <c r="CG64" s="34"/>
      <c r="CH64" s="34"/>
      <c r="CI64" s="34"/>
      <c r="CJ64" s="34"/>
      <c r="CK64" s="34"/>
      <c r="CL64" s="34"/>
      <c r="CM64" s="34"/>
      <c r="CN64" s="34"/>
      <c r="CO64" s="34"/>
      <c r="CP64" s="34"/>
      <c r="CQ64" s="34"/>
      <c r="CR64" s="34"/>
      <c r="CS64" s="34"/>
      <c r="CT64" s="34"/>
      <c r="CU64" s="34"/>
      <c r="CV64" s="34"/>
      <c r="CW64" s="34"/>
      <c r="CX64" s="34"/>
      <c r="CY64" s="34"/>
      <c r="CZ64" s="34"/>
      <c r="DA64" s="34"/>
      <c r="DB64" s="34"/>
      <c r="DC64" s="34"/>
      <c r="DD64" s="34"/>
      <c r="DE64" s="34"/>
      <c r="DF64" s="34"/>
      <c r="DG64" s="34"/>
      <c r="DH64" s="34"/>
      <c r="DI64" s="34"/>
      <c r="DJ64" s="34"/>
      <c r="DK64" s="34"/>
      <c r="DL64" s="34"/>
      <c r="DM64" s="34"/>
      <c r="DN64" s="34"/>
      <c r="DO64" s="34"/>
      <c r="DP64" s="34"/>
      <c r="DQ64" s="34"/>
      <c r="DR64" s="34"/>
      <c r="DS64" s="34"/>
      <c r="DT64" s="34"/>
      <c r="DU64" s="34"/>
      <c r="DV64" s="34"/>
      <c r="DW64" s="34"/>
      <c r="DX64" s="34"/>
      <c r="DY64" s="34"/>
      <c r="DZ64" s="34"/>
      <c r="EA64" s="34"/>
      <c r="EB64" s="34"/>
      <c r="EC64" s="34"/>
      <c r="ED64" s="34"/>
      <c r="EE64" s="34"/>
      <c r="EF64" s="34"/>
      <c r="EG64" s="34"/>
      <c r="EH64" s="34"/>
      <c r="EI64" s="34"/>
      <c r="EJ64" s="34"/>
      <c r="EK64" s="34"/>
      <c r="EL64" s="34"/>
      <c r="EM64" s="34"/>
      <c r="EN64" s="34"/>
      <c r="EO64" s="34"/>
      <c r="EP64" s="34"/>
      <c r="EQ64" s="34"/>
      <c r="ER64" s="34"/>
      <c r="ES64" s="34"/>
      <c r="ET64" s="34"/>
      <c r="EU64" s="34"/>
      <c r="EV64" s="34"/>
      <c r="EW64" s="34"/>
      <c r="EX64" s="34"/>
      <c r="EY64" s="34"/>
      <c r="EZ64" s="34"/>
      <c r="FA64" s="34"/>
      <c r="FB64" s="34"/>
      <c r="FC64" s="34"/>
      <c r="FD64" s="34"/>
      <c r="FE64" s="34"/>
      <c r="FF64" s="34"/>
      <c r="FG64" s="34"/>
      <c r="FH64" s="34"/>
      <c r="FI64" s="34"/>
      <c r="FJ64" s="34"/>
      <c r="FK64" s="34"/>
      <c r="FL64" s="34"/>
      <c r="FM64" s="34"/>
    </row>
    <row r="65" spans="1:169">
      <c r="A65" s="828"/>
      <c r="B65" s="781"/>
      <c r="C65" s="781"/>
      <c r="D65" s="784"/>
      <c r="E65" s="787"/>
      <c r="F65" s="793"/>
      <c r="G65" s="578"/>
      <c r="H65" s="789"/>
      <c r="I65" s="789"/>
      <c r="J65" s="789"/>
      <c r="K65" s="789"/>
      <c r="L65" s="789"/>
      <c r="M65" s="791"/>
      <c r="N65" s="34"/>
      <c r="O65" s="34"/>
    </row>
    <row r="66" spans="1:169">
      <c r="A66" s="828"/>
      <c r="B66" s="781"/>
      <c r="C66" s="781"/>
      <c r="D66" s="784"/>
      <c r="E66" s="787"/>
      <c r="F66" s="793"/>
      <c r="G66" s="578"/>
      <c r="H66" s="789"/>
      <c r="I66" s="789"/>
      <c r="J66" s="789"/>
      <c r="K66" s="789"/>
      <c r="L66" s="789"/>
      <c r="M66" s="791"/>
      <c r="N66" s="34"/>
      <c r="O66" s="34"/>
    </row>
    <row r="67" spans="1:169">
      <c r="A67" s="828"/>
      <c r="B67" s="781"/>
      <c r="C67" s="781"/>
      <c r="D67" s="784"/>
      <c r="E67" s="787"/>
      <c r="F67" s="793"/>
      <c r="G67" s="578"/>
      <c r="H67" s="789"/>
      <c r="I67" s="789"/>
      <c r="J67" s="789"/>
      <c r="K67" s="789"/>
      <c r="L67" s="789"/>
      <c r="M67" s="791"/>
      <c r="N67" s="34"/>
      <c r="O67" s="34"/>
    </row>
    <row r="68" spans="1:169">
      <c r="A68" s="828"/>
      <c r="B68" s="781"/>
      <c r="C68" s="781"/>
      <c r="D68" s="784"/>
      <c r="E68" s="787"/>
      <c r="F68" s="793"/>
      <c r="G68" s="578"/>
      <c r="H68" s="789"/>
      <c r="I68" s="789"/>
      <c r="J68" s="789"/>
      <c r="K68" s="789"/>
      <c r="L68" s="789"/>
      <c r="M68" s="791"/>
      <c r="N68" s="34"/>
      <c r="O68" s="34"/>
    </row>
    <row r="69" spans="1:169" ht="15.75" thickBot="1">
      <c r="A69" s="829"/>
      <c r="B69" s="782"/>
      <c r="C69" s="782"/>
      <c r="D69" s="785"/>
      <c r="E69" s="788"/>
      <c r="F69" s="794"/>
      <c r="G69" s="579"/>
      <c r="H69" s="790"/>
      <c r="I69" s="790"/>
      <c r="J69" s="790"/>
      <c r="K69" s="790"/>
      <c r="L69" s="790"/>
      <c r="M69" s="792"/>
      <c r="N69" s="34"/>
      <c r="O69" s="34"/>
    </row>
    <row r="70" spans="1:169" s="26" customFormat="1" ht="12.75">
      <c r="A70" s="826">
        <v>7</v>
      </c>
      <c r="B70" s="781" t="str">
        <f>'7- Mapa Final'!B71</f>
        <v xml:space="preserve">Recibir , ofrecer, prometer , entregar o aceptar dádivas o beneficios a nombre propio o de terceros para afectar las condiciones de integridad, confidencialidad y disponibilidad de la información que se maneja en las sedes judiciales 
</v>
      </c>
      <c r="C70" s="781" t="str">
        <f>'7- Mapa Final'!C71</f>
        <v xml:space="preserve">Expedir, alterar, retener, extraviar o entregar  documentos  o información sin el lleno de requisitos legales </v>
      </c>
      <c r="D70" s="783" t="str">
        <f>'7- Mapa Final'!J71</f>
        <v>Muy Baja - 1</v>
      </c>
      <c r="E70" s="786" t="str">
        <f>'7- Mapa Final'!K71</f>
        <v>Moderado - 3</v>
      </c>
      <c r="F70" s="793" t="str">
        <f>'7- Mapa Final'!M71</f>
        <v>Moderado - 3</v>
      </c>
      <c r="G70" s="578"/>
      <c r="H70" s="789"/>
      <c r="I70" s="789"/>
      <c r="J70" s="789"/>
      <c r="K70" s="789"/>
      <c r="L70" s="789"/>
      <c r="M70" s="791"/>
      <c r="N70" s="34"/>
      <c r="O70" s="34"/>
      <c r="P70" s="34"/>
      <c r="Q70" s="34"/>
      <c r="R70" s="34"/>
      <c r="S70" s="34"/>
      <c r="T70" s="34"/>
      <c r="U70" s="34"/>
      <c r="V70" s="34"/>
      <c r="W70" s="34"/>
      <c r="X70" s="34"/>
      <c r="Y70" s="34"/>
      <c r="Z70" s="34"/>
      <c r="AA70" s="34"/>
      <c r="AB70" s="34"/>
      <c r="AC70" s="34"/>
      <c r="AD70" s="34"/>
      <c r="AE70" s="34"/>
      <c r="AF70" s="34"/>
      <c r="AG70" s="34"/>
      <c r="AH70" s="34"/>
      <c r="AI70" s="34"/>
      <c r="AJ70" s="34"/>
      <c r="AK70" s="34"/>
      <c r="AL70" s="34"/>
      <c r="AM70" s="34"/>
      <c r="AN70" s="34"/>
      <c r="AO70" s="34"/>
      <c r="AP70" s="34"/>
      <c r="AQ70" s="34"/>
      <c r="AR70" s="34"/>
      <c r="AS70" s="34"/>
      <c r="AT70" s="34"/>
      <c r="AU70" s="34"/>
      <c r="AV70" s="34"/>
      <c r="AW70" s="34"/>
      <c r="AX70" s="34"/>
      <c r="AY70" s="34"/>
      <c r="AZ70" s="34"/>
      <c r="BA70" s="34"/>
      <c r="BB70" s="34"/>
      <c r="BC70" s="34"/>
      <c r="BD70" s="34"/>
      <c r="BE70" s="34"/>
      <c r="BF70" s="34"/>
      <c r="BG70" s="34"/>
      <c r="BH70" s="34"/>
      <c r="BI70" s="34"/>
      <c r="BJ70" s="34"/>
      <c r="BK70" s="34"/>
      <c r="BL70" s="34"/>
      <c r="BM70" s="34"/>
      <c r="BN70" s="34"/>
      <c r="BO70" s="34"/>
      <c r="BP70" s="34"/>
      <c r="BQ70" s="34"/>
      <c r="BR70" s="34"/>
      <c r="BS70" s="34"/>
      <c r="BT70" s="34"/>
      <c r="BU70" s="34"/>
      <c r="BV70" s="34"/>
      <c r="BW70" s="34"/>
      <c r="BX70" s="34"/>
      <c r="BY70" s="34"/>
      <c r="BZ70" s="34"/>
      <c r="CA70" s="34"/>
      <c r="CB70" s="34"/>
      <c r="CC70" s="34"/>
      <c r="CD70" s="34"/>
      <c r="CE70" s="34"/>
      <c r="CF70" s="34"/>
      <c r="CG70" s="34"/>
      <c r="CH70" s="34"/>
      <c r="CI70" s="34"/>
      <c r="CJ70" s="34"/>
      <c r="CK70" s="34"/>
      <c r="CL70" s="34"/>
      <c r="CM70" s="34"/>
      <c r="CN70" s="34"/>
      <c r="CO70" s="34"/>
      <c r="CP70" s="34"/>
      <c r="CQ70" s="34"/>
      <c r="CR70" s="34"/>
      <c r="CS70" s="34"/>
      <c r="CT70" s="34"/>
      <c r="CU70" s="34"/>
      <c r="CV70" s="34"/>
      <c r="CW70" s="34"/>
      <c r="CX70" s="34"/>
      <c r="CY70" s="34"/>
      <c r="CZ70" s="34"/>
      <c r="DA70" s="34"/>
      <c r="DB70" s="34"/>
      <c r="DC70" s="34"/>
      <c r="DD70" s="34"/>
      <c r="DE70" s="34"/>
      <c r="DF70" s="34"/>
      <c r="DG70" s="34"/>
      <c r="DH70" s="34"/>
      <c r="DI70" s="34"/>
      <c r="DJ70" s="34"/>
      <c r="DK70" s="34"/>
      <c r="DL70" s="34"/>
      <c r="DM70" s="34"/>
      <c r="DN70" s="34"/>
      <c r="DO70" s="34"/>
      <c r="DP70" s="34"/>
      <c r="DQ70" s="34"/>
      <c r="DR70" s="34"/>
      <c r="DS70" s="34"/>
      <c r="DT70" s="34"/>
      <c r="DU70" s="34"/>
      <c r="DV70" s="34"/>
      <c r="DW70" s="34"/>
      <c r="DX70" s="34"/>
      <c r="DY70" s="34"/>
      <c r="DZ70" s="34"/>
      <c r="EA70" s="34"/>
      <c r="EB70" s="34"/>
      <c r="EC70" s="34"/>
      <c r="ED70" s="34"/>
      <c r="EE70" s="34"/>
      <c r="EF70" s="34"/>
      <c r="EG70" s="34"/>
      <c r="EH70" s="34"/>
      <c r="EI70" s="34"/>
      <c r="EJ70" s="34"/>
      <c r="EK70" s="34"/>
      <c r="EL70" s="34"/>
      <c r="EM70" s="34"/>
      <c r="EN70" s="34"/>
      <c r="EO70" s="34"/>
      <c r="EP70" s="34"/>
      <c r="EQ70" s="34"/>
      <c r="ER70" s="34"/>
      <c r="ES70" s="34"/>
      <c r="ET70" s="34"/>
      <c r="EU70" s="34"/>
      <c r="EV70" s="34"/>
      <c r="EW70" s="34"/>
      <c r="EX70" s="34"/>
      <c r="EY70" s="34"/>
      <c r="EZ70" s="34"/>
      <c r="FA70" s="34"/>
      <c r="FB70" s="34"/>
      <c r="FC70" s="34"/>
      <c r="FD70" s="34"/>
      <c r="FE70" s="34"/>
      <c r="FF70" s="34"/>
      <c r="FG70" s="34"/>
      <c r="FH70" s="34"/>
      <c r="FI70" s="34"/>
      <c r="FJ70" s="34"/>
      <c r="FK70" s="34"/>
      <c r="FL70" s="34"/>
      <c r="FM70" s="34"/>
    </row>
    <row r="71" spans="1:169" s="26" customFormat="1" ht="12.75" customHeight="1">
      <c r="A71" s="826"/>
      <c r="B71" s="781"/>
      <c r="C71" s="781"/>
      <c r="D71" s="784"/>
      <c r="E71" s="787"/>
      <c r="F71" s="793"/>
      <c r="G71" s="578"/>
      <c r="H71" s="789"/>
      <c r="I71" s="789"/>
      <c r="J71" s="789"/>
      <c r="K71" s="789"/>
      <c r="L71" s="789"/>
      <c r="M71" s="791"/>
      <c r="N71" s="34"/>
      <c r="O71" s="34"/>
      <c r="P71" s="34"/>
      <c r="Q71" s="34"/>
      <c r="R71" s="34"/>
      <c r="S71" s="34"/>
      <c r="T71" s="34"/>
      <c r="U71" s="34"/>
      <c r="V71" s="34"/>
      <c r="W71" s="34"/>
      <c r="X71" s="34"/>
      <c r="Y71" s="34"/>
      <c r="Z71" s="34"/>
      <c r="AA71" s="34"/>
      <c r="AB71" s="34"/>
      <c r="AC71" s="34"/>
      <c r="AD71" s="34"/>
      <c r="AE71" s="34"/>
      <c r="AF71" s="34"/>
      <c r="AG71" s="34"/>
      <c r="AH71" s="34"/>
      <c r="AI71" s="34"/>
      <c r="AJ71" s="34"/>
      <c r="AK71" s="34"/>
      <c r="AL71" s="34"/>
      <c r="AM71" s="34"/>
      <c r="AN71" s="34"/>
      <c r="AO71" s="34"/>
      <c r="AP71" s="34"/>
      <c r="AQ71" s="34"/>
      <c r="AR71" s="34"/>
      <c r="AS71" s="34"/>
      <c r="AT71" s="34"/>
      <c r="AU71" s="34"/>
      <c r="AV71" s="34"/>
      <c r="AW71" s="34"/>
      <c r="AX71" s="34"/>
      <c r="AY71" s="34"/>
      <c r="AZ71" s="34"/>
      <c r="BA71" s="34"/>
      <c r="BB71" s="34"/>
      <c r="BC71" s="34"/>
      <c r="BD71" s="34"/>
      <c r="BE71" s="34"/>
      <c r="BF71" s="34"/>
      <c r="BG71" s="34"/>
      <c r="BH71" s="34"/>
      <c r="BI71" s="34"/>
      <c r="BJ71" s="34"/>
      <c r="BK71" s="34"/>
      <c r="BL71" s="34"/>
      <c r="BM71" s="34"/>
      <c r="BN71" s="34"/>
      <c r="BO71" s="34"/>
      <c r="BP71" s="34"/>
      <c r="BQ71" s="34"/>
      <c r="BR71" s="34"/>
      <c r="BS71" s="34"/>
      <c r="BT71" s="34"/>
      <c r="BU71" s="34"/>
      <c r="BV71" s="34"/>
      <c r="BW71" s="34"/>
      <c r="BX71" s="34"/>
      <c r="BY71" s="34"/>
      <c r="BZ71" s="34"/>
      <c r="CA71" s="34"/>
      <c r="CB71" s="34"/>
      <c r="CC71" s="34"/>
      <c r="CD71" s="34"/>
      <c r="CE71" s="34"/>
      <c r="CF71" s="34"/>
      <c r="CG71" s="34"/>
      <c r="CH71" s="34"/>
      <c r="CI71" s="34"/>
      <c r="CJ71" s="34"/>
      <c r="CK71" s="34"/>
      <c r="CL71" s="34"/>
      <c r="CM71" s="34"/>
      <c r="CN71" s="34"/>
      <c r="CO71" s="34"/>
      <c r="CP71" s="34"/>
      <c r="CQ71" s="34"/>
      <c r="CR71" s="34"/>
      <c r="CS71" s="34"/>
      <c r="CT71" s="34"/>
      <c r="CU71" s="34"/>
      <c r="CV71" s="34"/>
      <c r="CW71" s="34"/>
      <c r="CX71" s="34"/>
      <c r="CY71" s="34"/>
      <c r="CZ71" s="34"/>
      <c r="DA71" s="34"/>
      <c r="DB71" s="34"/>
      <c r="DC71" s="34"/>
      <c r="DD71" s="34"/>
      <c r="DE71" s="34"/>
      <c r="DF71" s="34"/>
      <c r="DG71" s="34"/>
      <c r="DH71" s="34"/>
      <c r="DI71" s="34"/>
      <c r="DJ71" s="34"/>
      <c r="DK71" s="34"/>
      <c r="DL71" s="34"/>
      <c r="DM71" s="34"/>
      <c r="DN71" s="34"/>
      <c r="DO71" s="34"/>
      <c r="DP71" s="34"/>
      <c r="DQ71" s="34"/>
      <c r="DR71" s="34"/>
      <c r="DS71" s="34"/>
      <c r="DT71" s="34"/>
      <c r="DU71" s="34"/>
      <c r="DV71" s="34"/>
      <c r="DW71" s="34"/>
      <c r="DX71" s="34"/>
      <c r="DY71" s="34"/>
      <c r="DZ71" s="34"/>
      <c r="EA71" s="34"/>
      <c r="EB71" s="34"/>
      <c r="EC71" s="34"/>
      <c r="ED71" s="34"/>
      <c r="EE71" s="34"/>
      <c r="EF71" s="34"/>
      <c r="EG71" s="34"/>
      <c r="EH71" s="34"/>
      <c r="EI71" s="34"/>
      <c r="EJ71" s="34"/>
      <c r="EK71" s="34"/>
      <c r="EL71" s="34"/>
      <c r="EM71" s="34"/>
      <c r="EN71" s="34"/>
      <c r="EO71" s="34"/>
      <c r="EP71" s="34"/>
      <c r="EQ71" s="34"/>
      <c r="ER71" s="34"/>
      <c r="ES71" s="34"/>
      <c r="ET71" s="34"/>
      <c r="EU71" s="34"/>
      <c r="EV71" s="34"/>
      <c r="EW71" s="34"/>
      <c r="EX71" s="34"/>
      <c r="EY71" s="34"/>
      <c r="EZ71" s="34"/>
      <c r="FA71" s="34"/>
      <c r="FB71" s="34"/>
      <c r="FC71" s="34"/>
      <c r="FD71" s="34"/>
      <c r="FE71" s="34"/>
      <c r="FF71" s="34"/>
      <c r="FG71" s="34"/>
      <c r="FH71" s="34"/>
      <c r="FI71" s="34"/>
      <c r="FJ71" s="34"/>
      <c r="FK71" s="34"/>
      <c r="FL71" s="34"/>
      <c r="FM71" s="34"/>
    </row>
    <row r="72" spans="1:169" s="26" customFormat="1" ht="12.75" customHeight="1">
      <c r="A72" s="826"/>
      <c r="B72" s="781"/>
      <c r="C72" s="781"/>
      <c r="D72" s="784"/>
      <c r="E72" s="787"/>
      <c r="F72" s="793"/>
      <c r="G72" s="578"/>
      <c r="H72" s="789"/>
      <c r="I72" s="789"/>
      <c r="J72" s="789"/>
      <c r="K72" s="789"/>
      <c r="L72" s="789"/>
      <c r="M72" s="791"/>
      <c r="N72" s="34"/>
      <c r="O72" s="34"/>
      <c r="P72" s="34"/>
      <c r="Q72" s="34"/>
      <c r="R72" s="34"/>
      <c r="S72" s="34"/>
      <c r="T72" s="34"/>
      <c r="U72" s="34"/>
      <c r="V72" s="34"/>
      <c r="W72" s="34"/>
      <c r="X72" s="34"/>
      <c r="Y72" s="34"/>
      <c r="Z72" s="34"/>
      <c r="AA72" s="34"/>
      <c r="AB72" s="34"/>
      <c r="AC72" s="34"/>
      <c r="AD72" s="34"/>
      <c r="AE72" s="34"/>
      <c r="AF72" s="34"/>
      <c r="AG72" s="34"/>
      <c r="AH72" s="34"/>
      <c r="AI72" s="34"/>
      <c r="AJ72" s="34"/>
      <c r="AK72" s="34"/>
      <c r="AL72" s="34"/>
      <c r="AM72" s="34"/>
      <c r="AN72" s="34"/>
      <c r="AO72" s="34"/>
      <c r="AP72" s="34"/>
      <c r="AQ72" s="34"/>
      <c r="AR72" s="34"/>
      <c r="AS72" s="34"/>
      <c r="AT72" s="34"/>
      <c r="AU72" s="34"/>
      <c r="AV72" s="34"/>
      <c r="AW72" s="34"/>
      <c r="AX72" s="34"/>
      <c r="AY72" s="34"/>
      <c r="AZ72" s="34"/>
      <c r="BA72" s="34"/>
      <c r="BB72" s="34"/>
      <c r="BC72" s="34"/>
      <c r="BD72" s="34"/>
      <c r="BE72" s="34"/>
      <c r="BF72" s="34"/>
      <c r="BG72" s="34"/>
      <c r="BH72" s="34"/>
      <c r="BI72" s="34"/>
      <c r="BJ72" s="34"/>
      <c r="BK72" s="34"/>
      <c r="BL72" s="34"/>
      <c r="BM72" s="34"/>
      <c r="BN72" s="34"/>
      <c r="BO72" s="34"/>
      <c r="BP72" s="34"/>
      <c r="BQ72" s="34"/>
      <c r="BR72" s="34"/>
      <c r="BS72" s="34"/>
      <c r="BT72" s="34"/>
      <c r="BU72" s="34"/>
      <c r="BV72" s="34"/>
      <c r="BW72" s="34"/>
      <c r="BX72" s="34"/>
      <c r="BY72" s="34"/>
      <c r="BZ72" s="34"/>
      <c r="CA72" s="34"/>
      <c r="CB72" s="34"/>
      <c r="CC72" s="34"/>
      <c r="CD72" s="34"/>
      <c r="CE72" s="34"/>
      <c r="CF72" s="34"/>
      <c r="CG72" s="34"/>
      <c r="CH72" s="34"/>
      <c r="CI72" s="34"/>
      <c r="CJ72" s="34"/>
      <c r="CK72" s="34"/>
      <c r="CL72" s="34"/>
      <c r="CM72" s="34"/>
      <c r="CN72" s="34"/>
      <c r="CO72" s="34"/>
      <c r="CP72" s="34"/>
      <c r="CQ72" s="34"/>
      <c r="CR72" s="34"/>
      <c r="CS72" s="34"/>
      <c r="CT72" s="34"/>
      <c r="CU72" s="34"/>
      <c r="CV72" s="34"/>
      <c r="CW72" s="34"/>
      <c r="CX72" s="34"/>
      <c r="CY72" s="34"/>
      <c r="CZ72" s="34"/>
      <c r="DA72" s="34"/>
      <c r="DB72" s="34"/>
      <c r="DC72" s="34"/>
      <c r="DD72" s="34"/>
      <c r="DE72" s="34"/>
      <c r="DF72" s="34"/>
      <c r="DG72" s="34"/>
      <c r="DH72" s="34"/>
      <c r="DI72" s="34"/>
      <c r="DJ72" s="34"/>
      <c r="DK72" s="34"/>
      <c r="DL72" s="34"/>
      <c r="DM72" s="34"/>
      <c r="DN72" s="34"/>
      <c r="DO72" s="34"/>
      <c r="DP72" s="34"/>
      <c r="DQ72" s="34"/>
      <c r="DR72" s="34"/>
      <c r="DS72" s="34"/>
      <c r="DT72" s="34"/>
      <c r="DU72" s="34"/>
      <c r="DV72" s="34"/>
      <c r="DW72" s="34"/>
      <c r="DX72" s="34"/>
      <c r="DY72" s="34"/>
      <c r="DZ72" s="34"/>
      <c r="EA72" s="34"/>
      <c r="EB72" s="34"/>
      <c r="EC72" s="34"/>
      <c r="ED72" s="34"/>
      <c r="EE72" s="34"/>
      <c r="EF72" s="34"/>
      <c r="EG72" s="34"/>
      <c r="EH72" s="34"/>
      <c r="EI72" s="34"/>
      <c r="EJ72" s="34"/>
      <c r="EK72" s="34"/>
      <c r="EL72" s="34"/>
      <c r="EM72" s="34"/>
      <c r="EN72" s="34"/>
      <c r="EO72" s="34"/>
      <c r="EP72" s="34"/>
      <c r="EQ72" s="34"/>
      <c r="ER72" s="34"/>
      <c r="ES72" s="34"/>
      <c r="ET72" s="34"/>
      <c r="EU72" s="34"/>
      <c r="EV72" s="34"/>
      <c r="EW72" s="34"/>
      <c r="EX72" s="34"/>
      <c r="EY72" s="34"/>
      <c r="EZ72" s="34"/>
      <c r="FA72" s="34"/>
      <c r="FB72" s="34"/>
      <c r="FC72" s="34"/>
      <c r="FD72" s="34"/>
      <c r="FE72" s="34"/>
      <c r="FF72" s="34"/>
      <c r="FG72" s="34"/>
      <c r="FH72" s="34"/>
      <c r="FI72" s="34"/>
      <c r="FJ72" s="34"/>
      <c r="FK72" s="34"/>
      <c r="FL72" s="34"/>
      <c r="FM72" s="34"/>
    </row>
    <row r="73" spans="1:169" s="26" customFormat="1" ht="12.75" customHeight="1">
      <c r="A73" s="826"/>
      <c r="B73" s="781"/>
      <c r="C73" s="781"/>
      <c r="D73" s="784"/>
      <c r="E73" s="787"/>
      <c r="F73" s="793"/>
      <c r="G73" s="578"/>
      <c r="H73" s="789"/>
      <c r="I73" s="789"/>
      <c r="J73" s="789"/>
      <c r="K73" s="789"/>
      <c r="L73" s="789"/>
      <c r="M73" s="791"/>
      <c r="N73" s="34"/>
      <c r="O73" s="34"/>
      <c r="P73" s="34"/>
      <c r="Q73" s="34"/>
      <c r="R73" s="34"/>
      <c r="S73" s="34"/>
      <c r="T73" s="34"/>
      <c r="U73" s="34"/>
      <c r="V73" s="34"/>
      <c r="W73" s="34"/>
      <c r="X73" s="34"/>
      <c r="Y73" s="34"/>
      <c r="Z73" s="34"/>
      <c r="AA73" s="34"/>
      <c r="AB73" s="34"/>
      <c r="AC73" s="34"/>
      <c r="AD73" s="34"/>
      <c r="AE73" s="34"/>
      <c r="AF73" s="34"/>
      <c r="AG73" s="34"/>
      <c r="AH73" s="34"/>
      <c r="AI73" s="34"/>
      <c r="AJ73" s="34"/>
      <c r="AK73" s="34"/>
      <c r="AL73" s="34"/>
      <c r="AM73" s="34"/>
      <c r="AN73" s="34"/>
      <c r="AO73" s="34"/>
      <c r="AP73" s="34"/>
      <c r="AQ73" s="34"/>
      <c r="AR73" s="34"/>
      <c r="AS73" s="34"/>
      <c r="AT73" s="34"/>
      <c r="AU73" s="34"/>
      <c r="AV73" s="34"/>
      <c r="AW73" s="34"/>
      <c r="AX73" s="34"/>
      <c r="AY73" s="34"/>
      <c r="AZ73" s="34"/>
      <c r="BA73" s="34"/>
      <c r="BB73" s="34"/>
      <c r="BC73" s="34"/>
      <c r="BD73" s="34"/>
      <c r="BE73" s="34"/>
      <c r="BF73" s="34"/>
      <c r="BG73" s="34"/>
      <c r="BH73" s="34"/>
      <c r="BI73" s="34"/>
      <c r="BJ73" s="34"/>
      <c r="BK73" s="34"/>
      <c r="BL73" s="34"/>
      <c r="BM73" s="34"/>
      <c r="BN73" s="34"/>
      <c r="BO73" s="34"/>
      <c r="BP73" s="34"/>
      <c r="BQ73" s="34"/>
      <c r="BR73" s="34"/>
      <c r="BS73" s="34"/>
      <c r="BT73" s="34"/>
      <c r="BU73" s="34"/>
      <c r="BV73" s="34"/>
      <c r="BW73" s="34"/>
      <c r="BX73" s="34"/>
      <c r="BY73" s="34"/>
      <c r="BZ73" s="34"/>
      <c r="CA73" s="34"/>
      <c r="CB73" s="34"/>
      <c r="CC73" s="34"/>
      <c r="CD73" s="34"/>
      <c r="CE73" s="34"/>
      <c r="CF73" s="34"/>
      <c r="CG73" s="34"/>
      <c r="CH73" s="34"/>
      <c r="CI73" s="34"/>
      <c r="CJ73" s="34"/>
      <c r="CK73" s="34"/>
      <c r="CL73" s="34"/>
      <c r="CM73" s="34"/>
      <c r="CN73" s="34"/>
      <c r="CO73" s="34"/>
      <c r="CP73" s="34"/>
      <c r="CQ73" s="34"/>
      <c r="CR73" s="34"/>
      <c r="CS73" s="34"/>
      <c r="CT73" s="34"/>
      <c r="CU73" s="34"/>
      <c r="CV73" s="34"/>
      <c r="CW73" s="34"/>
      <c r="CX73" s="34"/>
      <c r="CY73" s="34"/>
      <c r="CZ73" s="34"/>
      <c r="DA73" s="34"/>
      <c r="DB73" s="34"/>
      <c r="DC73" s="34"/>
      <c r="DD73" s="34"/>
      <c r="DE73" s="34"/>
      <c r="DF73" s="34"/>
      <c r="DG73" s="34"/>
      <c r="DH73" s="34"/>
      <c r="DI73" s="34"/>
      <c r="DJ73" s="34"/>
      <c r="DK73" s="34"/>
      <c r="DL73" s="34"/>
      <c r="DM73" s="34"/>
      <c r="DN73" s="34"/>
      <c r="DO73" s="34"/>
      <c r="DP73" s="34"/>
      <c r="DQ73" s="34"/>
      <c r="DR73" s="34"/>
      <c r="DS73" s="34"/>
      <c r="DT73" s="34"/>
      <c r="DU73" s="34"/>
      <c r="DV73" s="34"/>
      <c r="DW73" s="34"/>
      <c r="DX73" s="34"/>
      <c r="DY73" s="34"/>
      <c r="DZ73" s="34"/>
      <c r="EA73" s="34"/>
      <c r="EB73" s="34"/>
      <c r="EC73" s="34"/>
      <c r="ED73" s="34"/>
      <c r="EE73" s="34"/>
      <c r="EF73" s="34"/>
      <c r="EG73" s="34"/>
      <c r="EH73" s="34"/>
      <c r="EI73" s="34"/>
      <c r="EJ73" s="34"/>
      <c r="EK73" s="34"/>
      <c r="EL73" s="34"/>
      <c r="EM73" s="34"/>
      <c r="EN73" s="34"/>
      <c r="EO73" s="34"/>
      <c r="EP73" s="34"/>
      <c r="EQ73" s="34"/>
      <c r="ER73" s="34"/>
      <c r="ES73" s="34"/>
      <c r="ET73" s="34"/>
      <c r="EU73" s="34"/>
      <c r="EV73" s="34"/>
      <c r="EW73" s="34"/>
      <c r="EX73" s="34"/>
      <c r="EY73" s="34"/>
      <c r="EZ73" s="34"/>
      <c r="FA73" s="34"/>
      <c r="FB73" s="34"/>
      <c r="FC73" s="34"/>
      <c r="FD73" s="34"/>
      <c r="FE73" s="34"/>
      <c r="FF73" s="34"/>
      <c r="FG73" s="34"/>
      <c r="FH73" s="34"/>
      <c r="FI73" s="34"/>
      <c r="FJ73" s="34"/>
      <c r="FK73" s="34"/>
      <c r="FL73" s="34"/>
      <c r="FM73" s="34"/>
    </row>
    <row r="74" spans="1:169" s="26" customFormat="1" ht="13.5" customHeight="1">
      <c r="A74" s="826"/>
      <c r="B74" s="781"/>
      <c r="C74" s="781"/>
      <c r="D74" s="784"/>
      <c r="E74" s="787"/>
      <c r="F74" s="793"/>
      <c r="G74" s="578"/>
      <c r="H74" s="789"/>
      <c r="I74" s="789"/>
      <c r="J74" s="789"/>
      <c r="K74" s="789"/>
      <c r="L74" s="789"/>
      <c r="M74" s="791"/>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N74" s="34"/>
      <c r="AO74" s="34"/>
      <c r="AP74" s="34"/>
      <c r="AQ74" s="34"/>
      <c r="AR74" s="34"/>
      <c r="AS74" s="34"/>
      <c r="AT74" s="34"/>
      <c r="AU74" s="34"/>
      <c r="AV74" s="34"/>
      <c r="AW74" s="34"/>
      <c r="AX74" s="34"/>
      <c r="AY74" s="34"/>
      <c r="AZ74" s="34"/>
      <c r="BA74" s="34"/>
      <c r="BB74" s="34"/>
      <c r="BC74" s="34"/>
      <c r="BD74" s="34"/>
      <c r="BE74" s="34"/>
      <c r="BF74" s="34"/>
      <c r="BG74" s="34"/>
      <c r="BH74" s="34"/>
      <c r="BI74" s="34"/>
      <c r="BJ74" s="34"/>
      <c r="BK74" s="34"/>
      <c r="BL74" s="34"/>
      <c r="BM74" s="34"/>
      <c r="BN74" s="34"/>
      <c r="BO74" s="34"/>
      <c r="BP74" s="34"/>
      <c r="BQ74" s="34"/>
      <c r="BR74" s="34"/>
      <c r="BS74" s="34"/>
      <c r="BT74" s="34"/>
      <c r="BU74" s="34"/>
      <c r="BV74" s="34"/>
      <c r="BW74" s="34"/>
      <c r="BX74" s="34"/>
      <c r="BY74" s="34"/>
      <c r="BZ74" s="34"/>
      <c r="CA74" s="34"/>
      <c r="CB74" s="34"/>
      <c r="CC74" s="34"/>
      <c r="CD74" s="34"/>
      <c r="CE74" s="34"/>
      <c r="CF74" s="34"/>
      <c r="CG74" s="34"/>
      <c r="CH74" s="34"/>
      <c r="CI74" s="34"/>
      <c r="CJ74" s="34"/>
      <c r="CK74" s="34"/>
      <c r="CL74" s="34"/>
      <c r="CM74" s="34"/>
      <c r="CN74" s="34"/>
      <c r="CO74" s="34"/>
      <c r="CP74" s="34"/>
      <c r="CQ74" s="34"/>
      <c r="CR74" s="34"/>
      <c r="CS74" s="34"/>
      <c r="CT74" s="34"/>
      <c r="CU74" s="34"/>
      <c r="CV74" s="34"/>
      <c r="CW74" s="34"/>
      <c r="CX74" s="34"/>
      <c r="CY74" s="34"/>
      <c r="CZ74" s="34"/>
      <c r="DA74" s="34"/>
      <c r="DB74" s="34"/>
      <c r="DC74" s="34"/>
      <c r="DD74" s="34"/>
      <c r="DE74" s="34"/>
      <c r="DF74" s="34"/>
      <c r="DG74" s="34"/>
      <c r="DH74" s="34"/>
      <c r="DI74" s="34"/>
      <c r="DJ74" s="34"/>
      <c r="DK74" s="34"/>
      <c r="DL74" s="34"/>
      <c r="DM74" s="34"/>
      <c r="DN74" s="34"/>
      <c r="DO74" s="34"/>
      <c r="DP74" s="34"/>
      <c r="DQ74" s="34"/>
      <c r="DR74" s="34"/>
      <c r="DS74" s="34"/>
      <c r="DT74" s="34"/>
      <c r="DU74" s="34"/>
      <c r="DV74" s="34"/>
      <c r="DW74" s="34"/>
      <c r="DX74" s="34"/>
      <c r="DY74" s="34"/>
      <c r="DZ74" s="34"/>
      <c r="EA74" s="34"/>
      <c r="EB74" s="34"/>
      <c r="EC74" s="34"/>
      <c r="ED74" s="34"/>
      <c r="EE74" s="34"/>
      <c r="EF74" s="34"/>
      <c r="EG74" s="34"/>
      <c r="EH74" s="34"/>
      <c r="EI74" s="34"/>
      <c r="EJ74" s="34"/>
      <c r="EK74" s="34"/>
      <c r="EL74" s="34"/>
      <c r="EM74" s="34"/>
      <c r="EN74" s="34"/>
      <c r="EO74" s="34"/>
      <c r="EP74" s="34"/>
      <c r="EQ74" s="34"/>
      <c r="ER74" s="34"/>
      <c r="ES74" s="34"/>
      <c r="ET74" s="34"/>
      <c r="EU74" s="34"/>
      <c r="EV74" s="34"/>
      <c r="EW74" s="34"/>
      <c r="EX74" s="34"/>
      <c r="EY74" s="34"/>
      <c r="EZ74" s="34"/>
      <c r="FA74" s="34"/>
      <c r="FB74" s="34"/>
      <c r="FC74" s="34"/>
      <c r="FD74" s="34"/>
      <c r="FE74" s="34"/>
      <c r="FF74" s="34"/>
      <c r="FG74" s="34"/>
      <c r="FH74" s="34"/>
      <c r="FI74" s="34"/>
      <c r="FJ74" s="34"/>
      <c r="FK74" s="34"/>
      <c r="FL74" s="34"/>
      <c r="FM74" s="34"/>
    </row>
    <row r="75" spans="1:169">
      <c r="A75" s="826"/>
      <c r="B75" s="781"/>
      <c r="C75" s="781"/>
      <c r="D75" s="784"/>
      <c r="E75" s="787"/>
      <c r="F75" s="793"/>
      <c r="G75" s="578"/>
      <c r="H75" s="789"/>
      <c r="I75" s="789"/>
      <c r="J75" s="789"/>
      <c r="K75" s="789"/>
      <c r="L75" s="789"/>
      <c r="M75" s="791"/>
      <c r="N75" s="34"/>
      <c r="O75" s="34"/>
    </row>
    <row r="76" spans="1:169">
      <c r="A76" s="826"/>
      <c r="B76" s="781"/>
      <c r="C76" s="781"/>
      <c r="D76" s="784"/>
      <c r="E76" s="787"/>
      <c r="F76" s="793"/>
      <c r="G76" s="578"/>
      <c r="H76" s="789"/>
      <c r="I76" s="789"/>
      <c r="J76" s="789"/>
      <c r="K76" s="789"/>
      <c r="L76" s="789"/>
      <c r="M76" s="791"/>
      <c r="N76" s="34"/>
      <c r="O76" s="34"/>
    </row>
    <row r="77" spans="1:169">
      <c r="A77" s="826"/>
      <c r="B77" s="781"/>
      <c r="C77" s="781"/>
      <c r="D77" s="784"/>
      <c r="E77" s="787"/>
      <c r="F77" s="793"/>
      <c r="G77" s="578"/>
      <c r="H77" s="789"/>
      <c r="I77" s="789"/>
      <c r="J77" s="789"/>
      <c r="K77" s="789"/>
      <c r="L77" s="789"/>
      <c r="M77" s="791"/>
      <c r="N77" s="34"/>
      <c r="O77" s="34"/>
    </row>
    <row r="78" spans="1:169">
      <c r="A78" s="826"/>
      <c r="B78" s="781"/>
      <c r="C78" s="781"/>
      <c r="D78" s="784"/>
      <c r="E78" s="787"/>
      <c r="F78" s="793"/>
      <c r="G78" s="578"/>
      <c r="H78" s="789"/>
      <c r="I78" s="789"/>
      <c r="J78" s="789"/>
      <c r="K78" s="789"/>
      <c r="L78" s="789"/>
      <c r="M78" s="791"/>
      <c r="N78" s="34"/>
      <c r="O78" s="34"/>
    </row>
    <row r="79" spans="1:169" ht="15.75" thickBot="1">
      <c r="A79" s="827"/>
      <c r="B79" s="782"/>
      <c r="C79" s="782"/>
      <c r="D79" s="785"/>
      <c r="E79" s="788"/>
      <c r="F79" s="794"/>
      <c r="G79" s="579"/>
      <c r="H79" s="790"/>
      <c r="I79" s="790"/>
      <c r="J79" s="790"/>
      <c r="K79" s="790"/>
      <c r="L79" s="790"/>
      <c r="M79" s="792"/>
      <c r="N79" s="34"/>
      <c r="O79" s="34"/>
    </row>
    <row r="80" spans="1:169" s="26" customFormat="1" ht="12.75">
      <c r="A80" s="826">
        <v>8</v>
      </c>
      <c r="B80" s="781" t="str">
        <f>'7- Mapa Final'!B81</f>
        <v>Recibir, ofrecer, prometer, entregar o aceptar dadivas  o beneficios a nombre propio o de terceros para  demorar las actuaciones en los procesos</v>
      </c>
      <c r="C80" s="781" t="str">
        <f>'7- Mapa Final'!C81</f>
        <v xml:space="preserve">Cuando por indebido interés se actua de  manera indebida para retrasar las actuaciones de los procesos </v>
      </c>
      <c r="D80" s="783" t="str">
        <f>'7- Mapa Final'!J81</f>
        <v>Muy Baja - 1</v>
      </c>
      <c r="E80" s="786" t="str">
        <f>'7- Mapa Final'!K81</f>
        <v>Moderado - 3</v>
      </c>
      <c r="F80" s="793" t="str">
        <f>'7- Mapa Final'!M81</f>
        <v>Moderado - 3</v>
      </c>
      <c r="G80" s="578"/>
      <c r="H80" s="789"/>
      <c r="I80" s="789"/>
      <c r="J80" s="789"/>
      <c r="K80" s="789"/>
      <c r="L80" s="789"/>
      <c r="M80" s="791"/>
      <c r="N80" s="34"/>
      <c r="O80" s="34"/>
      <c r="P80" s="34"/>
      <c r="Q80" s="34"/>
      <c r="R80" s="34"/>
      <c r="S80" s="34"/>
      <c r="T80" s="34"/>
      <c r="U80" s="34"/>
      <c r="V80" s="34"/>
      <c r="W80" s="34"/>
      <c r="X80" s="34"/>
      <c r="Y80" s="34"/>
      <c r="Z80" s="34"/>
      <c r="AA80" s="34"/>
      <c r="AB80" s="34"/>
      <c r="AC80" s="34"/>
      <c r="AD80" s="34"/>
      <c r="AE80" s="34"/>
      <c r="AF80" s="34"/>
      <c r="AG80" s="34"/>
      <c r="AH80" s="34"/>
      <c r="AI80" s="34"/>
      <c r="AJ80" s="34"/>
      <c r="AK80" s="34"/>
      <c r="AL80" s="34"/>
      <c r="AM80" s="34"/>
      <c r="AN80" s="34"/>
      <c r="AO80" s="34"/>
      <c r="AP80" s="34"/>
      <c r="AQ80" s="34"/>
      <c r="AR80" s="34"/>
      <c r="AS80" s="34"/>
      <c r="AT80" s="34"/>
      <c r="AU80" s="34"/>
      <c r="AV80" s="34"/>
      <c r="AW80" s="34"/>
      <c r="AX80" s="34"/>
      <c r="AY80" s="34"/>
      <c r="AZ80" s="34"/>
      <c r="BA80" s="34"/>
      <c r="BB80" s="34"/>
      <c r="BC80" s="34"/>
      <c r="BD80" s="34"/>
      <c r="BE80" s="34"/>
      <c r="BF80" s="34"/>
      <c r="BG80" s="34"/>
      <c r="BH80" s="34"/>
      <c r="BI80" s="34"/>
      <c r="BJ80" s="34"/>
      <c r="BK80" s="34"/>
      <c r="BL80" s="34"/>
      <c r="BM80" s="34"/>
      <c r="BN80" s="34"/>
      <c r="BO80" s="34"/>
      <c r="BP80" s="34"/>
      <c r="BQ80" s="34"/>
      <c r="BR80" s="34"/>
      <c r="BS80" s="34"/>
      <c r="BT80" s="34"/>
      <c r="BU80" s="34"/>
      <c r="BV80" s="34"/>
      <c r="BW80" s="34"/>
      <c r="BX80" s="34"/>
      <c r="BY80" s="34"/>
      <c r="BZ80" s="34"/>
      <c r="CA80" s="34"/>
      <c r="CB80" s="34"/>
      <c r="CC80" s="34"/>
      <c r="CD80" s="34"/>
      <c r="CE80" s="34"/>
      <c r="CF80" s="34"/>
      <c r="CG80" s="34"/>
      <c r="CH80" s="34"/>
      <c r="CI80" s="34"/>
      <c r="CJ80" s="34"/>
      <c r="CK80" s="34"/>
      <c r="CL80" s="34"/>
      <c r="CM80" s="34"/>
      <c r="CN80" s="34"/>
      <c r="CO80" s="34"/>
      <c r="CP80" s="34"/>
      <c r="CQ80" s="34"/>
      <c r="CR80" s="34"/>
      <c r="CS80" s="34"/>
      <c r="CT80" s="34"/>
      <c r="CU80" s="34"/>
      <c r="CV80" s="34"/>
      <c r="CW80" s="34"/>
      <c r="CX80" s="34"/>
      <c r="CY80" s="34"/>
      <c r="CZ80" s="34"/>
      <c r="DA80" s="34"/>
      <c r="DB80" s="34"/>
      <c r="DC80" s="34"/>
      <c r="DD80" s="34"/>
      <c r="DE80" s="34"/>
      <c r="DF80" s="34"/>
      <c r="DG80" s="34"/>
      <c r="DH80" s="34"/>
      <c r="DI80" s="34"/>
      <c r="DJ80" s="34"/>
      <c r="DK80" s="34"/>
      <c r="DL80" s="34"/>
      <c r="DM80" s="34"/>
      <c r="DN80" s="34"/>
      <c r="DO80" s="34"/>
      <c r="DP80" s="34"/>
      <c r="DQ80" s="34"/>
      <c r="DR80" s="34"/>
      <c r="DS80" s="34"/>
      <c r="DT80" s="34"/>
      <c r="DU80" s="34"/>
      <c r="DV80" s="34"/>
      <c r="DW80" s="34"/>
      <c r="DX80" s="34"/>
      <c r="DY80" s="34"/>
      <c r="DZ80" s="34"/>
      <c r="EA80" s="34"/>
      <c r="EB80" s="34"/>
      <c r="EC80" s="34"/>
      <c r="ED80" s="34"/>
      <c r="EE80" s="34"/>
      <c r="EF80" s="34"/>
      <c r="EG80" s="34"/>
      <c r="EH80" s="34"/>
      <c r="EI80" s="34"/>
      <c r="EJ80" s="34"/>
      <c r="EK80" s="34"/>
      <c r="EL80" s="34"/>
      <c r="EM80" s="34"/>
      <c r="EN80" s="34"/>
      <c r="EO80" s="34"/>
      <c r="EP80" s="34"/>
      <c r="EQ80" s="34"/>
      <c r="ER80" s="34"/>
      <c r="ES80" s="34"/>
      <c r="ET80" s="34"/>
      <c r="EU80" s="34"/>
      <c r="EV80" s="34"/>
      <c r="EW80" s="34"/>
      <c r="EX80" s="34"/>
      <c r="EY80" s="34"/>
      <c r="EZ80" s="34"/>
      <c r="FA80" s="34"/>
      <c r="FB80" s="34"/>
      <c r="FC80" s="34"/>
      <c r="FD80" s="34"/>
      <c r="FE80" s="34"/>
      <c r="FF80" s="34"/>
      <c r="FG80" s="34"/>
      <c r="FH80" s="34"/>
      <c r="FI80" s="34"/>
      <c r="FJ80" s="34"/>
      <c r="FK80" s="34"/>
      <c r="FL80" s="34"/>
      <c r="FM80" s="34"/>
    </row>
    <row r="81" spans="1:169" s="26" customFormat="1" ht="12.75" customHeight="1">
      <c r="A81" s="826"/>
      <c r="B81" s="781"/>
      <c r="C81" s="781"/>
      <c r="D81" s="784"/>
      <c r="E81" s="787"/>
      <c r="F81" s="793"/>
      <c r="G81" s="578"/>
      <c r="H81" s="789"/>
      <c r="I81" s="789"/>
      <c r="J81" s="789"/>
      <c r="K81" s="789"/>
      <c r="L81" s="789"/>
      <c r="M81" s="791"/>
      <c r="N81" s="34"/>
      <c r="O81" s="34"/>
      <c r="P81" s="34"/>
      <c r="Q81" s="34"/>
      <c r="R81" s="34"/>
      <c r="S81" s="34"/>
      <c r="T81" s="34"/>
      <c r="U81" s="34"/>
      <c r="V81" s="34"/>
      <c r="W81" s="34"/>
      <c r="X81" s="34"/>
      <c r="Y81" s="34"/>
      <c r="Z81" s="34"/>
      <c r="AA81" s="34"/>
      <c r="AB81" s="34"/>
      <c r="AC81" s="34"/>
      <c r="AD81" s="34"/>
      <c r="AE81" s="34"/>
      <c r="AF81" s="34"/>
      <c r="AG81" s="34"/>
      <c r="AH81" s="34"/>
      <c r="AI81" s="34"/>
      <c r="AJ81" s="34"/>
      <c r="AK81" s="34"/>
      <c r="AL81" s="34"/>
      <c r="AM81" s="34"/>
      <c r="AN81" s="34"/>
      <c r="AO81" s="34"/>
      <c r="AP81" s="34"/>
      <c r="AQ81" s="34"/>
      <c r="AR81" s="34"/>
      <c r="AS81" s="34"/>
      <c r="AT81" s="34"/>
      <c r="AU81" s="34"/>
      <c r="AV81" s="34"/>
      <c r="AW81" s="34"/>
      <c r="AX81" s="34"/>
      <c r="AY81" s="34"/>
      <c r="AZ81" s="34"/>
      <c r="BA81" s="34"/>
      <c r="BB81" s="34"/>
      <c r="BC81" s="34"/>
      <c r="BD81" s="34"/>
      <c r="BE81" s="34"/>
      <c r="BF81" s="34"/>
      <c r="BG81" s="34"/>
      <c r="BH81" s="34"/>
      <c r="BI81" s="34"/>
      <c r="BJ81" s="34"/>
      <c r="BK81" s="34"/>
      <c r="BL81" s="34"/>
      <c r="BM81" s="34"/>
      <c r="BN81" s="34"/>
      <c r="BO81" s="34"/>
      <c r="BP81" s="34"/>
      <c r="BQ81" s="34"/>
      <c r="BR81" s="34"/>
      <c r="BS81" s="34"/>
      <c r="BT81" s="34"/>
      <c r="BU81" s="34"/>
      <c r="BV81" s="34"/>
      <c r="BW81" s="34"/>
      <c r="BX81" s="34"/>
      <c r="BY81" s="34"/>
      <c r="BZ81" s="34"/>
      <c r="CA81" s="34"/>
      <c r="CB81" s="34"/>
      <c r="CC81" s="34"/>
      <c r="CD81" s="34"/>
      <c r="CE81" s="34"/>
      <c r="CF81" s="34"/>
      <c r="CG81" s="34"/>
      <c r="CH81" s="34"/>
      <c r="CI81" s="34"/>
      <c r="CJ81" s="34"/>
      <c r="CK81" s="34"/>
      <c r="CL81" s="34"/>
      <c r="CM81" s="34"/>
      <c r="CN81" s="34"/>
      <c r="CO81" s="34"/>
      <c r="CP81" s="34"/>
      <c r="CQ81" s="34"/>
      <c r="CR81" s="34"/>
      <c r="CS81" s="34"/>
      <c r="CT81" s="34"/>
      <c r="CU81" s="34"/>
      <c r="CV81" s="34"/>
      <c r="CW81" s="34"/>
      <c r="CX81" s="34"/>
      <c r="CY81" s="34"/>
      <c r="CZ81" s="34"/>
      <c r="DA81" s="34"/>
      <c r="DB81" s="34"/>
      <c r="DC81" s="34"/>
      <c r="DD81" s="34"/>
      <c r="DE81" s="34"/>
      <c r="DF81" s="34"/>
      <c r="DG81" s="34"/>
      <c r="DH81" s="34"/>
      <c r="DI81" s="34"/>
      <c r="DJ81" s="34"/>
      <c r="DK81" s="34"/>
      <c r="DL81" s="34"/>
      <c r="DM81" s="34"/>
      <c r="DN81" s="34"/>
      <c r="DO81" s="34"/>
      <c r="DP81" s="34"/>
      <c r="DQ81" s="34"/>
      <c r="DR81" s="34"/>
      <c r="DS81" s="34"/>
      <c r="DT81" s="34"/>
      <c r="DU81" s="34"/>
      <c r="DV81" s="34"/>
      <c r="DW81" s="34"/>
      <c r="DX81" s="34"/>
      <c r="DY81" s="34"/>
      <c r="DZ81" s="34"/>
      <c r="EA81" s="34"/>
      <c r="EB81" s="34"/>
      <c r="EC81" s="34"/>
      <c r="ED81" s="34"/>
      <c r="EE81" s="34"/>
      <c r="EF81" s="34"/>
      <c r="EG81" s="34"/>
      <c r="EH81" s="34"/>
      <c r="EI81" s="34"/>
      <c r="EJ81" s="34"/>
      <c r="EK81" s="34"/>
      <c r="EL81" s="34"/>
      <c r="EM81" s="34"/>
      <c r="EN81" s="34"/>
      <c r="EO81" s="34"/>
      <c r="EP81" s="34"/>
      <c r="EQ81" s="34"/>
      <c r="ER81" s="34"/>
      <c r="ES81" s="34"/>
      <c r="ET81" s="34"/>
      <c r="EU81" s="34"/>
      <c r="EV81" s="34"/>
      <c r="EW81" s="34"/>
      <c r="EX81" s="34"/>
      <c r="EY81" s="34"/>
      <c r="EZ81" s="34"/>
      <c r="FA81" s="34"/>
      <c r="FB81" s="34"/>
      <c r="FC81" s="34"/>
      <c r="FD81" s="34"/>
      <c r="FE81" s="34"/>
      <c r="FF81" s="34"/>
      <c r="FG81" s="34"/>
      <c r="FH81" s="34"/>
      <c r="FI81" s="34"/>
      <c r="FJ81" s="34"/>
      <c r="FK81" s="34"/>
      <c r="FL81" s="34"/>
      <c r="FM81" s="34"/>
    </row>
    <row r="82" spans="1:169" s="26" customFormat="1" ht="12.75" customHeight="1">
      <c r="A82" s="826"/>
      <c r="B82" s="781"/>
      <c r="C82" s="781"/>
      <c r="D82" s="784"/>
      <c r="E82" s="787"/>
      <c r="F82" s="793"/>
      <c r="G82" s="578"/>
      <c r="H82" s="789"/>
      <c r="I82" s="789"/>
      <c r="J82" s="789"/>
      <c r="K82" s="789"/>
      <c r="L82" s="789"/>
      <c r="M82" s="791"/>
      <c r="N82" s="34"/>
      <c r="O82" s="34"/>
      <c r="P82" s="34"/>
      <c r="Q82" s="34"/>
      <c r="R82" s="34"/>
      <c r="S82" s="34"/>
      <c r="T82" s="34"/>
      <c r="U82" s="34"/>
      <c r="V82" s="34"/>
      <c r="W82" s="34"/>
      <c r="X82" s="34"/>
      <c r="Y82" s="34"/>
      <c r="Z82" s="34"/>
      <c r="AA82" s="34"/>
      <c r="AB82" s="34"/>
      <c r="AC82" s="34"/>
      <c r="AD82" s="34"/>
      <c r="AE82" s="34"/>
      <c r="AF82" s="34"/>
      <c r="AG82" s="34"/>
      <c r="AH82" s="34"/>
      <c r="AI82" s="34"/>
      <c r="AJ82" s="34"/>
      <c r="AK82" s="34"/>
      <c r="AL82" s="34"/>
      <c r="AM82" s="34"/>
      <c r="AN82" s="34"/>
      <c r="AO82" s="34"/>
      <c r="AP82" s="34"/>
      <c r="AQ82" s="34"/>
      <c r="AR82" s="34"/>
      <c r="AS82" s="34"/>
      <c r="AT82" s="34"/>
      <c r="AU82" s="34"/>
      <c r="AV82" s="34"/>
      <c r="AW82" s="34"/>
      <c r="AX82" s="34"/>
      <c r="AY82" s="34"/>
      <c r="AZ82" s="34"/>
      <c r="BA82" s="34"/>
      <c r="BB82" s="34"/>
      <c r="BC82" s="34"/>
      <c r="BD82" s="34"/>
      <c r="BE82" s="34"/>
      <c r="BF82" s="34"/>
      <c r="BG82" s="34"/>
      <c r="BH82" s="34"/>
      <c r="BI82" s="34"/>
      <c r="BJ82" s="34"/>
      <c r="BK82" s="34"/>
      <c r="BL82" s="34"/>
      <c r="BM82" s="34"/>
      <c r="BN82" s="34"/>
      <c r="BO82" s="34"/>
      <c r="BP82" s="34"/>
      <c r="BQ82" s="34"/>
      <c r="BR82" s="34"/>
      <c r="BS82" s="34"/>
      <c r="BT82" s="34"/>
      <c r="BU82" s="34"/>
      <c r="BV82" s="34"/>
      <c r="BW82" s="34"/>
      <c r="BX82" s="34"/>
      <c r="BY82" s="34"/>
      <c r="BZ82" s="34"/>
      <c r="CA82" s="34"/>
      <c r="CB82" s="34"/>
      <c r="CC82" s="34"/>
      <c r="CD82" s="34"/>
      <c r="CE82" s="34"/>
      <c r="CF82" s="34"/>
      <c r="CG82" s="34"/>
      <c r="CH82" s="34"/>
      <c r="CI82" s="34"/>
      <c r="CJ82" s="34"/>
      <c r="CK82" s="34"/>
      <c r="CL82" s="34"/>
      <c r="CM82" s="34"/>
      <c r="CN82" s="34"/>
      <c r="CO82" s="34"/>
      <c r="CP82" s="34"/>
      <c r="CQ82" s="34"/>
      <c r="CR82" s="34"/>
      <c r="CS82" s="34"/>
      <c r="CT82" s="34"/>
      <c r="CU82" s="34"/>
      <c r="CV82" s="34"/>
      <c r="CW82" s="34"/>
      <c r="CX82" s="34"/>
      <c r="CY82" s="34"/>
      <c r="CZ82" s="34"/>
      <c r="DA82" s="34"/>
      <c r="DB82" s="34"/>
      <c r="DC82" s="34"/>
      <c r="DD82" s="34"/>
      <c r="DE82" s="34"/>
      <c r="DF82" s="34"/>
      <c r="DG82" s="34"/>
      <c r="DH82" s="34"/>
      <c r="DI82" s="34"/>
      <c r="DJ82" s="34"/>
      <c r="DK82" s="34"/>
      <c r="DL82" s="34"/>
      <c r="DM82" s="34"/>
      <c r="DN82" s="34"/>
      <c r="DO82" s="34"/>
      <c r="DP82" s="34"/>
      <c r="DQ82" s="34"/>
      <c r="DR82" s="34"/>
      <c r="DS82" s="34"/>
      <c r="DT82" s="34"/>
      <c r="DU82" s="34"/>
      <c r="DV82" s="34"/>
      <c r="DW82" s="34"/>
      <c r="DX82" s="34"/>
      <c r="DY82" s="34"/>
      <c r="DZ82" s="34"/>
      <c r="EA82" s="34"/>
      <c r="EB82" s="34"/>
      <c r="EC82" s="34"/>
      <c r="ED82" s="34"/>
      <c r="EE82" s="34"/>
      <c r="EF82" s="34"/>
      <c r="EG82" s="34"/>
      <c r="EH82" s="34"/>
      <c r="EI82" s="34"/>
      <c r="EJ82" s="34"/>
      <c r="EK82" s="34"/>
      <c r="EL82" s="34"/>
      <c r="EM82" s="34"/>
      <c r="EN82" s="34"/>
      <c r="EO82" s="34"/>
      <c r="EP82" s="34"/>
      <c r="EQ82" s="34"/>
      <c r="ER82" s="34"/>
      <c r="ES82" s="34"/>
      <c r="ET82" s="34"/>
      <c r="EU82" s="34"/>
      <c r="EV82" s="34"/>
      <c r="EW82" s="34"/>
      <c r="EX82" s="34"/>
      <c r="EY82" s="34"/>
      <c r="EZ82" s="34"/>
      <c r="FA82" s="34"/>
      <c r="FB82" s="34"/>
      <c r="FC82" s="34"/>
      <c r="FD82" s="34"/>
      <c r="FE82" s="34"/>
      <c r="FF82" s="34"/>
      <c r="FG82" s="34"/>
      <c r="FH82" s="34"/>
      <c r="FI82" s="34"/>
      <c r="FJ82" s="34"/>
      <c r="FK82" s="34"/>
      <c r="FL82" s="34"/>
      <c r="FM82" s="34"/>
    </row>
    <row r="83" spans="1:169" s="26" customFormat="1" ht="12.75" customHeight="1">
      <c r="A83" s="826"/>
      <c r="B83" s="781"/>
      <c r="C83" s="781"/>
      <c r="D83" s="784"/>
      <c r="E83" s="787"/>
      <c r="F83" s="793"/>
      <c r="G83" s="578"/>
      <c r="H83" s="789"/>
      <c r="I83" s="789"/>
      <c r="J83" s="789"/>
      <c r="K83" s="789"/>
      <c r="L83" s="789"/>
      <c r="M83" s="791"/>
      <c r="N83" s="34"/>
      <c r="O83" s="34"/>
      <c r="P83" s="34"/>
      <c r="Q83" s="34"/>
      <c r="R83" s="34"/>
      <c r="S83" s="34"/>
      <c r="T83" s="34"/>
      <c r="U83" s="34"/>
      <c r="V83" s="34"/>
      <c r="W83" s="34"/>
      <c r="X83" s="34"/>
      <c r="Y83" s="34"/>
      <c r="Z83" s="34"/>
      <c r="AA83" s="34"/>
      <c r="AB83" s="34"/>
      <c r="AC83" s="34"/>
      <c r="AD83" s="34"/>
      <c r="AE83" s="34"/>
      <c r="AF83" s="34"/>
      <c r="AG83" s="34"/>
      <c r="AH83" s="34"/>
      <c r="AI83" s="34"/>
      <c r="AJ83" s="34"/>
      <c r="AK83" s="34"/>
      <c r="AL83" s="34"/>
      <c r="AM83" s="34"/>
      <c r="AN83" s="34"/>
      <c r="AO83" s="34"/>
      <c r="AP83" s="34"/>
      <c r="AQ83" s="34"/>
      <c r="AR83" s="34"/>
      <c r="AS83" s="34"/>
      <c r="AT83" s="34"/>
      <c r="AU83" s="34"/>
      <c r="AV83" s="34"/>
      <c r="AW83" s="34"/>
      <c r="AX83" s="34"/>
      <c r="AY83" s="34"/>
      <c r="AZ83" s="34"/>
      <c r="BA83" s="34"/>
      <c r="BB83" s="34"/>
      <c r="BC83" s="34"/>
      <c r="BD83" s="34"/>
      <c r="BE83" s="34"/>
      <c r="BF83" s="34"/>
      <c r="BG83" s="34"/>
      <c r="BH83" s="34"/>
      <c r="BI83" s="34"/>
      <c r="BJ83" s="34"/>
      <c r="BK83" s="34"/>
      <c r="BL83" s="34"/>
      <c r="BM83" s="34"/>
      <c r="BN83" s="34"/>
      <c r="BO83" s="34"/>
      <c r="BP83" s="34"/>
      <c r="BQ83" s="34"/>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c r="DD83" s="34"/>
      <c r="DE83" s="34"/>
      <c r="DF83" s="34"/>
      <c r="DG83" s="34"/>
      <c r="DH83" s="34"/>
      <c r="DI83" s="34"/>
      <c r="DJ83" s="34"/>
      <c r="DK83" s="34"/>
      <c r="DL83" s="34"/>
      <c r="DM83" s="34"/>
      <c r="DN83" s="34"/>
      <c r="DO83" s="34"/>
      <c r="DP83" s="34"/>
      <c r="DQ83" s="34"/>
      <c r="DR83" s="34"/>
      <c r="DS83" s="34"/>
      <c r="DT83" s="34"/>
      <c r="DU83" s="34"/>
      <c r="DV83" s="34"/>
      <c r="DW83" s="34"/>
      <c r="DX83" s="34"/>
      <c r="DY83" s="34"/>
      <c r="DZ83" s="34"/>
      <c r="EA83" s="34"/>
      <c r="EB83" s="34"/>
      <c r="EC83" s="34"/>
      <c r="ED83" s="34"/>
      <c r="EE83" s="34"/>
      <c r="EF83" s="34"/>
      <c r="EG83" s="34"/>
      <c r="EH83" s="34"/>
      <c r="EI83" s="34"/>
      <c r="EJ83" s="34"/>
      <c r="EK83" s="34"/>
      <c r="EL83" s="34"/>
      <c r="EM83" s="34"/>
      <c r="EN83" s="34"/>
      <c r="EO83" s="34"/>
      <c r="EP83" s="34"/>
      <c r="EQ83" s="34"/>
      <c r="ER83" s="34"/>
      <c r="ES83" s="34"/>
      <c r="ET83" s="34"/>
      <c r="EU83" s="34"/>
      <c r="EV83" s="34"/>
      <c r="EW83" s="34"/>
      <c r="EX83" s="34"/>
      <c r="EY83" s="34"/>
      <c r="EZ83" s="34"/>
      <c r="FA83" s="34"/>
      <c r="FB83" s="34"/>
      <c r="FC83" s="34"/>
      <c r="FD83" s="34"/>
      <c r="FE83" s="34"/>
      <c r="FF83" s="34"/>
      <c r="FG83" s="34"/>
      <c r="FH83" s="34"/>
      <c r="FI83" s="34"/>
      <c r="FJ83" s="34"/>
      <c r="FK83" s="34"/>
      <c r="FL83" s="34"/>
      <c r="FM83" s="34"/>
    </row>
    <row r="84" spans="1:169" s="26" customFormat="1" ht="13.5" customHeight="1">
      <c r="A84" s="826"/>
      <c r="B84" s="781"/>
      <c r="C84" s="781"/>
      <c r="D84" s="784"/>
      <c r="E84" s="787"/>
      <c r="F84" s="793"/>
      <c r="G84" s="578"/>
      <c r="H84" s="789"/>
      <c r="I84" s="789"/>
      <c r="J84" s="789"/>
      <c r="K84" s="789"/>
      <c r="L84" s="789"/>
      <c r="M84" s="791"/>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34"/>
      <c r="BS84" s="34"/>
      <c r="BT84" s="34"/>
      <c r="BU84" s="34"/>
      <c r="BV84" s="34"/>
      <c r="BW84" s="34"/>
      <c r="BX84" s="34"/>
      <c r="BY84" s="34"/>
      <c r="BZ84" s="34"/>
      <c r="CA84" s="34"/>
      <c r="CB84" s="34"/>
      <c r="CC84" s="34"/>
      <c r="CD84" s="34"/>
      <c r="CE84" s="34"/>
      <c r="CF84" s="34"/>
      <c r="CG84" s="34"/>
      <c r="CH84" s="34"/>
      <c r="CI84" s="34"/>
      <c r="CJ84" s="34"/>
      <c r="CK84" s="34"/>
      <c r="CL84" s="34"/>
      <c r="CM84" s="34"/>
      <c r="CN84" s="34"/>
      <c r="CO84" s="34"/>
      <c r="CP84" s="34"/>
      <c r="CQ84" s="34"/>
      <c r="CR84" s="34"/>
      <c r="CS84" s="34"/>
      <c r="CT84" s="34"/>
      <c r="CU84" s="34"/>
      <c r="CV84" s="34"/>
      <c r="CW84" s="34"/>
      <c r="CX84" s="34"/>
      <c r="CY84" s="34"/>
      <c r="CZ84" s="34"/>
      <c r="DA84" s="34"/>
      <c r="DB84" s="34"/>
      <c r="DC84" s="34"/>
      <c r="DD84" s="34"/>
      <c r="DE84" s="34"/>
      <c r="DF84" s="34"/>
      <c r="DG84" s="34"/>
      <c r="DH84" s="34"/>
      <c r="DI84" s="34"/>
      <c r="DJ84" s="34"/>
      <c r="DK84" s="34"/>
      <c r="DL84" s="34"/>
      <c r="DM84" s="34"/>
      <c r="DN84" s="34"/>
      <c r="DO84" s="34"/>
      <c r="DP84" s="34"/>
      <c r="DQ84" s="34"/>
      <c r="DR84" s="34"/>
      <c r="DS84" s="34"/>
      <c r="DT84" s="34"/>
      <c r="DU84" s="34"/>
      <c r="DV84" s="34"/>
      <c r="DW84" s="34"/>
      <c r="DX84" s="34"/>
      <c r="DY84" s="34"/>
      <c r="DZ84" s="34"/>
      <c r="EA84" s="34"/>
      <c r="EB84" s="34"/>
      <c r="EC84" s="34"/>
      <c r="ED84" s="34"/>
      <c r="EE84" s="34"/>
      <c r="EF84" s="34"/>
      <c r="EG84" s="34"/>
      <c r="EH84" s="34"/>
      <c r="EI84" s="34"/>
      <c r="EJ84" s="34"/>
      <c r="EK84" s="34"/>
      <c r="EL84" s="34"/>
      <c r="EM84" s="34"/>
      <c r="EN84" s="34"/>
      <c r="EO84" s="34"/>
      <c r="EP84" s="34"/>
      <c r="EQ84" s="34"/>
      <c r="ER84" s="34"/>
      <c r="ES84" s="34"/>
      <c r="ET84" s="34"/>
      <c r="EU84" s="34"/>
      <c r="EV84" s="34"/>
      <c r="EW84" s="34"/>
      <c r="EX84" s="34"/>
      <c r="EY84" s="34"/>
      <c r="EZ84" s="34"/>
      <c r="FA84" s="34"/>
      <c r="FB84" s="34"/>
      <c r="FC84" s="34"/>
      <c r="FD84" s="34"/>
      <c r="FE84" s="34"/>
      <c r="FF84" s="34"/>
      <c r="FG84" s="34"/>
      <c r="FH84" s="34"/>
      <c r="FI84" s="34"/>
      <c r="FJ84" s="34"/>
      <c r="FK84" s="34"/>
      <c r="FL84" s="34"/>
      <c r="FM84" s="34"/>
    </row>
    <row r="85" spans="1:169">
      <c r="A85" s="826"/>
      <c r="B85" s="781"/>
      <c r="C85" s="781"/>
      <c r="D85" s="784"/>
      <c r="E85" s="787"/>
      <c r="F85" s="793"/>
      <c r="G85" s="578"/>
      <c r="H85" s="789"/>
      <c r="I85" s="789"/>
      <c r="J85" s="789"/>
      <c r="K85" s="789"/>
      <c r="L85" s="789"/>
      <c r="M85" s="791"/>
      <c r="N85" s="34"/>
      <c r="O85" s="34"/>
    </row>
    <row r="86" spans="1:169">
      <c r="A86" s="826"/>
      <c r="B86" s="781"/>
      <c r="C86" s="781"/>
      <c r="D86" s="784"/>
      <c r="E86" s="787"/>
      <c r="F86" s="793"/>
      <c r="G86" s="578"/>
      <c r="H86" s="789"/>
      <c r="I86" s="789"/>
      <c r="J86" s="789"/>
      <c r="K86" s="789"/>
      <c r="L86" s="789"/>
      <c r="M86" s="791"/>
      <c r="N86" s="34"/>
      <c r="O86" s="34"/>
    </row>
    <row r="87" spans="1:169">
      <c r="A87" s="826"/>
      <c r="B87" s="781"/>
      <c r="C87" s="781"/>
      <c r="D87" s="784"/>
      <c r="E87" s="787"/>
      <c r="F87" s="793"/>
      <c r="G87" s="578"/>
      <c r="H87" s="789"/>
      <c r="I87" s="789"/>
      <c r="J87" s="789"/>
      <c r="K87" s="789"/>
      <c r="L87" s="789"/>
      <c r="M87" s="791"/>
      <c r="N87" s="34"/>
      <c r="O87" s="34"/>
    </row>
    <row r="88" spans="1:169">
      <c r="A88" s="826"/>
      <c r="B88" s="781"/>
      <c r="C88" s="781"/>
      <c r="D88" s="784"/>
      <c r="E88" s="787"/>
      <c r="F88" s="793"/>
      <c r="G88" s="578"/>
      <c r="H88" s="789"/>
      <c r="I88" s="789"/>
      <c r="J88" s="789"/>
      <c r="K88" s="789"/>
      <c r="L88" s="789"/>
      <c r="M88" s="791"/>
      <c r="N88" s="34"/>
      <c r="O88" s="34"/>
    </row>
    <row r="89" spans="1:169" ht="15.75" thickBot="1">
      <c r="A89" s="827"/>
      <c r="B89" s="782"/>
      <c r="C89" s="782"/>
      <c r="D89" s="785"/>
      <c r="E89" s="788"/>
      <c r="F89" s="794"/>
      <c r="G89" s="579"/>
      <c r="H89" s="790"/>
      <c r="I89" s="790"/>
      <c r="J89" s="790"/>
      <c r="K89" s="790"/>
      <c r="L89" s="790"/>
      <c r="M89" s="792"/>
      <c r="N89" s="34"/>
      <c r="O89" s="34"/>
    </row>
    <row r="90" spans="1:169" s="26" customFormat="1" ht="12.75">
      <c r="A90" s="830">
        <v>9</v>
      </c>
      <c r="B90" s="781" t="str">
        <f>'7- Mapa Final'!B91</f>
        <v>Ofrecer, prometer, entregar, aceptar o solicitar una ventaja indebida para no realizar una audiencia programada en la fecha establecida.</v>
      </c>
      <c r="C90" s="781" t="str">
        <f>'7- Mapa Final'!C91</f>
        <v>Cuando por indebido interés  no se realizar una audiencia programada en la fecha establecida</v>
      </c>
      <c r="D90" s="783" t="str">
        <f>'7- Mapa Final'!J91</f>
        <v>Muy Baja - 1</v>
      </c>
      <c r="E90" s="786" t="str">
        <f>'7- Mapa Final'!K91</f>
        <v>Moderado - 3</v>
      </c>
      <c r="F90" s="793" t="str">
        <f>'7- Mapa Final'!M91</f>
        <v>Moderado - 3</v>
      </c>
      <c r="G90" s="578"/>
      <c r="H90" s="789"/>
      <c r="I90" s="789"/>
      <c r="J90" s="789"/>
      <c r="K90" s="789"/>
      <c r="L90" s="789"/>
      <c r="M90" s="791"/>
      <c r="N90" s="34"/>
      <c r="O90" s="34"/>
      <c r="P90" s="34"/>
      <c r="Q90" s="34"/>
      <c r="R90" s="34"/>
      <c r="S90" s="34"/>
      <c r="T90" s="34"/>
      <c r="U90" s="34"/>
      <c r="V90" s="34"/>
      <c r="W90" s="34"/>
      <c r="X90" s="34"/>
      <c r="Y90" s="34"/>
      <c r="Z90" s="34"/>
      <c r="AA90" s="34"/>
      <c r="AB90" s="34"/>
      <c r="AC90" s="34"/>
      <c r="AD90" s="34"/>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34"/>
      <c r="BS90" s="34"/>
      <c r="BT90" s="34"/>
      <c r="BU90" s="34"/>
      <c r="BV90" s="34"/>
      <c r="BW90" s="34"/>
      <c r="BX90" s="34"/>
      <c r="BY90" s="34"/>
      <c r="BZ90" s="34"/>
      <c r="CA90" s="34"/>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34"/>
      <c r="DH90" s="34"/>
      <c r="DI90" s="34"/>
      <c r="DJ90" s="34"/>
      <c r="DK90" s="34"/>
      <c r="DL90" s="34"/>
      <c r="DM90" s="34"/>
      <c r="DN90" s="34"/>
      <c r="DO90" s="34"/>
      <c r="DP90" s="34"/>
      <c r="DQ90" s="34"/>
      <c r="DR90" s="34"/>
      <c r="DS90" s="34"/>
      <c r="DT90" s="34"/>
      <c r="DU90" s="34"/>
      <c r="DV90" s="34"/>
      <c r="DW90" s="34"/>
      <c r="DX90" s="34"/>
      <c r="DY90" s="34"/>
      <c r="DZ90" s="34"/>
      <c r="EA90" s="34"/>
      <c r="EB90" s="34"/>
      <c r="EC90" s="34"/>
      <c r="ED90" s="34"/>
      <c r="EE90" s="34"/>
      <c r="EF90" s="34"/>
      <c r="EG90" s="34"/>
      <c r="EH90" s="34"/>
      <c r="EI90" s="34"/>
      <c r="EJ90" s="34"/>
      <c r="EK90" s="34"/>
      <c r="EL90" s="34"/>
      <c r="EM90" s="34"/>
      <c r="EN90" s="34"/>
      <c r="EO90" s="34"/>
      <c r="EP90" s="34"/>
      <c r="EQ90" s="34"/>
      <c r="ER90" s="34"/>
      <c r="ES90" s="34"/>
      <c r="ET90" s="34"/>
      <c r="EU90" s="34"/>
      <c r="EV90" s="34"/>
      <c r="EW90" s="34"/>
      <c r="EX90" s="34"/>
      <c r="EY90" s="34"/>
      <c r="EZ90" s="34"/>
      <c r="FA90" s="34"/>
      <c r="FB90" s="34"/>
      <c r="FC90" s="34"/>
      <c r="FD90" s="34"/>
      <c r="FE90" s="34"/>
      <c r="FF90" s="34"/>
      <c r="FG90" s="34"/>
      <c r="FH90" s="34"/>
      <c r="FI90" s="34"/>
      <c r="FJ90" s="34"/>
      <c r="FK90" s="34"/>
      <c r="FL90" s="34"/>
      <c r="FM90" s="34"/>
    </row>
    <row r="91" spans="1:169" s="26" customFormat="1" ht="12.75" customHeight="1">
      <c r="A91" s="830"/>
      <c r="B91" s="781"/>
      <c r="C91" s="781"/>
      <c r="D91" s="784"/>
      <c r="E91" s="787"/>
      <c r="F91" s="793"/>
      <c r="G91" s="578"/>
      <c r="H91" s="789"/>
      <c r="I91" s="789"/>
      <c r="J91" s="789"/>
      <c r="K91" s="789"/>
      <c r="L91" s="789"/>
      <c r="M91" s="791"/>
      <c r="N91" s="34"/>
      <c r="O91" s="34"/>
      <c r="P91" s="34"/>
      <c r="Q91" s="34"/>
      <c r="R91" s="34"/>
      <c r="S91" s="34"/>
      <c r="T91" s="34"/>
      <c r="U91" s="34"/>
      <c r="V91" s="34"/>
      <c r="W91" s="34"/>
      <c r="X91" s="34"/>
      <c r="Y91" s="34"/>
      <c r="Z91" s="34"/>
      <c r="AA91" s="34"/>
      <c r="AB91" s="34"/>
      <c r="AC91" s="34"/>
      <c r="AD91" s="34"/>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34"/>
      <c r="BS91" s="34"/>
      <c r="BT91" s="34"/>
      <c r="BU91" s="34"/>
      <c r="BV91" s="34"/>
      <c r="BW91" s="34"/>
      <c r="BX91" s="34"/>
      <c r="BY91" s="34"/>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34"/>
      <c r="DH91" s="34"/>
      <c r="DI91" s="34"/>
      <c r="DJ91" s="34"/>
      <c r="DK91" s="34"/>
      <c r="DL91" s="34"/>
      <c r="DM91" s="34"/>
      <c r="DN91" s="34"/>
      <c r="DO91" s="34"/>
      <c r="DP91" s="34"/>
      <c r="DQ91" s="34"/>
      <c r="DR91" s="34"/>
      <c r="DS91" s="34"/>
      <c r="DT91" s="34"/>
      <c r="DU91" s="34"/>
      <c r="DV91" s="34"/>
      <c r="DW91" s="34"/>
      <c r="DX91" s="34"/>
      <c r="DY91" s="34"/>
      <c r="DZ91" s="34"/>
      <c r="EA91" s="34"/>
      <c r="EB91" s="34"/>
      <c r="EC91" s="34"/>
      <c r="ED91" s="34"/>
      <c r="EE91" s="34"/>
      <c r="EF91" s="34"/>
      <c r="EG91" s="34"/>
      <c r="EH91" s="34"/>
      <c r="EI91" s="34"/>
      <c r="EJ91" s="34"/>
      <c r="EK91" s="34"/>
      <c r="EL91" s="34"/>
      <c r="EM91" s="34"/>
      <c r="EN91" s="34"/>
      <c r="EO91" s="34"/>
      <c r="EP91" s="34"/>
      <c r="EQ91" s="34"/>
      <c r="ER91" s="34"/>
      <c r="ES91" s="34"/>
      <c r="ET91" s="34"/>
      <c r="EU91" s="34"/>
      <c r="EV91" s="34"/>
      <c r="EW91" s="34"/>
      <c r="EX91" s="34"/>
      <c r="EY91" s="34"/>
      <c r="EZ91" s="34"/>
      <c r="FA91" s="34"/>
      <c r="FB91" s="34"/>
      <c r="FC91" s="34"/>
      <c r="FD91" s="34"/>
      <c r="FE91" s="34"/>
      <c r="FF91" s="34"/>
      <c r="FG91" s="34"/>
      <c r="FH91" s="34"/>
      <c r="FI91" s="34"/>
      <c r="FJ91" s="34"/>
      <c r="FK91" s="34"/>
      <c r="FL91" s="34"/>
      <c r="FM91" s="34"/>
    </row>
    <row r="92" spans="1:169" s="26" customFormat="1" ht="12.75" customHeight="1">
      <c r="A92" s="830"/>
      <c r="B92" s="781"/>
      <c r="C92" s="781"/>
      <c r="D92" s="784"/>
      <c r="E92" s="787"/>
      <c r="F92" s="793"/>
      <c r="G92" s="578"/>
      <c r="H92" s="789"/>
      <c r="I92" s="789"/>
      <c r="J92" s="789"/>
      <c r="K92" s="789"/>
      <c r="L92" s="789"/>
      <c r="M92" s="791"/>
      <c r="N92" s="34"/>
      <c r="O92" s="34"/>
      <c r="P92" s="34"/>
      <c r="Q92" s="34"/>
      <c r="R92" s="34"/>
      <c r="S92" s="34"/>
      <c r="T92" s="34"/>
      <c r="U92" s="34"/>
      <c r="V92" s="34"/>
      <c r="W92" s="34"/>
      <c r="X92" s="34"/>
      <c r="Y92" s="34"/>
      <c r="Z92" s="34"/>
      <c r="AA92" s="34"/>
      <c r="AB92" s="34"/>
      <c r="AC92" s="34"/>
      <c r="AD92" s="34"/>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34"/>
      <c r="BS92" s="34"/>
      <c r="BT92" s="34"/>
      <c r="BU92" s="34"/>
      <c r="BV92" s="34"/>
      <c r="BW92" s="34"/>
      <c r="BX92" s="34"/>
      <c r="BY92" s="34"/>
      <c r="BZ92" s="34"/>
      <c r="CA92" s="34"/>
      <c r="CB92" s="34"/>
      <c r="CC92" s="34"/>
      <c r="CD92" s="34"/>
      <c r="CE92" s="34"/>
      <c r="CF92" s="34"/>
      <c r="CG92" s="34"/>
      <c r="CH92" s="34"/>
      <c r="CI92" s="34"/>
      <c r="CJ92" s="34"/>
      <c r="CK92" s="34"/>
      <c r="CL92" s="34"/>
      <c r="CM92" s="34"/>
      <c r="CN92" s="34"/>
      <c r="CO92" s="34"/>
      <c r="CP92" s="34"/>
      <c r="CQ92" s="34"/>
      <c r="CR92" s="34"/>
      <c r="CS92" s="34"/>
      <c r="CT92" s="34"/>
      <c r="CU92" s="34"/>
      <c r="CV92" s="34"/>
      <c r="CW92" s="34"/>
      <c r="CX92" s="34"/>
      <c r="CY92" s="34"/>
      <c r="CZ92" s="34"/>
      <c r="DA92" s="34"/>
      <c r="DB92" s="34"/>
      <c r="DC92" s="34"/>
      <c r="DD92" s="34"/>
      <c r="DE92" s="34"/>
      <c r="DF92" s="34"/>
      <c r="DG92" s="34"/>
      <c r="DH92" s="34"/>
      <c r="DI92" s="34"/>
      <c r="DJ92" s="34"/>
      <c r="DK92" s="34"/>
      <c r="DL92" s="34"/>
      <c r="DM92" s="34"/>
      <c r="DN92" s="34"/>
      <c r="DO92" s="34"/>
      <c r="DP92" s="34"/>
      <c r="DQ92" s="34"/>
      <c r="DR92" s="34"/>
      <c r="DS92" s="34"/>
      <c r="DT92" s="34"/>
      <c r="DU92" s="34"/>
      <c r="DV92" s="34"/>
      <c r="DW92" s="34"/>
      <c r="DX92" s="34"/>
      <c r="DY92" s="34"/>
      <c r="DZ92" s="34"/>
      <c r="EA92" s="34"/>
      <c r="EB92" s="34"/>
      <c r="EC92" s="34"/>
      <c r="ED92" s="34"/>
      <c r="EE92" s="34"/>
      <c r="EF92" s="34"/>
      <c r="EG92" s="34"/>
      <c r="EH92" s="34"/>
      <c r="EI92" s="34"/>
      <c r="EJ92" s="34"/>
      <c r="EK92" s="34"/>
      <c r="EL92" s="34"/>
      <c r="EM92" s="34"/>
      <c r="EN92" s="34"/>
      <c r="EO92" s="34"/>
      <c r="EP92" s="34"/>
      <c r="EQ92" s="34"/>
      <c r="ER92" s="34"/>
      <c r="ES92" s="34"/>
      <c r="ET92" s="34"/>
      <c r="EU92" s="34"/>
      <c r="EV92" s="34"/>
      <c r="EW92" s="34"/>
      <c r="EX92" s="34"/>
      <c r="EY92" s="34"/>
      <c r="EZ92" s="34"/>
      <c r="FA92" s="34"/>
      <c r="FB92" s="34"/>
      <c r="FC92" s="34"/>
      <c r="FD92" s="34"/>
      <c r="FE92" s="34"/>
      <c r="FF92" s="34"/>
      <c r="FG92" s="34"/>
      <c r="FH92" s="34"/>
      <c r="FI92" s="34"/>
      <c r="FJ92" s="34"/>
      <c r="FK92" s="34"/>
      <c r="FL92" s="34"/>
      <c r="FM92" s="34"/>
    </row>
    <row r="93" spans="1:169" s="26" customFormat="1" ht="12.75" customHeight="1">
      <c r="A93" s="830"/>
      <c r="B93" s="781"/>
      <c r="C93" s="781"/>
      <c r="D93" s="784"/>
      <c r="E93" s="787"/>
      <c r="F93" s="793"/>
      <c r="G93" s="578"/>
      <c r="H93" s="789"/>
      <c r="I93" s="789"/>
      <c r="J93" s="789"/>
      <c r="K93" s="789"/>
      <c r="L93" s="789"/>
      <c r="M93" s="791"/>
      <c r="N93" s="34"/>
      <c r="O93" s="34"/>
      <c r="P93" s="34"/>
      <c r="Q93" s="34"/>
      <c r="R93" s="34"/>
      <c r="S93" s="34"/>
      <c r="T93" s="34"/>
      <c r="U93" s="34"/>
      <c r="V93" s="34"/>
      <c r="W93" s="34"/>
      <c r="X93" s="34"/>
      <c r="Y93" s="34"/>
      <c r="Z93" s="34"/>
      <c r="AA93" s="34"/>
      <c r="AB93" s="34"/>
      <c r="AC93" s="34"/>
      <c r="AD93" s="34"/>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34"/>
      <c r="BS93" s="34"/>
      <c r="BT93" s="34"/>
      <c r="BU93" s="34"/>
      <c r="BV93" s="34"/>
      <c r="BW93" s="34"/>
      <c r="BX93" s="34"/>
      <c r="BY93" s="34"/>
      <c r="BZ93" s="34"/>
      <c r="CA93" s="34"/>
      <c r="CB93" s="34"/>
      <c r="CC93" s="34"/>
      <c r="CD93" s="34"/>
      <c r="CE93" s="34"/>
      <c r="CF93" s="34"/>
      <c r="CG93" s="34"/>
      <c r="CH93" s="34"/>
      <c r="CI93" s="34"/>
      <c r="CJ93" s="34"/>
      <c r="CK93" s="34"/>
      <c r="CL93" s="34"/>
      <c r="CM93" s="34"/>
      <c r="CN93" s="34"/>
      <c r="CO93" s="34"/>
      <c r="CP93" s="34"/>
      <c r="CQ93" s="34"/>
      <c r="CR93" s="34"/>
      <c r="CS93" s="34"/>
      <c r="CT93" s="34"/>
      <c r="CU93" s="34"/>
      <c r="CV93" s="34"/>
      <c r="CW93" s="34"/>
      <c r="CX93" s="34"/>
      <c r="CY93" s="34"/>
      <c r="CZ93" s="34"/>
      <c r="DA93" s="34"/>
      <c r="DB93" s="34"/>
      <c r="DC93" s="34"/>
      <c r="DD93" s="34"/>
      <c r="DE93" s="34"/>
      <c r="DF93" s="34"/>
      <c r="DG93" s="34"/>
      <c r="DH93" s="34"/>
      <c r="DI93" s="34"/>
      <c r="DJ93" s="34"/>
      <c r="DK93" s="34"/>
      <c r="DL93" s="34"/>
      <c r="DM93" s="34"/>
      <c r="DN93" s="34"/>
      <c r="DO93" s="34"/>
      <c r="DP93" s="34"/>
      <c r="DQ93" s="34"/>
      <c r="DR93" s="34"/>
      <c r="DS93" s="34"/>
      <c r="DT93" s="34"/>
      <c r="DU93" s="34"/>
      <c r="DV93" s="34"/>
      <c r="DW93" s="34"/>
      <c r="DX93" s="34"/>
      <c r="DY93" s="34"/>
      <c r="DZ93" s="34"/>
      <c r="EA93" s="34"/>
      <c r="EB93" s="34"/>
      <c r="EC93" s="34"/>
      <c r="ED93" s="34"/>
      <c r="EE93" s="34"/>
      <c r="EF93" s="34"/>
      <c r="EG93" s="34"/>
      <c r="EH93" s="34"/>
      <c r="EI93" s="34"/>
      <c r="EJ93" s="34"/>
      <c r="EK93" s="34"/>
      <c r="EL93" s="34"/>
      <c r="EM93" s="34"/>
      <c r="EN93" s="34"/>
      <c r="EO93" s="34"/>
      <c r="EP93" s="34"/>
      <c r="EQ93" s="34"/>
      <c r="ER93" s="34"/>
      <c r="ES93" s="34"/>
      <c r="ET93" s="34"/>
      <c r="EU93" s="34"/>
      <c r="EV93" s="34"/>
      <c r="EW93" s="34"/>
      <c r="EX93" s="34"/>
      <c r="EY93" s="34"/>
      <c r="EZ93" s="34"/>
      <c r="FA93" s="34"/>
      <c r="FB93" s="34"/>
      <c r="FC93" s="34"/>
      <c r="FD93" s="34"/>
      <c r="FE93" s="34"/>
      <c r="FF93" s="34"/>
      <c r="FG93" s="34"/>
      <c r="FH93" s="34"/>
      <c r="FI93" s="34"/>
      <c r="FJ93" s="34"/>
      <c r="FK93" s="34"/>
      <c r="FL93" s="34"/>
      <c r="FM93" s="34"/>
    </row>
    <row r="94" spans="1:169" s="26" customFormat="1" ht="13.5" customHeight="1">
      <c r="A94" s="830"/>
      <c r="B94" s="781"/>
      <c r="C94" s="781"/>
      <c r="D94" s="784"/>
      <c r="E94" s="787"/>
      <c r="F94" s="793"/>
      <c r="G94" s="578"/>
      <c r="H94" s="789"/>
      <c r="I94" s="789"/>
      <c r="J94" s="789"/>
      <c r="K94" s="789"/>
      <c r="L94" s="789"/>
      <c r="M94" s="791"/>
      <c r="N94" s="34"/>
      <c r="O94" s="34"/>
      <c r="P94" s="34"/>
      <c r="Q94" s="34"/>
      <c r="R94" s="34"/>
      <c r="S94" s="34"/>
      <c r="T94" s="34"/>
      <c r="U94" s="34"/>
      <c r="V94" s="34"/>
      <c r="W94" s="34"/>
      <c r="X94" s="34"/>
      <c r="Y94" s="34"/>
      <c r="Z94" s="34"/>
      <c r="AA94" s="34"/>
      <c r="AB94" s="34"/>
      <c r="AC94" s="34"/>
      <c r="AD94" s="34"/>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34"/>
      <c r="BS94" s="34"/>
      <c r="BT94" s="34"/>
      <c r="BU94" s="34"/>
      <c r="BV94" s="34"/>
      <c r="BW94" s="34"/>
      <c r="BX94" s="34"/>
      <c r="BY94" s="34"/>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34"/>
      <c r="DH94" s="34"/>
      <c r="DI94" s="34"/>
      <c r="DJ94" s="34"/>
      <c r="DK94" s="34"/>
      <c r="DL94" s="34"/>
      <c r="DM94" s="34"/>
      <c r="DN94" s="34"/>
      <c r="DO94" s="34"/>
      <c r="DP94" s="34"/>
      <c r="DQ94" s="34"/>
      <c r="DR94" s="34"/>
      <c r="DS94" s="34"/>
      <c r="DT94" s="34"/>
      <c r="DU94" s="34"/>
      <c r="DV94" s="34"/>
      <c r="DW94" s="34"/>
      <c r="DX94" s="34"/>
      <c r="DY94" s="34"/>
      <c r="DZ94" s="34"/>
      <c r="EA94" s="34"/>
      <c r="EB94" s="34"/>
      <c r="EC94" s="34"/>
      <c r="ED94" s="34"/>
      <c r="EE94" s="34"/>
      <c r="EF94" s="34"/>
      <c r="EG94" s="34"/>
      <c r="EH94" s="34"/>
      <c r="EI94" s="34"/>
      <c r="EJ94" s="34"/>
      <c r="EK94" s="34"/>
      <c r="EL94" s="34"/>
      <c r="EM94" s="34"/>
      <c r="EN94" s="34"/>
      <c r="EO94" s="34"/>
      <c r="EP94" s="34"/>
      <c r="EQ94" s="34"/>
      <c r="ER94" s="34"/>
      <c r="ES94" s="34"/>
      <c r="ET94" s="34"/>
      <c r="EU94" s="34"/>
      <c r="EV94" s="34"/>
      <c r="EW94" s="34"/>
      <c r="EX94" s="34"/>
      <c r="EY94" s="34"/>
      <c r="EZ94" s="34"/>
      <c r="FA94" s="34"/>
      <c r="FB94" s="34"/>
      <c r="FC94" s="34"/>
      <c r="FD94" s="34"/>
      <c r="FE94" s="34"/>
      <c r="FF94" s="34"/>
      <c r="FG94" s="34"/>
      <c r="FH94" s="34"/>
      <c r="FI94" s="34"/>
      <c r="FJ94" s="34"/>
      <c r="FK94" s="34"/>
      <c r="FL94" s="34"/>
      <c r="FM94" s="34"/>
    </row>
    <row r="95" spans="1:169">
      <c r="A95" s="830"/>
      <c r="B95" s="781"/>
      <c r="C95" s="781"/>
      <c r="D95" s="784"/>
      <c r="E95" s="787"/>
      <c r="F95" s="793"/>
      <c r="G95" s="578"/>
      <c r="H95" s="789"/>
      <c r="I95" s="789"/>
      <c r="J95" s="789"/>
      <c r="K95" s="789"/>
      <c r="L95" s="789"/>
      <c r="M95" s="791"/>
      <c r="N95" s="34"/>
      <c r="O95" s="34"/>
    </row>
    <row r="96" spans="1:169">
      <c r="A96" s="830"/>
      <c r="B96" s="781"/>
      <c r="C96" s="781"/>
      <c r="D96" s="784"/>
      <c r="E96" s="787"/>
      <c r="F96" s="793"/>
      <c r="G96" s="578"/>
      <c r="H96" s="789"/>
      <c r="I96" s="789"/>
      <c r="J96" s="789"/>
      <c r="K96" s="789"/>
      <c r="L96" s="789"/>
      <c r="M96" s="791"/>
      <c r="N96" s="34"/>
      <c r="O96" s="34"/>
    </row>
    <row r="97" spans="1:15">
      <c r="A97" s="830"/>
      <c r="B97" s="781"/>
      <c r="C97" s="781"/>
      <c r="D97" s="784"/>
      <c r="E97" s="787"/>
      <c r="F97" s="793"/>
      <c r="G97" s="578"/>
      <c r="H97" s="789"/>
      <c r="I97" s="789"/>
      <c r="J97" s="789"/>
      <c r="K97" s="789"/>
      <c r="L97" s="789"/>
      <c r="M97" s="791"/>
      <c r="N97" s="34"/>
      <c r="O97" s="34"/>
    </row>
    <row r="98" spans="1:15">
      <c r="A98" s="830"/>
      <c r="B98" s="781"/>
      <c r="C98" s="781"/>
      <c r="D98" s="784"/>
      <c r="E98" s="787"/>
      <c r="F98" s="793"/>
      <c r="G98" s="578"/>
      <c r="H98" s="789"/>
      <c r="I98" s="789"/>
      <c r="J98" s="789"/>
      <c r="K98" s="789"/>
      <c r="L98" s="789"/>
      <c r="M98" s="791"/>
      <c r="N98" s="34"/>
      <c r="O98" s="34"/>
    </row>
    <row r="99" spans="1:15" ht="15.75" thickBot="1">
      <c r="A99" s="831"/>
      <c r="B99" s="782"/>
      <c r="C99" s="782"/>
      <c r="D99" s="785"/>
      <c r="E99" s="788"/>
      <c r="F99" s="794"/>
      <c r="G99" s="579"/>
      <c r="H99" s="790"/>
      <c r="I99" s="790"/>
      <c r="J99" s="790"/>
      <c r="K99" s="790"/>
      <c r="L99" s="790"/>
      <c r="M99" s="792"/>
      <c r="N99" s="34"/>
      <c r="O99" s="34"/>
    </row>
  </sheetData>
  <mergeCells count="134">
    <mergeCell ref="J90:J99"/>
    <mergeCell ref="K90:K99"/>
    <mergeCell ref="L90:L99"/>
    <mergeCell ref="M90:M99"/>
    <mergeCell ref="A90:A99"/>
    <mergeCell ref="B90:B99"/>
    <mergeCell ref="C90:C99"/>
    <mergeCell ref="D90:D99"/>
    <mergeCell ref="E90:E99"/>
    <mergeCell ref="F90:F99"/>
    <mergeCell ref="G90:G99"/>
    <mergeCell ref="H90:H99"/>
    <mergeCell ref="I90:I99"/>
    <mergeCell ref="K70:K79"/>
    <mergeCell ref="L70:L79"/>
    <mergeCell ref="M70:M79"/>
    <mergeCell ref="A80:A89"/>
    <mergeCell ref="B80:B89"/>
    <mergeCell ref="C80:C89"/>
    <mergeCell ref="D80:D89"/>
    <mergeCell ref="E80:E89"/>
    <mergeCell ref="F80:F89"/>
    <mergeCell ref="G80:G89"/>
    <mergeCell ref="H80:H89"/>
    <mergeCell ref="I80:I89"/>
    <mergeCell ref="J80:J89"/>
    <mergeCell ref="K80:K89"/>
    <mergeCell ref="L80:L89"/>
    <mergeCell ref="M80:M89"/>
    <mergeCell ref="F70:F79"/>
    <mergeCell ref="G70:G79"/>
    <mergeCell ref="H70:H79"/>
    <mergeCell ref="I70:I79"/>
    <mergeCell ref="J70:J79"/>
    <mergeCell ref="A70:A79"/>
    <mergeCell ref="B70:B79"/>
    <mergeCell ref="C70:C79"/>
    <mergeCell ref="D70:D79"/>
    <mergeCell ref="E70:E79"/>
    <mergeCell ref="A5:B5"/>
    <mergeCell ref="C5:M5"/>
    <mergeCell ref="A1:B2"/>
    <mergeCell ref="C1:J3"/>
    <mergeCell ref="K1:M3"/>
    <mergeCell ref="A4:B4"/>
    <mergeCell ref="C4:M4"/>
    <mergeCell ref="A6:B6"/>
    <mergeCell ref="C6:M6"/>
    <mergeCell ref="A7:C7"/>
    <mergeCell ref="D7:F7"/>
    <mergeCell ref="G7:G8"/>
    <mergeCell ref="H7:H8"/>
    <mergeCell ref="I7:J7"/>
    <mergeCell ref="K7:L7"/>
    <mergeCell ref="M7:M8"/>
    <mergeCell ref="M10:M19"/>
    <mergeCell ref="A9:G9"/>
    <mergeCell ref="A10:A19"/>
    <mergeCell ref="B10:B19"/>
    <mergeCell ref="C10:C19"/>
    <mergeCell ref="D10:D19"/>
    <mergeCell ref="E10:E19"/>
    <mergeCell ref="F10:F19"/>
    <mergeCell ref="G10:G19"/>
    <mergeCell ref="H10:H19"/>
    <mergeCell ref="I10:I19"/>
    <mergeCell ref="J10:J19"/>
    <mergeCell ref="K10:K19"/>
    <mergeCell ref="L10:L19"/>
    <mergeCell ref="L20:L29"/>
    <mergeCell ref="I40:I49"/>
    <mergeCell ref="M20:M29"/>
    <mergeCell ref="A30:A39"/>
    <mergeCell ref="B30:B39"/>
    <mergeCell ref="C30:C39"/>
    <mergeCell ref="D30:D39"/>
    <mergeCell ref="E30:E39"/>
    <mergeCell ref="F30:F39"/>
    <mergeCell ref="G30:G39"/>
    <mergeCell ref="H30:H39"/>
    <mergeCell ref="I30:I39"/>
    <mergeCell ref="G20:G29"/>
    <mergeCell ref="H20:H29"/>
    <mergeCell ref="I20:I29"/>
    <mergeCell ref="J20:J29"/>
    <mergeCell ref="K20:K29"/>
    <mergeCell ref="J30:J39"/>
    <mergeCell ref="K30:K39"/>
    <mergeCell ref="B50:B59"/>
    <mergeCell ref="C50:C59"/>
    <mergeCell ref="D50:D59"/>
    <mergeCell ref="E50:E59"/>
    <mergeCell ref="F50:F59"/>
    <mergeCell ref="A20:A29"/>
    <mergeCell ref="B20:B29"/>
    <mergeCell ref="C20:C29"/>
    <mergeCell ref="D20:D29"/>
    <mergeCell ref="E20:E29"/>
    <mergeCell ref="F20:F29"/>
    <mergeCell ref="A60:A69"/>
    <mergeCell ref="B60:B69"/>
    <mergeCell ref="C60:C69"/>
    <mergeCell ref="D60:D69"/>
    <mergeCell ref="E60:E69"/>
    <mergeCell ref="M50:M59"/>
    <mergeCell ref="J50:J59"/>
    <mergeCell ref="L30:L39"/>
    <mergeCell ref="M30:M39"/>
    <mergeCell ref="A40:A49"/>
    <mergeCell ref="B40:B49"/>
    <mergeCell ref="C40:C49"/>
    <mergeCell ref="D40:D49"/>
    <mergeCell ref="E40:E49"/>
    <mergeCell ref="F40:F49"/>
    <mergeCell ref="M40:M49"/>
    <mergeCell ref="J40:J49"/>
    <mergeCell ref="K40:K49"/>
    <mergeCell ref="L40:L49"/>
    <mergeCell ref="G40:G49"/>
    <mergeCell ref="H40:H49"/>
    <mergeCell ref="K50:K59"/>
    <mergeCell ref="L50:L59"/>
    <mergeCell ref="A50:A59"/>
    <mergeCell ref="G50:G59"/>
    <mergeCell ref="H50:H59"/>
    <mergeCell ref="I50:I59"/>
    <mergeCell ref="F60:F69"/>
    <mergeCell ref="M60:M69"/>
    <mergeCell ref="G60:G69"/>
    <mergeCell ref="H60:H69"/>
    <mergeCell ref="I60:I69"/>
    <mergeCell ref="J60:J69"/>
    <mergeCell ref="K60:K69"/>
    <mergeCell ref="L60:L69"/>
  </mergeCells>
  <conditionalFormatting sqref="A7:B7">
    <cfRule type="containsText" dxfId="74" priority="76" operator="containsText" text="3- Moderado">
      <formula>NOT(ISERROR(SEARCH("3- Moderado",A7)))</formula>
    </cfRule>
    <cfRule type="containsText" dxfId="73" priority="77" operator="containsText" text="6- Moderado">
      <formula>NOT(ISERROR(SEARCH("6- Moderado",A7)))</formula>
    </cfRule>
    <cfRule type="containsText" dxfId="72" priority="78" operator="containsText" text="4- Moderado">
      <formula>NOT(ISERROR(SEARCH("4- Moderado",A7)))</formula>
    </cfRule>
    <cfRule type="containsText" dxfId="71" priority="79" operator="containsText" text="3- Bajo">
      <formula>NOT(ISERROR(SEARCH("3- Bajo",A7)))</formula>
    </cfRule>
    <cfRule type="containsText" dxfId="70" priority="80" operator="containsText" text="4- Bajo">
      <formula>NOT(ISERROR(SEARCH("4- Bajo",A7)))</formula>
    </cfRule>
    <cfRule type="containsText" dxfId="69" priority="81" operator="containsText" text="1- Bajo">
      <formula>NOT(ISERROR(SEARCH("1- Bajo",A7)))</formula>
    </cfRule>
  </conditionalFormatting>
  <conditionalFormatting sqref="A10:E10 A20:E20">
    <cfRule type="containsText" dxfId="68" priority="70" operator="containsText" text="3- Moderado">
      <formula>NOT(ISERROR(SEARCH("3- Moderado",A10)))</formula>
    </cfRule>
    <cfRule type="containsText" dxfId="67" priority="71" operator="containsText" text="6- Moderado">
      <formula>NOT(ISERROR(SEARCH("6- Moderado",A10)))</formula>
    </cfRule>
    <cfRule type="containsText" dxfId="66" priority="72" operator="containsText" text="4- Moderado">
      <formula>NOT(ISERROR(SEARCH("4- Moderado",A10)))</formula>
    </cfRule>
    <cfRule type="containsText" dxfId="65" priority="73" operator="containsText" text="3- Bajo">
      <formula>NOT(ISERROR(SEARCH("3- Bajo",A10)))</formula>
    </cfRule>
    <cfRule type="containsText" dxfId="64" priority="74" operator="containsText" text="4- Bajo">
      <formula>NOT(ISERROR(SEARCH("4- Bajo",A10)))</formula>
    </cfRule>
    <cfRule type="containsText" dxfId="63" priority="75" operator="containsText" text="1- Bajo">
      <formula>NOT(ISERROR(SEARCH("1- Bajo",A10)))</formula>
    </cfRule>
  </conditionalFormatting>
  <conditionalFormatting sqref="A30:E30">
    <cfRule type="containsText" dxfId="62" priority="57" operator="containsText" text="3- Moderado">
      <formula>NOT(ISERROR(SEARCH("3- Moderado",A30)))</formula>
    </cfRule>
    <cfRule type="containsText" dxfId="61" priority="58" operator="containsText" text="6- Moderado">
      <formula>NOT(ISERROR(SEARCH("6- Moderado",A30)))</formula>
    </cfRule>
    <cfRule type="containsText" dxfId="60" priority="59" operator="containsText" text="4- Moderado">
      <formula>NOT(ISERROR(SEARCH("4- Moderado",A30)))</formula>
    </cfRule>
    <cfRule type="containsText" dxfId="59" priority="60" operator="containsText" text="3- Bajo">
      <formula>NOT(ISERROR(SEARCH("3- Bajo",A30)))</formula>
    </cfRule>
    <cfRule type="containsText" dxfId="58" priority="61" operator="containsText" text="4- Bajo">
      <formula>NOT(ISERROR(SEARCH("4- Bajo",A30)))</formula>
    </cfRule>
    <cfRule type="containsText" dxfId="57" priority="62" operator="containsText" text="1- Bajo">
      <formula>NOT(ISERROR(SEARCH("1- Bajo",A30)))</formula>
    </cfRule>
  </conditionalFormatting>
  <conditionalFormatting sqref="A40:E40">
    <cfRule type="containsText" dxfId="56" priority="50" operator="containsText" text="3- Moderado">
      <formula>NOT(ISERROR(SEARCH("3- Moderado",A40)))</formula>
    </cfRule>
    <cfRule type="containsText" dxfId="55" priority="51" operator="containsText" text="6- Moderado">
      <formula>NOT(ISERROR(SEARCH("6- Moderado",A40)))</formula>
    </cfRule>
    <cfRule type="containsText" dxfId="54" priority="52" operator="containsText" text="4- Moderado">
      <formula>NOT(ISERROR(SEARCH("4- Moderado",A40)))</formula>
    </cfRule>
    <cfRule type="containsText" dxfId="53" priority="53" operator="containsText" text="3- Bajo">
      <formula>NOT(ISERROR(SEARCH("3- Bajo",A40)))</formula>
    </cfRule>
    <cfRule type="containsText" dxfId="52" priority="54" operator="containsText" text="4- Bajo">
      <formula>NOT(ISERROR(SEARCH("4- Bajo",A40)))</formula>
    </cfRule>
    <cfRule type="containsText" dxfId="51" priority="55" operator="containsText" text="1- Bajo">
      <formula>NOT(ISERROR(SEARCH("1- Bajo",A40)))</formula>
    </cfRule>
  </conditionalFormatting>
  <conditionalFormatting sqref="A50:E50">
    <cfRule type="containsText" dxfId="50" priority="39" operator="containsText" text="3- Moderado">
      <formula>NOT(ISERROR(SEARCH("3- Moderado",A50)))</formula>
    </cfRule>
    <cfRule type="containsText" dxfId="49" priority="40" operator="containsText" text="6- Moderado">
      <formula>NOT(ISERROR(SEARCH("6- Moderado",A50)))</formula>
    </cfRule>
    <cfRule type="containsText" dxfId="48" priority="41" operator="containsText" text="4- Moderado">
      <formula>NOT(ISERROR(SEARCH("4- Moderado",A50)))</formula>
    </cfRule>
    <cfRule type="containsText" dxfId="47" priority="42" operator="containsText" text="3- Bajo">
      <formula>NOT(ISERROR(SEARCH("3- Bajo",A50)))</formula>
    </cfRule>
    <cfRule type="containsText" dxfId="46" priority="43" operator="containsText" text="4- Bajo">
      <formula>NOT(ISERROR(SEARCH("4- Bajo",A50)))</formula>
    </cfRule>
    <cfRule type="containsText" dxfId="45" priority="44" operator="containsText" text="1- Bajo">
      <formula>NOT(ISERROR(SEARCH("1- Bajo",A50)))</formula>
    </cfRule>
  </conditionalFormatting>
  <conditionalFormatting sqref="A60:E60">
    <cfRule type="containsText" dxfId="44" priority="23" operator="containsText" text="3- Moderado">
      <formula>NOT(ISERROR(SEARCH("3- Moderado",A60)))</formula>
    </cfRule>
    <cfRule type="containsText" dxfId="43" priority="24" operator="containsText" text="6- Moderado">
      <formula>NOT(ISERROR(SEARCH("6- Moderado",A60)))</formula>
    </cfRule>
    <cfRule type="containsText" dxfId="42" priority="25" operator="containsText" text="4- Moderado">
      <formula>NOT(ISERROR(SEARCH("4- Moderado",A60)))</formula>
    </cfRule>
    <cfRule type="containsText" dxfId="41" priority="26" operator="containsText" text="3- Bajo">
      <formula>NOT(ISERROR(SEARCH("3- Bajo",A60)))</formula>
    </cfRule>
    <cfRule type="containsText" dxfId="40" priority="27" operator="containsText" text="4- Bajo">
      <formula>NOT(ISERROR(SEARCH("4- Bajo",A60)))</formula>
    </cfRule>
    <cfRule type="containsText" dxfId="39" priority="28" operator="containsText" text="1- Bajo">
      <formula>NOT(ISERROR(SEARCH("1- Bajo",A60)))</formula>
    </cfRule>
  </conditionalFormatting>
  <conditionalFormatting sqref="A70:E70">
    <cfRule type="containsText" dxfId="38" priority="16" operator="containsText" text="3- Moderado">
      <formula>NOT(ISERROR(SEARCH("3- Moderado",A70)))</formula>
    </cfRule>
    <cfRule type="containsText" dxfId="37" priority="17" operator="containsText" text="6- Moderado">
      <formula>NOT(ISERROR(SEARCH("6- Moderado",A70)))</formula>
    </cfRule>
    <cfRule type="containsText" dxfId="36" priority="18" operator="containsText" text="4- Moderado">
      <formula>NOT(ISERROR(SEARCH("4- Moderado",A70)))</formula>
    </cfRule>
    <cfRule type="containsText" dxfId="35" priority="19" operator="containsText" text="3- Bajo">
      <formula>NOT(ISERROR(SEARCH("3- Bajo",A70)))</formula>
    </cfRule>
    <cfRule type="containsText" dxfId="34" priority="20" operator="containsText" text="4- Bajo">
      <formula>NOT(ISERROR(SEARCH("4- Bajo",A70)))</formula>
    </cfRule>
    <cfRule type="containsText" dxfId="33" priority="21" operator="containsText" text="1- Bajo">
      <formula>NOT(ISERROR(SEARCH("1- Bajo",A70)))</formula>
    </cfRule>
  </conditionalFormatting>
  <conditionalFormatting sqref="A80:E80">
    <cfRule type="containsText" dxfId="32" priority="9" operator="containsText" text="3- Moderado">
      <formula>NOT(ISERROR(SEARCH("3- Moderado",A80)))</formula>
    </cfRule>
    <cfRule type="containsText" dxfId="31" priority="10" operator="containsText" text="6- Moderado">
      <formula>NOT(ISERROR(SEARCH("6- Moderado",A80)))</formula>
    </cfRule>
    <cfRule type="containsText" dxfId="30" priority="11" operator="containsText" text="4- Moderado">
      <formula>NOT(ISERROR(SEARCH("4- Moderado",A80)))</formula>
    </cfRule>
    <cfRule type="containsText" dxfId="29" priority="12" operator="containsText" text="3- Bajo">
      <formula>NOT(ISERROR(SEARCH("3- Bajo",A80)))</formula>
    </cfRule>
    <cfRule type="containsText" dxfId="28" priority="13" operator="containsText" text="4- Bajo">
      <formula>NOT(ISERROR(SEARCH("4- Bajo",A80)))</formula>
    </cfRule>
    <cfRule type="containsText" dxfId="27" priority="14" operator="containsText" text="1- Bajo">
      <formula>NOT(ISERROR(SEARCH("1- Bajo",A80)))</formula>
    </cfRule>
  </conditionalFormatting>
  <conditionalFormatting sqref="A90:E90">
    <cfRule type="containsText" dxfId="26" priority="2" operator="containsText" text="3- Moderado">
      <formula>NOT(ISERROR(SEARCH("3- Moderado",A90)))</formula>
    </cfRule>
    <cfRule type="containsText" dxfId="25" priority="3" operator="containsText" text="6- Moderado">
      <formula>NOT(ISERROR(SEARCH("6- Moderado",A90)))</formula>
    </cfRule>
    <cfRule type="containsText" dxfId="24" priority="4" operator="containsText" text="4- Moderado">
      <formula>NOT(ISERROR(SEARCH("4- Moderado",A90)))</formula>
    </cfRule>
    <cfRule type="containsText" dxfId="23" priority="5" operator="containsText" text="3- Bajo">
      <formula>NOT(ISERROR(SEARCH("3- Bajo",A90)))</formula>
    </cfRule>
    <cfRule type="containsText" dxfId="22" priority="6" operator="containsText" text="4- Bajo">
      <formula>NOT(ISERROR(SEARCH("4- Bajo",A90)))</formula>
    </cfRule>
    <cfRule type="containsText" dxfId="21" priority="7" operator="containsText" text="1- Bajo">
      <formula>NOT(ISERROR(SEARCH("1- Bajo",A90)))</formula>
    </cfRule>
  </conditionalFormatting>
  <conditionalFormatting sqref="C8:F8">
    <cfRule type="containsText" dxfId="20" priority="64" operator="containsText" text="3- Moderado">
      <formula>NOT(ISERROR(SEARCH("3- Moderado",C8)))</formula>
    </cfRule>
    <cfRule type="containsText" dxfId="19" priority="65" operator="containsText" text="6- Moderado">
      <formula>NOT(ISERROR(SEARCH("6- Moderado",C8)))</formula>
    </cfRule>
    <cfRule type="containsText" dxfId="18" priority="66" operator="containsText" text="4- Moderado">
      <formula>NOT(ISERROR(SEARCH("4- Moderado",C8)))</formula>
    </cfRule>
    <cfRule type="containsText" dxfId="17" priority="67" operator="containsText" text="3- Bajo">
      <formula>NOT(ISERROR(SEARCH("3- Bajo",C8)))</formula>
    </cfRule>
    <cfRule type="containsText" dxfId="16" priority="68" operator="containsText" text="4- Bajo">
      <formula>NOT(ISERROR(SEARCH("4- Bajo",C8)))</formula>
    </cfRule>
    <cfRule type="containsText" dxfId="15" priority="69" operator="containsText" text="1- Bajo">
      <formula>NOT(ISERROR(SEARCH("1- Bajo",C8)))</formula>
    </cfRule>
  </conditionalFormatting>
  <conditionalFormatting sqref="D10:D99">
    <cfRule type="containsText" dxfId="14" priority="33" operator="containsText" text="Muy Alta">
      <formula>NOT(ISERROR(SEARCH("Muy Alta",D10)))</formula>
    </cfRule>
    <cfRule type="containsText" dxfId="13" priority="34" operator="containsText" text="Alta">
      <formula>NOT(ISERROR(SEARCH("Alta",D10)))</formula>
    </cfRule>
    <cfRule type="containsText" dxfId="12" priority="35" operator="containsText" text="Baja">
      <formula>NOT(ISERROR(SEARCH("Baja",D10)))</formula>
    </cfRule>
    <cfRule type="containsText" dxfId="11" priority="36" operator="containsText" text="Muy Baja">
      <formula>NOT(ISERROR(SEARCH("Muy Baja",D10)))</formula>
    </cfRule>
    <cfRule type="containsText" dxfId="10" priority="38" operator="containsText" text="Media">
      <formula>NOT(ISERROR(SEARCH("Media",D10)))</formula>
    </cfRule>
  </conditionalFormatting>
  <conditionalFormatting sqref="E10:E99">
    <cfRule type="containsText" dxfId="9" priority="29" operator="containsText" text="Catastrófico">
      <formula>NOT(ISERROR(SEARCH("Catastrófico",E10)))</formula>
    </cfRule>
    <cfRule type="containsText" dxfId="8" priority="30" operator="containsText" text="Mayor">
      <formula>NOT(ISERROR(SEARCH("Mayor",E10)))</formula>
    </cfRule>
    <cfRule type="containsText" dxfId="7" priority="31" operator="containsText" text="Menor">
      <formula>NOT(ISERROR(SEARCH("Menor",E10)))</formula>
    </cfRule>
    <cfRule type="containsText" dxfId="6" priority="32" operator="containsText" text="Leve">
      <formula>NOT(ISERROR(SEARCH("Leve",E10)))</formula>
    </cfRule>
  </conditionalFormatting>
  <conditionalFormatting sqref="E10:F59">
    <cfRule type="containsText" dxfId="5" priority="37" operator="containsText" text="Moderado">
      <formula>NOT(ISERROR(SEARCH("Moderado",E10)))</formula>
    </cfRule>
  </conditionalFormatting>
  <conditionalFormatting sqref="E60:F99">
    <cfRule type="containsText" dxfId="4" priority="1" operator="containsText" text="Moderado">
      <formula>NOT(ISERROR(SEARCH("Moderado",E60)))</formula>
    </cfRule>
  </conditionalFormatting>
  <conditionalFormatting sqref="F10:F29">
    <cfRule type="colorScale" priority="82">
      <colorScale>
        <cfvo type="min"/>
        <cfvo type="max"/>
        <color rgb="FFFF7128"/>
        <color rgb="FFFFEF9C"/>
      </colorScale>
    </cfRule>
  </conditionalFormatting>
  <conditionalFormatting sqref="F10:F99">
    <cfRule type="containsText" dxfId="3" priority="45" operator="containsText" text="Bajo">
      <formula>NOT(ISERROR(SEARCH("Bajo",F10)))</formula>
    </cfRule>
    <cfRule type="containsText" dxfId="2" priority="46" operator="containsText" text="Moderado">
      <formula>NOT(ISERROR(SEARCH("Moderado",F10)))</formula>
    </cfRule>
    <cfRule type="containsText" dxfId="1" priority="47" operator="containsText" text="Alto">
      <formula>NOT(ISERROR(SEARCH("Alto",F10)))</formula>
    </cfRule>
    <cfRule type="containsText" dxfId="0" priority="48" operator="containsText" text="Extremo">
      <formula>NOT(ISERROR(SEARCH("Extremo",F10)))</formula>
    </cfRule>
  </conditionalFormatting>
  <conditionalFormatting sqref="F30:F39">
    <cfRule type="colorScale" priority="63">
      <colorScale>
        <cfvo type="min"/>
        <cfvo type="max"/>
        <color rgb="FFFF7128"/>
        <color rgb="FFFFEF9C"/>
      </colorScale>
    </cfRule>
  </conditionalFormatting>
  <conditionalFormatting sqref="F40:F49">
    <cfRule type="colorScale" priority="56">
      <colorScale>
        <cfvo type="min"/>
        <cfvo type="max"/>
        <color rgb="FFFF7128"/>
        <color rgb="FFFFEF9C"/>
      </colorScale>
    </cfRule>
  </conditionalFormatting>
  <conditionalFormatting sqref="F50:F99">
    <cfRule type="colorScale" priority="49">
      <colorScale>
        <cfvo type="min"/>
        <cfvo type="max"/>
        <color rgb="FFFF7128"/>
        <color rgb="FFFFEF9C"/>
      </colorScale>
    </cfRule>
  </conditionalFormatting>
  <dataValidations count="4">
    <dataValidation allowBlank="1" showInputMessage="1" showErrorMessage="1" prompt="Registrar qué factor  que ocasina el riesgo: un facot identtficado el contexto._x000a_O  personas, recursos, estilo de direccion , factores externos, , codiciones ambientales" sqref="C8" xr:uid="{00000000-0002-0000-0D00-000000000000}"/>
    <dataValidation allowBlank="1" showInputMessage="1" showErrorMessage="1" prompt="Describir las actividades que se van a desarrollar para el proyecto" sqref="H7" xr:uid="{00000000-0002-0000-0D00-000001000000}"/>
    <dataValidation allowBlank="1" showInputMessage="1" showErrorMessage="1" prompt="Seleccionar si el responsable es el responsable de las acciones es el nivel central" sqref="I7:I8" xr:uid="{00000000-0002-0000-0D00-000002000000}"/>
    <dataValidation allowBlank="1" showInputMessage="1" showErrorMessage="1" prompt="seleccionar si el responsable de ejecutar las acciones es el nivel central" sqref="J8" xr:uid="{00000000-0002-0000-0D00-000003000000}"/>
  </dataValidations>
  <printOptions horizontalCentered="1"/>
  <pageMargins left="0.70866141732283472" right="0.70866141732283472" top="0.74803149606299213" bottom="0.74803149606299213" header="0.31496062992125984" footer="0.31496062992125984"/>
  <pageSetup scale="10" fitToHeight="0" orientation="landscape" horizontalDpi="4294967294"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4000000}">
          <x14:formula1>
            <xm:f>'9- Matriz de Calor '!$S$8:$S$11</xm:f>
          </x14:formula1>
          <xm:sqref>G10:G99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175F6-8B87-4430-B4AC-1E21211AA52F}">
  <sheetPr>
    <tabColor theme="8" tint="0.59999389629810485"/>
    <pageSetUpPr fitToPage="1"/>
  </sheetPr>
  <dimension ref="A1:K80"/>
  <sheetViews>
    <sheetView showGridLines="0" topLeftCell="E5" zoomScaleNormal="100" workbookViewId="0">
      <selection activeCell="E5" sqref="E5"/>
    </sheetView>
  </sheetViews>
  <sheetFormatPr defaultColWidth="10.5703125" defaultRowHeight="14.25"/>
  <cols>
    <col min="1" max="1" width="35.85546875" style="352" customWidth="1"/>
    <col min="2" max="2" width="10.28515625" style="353" customWidth="1"/>
    <col min="3" max="3" width="44.28515625" style="7" customWidth="1"/>
    <col min="4" max="4" width="13" style="353" customWidth="1"/>
    <col min="5" max="5" width="43.42578125" style="7" customWidth="1"/>
    <col min="6" max="11" width="10.7109375" style="7" customWidth="1"/>
    <col min="12" max="16384" width="10.5703125" style="7"/>
  </cols>
  <sheetData>
    <row r="1" spans="1:10" ht="12.75" customHeight="1">
      <c r="A1" s="342"/>
      <c r="B1" s="444" t="s">
        <v>11</v>
      </c>
      <c r="C1" s="444"/>
      <c r="D1" s="444"/>
      <c r="E1" s="343"/>
      <c r="F1" s="342"/>
      <c r="G1" s="342"/>
      <c r="I1" s="355"/>
    </row>
    <row r="2" spans="1:10" ht="12.75" customHeight="1">
      <c r="A2" s="342"/>
      <c r="B2" s="444" t="s">
        <v>12</v>
      </c>
      <c r="C2" s="444"/>
      <c r="D2" s="444"/>
      <c r="E2" s="343"/>
      <c r="F2" s="342"/>
      <c r="G2" s="342"/>
      <c r="I2" s="355"/>
    </row>
    <row r="3" spans="1:10" ht="12.75" customHeight="1">
      <c r="A3" s="342"/>
      <c r="B3" s="354"/>
      <c r="C3" s="354"/>
      <c r="D3" s="354"/>
      <c r="E3" s="343"/>
      <c r="F3" s="342"/>
      <c r="G3" s="342"/>
      <c r="I3" s="355"/>
    </row>
    <row r="4" spans="1:10" ht="12.75" customHeight="1">
      <c r="A4" s="342"/>
      <c r="B4" s="354"/>
      <c r="C4" s="354"/>
      <c r="D4" s="354"/>
      <c r="E4" s="343"/>
      <c r="F4" s="342"/>
      <c r="G4" s="342"/>
      <c r="I4" s="355"/>
    </row>
    <row r="5" spans="1:10" ht="116.25" customHeight="1">
      <c r="A5" s="344" t="s">
        <v>13</v>
      </c>
      <c r="B5" s="445"/>
      <c r="C5" s="445"/>
      <c r="D5" s="344" t="s">
        <v>14</v>
      </c>
      <c r="E5" s="356"/>
      <c r="F5" s="355"/>
      <c r="I5" s="222"/>
    </row>
    <row r="6" spans="1:10" ht="16.7" customHeight="1">
      <c r="A6" s="12"/>
      <c r="B6" s="13"/>
      <c r="C6" s="13"/>
      <c r="D6" s="12"/>
      <c r="E6" s="11"/>
      <c r="I6" s="355"/>
    </row>
    <row r="7" spans="1:10" ht="54.75" customHeight="1">
      <c r="A7" s="345" t="s">
        <v>15</v>
      </c>
      <c r="B7" s="446"/>
      <c r="C7" s="446"/>
      <c r="D7" s="446"/>
      <c r="E7" s="446"/>
    </row>
    <row r="8" spans="1:10" ht="13.35" customHeight="1">
      <c r="A8" s="346"/>
      <c r="B8" s="346"/>
      <c r="D8" s="347"/>
      <c r="E8" s="347"/>
    </row>
    <row r="9" spans="1:10" ht="46.5" customHeight="1">
      <c r="A9" s="357" t="s">
        <v>16</v>
      </c>
      <c r="B9" s="447"/>
      <c r="C9" s="447"/>
      <c r="D9" s="447"/>
      <c r="E9" s="447"/>
    </row>
    <row r="10" spans="1:10" ht="21" customHeight="1">
      <c r="A10" s="346"/>
      <c r="B10" s="346"/>
      <c r="D10" s="347"/>
      <c r="E10" s="347"/>
    </row>
    <row r="11" spans="1:10" s="348" customFormat="1" ht="26.25" customHeight="1">
      <c r="A11" s="448" t="s">
        <v>17</v>
      </c>
      <c r="B11" s="448"/>
      <c r="C11" s="448"/>
      <c r="D11" s="448"/>
      <c r="E11" s="448"/>
      <c r="F11" s="449"/>
      <c r="G11" s="449"/>
      <c r="H11" s="449"/>
      <c r="I11" s="449"/>
      <c r="J11" s="449"/>
    </row>
    <row r="12" spans="1:10" s="348" customFormat="1" ht="12.75" customHeight="1">
      <c r="A12" s="349" t="s">
        <v>18</v>
      </c>
      <c r="B12" s="349" t="s">
        <v>19</v>
      </c>
      <c r="C12" s="350" t="s">
        <v>20</v>
      </c>
      <c r="D12" s="350" t="s">
        <v>21</v>
      </c>
      <c r="E12" s="350" t="s">
        <v>22</v>
      </c>
      <c r="F12" s="358"/>
      <c r="G12" s="358"/>
      <c r="H12" s="223"/>
      <c r="I12" s="223"/>
      <c r="J12" s="223"/>
    </row>
    <row r="13" spans="1:10" s="348" customFormat="1" ht="12.75" customHeight="1">
      <c r="A13" s="349"/>
      <c r="B13" s="349"/>
      <c r="C13" s="350"/>
      <c r="D13" s="350"/>
      <c r="E13" s="350"/>
      <c r="F13" s="358"/>
      <c r="G13" s="358"/>
      <c r="H13" s="223"/>
      <c r="I13" s="223"/>
      <c r="J13" s="223"/>
    </row>
    <row r="14" spans="1:10" s="348" customFormat="1" ht="38.25">
      <c r="A14" s="430" t="s">
        <v>23</v>
      </c>
      <c r="B14" s="374">
        <v>1</v>
      </c>
      <c r="C14" s="359" t="s">
        <v>24</v>
      </c>
      <c r="D14" s="374">
        <v>1</v>
      </c>
      <c r="E14" s="359" t="s">
        <v>25</v>
      </c>
      <c r="F14" s="429"/>
      <c r="G14" s="224"/>
      <c r="H14" s="225"/>
      <c r="I14" s="360"/>
      <c r="J14" s="225"/>
    </row>
    <row r="15" spans="1:10" s="348" customFormat="1" ht="57.75" customHeight="1">
      <c r="A15" s="430"/>
      <c r="B15" s="374">
        <v>2</v>
      </c>
      <c r="C15" s="226" t="s">
        <v>26</v>
      </c>
      <c r="D15" s="374">
        <v>2</v>
      </c>
      <c r="E15" s="226" t="s">
        <v>27</v>
      </c>
      <c r="F15" s="429"/>
      <c r="G15" s="224"/>
      <c r="H15" s="225"/>
      <c r="I15" s="360"/>
      <c r="J15" s="225"/>
    </row>
    <row r="16" spans="1:10" s="348" customFormat="1" ht="31.5" customHeight="1">
      <c r="A16" s="430"/>
      <c r="B16" s="227">
        <v>3</v>
      </c>
      <c r="C16" s="359" t="s">
        <v>28</v>
      </c>
      <c r="D16" s="228">
        <v>3</v>
      </c>
      <c r="E16" s="226" t="s">
        <v>29</v>
      </c>
      <c r="F16" s="429"/>
      <c r="G16" s="224"/>
      <c r="H16" s="225"/>
      <c r="I16" s="376"/>
      <c r="J16" s="229"/>
    </row>
    <row r="17" spans="1:10" s="348" customFormat="1" ht="51">
      <c r="A17" s="430" t="s">
        <v>30</v>
      </c>
      <c r="B17" s="377" t="s">
        <v>31</v>
      </c>
      <c r="C17" s="359" t="s">
        <v>32</v>
      </c>
      <c r="D17" s="230">
        <v>4</v>
      </c>
      <c r="E17" s="226" t="s">
        <v>33</v>
      </c>
      <c r="F17" s="429"/>
      <c r="G17" s="224"/>
      <c r="H17" s="225"/>
      <c r="I17" s="360"/>
      <c r="J17" s="225"/>
    </row>
    <row r="18" spans="1:10" s="348" customFormat="1" ht="51">
      <c r="A18" s="430"/>
      <c r="B18" s="377" t="s">
        <v>34</v>
      </c>
      <c r="C18" s="359" t="s">
        <v>35</v>
      </c>
      <c r="D18" s="230">
        <v>5</v>
      </c>
      <c r="E18" s="359" t="s">
        <v>36</v>
      </c>
      <c r="F18" s="429"/>
      <c r="G18" s="224"/>
      <c r="H18" s="231"/>
      <c r="I18" s="360"/>
      <c r="J18" s="225"/>
    </row>
    <row r="19" spans="1:10" s="348" customFormat="1" ht="63.75">
      <c r="A19" s="432" t="s">
        <v>37</v>
      </c>
      <c r="B19" s="377">
        <v>6</v>
      </c>
      <c r="C19" s="359" t="s">
        <v>38</v>
      </c>
      <c r="D19" s="230">
        <v>6</v>
      </c>
      <c r="E19" s="359" t="s">
        <v>39</v>
      </c>
      <c r="F19" s="429"/>
      <c r="G19" s="224"/>
      <c r="H19" s="229"/>
      <c r="I19" s="360"/>
      <c r="J19" s="232"/>
    </row>
    <row r="20" spans="1:10" s="348" customFormat="1" ht="69.75" customHeight="1">
      <c r="A20" s="433"/>
      <c r="B20" s="377">
        <v>7</v>
      </c>
      <c r="C20" s="359" t="s">
        <v>40</v>
      </c>
      <c r="D20" s="377">
        <v>7</v>
      </c>
      <c r="E20" s="359" t="s">
        <v>41</v>
      </c>
      <c r="F20" s="429"/>
      <c r="G20" s="224"/>
      <c r="H20" s="232"/>
      <c r="I20" s="360"/>
      <c r="J20" s="232"/>
    </row>
    <row r="21" spans="1:10" s="348" customFormat="1" ht="45.75" customHeight="1">
      <c r="A21" s="434"/>
      <c r="B21" s="377">
        <v>8</v>
      </c>
      <c r="C21" s="359" t="s">
        <v>42</v>
      </c>
      <c r="D21" s="374"/>
      <c r="E21" s="361"/>
      <c r="F21" s="429"/>
      <c r="G21" s="224"/>
      <c r="H21" s="232"/>
      <c r="I21" s="360"/>
      <c r="J21" s="232"/>
    </row>
    <row r="22" spans="1:10" s="348" customFormat="1" ht="78.75" customHeight="1">
      <c r="A22" s="426" t="s">
        <v>43</v>
      </c>
      <c r="B22" s="377">
        <v>9</v>
      </c>
      <c r="C22" s="359" t="s">
        <v>44</v>
      </c>
      <c r="D22" s="377">
        <v>8</v>
      </c>
      <c r="E22" s="361" t="s">
        <v>45</v>
      </c>
      <c r="F22" s="429"/>
      <c r="G22" s="233"/>
      <c r="H22" s="234"/>
      <c r="I22" s="360"/>
      <c r="J22" s="235"/>
    </row>
    <row r="23" spans="1:10" s="348" customFormat="1" ht="95.25" customHeight="1">
      <c r="A23" s="427"/>
      <c r="B23" s="377">
        <v>10</v>
      </c>
      <c r="C23" s="359" t="s">
        <v>46</v>
      </c>
      <c r="D23" s="236">
        <v>9</v>
      </c>
      <c r="E23" s="237" t="s">
        <v>47</v>
      </c>
      <c r="F23" s="429"/>
      <c r="G23" s="224"/>
      <c r="H23" s="238"/>
      <c r="I23" s="360"/>
      <c r="J23" s="239"/>
    </row>
    <row r="24" spans="1:10" s="348" customFormat="1" ht="58.5" customHeight="1">
      <c r="A24" s="427"/>
      <c r="B24" s="228">
        <v>11</v>
      </c>
      <c r="C24" s="359" t="s">
        <v>48</v>
      </c>
      <c r="D24" s="240"/>
      <c r="E24" s="241"/>
      <c r="F24" s="429"/>
      <c r="G24" s="224"/>
      <c r="H24" s="235"/>
      <c r="I24" s="360"/>
      <c r="J24" s="242"/>
    </row>
    <row r="25" spans="1:10" s="348" customFormat="1" ht="74.25" customHeight="1">
      <c r="A25" s="428"/>
      <c r="B25" s="228">
        <v>12</v>
      </c>
      <c r="C25" s="359" t="s">
        <v>49</v>
      </c>
      <c r="D25" s="243"/>
      <c r="E25" s="243"/>
      <c r="F25" s="429"/>
      <c r="G25" s="224"/>
      <c r="H25" s="235"/>
      <c r="I25" s="360"/>
      <c r="J25" s="235"/>
    </row>
    <row r="26" spans="1:10" s="348" customFormat="1" ht="53.25" customHeight="1">
      <c r="A26" s="374" t="s">
        <v>50</v>
      </c>
      <c r="B26" s="230">
        <v>13</v>
      </c>
      <c r="C26" s="361" t="s">
        <v>51</v>
      </c>
      <c r="D26" s="377">
        <v>10</v>
      </c>
      <c r="E26" s="361" t="s">
        <v>52</v>
      </c>
      <c r="F26" s="360"/>
      <c r="G26" s="224"/>
      <c r="H26" s="244"/>
      <c r="I26" s="245"/>
      <c r="J26" s="244"/>
    </row>
    <row r="27" spans="1:10" s="348" customFormat="1" ht="59.25" customHeight="1">
      <c r="A27" s="430" t="s">
        <v>53</v>
      </c>
      <c r="B27" s="377">
        <v>14</v>
      </c>
      <c r="C27" s="361" t="s">
        <v>54</v>
      </c>
      <c r="D27" s="377">
        <v>11</v>
      </c>
      <c r="E27" s="361" t="s">
        <v>55</v>
      </c>
      <c r="F27" s="429"/>
      <c r="G27" s="224"/>
      <c r="H27" s="234"/>
      <c r="I27" s="245"/>
      <c r="J27" s="234"/>
    </row>
    <row r="28" spans="1:10" s="348" customFormat="1" ht="73.5" customHeight="1">
      <c r="A28" s="430"/>
      <c r="B28" s="377">
        <v>15</v>
      </c>
      <c r="C28" s="361" t="s">
        <v>56</v>
      </c>
      <c r="D28" s="377">
        <v>12</v>
      </c>
      <c r="E28" s="361" t="s">
        <v>57</v>
      </c>
      <c r="F28" s="429"/>
      <c r="G28" s="224"/>
      <c r="H28" s="234"/>
      <c r="I28" s="245"/>
      <c r="J28" s="234"/>
    </row>
    <row r="29" spans="1:10" s="348" customFormat="1" ht="42.75" customHeight="1">
      <c r="A29" s="430"/>
      <c r="B29" s="228">
        <v>16</v>
      </c>
      <c r="C29" s="361" t="s">
        <v>58</v>
      </c>
      <c r="D29" s="377">
        <v>13</v>
      </c>
      <c r="E29" s="361" t="s">
        <v>59</v>
      </c>
      <c r="F29" s="429"/>
      <c r="G29" s="224"/>
      <c r="H29" s="234"/>
      <c r="I29" s="246"/>
      <c r="J29" s="234"/>
    </row>
    <row r="30" spans="1:10" s="348" customFormat="1" ht="64.5" customHeight="1">
      <c r="A30" s="430"/>
      <c r="B30" s="228">
        <v>17</v>
      </c>
      <c r="C30" s="361" t="s">
        <v>60</v>
      </c>
      <c r="D30" s="377">
        <v>14</v>
      </c>
      <c r="E30" s="361" t="s">
        <v>61</v>
      </c>
      <c r="F30" s="429"/>
      <c r="G30" s="224"/>
      <c r="H30" s="234"/>
      <c r="I30" s="360"/>
      <c r="J30" s="234"/>
    </row>
    <row r="31" spans="1:10" s="348" customFormat="1" ht="39.75" customHeight="1">
      <c r="A31" s="440" t="s">
        <v>62</v>
      </c>
      <c r="B31" s="441"/>
      <c r="C31" s="441"/>
      <c r="D31" s="441"/>
      <c r="E31" s="442"/>
      <c r="F31" s="443"/>
      <c r="G31" s="443"/>
      <c r="H31" s="443"/>
      <c r="I31" s="443"/>
      <c r="J31" s="443"/>
    </row>
    <row r="32" spans="1:10" s="351" customFormat="1" ht="15">
      <c r="A32" s="362" t="s">
        <v>63</v>
      </c>
      <c r="B32" s="363" t="s">
        <v>19</v>
      </c>
      <c r="C32" s="364" t="s">
        <v>64</v>
      </c>
      <c r="D32" s="365" t="s">
        <v>21</v>
      </c>
      <c r="E32" s="364" t="s">
        <v>65</v>
      </c>
      <c r="F32" s="366"/>
      <c r="G32" s="366"/>
      <c r="H32" s="247"/>
      <c r="I32" s="248"/>
      <c r="J32" s="247"/>
    </row>
    <row r="33" spans="1:11" s="351" customFormat="1" ht="58.5" customHeight="1">
      <c r="A33" s="435" t="s">
        <v>66</v>
      </c>
      <c r="B33" s="249">
        <v>1</v>
      </c>
      <c r="C33" s="361" t="s">
        <v>67</v>
      </c>
      <c r="D33" s="249">
        <v>1</v>
      </c>
      <c r="E33" s="226" t="s">
        <v>68</v>
      </c>
      <c r="F33" s="436"/>
      <c r="G33" s="224"/>
      <c r="H33" s="250"/>
      <c r="I33" s="224"/>
      <c r="J33" s="250"/>
    </row>
    <row r="34" spans="1:11" s="351" customFormat="1" ht="51">
      <c r="A34" s="435"/>
      <c r="B34" s="249">
        <v>2</v>
      </c>
      <c r="C34" s="361" t="s">
        <v>69</v>
      </c>
      <c r="D34" s="249">
        <v>2</v>
      </c>
      <c r="E34" s="359" t="s">
        <v>70</v>
      </c>
      <c r="F34" s="436"/>
      <c r="G34" s="224"/>
      <c r="H34" s="250"/>
      <c r="I34" s="224"/>
      <c r="J34" s="250"/>
    </row>
    <row r="35" spans="1:11" s="351" customFormat="1" ht="54.75" customHeight="1">
      <c r="A35" s="435"/>
      <c r="B35" s="249">
        <v>3</v>
      </c>
      <c r="C35" s="367" t="s">
        <v>71</v>
      </c>
      <c r="D35" s="249">
        <v>3</v>
      </c>
      <c r="E35" s="226" t="s">
        <v>72</v>
      </c>
      <c r="F35" s="436"/>
      <c r="G35" s="224"/>
      <c r="H35" s="250"/>
      <c r="I35" s="224"/>
      <c r="J35" s="250"/>
    </row>
    <row r="36" spans="1:11" s="351" customFormat="1" ht="45.75" customHeight="1">
      <c r="A36" s="435"/>
      <c r="B36" s="249">
        <v>4</v>
      </c>
      <c r="C36" s="367" t="s">
        <v>73</v>
      </c>
      <c r="D36" s="249">
        <v>4</v>
      </c>
      <c r="E36" s="361" t="s">
        <v>74</v>
      </c>
      <c r="F36" s="436"/>
      <c r="G36" s="224"/>
      <c r="H36" s="250"/>
      <c r="I36" s="224"/>
      <c r="J36" s="250"/>
    </row>
    <row r="37" spans="1:11" s="351" customFormat="1" ht="45.75" customHeight="1">
      <c r="A37" s="435"/>
      <c r="B37" s="249">
        <v>5</v>
      </c>
      <c r="C37" s="367" t="s">
        <v>75</v>
      </c>
      <c r="D37" s="249">
        <v>5</v>
      </c>
      <c r="E37" s="359" t="s">
        <v>76</v>
      </c>
      <c r="F37" s="436"/>
      <c r="G37" s="224"/>
      <c r="H37" s="250"/>
      <c r="I37" s="224"/>
      <c r="J37" s="250"/>
    </row>
    <row r="38" spans="1:11" s="348" customFormat="1" ht="36.75" customHeight="1">
      <c r="A38" s="435"/>
      <c r="B38" s="249">
        <v>6</v>
      </c>
      <c r="C38" s="367" t="s">
        <v>77</v>
      </c>
      <c r="D38" s="249">
        <v>6</v>
      </c>
      <c r="E38" s="359" t="s">
        <v>78</v>
      </c>
      <c r="F38" s="436"/>
      <c r="G38" s="224"/>
      <c r="H38" s="229"/>
      <c r="I38" s="224"/>
      <c r="J38" s="250"/>
    </row>
    <row r="39" spans="1:11" s="348" customFormat="1" ht="39.75" customHeight="1">
      <c r="A39" s="435"/>
      <c r="B39" s="251"/>
      <c r="C39" s="251"/>
      <c r="D39" s="249">
        <v>7</v>
      </c>
      <c r="E39" s="359" t="s">
        <v>79</v>
      </c>
      <c r="F39" s="436"/>
      <c r="G39" s="353"/>
      <c r="H39" s="7"/>
      <c r="I39" s="224"/>
      <c r="J39" s="250"/>
    </row>
    <row r="40" spans="1:11" s="348" customFormat="1" ht="50.25" customHeight="1">
      <c r="A40" s="435"/>
      <c r="B40" s="251"/>
      <c r="C40" s="251"/>
      <c r="D40" s="249">
        <v>8</v>
      </c>
      <c r="E40" s="359" t="s">
        <v>80</v>
      </c>
      <c r="F40" s="436"/>
      <c r="G40" s="224"/>
      <c r="H40" s="229"/>
      <c r="I40" s="224"/>
      <c r="J40" s="250"/>
    </row>
    <row r="41" spans="1:11" s="348" customFormat="1" ht="41.25" customHeight="1">
      <c r="A41" s="435"/>
      <c r="B41" s="251"/>
      <c r="C41" s="251"/>
      <c r="D41" s="249">
        <v>9</v>
      </c>
      <c r="E41" s="359" t="s">
        <v>81</v>
      </c>
      <c r="F41" s="436"/>
      <c r="G41" s="224"/>
      <c r="H41" s="229"/>
      <c r="I41" s="224"/>
      <c r="J41" s="250"/>
    </row>
    <row r="42" spans="1:11" s="348" customFormat="1" ht="52.5" customHeight="1">
      <c r="A42" s="437" t="s">
        <v>82</v>
      </c>
      <c r="B42" s="252">
        <v>7</v>
      </c>
      <c r="C42" s="253" t="s">
        <v>83</v>
      </c>
      <c r="D42" s="252">
        <v>10</v>
      </c>
      <c r="E42" s="254" t="s">
        <v>84</v>
      </c>
      <c r="F42" s="439"/>
      <c r="G42" s="376"/>
      <c r="H42" s="232"/>
      <c r="I42" s="376"/>
      <c r="J42" s="255"/>
    </row>
    <row r="43" spans="1:11" s="348" customFormat="1" ht="40.5" customHeight="1">
      <c r="A43" s="438"/>
      <c r="B43" s="228">
        <v>8</v>
      </c>
      <c r="C43" s="361" t="s">
        <v>85</v>
      </c>
      <c r="D43" s="252">
        <v>11</v>
      </c>
      <c r="E43" s="361" t="s">
        <v>86</v>
      </c>
      <c r="F43" s="439"/>
      <c r="G43" s="376"/>
      <c r="H43" s="232"/>
      <c r="I43" s="376"/>
      <c r="J43" s="229"/>
    </row>
    <row r="44" spans="1:11" s="348" customFormat="1" ht="57.75" customHeight="1">
      <c r="A44" s="430" t="s">
        <v>87</v>
      </c>
      <c r="B44" s="377">
        <v>9</v>
      </c>
      <c r="C44" s="361" t="s">
        <v>88</v>
      </c>
      <c r="D44" s="228">
        <v>12</v>
      </c>
      <c r="E44" s="361" t="s">
        <v>89</v>
      </c>
      <c r="F44" s="429"/>
      <c r="G44" s="376"/>
      <c r="H44" s="242"/>
      <c r="I44" s="224"/>
      <c r="J44" s="250"/>
    </row>
    <row r="45" spans="1:11" s="348" customFormat="1" ht="51">
      <c r="A45" s="430"/>
      <c r="B45" s="377">
        <v>10</v>
      </c>
      <c r="C45" s="361" t="s">
        <v>90</v>
      </c>
      <c r="D45" s="228">
        <v>13</v>
      </c>
      <c r="E45" s="361" t="s">
        <v>91</v>
      </c>
      <c r="F45" s="429"/>
      <c r="G45" s="360"/>
      <c r="H45" s="229"/>
      <c r="I45" s="224"/>
      <c r="J45" s="232"/>
    </row>
    <row r="46" spans="1:11" s="348" customFormat="1" ht="47.25" customHeight="1">
      <c r="A46" s="430"/>
      <c r="B46" s="377">
        <v>11</v>
      </c>
      <c r="C46" s="361" t="s">
        <v>92</v>
      </c>
      <c r="D46" s="228">
        <v>14</v>
      </c>
      <c r="E46" s="361" t="s">
        <v>93</v>
      </c>
      <c r="F46" s="429"/>
      <c r="G46" s="360"/>
      <c r="H46" s="256"/>
      <c r="I46" s="224"/>
      <c r="J46" s="229"/>
      <c r="K46" s="257"/>
    </row>
    <row r="47" spans="1:11" s="348" customFormat="1" ht="50.25" customHeight="1">
      <c r="A47" s="430"/>
      <c r="B47" s="377">
        <v>12</v>
      </c>
      <c r="C47" s="361" t="s">
        <v>94</v>
      </c>
      <c r="D47" s="228">
        <v>15</v>
      </c>
      <c r="E47" s="361" t="s">
        <v>95</v>
      </c>
      <c r="F47" s="429"/>
      <c r="G47" s="360"/>
      <c r="H47" s="229"/>
      <c r="I47" s="224"/>
      <c r="J47" s="229"/>
    </row>
    <row r="48" spans="1:11" s="348" customFormat="1" ht="71.25" customHeight="1">
      <c r="A48" s="430"/>
      <c r="B48" s="377">
        <v>13</v>
      </c>
      <c r="C48" s="258" t="s">
        <v>96</v>
      </c>
      <c r="D48" s="377">
        <v>16</v>
      </c>
      <c r="E48" s="361" t="s">
        <v>97</v>
      </c>
      <c r="F48" s="429"/>
      <c r="G48" s="259"/>
      <c r="H48" s="260"/>
      <c r="I48" s="224"/>
      <c r="J48" s="229"/>
    </row>
    <row r="49" spans="1:11" s="348" customFormat="1" ht="97.5" customHeight="1">
      <c r="A49" s="430"/>
      <c r="B49" s="377">
        <v>14</v>
      </c>
      <c r="C49" s="261" t="s">
        <v>98</v>
      </c>
      <c r="D49" s="15"/>
      <c r="E49" s="361" t="s">
        <v>99</v>
      </c>
      <c r="F49" s="429"/>
      <c r="G49" s="259"/>
      <c r="H49" s="260"/>
      <c r="I49" s="224"/>
      <c r="J49" s="232"/>
    </row>
    <row r="50" spans="1:11" ht="71.25" customHeight="1">
      <c r="A50" s="430" t="s">
        <v>100</v>
      </c>
      <c r="B50" s="377">
        <v>15</v>
      </c>
      <c r="C50" s="361" t="s">
        <v>101</v>
      </c>
      <c r="D50" s="15">
        <v>17</v>
      </c>
      <c r="E50" s="361" t="s">
        <v>102</v>
      </c>
      <c r="F50" s="429"/>
      <c r="G50" s="360"/>
      <c r="H50" s="232"/>
      <c r="I50" s="262"/>
      <c r="J50" s="256"/>
    </row>
    <row r="51" spans="1:11" ht="150" customHeight="1">
      <c r="A51" s="430"/>
      <c r="B51" s="377">
        <v>16</v>
      </c>
      <c r="C51" s="361" t="s">
        <v>103</v>
      </c>
      <c r="D51" s="15">
        <v>18</v>
      </c>
      <c r="E51" s="263" t="s">
        <v>104</v>
      </c>
      <c r="F51" s="429"/>
      <c r="G51" s="360"/>
      <c r="H51" s="232"/>
      <c r="I51" s="262"/>
      <c r="J51" s="256"/>
    </row>
    <row r="52" spans="1:11" ht="72.75" customHeight="1">
      <c r="A52" s="430"/>
      <c r="B52" s="377">
        <v>17</v>
      </c>
      <c r="C52" s="361" t="s">
        <v>105</v>
      </c>
      <c r="D52" s="15">
        <v>19</v>
      </c>
      <c r="E52" s="263" t="s">
        <v>106</v>
      </c>
      <c r="F52" s="429"/>
      <c r="G52" s="360"/>
      <c r="H52" s="232"/>
      <c r="I52" s="262"/>
      <c r="J52" s="229"/>
      <c r="K52" s="257"/>
    </row>
    <row r="53" spans="1:11" ht="63.75">
      <c r="A53" s="430"/>
      <c r="B53" s="377">
        <v>18</v>
      </c>
      <c r="C53" s="361" t="s">
        <v>107</v>
      </c>
      <c r="D53" s="15">
        <v>20</v>
      </c>
      <c r="E53" s="263" t="s">
        <v>108</v>
      </c>
      <c r="F53" s="429"/>
      <c r="G53" s="360"/>
      <c r="H53" s="232"/>
      <c r="I53" s="262"/>
      <c r="J53" s="229"/>
      <c r="K53" s="257"/>
    </row>
    <row r="54" spans="1:11" ht="80.25" customHeight="1">
      <c r="A54" s="430"/>
      <c r="B54" s="377">
        <v>19</v>
      </c>
      <c r="C54" s="361" t="s">
        <v>109</v>
      </c>
      <c r="D54" s="264"/>
      <c r="E54" s="265"/>
      <c r="F54" s="429"/>
      <c r="G54" s="360"/>
      <c r="H54" s="232"/>
      <c r="I54" s="266"/>
      <c r="J54" s="232"/>
    </row>
    <row r="55" spans="1:11" ht="84.75" customHeight="1">
      <c r="A55" s="430" t="s">
        <v>110</v>
      </c>
      <c r="B55" s="267">
        <v>20</v>
      </c>
      <c r="C55" s="361" t="s">
        <v>111</v>
      </c>
      <c r="D55" s="15">
        <v>21</v>
      </c>
      <c r="E55" s="361" t="s">
        <v>112</v>
      </c>
      <c r="F55" s="429"/>
      <c r="G55" s="259"/>
      <c r="H55" s="260"/>
      <c r="I55" s="376"/>
      <c r="J55" s="229"/>
    </row>
    <row r="56" spans="1:11" ht="145.5" customHeight="1">
      <c r="A56" s="430"/>
      <c r="B56" s="267">
        <v>21</v>
      </c>
      <c r="C56" s="361" t="s">
        <v>113</v>
      </c>
      <c r="D56" s="15">
        <v>22</v>
      </c>
      <c r="E56" s="263" t="s">
        <v>114</v>
      </c>
      <c r="F56" s="429"/>
      <c r="G56" s="360"/>
      <c r="H56" s="229"/>
      <c r="I56" s="266"/>
      <c r="J56" s="229"/>
    </row>
    <row r="57" spans="1:11" ht="58.5" customHeight="1">
      <c r="A57" s="430"/>
      <c r="B57" s="267">
        <v>22</v>
      </c>
      <c r="C57" s="361" t="s">
        <v>115</v>
      </c>
      <c r="D57" s="15">
        <v>23</v>
      </c>
      <c r="E57" s="263" t="s">
        <v>116</v>
      </c>
      <c r="F57" s="429"/>
      <c r="G57" s="259"/>
      <c r="H57" s="229"/>
      <c r="I57" s="262"/>
      <c r="J57" s="229"/>
    </row>
    <row r="58" spans="1:11" ht="51" customHeight="1">
      <c r="A58" s="430"/>
      <c r="B58" s="267">
        <v>23</v>
      </c>
      <c r="C58" s="367" t="s">
        <v>117</v>
      </c>
      <c r="D58" s="15">
        <v>24</v>
      </c>
      <c r="E58" s="263" t="s">
        <v>118</v>
      </c>
      <c r="F58" s="429"/>
      <c r="G58" s="259"/>
      <c r="H58" s="256"/>
      <c r="I58" s="266"/>
      <c r="J58" s="229"/>
    </row>
    <row r="59" spans="1:11" ht="49.5" customHeight="1">
      <c r="A59" s="430"/>
      <c r="B59" s="267">
        <v>24</v>
      </c>
      <c r="C59" s="367" t="s">
        <v>119</v>
      </c>
      <c r="D59" s="15">
        <v>25</v>
      </c>
      <c r="E59" s="263" t="s">
        <v>120</v>
      </c>
      <c r="F59" s="429"/>
      <c r="G59" s="259"/>
      <c r="H59" s="256"/>
      <c r="I59" s="262"/>
      <c r="J59" s="260"/>
    </row>
    <row r="60" spans="1:11" ht="56.25" customHeight="1">
      <c r="A60" s="430"/>
      <c r="B60" s="267">
        <v>25</v>
      </c>
      <c r="C60" s="367" t="s">
        <v>121</v>
      </c>
      <c r="D60" s="15">
        <v>26</v>
      </c>
      <c r="E60" s="263" t="s">
        <v>122</v>
      </c>
      <c r="F60" s="429"/>
      <c r="G60" s="233"/>
      <c r="H60" s="256"/>
      <c r="I60" s="262"/>
      <c r="J60" s="260"/>
    </row>
    <row r="61" spans="1:11" ht="51.75" customHeight="1">
      <c r="A61" s="430"/>
      <c r="B61" s="268"/>
      <c r="C61" s="269"/>
      <c r="D61" s="15">
        <v>27</v>
      </c>
      <c r="E61" s="263" t="s">
        <v>123</v>
      </c>
      <c r="F61" s="429"/>
      <c r="G61" s="233"/>
      <c r="H61" s="360"/>
      <c r="I61" s="262"/>
      <c r="J61" s="256"/>
    </row>
    <row r="62" spans="1:11" ht="38.25">
      <c r="A62" s="430"/>
      <c r="B62" s="268"/>
      <c r="C62" s="269"/>
      <c r="D62" s="15">
        <v>28</v>
      </c>
      <c r="E62" s="263" t="s">
        <v>124</v>
      </c>
      <c r="F62" s="429"/>
      <c r="G62" s="233"/>
      <c r="H62" s="360"/>
      <c r="I62" s="266"/>
      <c r="J62" s="229"/>
    </row>
    <row r="63" spans="1:11" ht="42" customHeight="1">
      <c r="A63" s="430"/>
      <c r="B63" s="264"/>
      <c r="C63" s="269"/>
      <c r="D63" s="15">
        <v>29</v>
      </c>
      <c r="E63" s="263" t="s">
        <v>125</v>
      </c>
      <c r="F63" s="429"/>
      <c r="G63" s="233"/>
      <c r="H63" s="360"/>
      <c r="I63" s="266"/>
      <c r="J63" s="229"/>
    </row>
    <row r="64" spans="1:11" ht="38.25">
      <c r="A64" s="430"/>
      <c r="B64" s="264"/>
      <c r="C64" s="265"/>
      <c r="D64" s="15">
        <v>30</v>
      </c>
      <c r="E64" s="263" t="s">
        <v>126</v>
      </c>
      <c r="F64" s="429"/>
      <c r="G64" s="360"/>
    </row>
    <row r="65" spans="1:10" ht="49.5" customHeight="1">
      <c r="A65" s="432" t="s">
        <v>127</v>
      </c>
      <c r="B65" s="270">
        <v>26</v>
      </c>
      <c r="C65" s="271" t="s">
        <v>128</v>
      </c>
      <c r="D65" s="252">
        <v>31</v>
      </c>
      <c r="E65" s="254" t="s">
        <v>129</v>
      </c>
      <c r="F65" s="429"/>
      <c r="G65" s="360"/>
      <c r="H65" s="232"/>
      <c r="I65" s="266"/>
      <c r="J65" s="260"/>
    </row>
    <row r="66" spans="1:10" ht="55.5" customHeight="1">
      <c r="A66" s="433"/>
      <c r="B66" s="377">
        <v>27</v>
      </c>
      <c r="C66" s="361" t="s">
        <v>130</v>
      </c>
      <c r="D66" s="252">
        <v>32</v>
      </c>
      <c r="E66" s="254" t="s">
        <v>131</v>
      </c>
      <c r="F66" s="429"/>
      <c r="G66" s="360"/>
      <c r="H66" s="231"/>
      <c r="I66" s="266"/>
      <c r="J66" s="229"/>
    </row>
    <row r="67" spans="1:10" ht="33.75" customHeight="1">
      <c r="A67" s="434"/>
      <c r="B67" s="377">
        <v>28</v>
      </c>
      <c r="C67" s="272" t="s">
        <v>132</v>
      </c>
      <c r="D67" s="252">
        <v>33</v>
      </c>
      <c r="E67" s="254" t="s">
        <v>133</v>
      </c>
    </row>
    <row r="68" spans="1:10" ht="38.25">
      <c r="A68" s="426" t="s">
        <v>134</v>
      </c>
      <c r="B68" s="228">
        <v>29</v>
      </c>
      <c r="C68" s="367" t="s">
        <v>135</v>
      </c>
      <c r="D68" s="273"/>
      <c r="E68" s="274"/>
      <c r="F68" s="429"/>
      <c r="G68" s="233"/>
      <c r="H68" s="256"/>
      <c r="I68" s="266"/>
      <c r="J68" s="250"/>
    </row>
    <row r="69" spans="1:10" ht="37.5" customHeight="1">
      <c r="A69" s="427"/>
      <c r="B69" s="275">
        <v>30</v>
      </c>
      <c r="C69" s="276" t="s">
        <v>136</v>
      </c>
      <c r="D69" s="277"/>
      <c r="E69" s="278"/>
      <c r="F69" s="429"/>
      <c r="G69" s="233"/>
      <c r="H69" s="256"/>
      <c r="I69" s="266"/>
      <c r="J69" s="279"/>
    </row>
    <row r="70" spans="1:10" ht="33" customHeight="1">
      <c r="A70" s="427"/>
      <c r="B70" s="275">
        <v>31</v>
      </c>
      <c r="C70" s="276" t="s">
        <v>137</v>
      </c>
      <c r="D70" s="280"/>
      <c r="E70" s="281"/>
      <c r="F70" s="429"/>
      <c r="G70" s="224"/>
      <c r="H70" s="229"/>
      <c r="I70" s="266"/>
      <c r="J70" s="279"/>
    </row>
    <row r="71" spans="1:10" ht="42.75" customHeight="1">
      <c r="A71" s="427"/>
      <c r="B71" s="275">
        <v>32</v>
      </c>
      <c r="C71" s="276" t="s">
        <v>138</v>
      </c>
      <c r="D71" s="280"/>
      <c r="E71" s="281"/>
      <c r="F71" s="429"/>
      <c r="G71" s="262"/>
      <c r="H71" s="256"/>
      <c r="I71" s="266"/>
      <c r="J71" s="279"/>
    </row>
    <row r="72" spans="1:10" ht="36.75" customHeight="1">
      <c r="A72" s="427"/>
      <c r="B72" s="275">
        <v>33</v>
      </c>
      <c r="C72" s="282" t="s">
        <v>139</v>
      </c>
      <c r="D72" s="280"/>
      <c r="E72" s="281"/>
      <c r="F72" s="429"/>
      <c r="G72" s="262"/>
      <c r="H72" s="283"/>
      <c r="I72" s="266"/>
      <c r="J72" s="279"/>
    </row>
    <row r="73" spans="1:10" ht="32.25" customHeight="1">
      <c r="A73" s="428"/>
      <c r="B73" s="284">
        <v>34</v>
      </c>
      <c r="C73" s="282" t="s">
        <v>140</v>
      </c>
      <c r="D73" s="280"/>
      <c r="E73" s="281"/>
      <c r="F73" s="429"/>
      <c r="G73" s="262"/>
      <c r="H73" s="283"/>
      <c r="I73" s="266"/>
      <c r="J73" s="279"/>
    </row>
    <row r="74" spans="1:10" ht="41.25" customHeight="1">
      <c r="A74" s="374" t="s">
        <v>141</v>
      </c>
      <c r="B74" s="285">
        <v>35</v>
      </c>
      <c r="C74" s="286" t="s">
        <v>142</v>
      </c>
      <c r="D74" s="287">
        <v>34</v>
      </c>
      <c r="E74" s="254" t="s">
        <v>143</v>
      </c>
      <c r="F74" s="360"/>
      <c r="G74" s="376"/>
      <c r="H74" s="250"/>
      <c r="I74" s="266"/>
    </row>
    <row r="75" spans="1:10" ht="73.5" customHeight="1">
      <c r="A75" s="430" t="s">
        <v>144</v>
      </c>
      <c r="B75" s="377">
        <v>36</v>
      </c>
      <c r="C75" s="361" t="s">
        <v>145</v>
      </c>
      <c r="D75" s="15">
        <v>35</v>
      </c>
      <c r="E75" s="361" t="s">
        <v>146</v>
      </c>
      <c r="F75" s="429"/>
      <c r="G75" s="259"/>
      <c r="H75" s="283"/>
      <c r="I75" s="266"/>
      <c r="J75" s="229"/>
    </row>
    <row r="76" spans="1:10" ht="42.75" customHeight="1">
      <c r="A76" s="430"/>
      <c r="B76" s="377">
        <v>37</v>
      </c>
      <c r="C76" s="361" t="s">
        <v>147</v>
      </c>
      <c r="D76" s="15"/>
      <c r="E76" s="361"/>
      <c r="F76" s="429"/>
      <c r="G76" s="259"/>
      <c r="H76" s="229"/>
      <c r="I76" s="266"/>
      <c r="J76" s="229"/>
    </row>
    <row r="77" spans="1:10" ht="38.25" customHeight="1">
      <c r="A77" s="430"/>
      <c r="B77" s="377">
        <v>38</v>
      </c>
      <c r="C77" s="288" t="s">
        <v>148</v>
      </c>
      <c r="D77" s="15"/>
      <c r="E77" s="361"/>
      <c r="F77" s="429"/>
      <c r="G77" s="259"/>
      <c r="H77" s="283"/>
      <c r="I77" s="266"/>
      <c r="J77" s="229"/>
    </row>
    <row r="78" spans="1:10" ht="44.25" customHeight="1">
      <c r="A78" s="430" t="s">
        <v>149</v>
      </c>
      <c r="B78" s="289">
        <v>39</v>
      </c>
      <c r="C78" s="290" t="s">
        <v>150</v>
      </c>
      <c r="D78" s="291">
        <v>36</v>
      </c>
      <c r="E78" s="292" t="s">
        <v>151</v>
      </c>
      <c r="F78" s="431"/>
      <c r="G78" s="353"/>
      <c r="H78" s="232"/>
      <c r="I78" s="224"/>
      <c r="J78" s="229"/>
    </row>
    <row r="79" spans="1:10" ht="48" customHeight="1">
      <c r="A79" s="430"/>
      <c r="B79" s="293"/>
      <c r="C79" s="294"/>
      <c r="D79" s="291">
        <v>37</v>
      </c>
      <c r="E79" s="292" t="s">
        <v>152</v>
      </c>
      <c r="F79" s="431"/>
      <c r="G79" s="353"/>
      <c r="H79" s="279"/>
      <c r="I79" s="224"/>
      <c r="J79" s="229"/>
    </row>
    <row r="80" spans="1:10">
      <c r="A80" s="7"/>
      <c r="B80" s="7"/>
      <c r="D80" s="7"/>
    </row>
  </sheetData>
  <mergeCells count="37">
    <mergeCell ref="A19:A21"/>
    <mergeCell ref="F19:F21"/>
    <mergeCell ref="B1:D1"/>
    <mergeCell ref="B2:D2"/>
    <mergeCell ref="B5:C5"/>
    <mergeCell ref="B7:E7"/>
    <mergeCell ref="B9:E9"/>
    <mergeCell ref="A11:E11"/>
    <mergeCell ref="F11:J11"/>
    <mergeCell ref="A14:A16"/>
    <mergeCell ref="F14:F16"/>
    <mergeCell ref="A17:A18"/>
    <mergeCell ref="F17:F18"/>
    <mergeCell ref="A22:A25"/>
    <mergeCell ref="F22:F25"/>
    <mergeCell ref="A27:A30"/>
    <mergeCell ref="F27:F30"/>
    <mergeCell ref="A31:E31"/>
    <mergeCell ref="F31:J31"/>
    <mergeCell ref="A33:A41"/>
    <mergeCell ref="F33:F41"/>
    <mergeCell ref="A42:A43"/>
    <mergeCell ref="F42:F43"/>
    <mergeCell ref="A44:A49"/>
    <mergeCell ref="F44:F49"/>
    <mergeCell ref="A50:A54"/>
    <mergeCell ref="F50:F54"/>
    <mergeCell ref="A55:A64"/>
    <mergeCell ref="F55:F64"/>
    <mergeCell ref="A65:A67"/>
    <mergeCell ref="F65:F66"/>
    <mergeCell ref="A68:A73"/>
    <mergeCell ref="F68:F73"/>
    <mergeCell ref="A75:A77"/>
    <mergeCell ref="F75:F77"/>
    <mergeCell ref="A78:A79"/>
    <mergeCell ref="F78:F79"/>
  </mergeCells>
  <printOptions horizontalCentered="1"/>
  <pageMargins left="0.70866141732283472" right="0.70866141732283472" top="0.74803149606299213" bottom="0.74803149606299213" header="0.31496062992125984" footer="0.31496062992125984"/>
  <pageSetup scale="61"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CA6CC-2362-40AB-81A1-73C2C5B55215}">
  <sheetPr>
    <tabColor rgb="FF002060"/>
    <pageSetUpPr fitToPage="1"/>
  </sheetPr>
  <dimension ref="A1:G24"/>
  <sheetViews>
    <sheetView showGridLines="0" topLeftCell="A4" zoomScale="90" zoomScaleNormal="90" workbookViewId="0">
      <pane ySplit="2" topLeftCell="A33" activePane="bottomLeft" state="frozen"/>
      <selection pane="bottomLeft" activeCell="A33" sqref="A33"/>
      <selection activeCell="A4" sqref="A4"/>
    </sheetView>
  </sheetViews>
  <sheetFormatPr defaultColWidth="10.5703125" defaultRowHeight="18.75"/>
  <cols>
    <col min="1" max="1" width="52.140625" style="341" customWidth="1"/>
    <col min="2" max="4" width="15.7109375" style="339" customWidth="1"/>
    <col min="5" max="5" width="15.7109375" style="340" customWidth="1"/>
    <col min="6" max="6" width="33.140625" style="45" customWidth="1"/>
  </cols>
  <sheetData>
    <row r="1" spans="1:7" ht="22.5" customHeight="1">
      <c r="A1" s="450" t="s">
        <v>11</v>
      </c>
      <c r="B1" s="450"/>
      <c r="C1" s="450"/>
      <c r="D1" s="450"/>
      <c r="E1" s="450"/>
      <c r="F1" s="450"/>
    </row>
    <row r="2" spans="1:7">
      <c r="A2" s="451" t="s">
        <v>153</v>
      </c>
      <c r="B2" s="451"/>
      <c r="C2" s="451"/>
      <c r="D2" s="451"/>
      <c r="E2" s="451"/>
      <c r="F2" s="451"/>
    </row>
    <row r="3" spans="1:7">
      <c r="A3" s="452" t="s">
        <v>154</v>
      </c>
      <c r="B3" s="453"/>
      <c r="C3" s="453"/>
      <c r="D3" s="453"/>
      <c r="E3" s="453"/>
      <c r="F3" s="454"/>
    </row>
    <row r="4" spans="1:7" ht="28.5" customHeight="1">
      <c r="A4" s="455" t="s">
        <v>155</v>
      </c>
      <c r="B4" s="457" t="s">
        <v>156</v>
      </c>
      <c r="C4" s="458"/>
      <c r="D4" s="458"/>
      <c r="E4" s="459"/>
      <c r="F4" s="337" t="s">
        <v>157</v>
      </c>
    </row>
    <row r="5" spans="1:7" ht="46.5" customHeight="1">
      <c r="A5" s="456"/>
      <c r="B5" s="338" t="s">
        <v>158</v>
      </c>
      <c r="C5" s="338" t="s">
        <v>159</v>
      </c>
      <c r="D5" s="338" t="s">
        <v>160</v>
      </c>
      <c r="E5" s="338" t="s">
        <v>161</v>
      </c>
      <c r="F5" s="368"/>
    </row>
    <row r="6" spans="1:7" ht="63.75">
      <c r="A6" s="361" t="s">
        <v>162</v>
      </c>
      <c r="B6" s="369" t="s">
        <v>163</v>
      </c>
      <c r="C6" s="369" t="s">
        <v>164</v>
      </c>
      <c r="D6" s="369" t="s">
        <v>165</v>
      </c>
      <c r="E6" s="369" t="s">
        <v>166</v>
      </c>
      <c r="F6" s="370" t="s">
        <v>167</v>
      </c>
      <c r="G6" s="126"/>
    </row>
    <row r="7" spans="1:7" ht="31.5" customHeight="1">
      <c r="A7" s="371" t="s">
        <v>168</v>
      </c>
      <c r="B7" s="375"/>
      <c r="C7" s="375"/>
      <c r="D7" s="372">
        <v>1</v>
      </c>
      <c r="E7" s="372">
        <v>7</v>
      </c>
      <c r="F7" s="370" t="s">
        <v>167</v>
      </c>
      <c r="G7" s="126"/>
    </row>
    <row r="8" spans="1:7" ht="73.5" customHeight="1">
      <c r="A8" s="367" t="s">
        <v>169</v>
      </c>
      <c r="B8" s="372" t="s">
        <v>170</v>
      </c>
      <c r="C8" s="375"/>
      <c r="D8" s="372" t="s">
        <v>171</v>
      </c>
      <c r="E8" s="369" t="s">
        <v>172</v>
      </c>
      <c r="F8" s="370" t="s">
        <v>167</v>
      </c>
      <c r="G8" s="126"/>
    </row>
    <row r="9" spans="1:7" ht="38.25">
      <c r="A9" s="367" t="s">
        <v>173</v>
      </c>
      <c r="B9" s="372">
        <v>2</v>
      </c>
      <c r="C9" s="372">
        <v>2</v>
      </c>
      <c r="D9" s="369" t="s">
        <v>174</v>
      </c>
      <c r="E9" s="369" t="s">
        <v>175</v>
      </c>
      <c r="F9" s="370" t="s">
        <v>167</v>
      </c>
      <c r="G9" s="126"/>
    </row>
    <row r="10" spans="1:7" ht="51">
      <c r="A10" s="361" t="s">
        <v>176</v>
      </c>
      <c r="B10" s="372">
        <v>17</v>
      </c>
      <c r="C10" s="375"/>
      <c r="D10" s="372" t="s">
        <v>177</v>
      </c>
      <c r="E10" s="372" t="s">
        <v>178</v>
      </c>
      <c r="F10" s="370" t="s">
        <v>167</v>
      </c>
      <c r="G10" s="126"/>
    </row>
    <row r="11" spans="1:7" ht="100.5" customHeight="1">
      <c r="A11" s="361" t="s">
        <v>179</v>
      </c>
      <c r="B11" s="375"/>
      <c r="C11" s="375"/>
      <c r="D11" s="372" t="s">
        <v>180</v>
      </c>
      <c r="E11" s="372" t="s">
        <v>181</v>
      </c>
      <c r="F11" s="378" t="s">
        <v>182</v>
      </c>
      <c r="G11" s="126"/>
    </row>
    <row r="12" spans="1:7" ht="38.25">
      <c r="A12" s="361" t="s">
        <v>183</v>
      </c>
      <c r="B12" s="375"/>
      <c r="C12" s="375"/>
      <c r="D12" s="375"/>
      <c r="E12" s="372">
        <v>3.12</v>
      </c>
      <c r="F12" s="378" t="s">
        <v>182</v>
      </c>
      <c r="G12" s="126"/>
    </row>
    <row r="13" spans="1:7" ht="38.25">
      <c r="A13" s="361" t="s">
        <v>184</v>
      </c>
      <c r="B13" s="369" t="s">
        <v>185</v>
      </c>
      <c r="C13" s="372" t="s">
        <v>186</v>
      </c>
      <c r="D13" s="369" t="s">
        <v>187</v>
      </c>
      <c r="E13" s="372">
        <v>18</v>
      </c>
      <c r="F13" s="378" t="s">
        <v>182</v>
      </c>
      <c r="G13" s="126"/>
    </row>
    <row r="14" spans="1:7" ht="38.25">
      <c r="A14" s="361" t="s">
        <v>188</v>
      </c>
      <c r="B14" s="369" t="s">
        <v>185</v>
      </c>
      <c r="C14" s="372" t="s">
        <v>189</v>
      </c>
      <c r="D14" s="369" t="s">
        <v>190</v>
      </c>
      <c r="E14" s="372" t="s">
        <v>191</v>
      </c>
      <c r="F14" s="378" t="s">
        <v>182</v>
      </c>
    </row>
    <row r="15" spans="1:7" ht="63.75">
      <c r="A15" s="367" t="s">
        <v>192</v>
      </c>
      <c r="B15" s="372">
        <v>6</v>
      </c>
      <c r="C15" s="372">
        <v>6</v>
      </c>
      <c r="D15" s="372" t="s">
        <v>193</v>
      </c>
      <c r="E15" s="372" t="s">
        <v>194</v>
      </c>
      <c r="F15" s="370" t="s">
        <v>167</v>
      </c>
    </row>
    <row r="16" spans="1:7" ht="51" customHeight="1">
      <c r="A16" s="361" t="s">
        <v>195</v>
      </c>
      <c r="B16" s="372">
        <v>6</v>
      </c>
      <c r="C16" s="372" t="s">
        <v>196</v>
      </c>
      <c r="D16" s="372">
        <v>21</v>
      </c>
      <c r="E16" s="372" t="s">
        <v>197</v>
      </c>
      <c r="F16" s="378" t="s">
        <v>182</v>
      </c>
    </row>
    <row r="17" spans="1:6" ht="63.75">
      <c r="A17" s="361" t="s">
        <v>198</v>
      </c>
      <c r="B17" s="372" t="s">
        <v>199</v>
      </c>
      <c r="C17" s="372" t="s">
        <v>200</v>
      </c>
      <c r="D17" s="375"/>
      <c r="E17" s="372" t="s">
        <v>201</v>
      </c>
      <c r="F17" s="378" t="s">
        <v>182</v>
      </c>
    </row>
    <row r="18" spans="1:6" ht="51">
      <c r="A18" s="361" t="s">
        <v>202</v>
      </c>
      <c r="B18" s="373"/>
      <c r="C18" s="375"/>
      <c r="D18" s="369" t="s">
        <v>203</v>
      </c>
      <c r="E18" s="372" t="s">
        <v>204</v>
      </c>
      <c r="F18" s="378" t="s">
        <v>182</v>
      </c>
    </row>
    <row r="19" spans="1:6" ht="38.25">
      <c r="A19" s="361" t="s">
        <v>205</v>
      </c>
      <c r="B19" s="372">
        <v>16</v>
      </c>
      <c r="C19" s="372">
        <v>13</v>
      </c>
      <c r="D19" s="372" t="s">
        <v>206</v>
      </c>
      <c r="E19" s="372" t="s">
        <v>207</v>
      </c>
      <c r="F19" s="378" t="s">
        <v>182</v>
      </c>
    </row>
    <row r="20" spans="1:6" ht="63.75">
      <c r="A20" s="361" t="s">
        <v>208</v>
      </c>
      <c r="B20" s="372">
        <v>14</v>
      </c>
      <c r="C20" s="375"/>
      <c r="D20" s="372" t="s">
        <v>209</v>
      </c>
      <c r="E20" s="369" t="s">
        <v>210</v>
      </c>
      <c r="F20" s="378" t="s">
        <v>182</v>
      </c>
    </row>
    <row r="21" spans="1:6" ht="38.25">
      <c r="A21" s="361" t="s">
        <v>211</v>
      </c>
      <c r="B21" s="372" t="s">
        <v>212</v>
      </c>
      <c r="C21" s="375"/>
      <c r="D21" s="372" t="s">
        <v>213</v>
      </c>
      <c r="E21" s="372" t="s">
        <v>214</v>
      </c>
      <c r="F21" s="378" t="s">
        <v>182</v>
      </c>
    </row>
    <row r="22" spans="1:6" ht="25.5">
      <c r="A22" s="367" t="s">
        <v>215</v>
      </c>
      <c r="B22" s="375"/>
      <c r="C22" s="375"/>
      <c r="D22" s="369">
        <v>28</v>
      </c>
      <c r="E22" s="375"/>
      <c r="F22" s="378" t="s">
        <v>182</v>
      </c>
    </row>
    <row r="23" spans="1:6" ht="15">
      <c r="A23" s="361" t="s">
        <v>216</v>
      </c>
      <c r="B23" s="372">
        <v>17</v>
      </c>
      <c r="C23" s="372">
        <v>14</v>
      </c>
      <c r="D23" s="375"/>
      <c r="E23" s="372" t="s">
        <v>217</v>
      </c>
      <c r="F23" s="375" t="s">
        <v>167</v>
      </c>
    </row>
    <row r="24" spans="1:6" ht="42.75" customHeight="1">
      <c r="A24" s="361" t="s">
        <v>218</v>
      </c>
      <c r="B24" s="372" t="s">
        <v>219</v>
      </c>
      <c r="C24" s="375"/>
      <c r="D24" s="369" t="s">
        <v>220</v>
      </c>
      <c r="E24" s="375"/>
      <c r="F24" s="378" t="s">
        <v>182</v>
      </c>
    </row>
  </sheetData>
  <mergeCells count="5">
    <mergeCell ref="A1:F1"/>
    <mergeCell ref="A2:F2"/>
    <mergeCell ref="A3:F3"/>
    <mergeCell ref="A4:A5"/>
    <mergeCell ref="B4:E4"/>
  </mergeCells>
  <dataValidations count="2">
    <dataValidation allowBlank="1" showInputMessage="1" showErrorMessage="1" prompt="Proponer y escribir en una frase la estrategia para gestionar la debilidad, la oportunidad, la amenaza o la fortaleza.Usar verbo de acción en infinitivo._x000a_" sqref="G1 A4" xr:uid="{6D9F56D3-A86D-4214-8075-39770EFE5319}"/>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5 F4" xr:uid="{BFCF52BD-7474-403A-B436-05AE97EB4690}"/>
  </dataValidations>
  <printOptions horizontalCentered="1"/>
  <pageMargins left="0.70866141732283472" right="0.70866141732283472" top="0.74803149606299213" bottom="0.74803149606299213" header="0.31496062992125984" footer="0.31496062992125984"/>
  <pageSetup scale="76"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J30"/>
  <sheetViews>
    <sheetView workbookViewId="0">
      <selection activeCell="B17" sqref="B17:J20"/>
    </sheetView>
  </sheetViews>
  <sheetFormatPr defaultColWidth="11.42578125" defaultRowHeight="15"/>
  <sheetData>
    <row r="2" spans="2:10" ht="18.75">
      <c r="B2" s="460" t="s">
        <v>221</v>
      </c>
      <c r="C2" s="460"/>
      <c r="D2" s="460"/>
      <c r="E2" s="460"/>
      <c r="F2" s="460"/>
      <c r="G2" s="460"/>
      <c r="H2" s="460"/>
      <c r="I2" s="460"/>
      <c r="J2" s="460"/>
    </row>
    <row r="3" spans="2:10" ht="15.75" thickBot="1"/>
    <row r="4" spans="2:10">
      <c r="B4" s="461" t="s">
        <v>222</v>
      </c>
      <c r="C4" s="462"/>
      <c r="D4" s="462"/>
      <c r="E4" s="462"/>
      <c r="F4" s="462"/>
      <c r="G4" s="462"/>
      <c r="H4" s="462"/>
      <c r="I4" s="462"/>
      <c r="J4" s="463"/>
    </row>
    <row r="5" spans="2:10">
      <c r="B5" s="464"/>
      <c r="C5" s="465"/>
      <c r="D5" s="465"/>
      <c r="E5" s="465"/>
      <c r="F5" s="465"/>
      <c r="G5" s="465"/>
      <c r="H5" s="465"/>
      <c r="I5" s="465"/>
      <c r="J5" s="466"/>
    </row>
    <row r="6" spans="2:10">
      <c r="B6" s="464"/>
      <c r="C6" s="465"/>
      <c r="D6" s="465"/>
      <c r="E6" s="465"/>
      <c r="F6" s="465"/>
      <c r="G6" s="465"/>
      <c r="H6" s="465"/>
      <c r="I6" s="465"/>
      <c r="J6" s="466"/>
    </row>
    <row r="7" spans="2:10" ht="15.75" thickBot="1">
      <c r="B7" s="467"/>
      <c r="C7" s="468"/>
      <c r="D7" s="468"/>
      <c r="E7" s="468"/>
      <c r="F7" s="468"/>
      <c r="G7" s="468"/>
      <c r="H7" s="468"/>
      <c r="I7" s="468"/>
      <c r="J7" s="469"/>
    </row>
    <row r="9" spans="2:10">
      <c r="B9" s="470" t="s">
        <v>223</v>
      </c>
      <c r="C9" s="471"/>
      <c r="D9" s="471"/>
      <c r="E9" s="471"/>
      <c r="F9" s="471"/>
      <c r="G9" s="471"/>
      <c r="H9" s="471"/>
      <c r="I9" s="471"/>
      <c r="J9" s="472"/>
    </row>
    <row r="10" spans="2:10">
      <c r="B10" s="473"/>
      <c r="C10" s="465"/>
      <c r="D10" s="465"/>
      <c r="E10" s="465"/>
      <c r="F10" s="465"/>
      <c r="G10" s="465"/>
      <c r="H10" s="465"/>
      <c r="I10" s="465"/>
      <c r="J10" s="474"/>
    </row>
    <row r="11" spans="2:10">
      <c r="B11" s="473"/>
      <c r="C11" s="465"/>
      <c r="D11" s="465"/>
      <c r="E11" s="465"/>
      <c r="F11" s="465"/>
      <c r="G11" s="465"/>
      <c r="H11" s="465"/>
      <c r="I11" s="465"/>
      <c r="J11" s="474"/>
    </row>
    <row r="12" spans="2:10">
      <c r="B12" s="473"/>
      <c r="C12" s="465"/>
      <c r="D12" s="465"/>
      <c r="E12" s="465"/>
      <c r="F12" s="465"/>
      <c r="G12" s="465"/>
      <c r="H12" s="465"/>
      <c r="I12" s="465"/>
      <c r="J12" s="474"/>
    </row>
    <row r="13" spans="2:10">
      <c r="B13" s="473"/>
      <c r="C13" s="465"/>
      <c r="D13" s="465"/>
      <c r="E13" s="465"/>
      <c r="F13" s="465"/>
      <c r="G13" s="465"/>
      <c r="H13" s="465"/>
      <c r="I13" s="465"/>
      <c r="J13" s="474"/>
    </row>
    <row r="14" spans="2:10">
      <c r="B14" s="473"/>
      <c r="C14" s="465"/>
      <c r="D14" s="465"/>
      <c r="E14" s="465"/>
      <c r="F14" s="465"/>
      <c r="G14" s="465"/>
      <c r="H14" s="465"/>
      <c r="I14" s="465"/>
      <c r="J14" s="474"/>
    </row>
    <row r="15" spans="2:10">
      <c r="B15" s="475"/>
      <c r="C15" s="476"/>
      <c r="D15" s="476"/>
      <c r="E15" s="476"/>
      <c r="F15" s="476"/>
      <c r="G15" s="476"/>
      <c r="H15" s="476"/>
      <c r="I15" s="476"/>
      <c r="J15" s="477"/>
    </row>
    <row r="17" spans="2:10">
      <c r="B17" s="470" t="s">
        <v>224</v>
      </c>
      <c r="C17" s="471"/>
      <c r="D17" s="471"/>
      <c r="E17" s="471"/>
      <c r="F17" s="471"/>
      <c r="G17" s="471"/>
      <c r="H17" s="471"/>
      <c r="I17" s="471"/>
      <c r="J17" s="472"/>
    </row>
    <row r="18" spans="2:10">
      <c r="B18" s="473"/>
      <c r="C18" s="465"/>
      <c r="D18" s="465"/>
      <c r="E18" s="465"/>
      <c r="F18" s="465"/>
      <c r="G18" s="465"/>
      <c r="H18" s="465"/>
      <c r="I18" s="465"/>
      <c r="J18" s="474"/>
    </row>
    <row r="19" spans="2:10">
      <c r="B19" s="473"/>
      <c r="C19" s="465"/>
      <c r="D19" s="465"/>
      <c r="E19" s="465"/>
      <c r="F19" s="465"/>
      <c r="G19" s="465"/>
      <c r="H19" s="465"/>
      <c r="I19" s="465"/>
      <c r="J19" s="474"/>
    </row>
    <row r="20" spans="2:10">
      <c r="B20" s="475"/>
      <c r="C20" s="476"/>
      <c r="D20" s="476"/>
      <c r="E20" s="476"/>
      <c r="F20" s="476"/>
      <c r="G20" s="476"/>
      <c r="H20" s="476"/>
      <c r="I20" s="476"/>
      <c r="J20" s="477"/>
    </row>
    <row r="22" spans="2:10">
      <c r="B22" s="470" t="s">
        <v>225</v>
      </c>
      <c r="C22" s="471"/>
      <c r="D22" s="471"/>
      <c r="E22" s="471"/>
      <c r="F22" s="471"/>
      <c r="G22" s="471"/>
      <c r="H22" s="471"/>
      <c r="I22" s="471"/>
      <c r="J22" s="472"/>
    </row>
    <row r="23" spans="2:10">
      <c r="B23" s="473"/>
      <c r="C23" s="465"/>
      <c r="D23" s="465"/>
      <c r="E23" s="465"/>
      <c r="F23" s="465"/>
      <c r="G23" s="465"/>
      <c r="H23" s="465"/>
      <c r="I23" s="465"/>
      <c r="J23" s="474"/>
    </row>
    <row r="24" spans="2:10">
      <c r="B24" s="473"/>
      <c r="C24" s="465"/>
      <c r="D24" s="465"/>
      <c r="E24" s="465"/>
      <c r="F24" s="465"/>
      <c r="G24" s="465"/>
      <c r="H24" s="465"/>
      <c r="I24" s="465"/>
      <c r="J24" s="474"/>
    </row>
    <row r="25" spans="2:10">
      <c r="B25" s="473"/>
      <c r="C25" s="465"/>
      <c r="D25" s="465"/>
      <c r="E25" s="465"/>
      <c r="F25" s="465"/>
      <c r="G25" s="465"/>
      <c r="H25" s="465"/>
      <c r="I25" s="465"/>
      <c r="J25" s="474"/>
    </row>
    <row r="26" spans="2:10">
      <c r="B26" s="473"/>
      <c r="C26" s="465"/>
      <c r="D26" s="465"/>
      <c r="E26" s="465"/>
      <c r="F26" s="465"/>
      <c r="G26" s="465"/>
      <c r="H26" s="465"/>
      <c r="I26" s="465"/>
      <c r="J26" s="474"/>
    </row>
    <row r="27" spans="2:10">
      <c r="B27" s="473"/>
      <c r="C27" s="465"/>
      <c r="D27" s="465"/>
      <c r="E27" s="465"/>
      <c r="F27" s="465"/>
      <c r="G27" s="465"/>
      <c r="H27" s="465"/>
      <c r="I27" s="465"/>
      <c r="J27" s="474"/>
    </row>
    <row r="28" spans="2:10">
      <c r="B28" s="473"/>
      <c r="C28" s="465"/>
      <c r="D28" s="465"/>
      <c r="E28" s="465"/>
      <c r="F28" s="465"/>
      <c r="G28" s="465"/>
      <c r="H28" s="465"/>
      <c r="I28" s="465"/>
      <c r="J28" s="474"/>
    </row>
    <row r="29" spans="2:10">
      <c r="B29" s="473"/>
      <c r="C29" s="465"/>
      <c r="D29" s="465"/>
      <c r="E29" s="465"/>
      <c r="F29" s="465"/>
      <c r="G29" s="465"/>
      <c r="H29" s="465"/>
      <c r="I29" s="465"/>
      <c r="J29" s="474"/>
    </row>
    <row r="30" spans="2:10">
      <c r="B30" s="475"/>
      <c r="C30" s="476"/>
      <c r="D30" s="476"/>
      <c r="E30" s="476"/>
      <c r="F30" s="476"/>
      <c r="G30" s="476"/>
      <c r="H30" s="476"/>
      <c r="I30" s="476"/>
      <c r="J30" s="477"/>
    </row>
  </sheetData>
  <mergeCells count="5">
    <mergeCell ref="B2:J2"/>
    <mergeCell ref="B4:J7"/>
    <mergeCell ref="B9:J15"/>
    <mergeCell ref="B17:J20"/>
    <mergeCell ref="B22:J3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39997558519241921"/>
    <pageSetUpPr fitToPage="1"/>
  </sheetPr>
  <dimension ref="B1:I59"/>
  <sheetViews>
    <sheetView showGridLines="0" topLeftCell="D1" zoomScale="112" zoomScaleNormal="112" workbookViewId="0">
      <selection activeCell="F13" sqref="F13:G13"/>
    </sheetView>
  </sheetViews>
  <sheetFormatPr defaultColWidth="11.42578125" defaultRowHeight="14.25"/>
  <cols>
    <col min="1" max="1" width="2.7109375" style="16" customWidth="1"/>
    <col min="2" max="2" width="24.7109375" style="16" customWidth="1"/>
    <col min="3" max="3" width="11.28515625" style="43" customWidth="1"/>
    <col min="4" max="4" width="19.28515625" style="43" customWidth="1"/>
    <col min="5" max="5" width="7.5703125" style="16" customWidth="1"/>
    <col min="6" max="6" width="24.7109375" style="16" customWidth="1"/>
    <col min="7" max="7" width="79.140625" style="16" customWidth="1"/>
    <col min="8" max="8" width="11.42578125" style="16"/>
    <col min="9" max="9" width="32" style="16" customWidth="1"/>
    <col min="10" max="16384" width="11.42578125" style="16"/>
  </cols>
  <sheetData>
    <row r="1" spans="2:9" ht="15" thickBot="1"/>
    <row r="2" spans="2:9" ht="18">
      <c r="B2" s="518" t="s">
        <v>226</v>
      </c>
      <c r="C2" s="519"/>
      <c r="D2" s="519"/>
      <c r="E2" s="519"/>
      <c r="F2" s="519"/>
      <c r="G2" s="520"/>
    </row>
    <row r="3" spans="2:9" ht="15">
      <c r="B3" s="521" t="s">
        <v>227</v>
      </c>
      <c r="C3" s="522"/>
      <c r="D3" s="523"/>
      <c r="E3" s="523"/>
      <c r="F3" s="523"/>
      <c r="G3" s="524"/>
    </row>
    <row r="4" spans="2:9" ht="88.5" customHeight="1">
      <c r="B4" s="525" t="s">
        <v>228</v>
      </c>
      <c r="C4" s="526"/>
      <c r="D4" s="526"/>
      <c r="E4" s="526"/>
      <c r="F4" s="526"/>
      <c r="G4" s="527"/>
    </row>
    <row r="5" spans="2:9" ht="15">
      <c r="B5" s="119"/>
      <c r="C5" s="131"/>
      <c r="D5" s="132"/>
      <c r="E5" s="133"/>
      <c r="F5" s="133"/>
      <c r="G5" s="133"/>
    </row>
    <row r="6" spans="2:9" ht="16.5" customHeight="1">
      <c r="B6" s="528" t="s">
        <v>229</v>
      </c>
      <c r="C6" s="529"/>
      <c r="D6" s="529"/>
      <c r="E6" s="529"/>
      <c r="F6" s="529"/>
      <c r="G6" s="530"/>
    </row>
    <row r="7" spans="2:9" ht="76.5" customHeight="1">
      <c r="B7" s="528"/>
      <c r="C7" s="529"/>
      <c r="D7" s="529"/>
      <c r="E7" s="529"/>
      <c r="F7" s="529"/>
      <c r="G7" s="530"/>
    </row>
    <row r="8" spans="2:9" ht="15" thickBot="1">
      <c r="B8" s="134"/>
      <c r="C8" s="135"/>
      <c r="D8" s="135"/>
      <c r="E8" s="136"/>
      <c r="F8" s="137"/>
      <c r="G8" s="137"/>
    </row>
    <row r="9" spans="2:9">
      <c r="B9" s="138"/>
      <c r="C9" s="295" t="s">
        <v>230</v>
      </c>
      <c r="D9" s="531" t="s">
        <v>231</v>
      </c>
      <c r="E9" s="532"/>
      <c r="F9" s="533" t="s">
        <v>232</v>
      </c>
      <c r="G9" s="534"/>
    </row>
    <row r="10" spans="2:9" ht="15" customHeight="1">
      <c r="B10" s="139"/>
      <c r="C10" s="121">
        <v>5</v>
      </c>
      <c r="D10" s="516" t="s">
        <v>233</v>
      </c>
      <c r="E10" s="517"/>
      <c r="F10" s="510" t="s">
        <v>234</v>
      </c>
      <c r="G10" s="507"/>
      <c r="H10" s="479"/>
      <c r="I10" s="479"/>
    </row>
    <row r="11" spans="2:9">
      <c r="B11" s="139"/>
      <c r="C11" s="121">
        <v>5</v>
      </c>
      <c r="D11" s="516" t="s">
        <v>235</v>
      </c>
      <c r="E11" s="517"/>
      <c r="F11" s="510" t="s">
        <v>236</v>
      </c>
      <c r="G11" s="507"/>
      <c r="H11" s="479"/>
      <c r="I11" s="479"/>
    </row>
    <row r="12" spans="2:9">
      <c r="B12" s="139"/>
      <c r="C12" s="121">
        <v>5</v>
      </c>
      <c r="D12" s="516" t="s">
        <v>237</v>
      </c>
      <c r="E12" s="517"/>
      <c r="F12" s="510" t="s">
        <v>238</v>
      </c>
      <c r="G12" s="507"/>
      <c r="H12" s="479"/>
      <c r="I12" s="479"/>
    </row>
    <row r="13" spans="2:9" ht="27.75" customHeight="1">
      <c r="B13" s="139"/>
      <c r="C13" s="121">
        <v>5</v>
      </c>
      <c r="D13" s="516" t="s">
        <v>239</v>
      </c>
      <c r="E13" s="517"/>
      <c r="F13" s="510" t="s">
        <v>240</v>
      </c>
      <c r="G13" s="507"/>
      <c r="H13" s="479"/>
      <c r="I13" s="479"/>
    </row>
    <row r="14" spans="2:9">
      <c r="B14" s="139"/>
      <c r="C14" s="121">
        <v>5</v>
      </c>
      <c r="D14" s="516" t="s">
        <v>241</v>
      </c>
      <c r="E14" s="517"/>
      <c r="F14" s="510" t="s">
        <v>242</v>
      </c>
      <c r="G14" s="507"/>
      <c r="H14" s="479"/>
      <c r="I14" s="479"/>
    </row>
    <row r="15" spans="2:9" ht="41.25" customHeight="1">
      <c r="B15" s="139"/>
      <c r="C15" s="121">
        <v>5</v>
      </c>
      <c r="D15" s="516" t="s">
        <v>243</v>
      </c>
      <c r="E15" s="517"/>
      <c r="F15" s="510" t="s">
        <v>244</v>
      </c>
      <c r="G15" s="507"/>
      <c r="H15" s="479"/>
      <c r="I15" s="479"/>
    </row>
    <row r="16" spans="2:9" ht="41.25" customHeight="1">
      <c r="B16" s="139"/>
      <c r="C16" s="121">
        <v>5</v>
      </c>
      <c r="D16" s="511" t="s">
        <v>245</v>
      </c>
      <c r="E16" s="512"/>
      <c r="F16" s="510" t="s">
        <v>246</v>
      </c>
      <c r="G16" s="507"/>
      <c r="H16" s="479"/>
      <c r="I16" s="479"/>
    </row>
    <row r="17" spans="2:9" ht="51.75" customHeight="1">
      <c r="B17" s="139"/>
      <c r="C17" s="121">
        <v>5</v>
      </c>
      <c r="D17" s="512" t="s">
        <v>247</v>
      </c>
      <c r="E17" s="515"/>
      <c r="F17" s="510" t="s">
        <v>248</v>
      </c>
      <c r="G17" s="507"/>
      <c r="H17" s="479"/>
      <c r="I17" s="479"/>
    </row>
    <row r="18" spans="2:9" ht="51.75" customHeight="1">
      <c r="B18" s="139"/>
      <c r="C18" s="121">
        <v>5</v>
      </c>
      <c r="D18" s="511" t="s">
        <v>249</v>
      </c>
      <c r="E18" s="512"/>
      <c r="F18" s="510" t="s">
        <v>250</v>
      </c>
      <c r="G18" s="507"/>
      <c r="H18" s="479"/>
      <c r="I18" s="479"/>
    </row>
    <row r="19" spans="2:9" ht="51.75" customHeight="1">
      <c r="B19" s="139"/>
      <c r="C19" s="121">
        <v>5</v>
      </c>
      <c r="D19" s="296" t="s">
        <v>251</v>
      </c>
      <c r="E19" s="297"/>
      <c r="F19" s="510" t="s">
        <v>252</v>
      </c>
      <c r="G19" s="507"/>
      <c r="H19" s="479"/>
      <c r="I19" s="479"/>
    </row>
    <row r="20" spans="2:9" ht="51.75" customHeight="1">
      <c r="B20" s="139"/>
      <c r="C20" s="121">
        <v>5</v>
      </c>
      <c r="D20" s="296" t="s">
        <v>253</v>
      </c>
      <c r="E20" s="297"/>
      <c r="F20" s="510" t="s">
        <v>254</v>
      </c>
      <c r="G20" s="507"/>
      <c r="H20" s="479"/>
      <c r="I20" s="479"/>
    </row>
    <row r="21" spans="2:9" ht="66.75" customHeight="1">
      <c r="B21" s="139"/>
      <c r="C21" s="121">
        <v>5</v>
      </c>
      <c r="D21" s="511" t="s">
        <v>255</v>
      </c>
      <c r="E21" s="512"/>
      <c r="F21" s="510" t="s">
        <v>256</v>
      </c>
      <c r="G21" s="507"/>
      <c r="H21" s="479"/>
      <c r="I21" s="479"/>
    </row>
    <row r="22" spans="2:9" ht="36" customHeight="1">
      <c r="B22" s="139"/>
      <c r="C22" s="121">
        <v>5</v>
      </c>
      <c r="D22" s="513" t="s">
        <v>257</v>
      </c>
      <c r="E22" s="514"/>
      <c r="F22" s="510" t="s">
        <v>258</v>
      </c>
      <c r="G22" s="507"/>
      <c r="H22" s="480"/>
      <c r="I22" s="480"/>
    </row>
    <row r="23" spans="2:9" ht="26.25" customHeight="1">
      <c r="B23" s="139"/>
      <c r="C23" s="121">
        <v>5</v>
      </c>
      <c r="D23" s="505" t="s">
        <v>259</v>
      </c>
      <c r="E23" s="505"/>
      <c r="F23" s="506" t="s">
        <v>260</v>
      </c>
      <c r="G23" s="507"/>
      <c r="H23" s="479"/>
      <c r="I23" s="479"/>
    </row>
    <row r="24" spans="2:9" ht="26.25" customHeight="1">
      <c r="B24" s="139"/>
      <c r="C24" s="121">
        <v>5</v>
      </c>
      <c r="D24" s="505" t="s">
        <v>261</v>
      </c>
      <c r="E24" s="505"/>
      <c r="F24" s="506" t="s">
        <v>262</v>
      </c>
      <c r="G24" s="507"/>
      <c r="H24" s="479"/>
      <c r="I24" s="479"/>
    </row>
    <row r="25" spans="2:9" ht="26.25" customHeight="1">
      <c r="B25" s="139"/>
      <c r="C25" s="121">
        <v>5</v>
      </c>
      <c r="D25" s="508" t="s">
        <v>263</v>
      </c>
      <c r="E25" s="509"/>
      <c r="F25" s="506" t="s">
        <v>264</v>
      </c>
      <c r="G25" s="507"/>
      <c r="H25" s="479"/>
      <c r="I25" s="479"/>
    </row>
    <row r="26" spans="2:9" ht="27" customHeight="1">
      <c r="B26" s="140"/>
      <c r="C26" s="496" t="s">
        <v>265</v>
      </c>
      <c r="D26" s="497"/>
      <c r="E26" s="497"/>
      <c r="F26" s="497"/>
      <c r="G26" s="498"/>
    </row>
    <row r="27" spans="2:9" ht="27" customHeight="1">
      <c r="B27" s="499" t="s">
        <v>266</v>
      </c>
      <c r="C27" s="500"/>
      <c r="D27" s="500"/>
      <c r="E27" s="500"/>
      <c r="F27" s="500"/>
      <c r="G27" s="501"/>
    </row>
    <row r="28" spans="2:9" ht="10.5" customHeight="1">
      <c r="B28" s="141"/>
      <c r="D28" s="142"/>
      <c r="E28" s="143"/>
      <c r="F28" s="144"/>
      <c r="G28" s="144"/>
    </row>
    <row r="29" spans="2:9">
      <c r="B29" s="141"/>
      <c r="C29" s="145"/>
      <c r="D29" s="502" t="s">
        <v>231</v>
      </c>
      <c r="E29" s="502"/>
      <c r="F29" s="503" t="s">
        <v>232</v>
      </c>
      <c r="G29" s="504"/>
    </row>
    <row r="30" spans="2:9">
      <c r="B30" s="141"/>
      <c r="D30" s="487" t="s">
        <v>233</v>
      </c>
      <c r="E30" s="487"/>
      <c r="F30" s="488" t="s">
        <v>267</v>
      </c>
      <c r="G30" s="489"/>
      <c r="H30" s="479"/>
      <c r="I30" s="479"/>
    </row>
    <row r="31" spans="2:9">
      <c r="B31" s="141"/>
      <c r="D31" s="487" t="s">
        <v>235</v>
      </c>
      <c r="E31" s="487"/>
      <c r="F31" s="488" t="s">
        <v>268</v>
      </c>
      <c r="G31" s="489"/>
      <c r="H31" s="479"/>
      <c r="I31" s="479"/>
    </row>
    <row r="32" spans="2:9">
      <c r="B32" s="141"/>
      <c r="D32" s="487" t="s">
        <v>237</v>
      </c>
      <c r="E32" s="487"/>
      <c r="F32" s="488" t="s">
        <v>269</v>
      </c>
      <c r="G32" s="489"/>
      <c r="H32" s="479"/>
      <c r="I32" s="479"/>
    </row>
    <row r="33" spans="2:9">
      <c r="B33" s="141"/>
      <c r="D33" s="487" t="s">
        <v>239</v>
      </c>
      <c r="E33" s="487"/>
      <c r="F33" s="488" t="s">
        <v>270</v>
      </c>
      <c r="G33" s="489"/>
      <c r="H33" s="479"/>
      <c r="I33" s="479"/>
    </row>
    <row r="34" spans="2:9">
      <c r="B34" s="141"/>
      <c r="D34" s="487" t="s">
        <v>241</v>
      </c>
      <c r="E34" s="487"/>
      <c r="F34" s="488" t="s">
        <v>271</v>
      </c>
      <c r="G34" s="489"/>
      <c r="H34" s="479"/>
      <c r="I34" s="479"/>
    </row>
    <row r="35" spans="2:9" ht="40.9" customHeight="1">
      <c r="B35" s="141"/>
      <c r="D35" s="487" t="s">
        <v>272</v>
      </c>
      <c r="E35" s="487"/>
      <c r="F35" s="488" t="s">
        <v>273</v>
      </c>
      <c r="G35" s="489"/>
      <c r="H35" s="479"/>
      <c r="I35" s="479"/>
    </row>
    <row r="36" spans="2:9" ht="42" customHeight="1">
      <c r="B36" s="120"/>
      <c r="C36" s="146"/>
      <c r="D36" s="487" t="s">
        <v>274</v>
      </c>
      <c r="E36" s="487"/>
      <c r="F36" s="488" t="s">
        <v>275</v>
      </c>
      <c r="G36" s="489"/>
      <c r="H36" s="478"/>
      <c r="I36" s="478"/>
    </row>
    <row r="37" spans="2:9" ht="30.75" customHeight="1">
      <c r="B37" s="120"/>
      <c r="C37" s="146"/>
      <c r="D37" s="487" t="s">
        <v>276</v>
      </c>
      <c r="E37" s="487"/>
      <c r="F37" s="490" t="s">
        <v>277</v>
      </c>
      <c r="G37" s="491"/>
      <c r="H37" s="478"/>
      <c r="I37" s="478"/>
    </row>
    <row r="38" spans="2:9" ht="33" customHeight="1">
      <c r="B38" s="120"/>
      <c r="C38" s="146"/>
      <c r="D38" s="487" t="s">
        <v>278</v>
      </c>
      <c r="E38" s="487"/>
      <c r="F38" s="490" t="s">
        <v>277</v>
      </c>
      <c r="G38" s="491"/>
      <c r="H38" s="478"/>
      <c r="I38" s="478"/>
    </row>
    <row r="39" spans="2:9" ht="30" customHeight="1">
      <c r="B39" s="120"/>
      <c r="C39" s="146"/>
      <c r="D39" s="487" t="s">
        <v>279</v>
      </c>
      <c r="E39" s="487"/>
      <c r="F39" s="490" t="s">
        <v>277</v>
      </c>
      <c r="G39" s="491"/>
      <c r="H39" s="478"/>
      <c r="I39" s="478"/>
    </row>
    <row r="40" spans="2:9" ht="30" customHeight="1">
      <c r="B40" s="120"/>
      <c r="C40" s="146"/>
      <c r="D40" s="487" t="s">
        <v>280</v>
      </c>
      <c r="E40" s="487"/>
      <c r="F40" s="490" t="s">
        <v>277</v>
      </c>
      <c r="G40" s="491"/>
      <c r="H40" s="478"/>
      <c r="I40" s="478"/>
    </row>
    <row r="41" spans="2:9" ht="30" customHeight="1">
      <c r="B41" s="120"/>
      <c r="C41" s="146"/>
      <c r="D41" s="492" t="s">
        <v>281</v>
      </c>
      <c r="E41" s="493"/>
      <c r="F41" s="488" t="s">
        <v>282</v>
      </c>
      <c r="G41" s="489"/>
      <c r="H41" s="478"/>
      <c r="I41" s="478"/>
    </row>
    <row r="42" spans="2:9" ht="35.25" customHeight="1">
      <c r="B42" s="120"/>
      <c r="C42" s="146"/>
      <c r="D42" s="487" t="s">
        <v>283</v>
      </c>
      <c r="E42" s="487"/>
      <c r="F42" s="488" t="s">
        <v>284</v>
      </c>
      <c r="G42" s="489"/>
      <c r="H42" s="478"/>
      <c r="I42" s="478"/>
    </row>
    <row r="43" spans="2:9" ht="31.5" customHeight="1">
      <c r="B43" s="120"/>
      <c r="C43" s="146"/>
      <c r="D43" s="487" t="s">
        <v>276</v>
      </c>
      <c r="E43" s="487"/>
      <c r="F43" s="490" t="s">
        <v>277</v>
      </c>
      <c r="G43" s="491"/>
      <c r="H43" s="478"/>
      <c r="I43" s="478"/>
    </row>
    <row r="44" spans="2:9" ht="35.25" customHeight="1">
      <c r="B44" s="120"/>
      <c r="C44" s="146"/>
      <c r="D44" s="487" t="s">
        <v>285</v>
      </c>
      <c r="E44" s="487"/>
      <c r="F44" s="490" t="s">
        <v>277</v>
      </c>
      <c r="G44" s="491"/>
      <c r="H44" s="478"/>
      <c r="I44" s="478"/>
    </row>
    <row r="45" spans="2:9" ht="57" customHeight="1">
      <c r="B45" s="120"/>
      <c r="C45" s="146"/>
      <c r="D45" s="487" t="s">
        <v>280</v>
      </c>
      <c r="E45" s="487"/>
      <c r="F45" s="490" t="s">
        <v>277</v>
      </c>
      <c r="G45" s="491"/>
      <c r="H45" s="478"/>
      <c r="I45" s="478"/>
    </row>
    <row r="46" spans="2:9" ht="32.25" customHeight="1">
      <c r="B46" s="120"/>
      <c r="C46" s="146"/>
      <c r="D46" s="487" t="s">
        <v>278</v>
      </c>
      <c r="E46" s="487"/>
      <c r="F46" s="490" t="s">
        <v>277</v>
      </c>
      <c r="G46" s="491"/>
      <c r="H46" s="478"/>
      <c r="I46" s="478"/>
    </row>
    <row r="47" spans="2:9" ht="32.25" customHeight="1">
      <c r="B47" s="120"/>
      <c r="C47" s="146"/>
      <c r="D47" s="492" t="s">
        <v>286</v>
      </c>
      <c r="E47" s="493"/>
      <c r="F47" s="494" t="s">
        <v>287</v>
      </c>
      <c r="G47" s="495"/>
      <c r="H47" s="478"/>
      <c r="I47" s="478"/>
    </row>
    <row r="48" spans="2:9" ht="32.25" customHeight="1">
      <c r="B48" s="120"/>
      <c r="C48" s="146"/>
      <c r="D48" s="487" t="s">
        <v>288</v>
      </c>
      <c r="E48" s="487"/>
      <c r="F48" s="488" t="s">
        <v>289</v>
      </c>
      <c r="G48" s="489"/>
      <c r="H48" s="478"/>
      <c r="I48" s="478"/>
    </row>
    <row r="49" spans="2:9" ht="32.25" customHeight="1">
      <c r="B49" s="120"/>
      <c r="C49" s="146"/>
      <c r="D49" s="487" t="s">
        <v>290</v>
      </c>
      <c r="E49" s="487"/>
      <c r="F49" s="488" t="s">
        <v>291</v>
      </c>
      <c r="G49" s="489"/>
      <c r="H49" s="478"/>
      <c r="I49" s="478"/>
    </row>
    <row r="50" spans="2:9" ht="32.25" customHeight="1">
      <c r="B50" s="120"/>
      <c r="C50" s="146"/>
      <c r="D50" s="487" t="s">
        <v>292</v>
      </c>
      <c r="E50" s="487"/>
      <c r="F50" s="488" t="s">
        <v>293</v>
      </c>
      <c r="G50" s="489"/>
      <c r="H50" s="478"/>
      <c r="I50" s="478"/>
    </row>
    <row r="51" spans="2:9" ht="32.25" customHeight="1">
      <c r="B51" s="120"/>
      <c r="C51" s="146"/>
      <c r="D51" s="142"/>
      <c r="E51" s="142"/>
      <c r="F51" s="144"/>
      <c r="G51" s="144"/>
      <c r="H51" s="478"/>
      <c r="I51" s="478"/>
    </row>
    <row r="52" spans="2:9" ht="32.25" customHeight="1">
      <c r="B52" s="120"/>
      <c r="C52" s="146"/>
      <c r="D52" s="142"/>
      <c r="E52" s="142"/>
      <c r="F52" s="144"/>
      <c r="G52" s="144"/>
    </row>
    <row r="53" spans="2:9" ht="32.25" customHeight="1">
      <c r="B53" s="120"/>
      <c r="C53" s="146"/>
      <c r="D53" s="142"/>
      <c r="E53" s="142"/>
      <c r="F53" s="144"/>
      <c r="G53" s="144"/>
    </row>
    <row r="54" spans="2:9" ht="21.75" customHeight="1">
      <c r="B54" s="481" t="s">
        <v>294</v>
      </c>
      <c r="C54" s="482"/>
      <c r="D54" s="482"/>
      <c r="E54" s="482"/>
      <c r="F54" s="482"/>
      <c r="G54" s="483"/>
    </row>
    <row r="55" spans="2:9" ht="21.75" customHeight="1">
      <c r="B55" s="481" t="s">
        <v>295</v>
      </c>
      <c r="C55" s="482"/>
      <c r="D55" s="482"/>
      <c r="E55" s="482"/>
      <c r="F55" s="482"/>
      <c r="G55" s="483"/>
    </row>
    <row r="56" spans="2:9" ht="20.25" customHeight="1">
      <c r="B56" s="481" t="s">
        <v>296</v>
      </c>
      <c r="C56" s="482"/>
      <c r="D56" s="482"/>
      <c r="E56" s="482"/>
      <c r="F56" s="482"/>
      <c r="G56" s="483"/>
    </row>
    <row r="57" spans="2:9" ht="20.25" customHeight="1">
      <c r="B57" s="481" t="s">
        <v>297</v>
      </c>
      <c r="C57" s="482"/>
      <c r="D57" s="482"/>
      <c r="E57" s="482"/>
      <c r="F57" s="482"/>
      <c r="G57" s="483"/>
    </row>
    <row r="58" spans="2:9" ht="18" customHeight="1" thickBot="1">
      <c r="B58" s="484" t="s">
        <v>298</v>
      </c>
      <c r="C58" s="485"/>
      <c r="D58" s="485"/>
      <c r="E58" s="485"/>
      <c r="F58" s="485"/>
      <c r="G58" s="486"/>
    </row>
    <row r="59" spans="2:9">
      <c r="B59" s="147"/>
      <c r="C59" s="148"/>
      <c r="D59" s="147"/>
      <c r="E59" s="147"/>
      <c r="F59" s="147"/>
      <c r="G59" s="147"/>
    </row>
  </sheetData>
  <mergeCells count="125">
    <mergeCell ref="B2:G2"/>
    <mergeCell ref="B3:G3"/>
    <mergeCell ref="B4:G4"/>
    <mergeCell ref="B6:G7"/>
    <mergeCell ref="D9:E9"/>
    <mergeCell ref="F9:G9"/>
    <mergeCell ref="D13:E13"/>
    <mergeCell ref="F13:G13"/>
    <mergeCell ref="D14:E14"/>
    <mergeCell ref="F14:G14"/>
    <mergeCell ref="D15:E15"/>
    <mergeCell ref="F15:G15"/>
    <mergeCell ref="D10:E10"/>
    <mergeCell ref="F10:G10"/>
    <mergeCell ref="D11:E11"/>
    <mergeCell ref="F11:G11"/>
    <mergeCell ref="D12:E12"/>
    <mergeCell ref="F12:G12"/>
    <mergeCell ref="F19:G19"/>
    <mergeCell ref="F20:G20"/>
    <mergeCell ref="D21:E21"/>
    <mergeCell ref="F21:G21"/>
    <mergeCell ref="D22:E22"/>
    <mergeCell ref="F22:G22"/>
    <mergeCell ref="D16:E16"/>
    <mergeCell ref="F16:G16"/>
    <mergeCell ref="D17:E17"/>
    <mergeCell ref="F17:G17"/>
    <mergeCell ref="D18:E18"/>
    <mergeCell ref="F18:G18"/>
    <mergeCell ref="C26:G26"/>
    <mergeCell ref="B27:G27"/>
    <mergeCell ref="D29:E29"/>
    <mergeCell ref="F29:G29"/>
    <mergeCell ref="D30:E30"/>
    <mergeCell ref="F30:G30"/>
    <mergeCell ref="D23:E23"/>
    <mergeCell ref="F23:G23"/>
    <mergeCell ref="D24:E24"/>
    <mergeCell ref="F24:G24"/>
    <mergeCell ref="D25:E25"/>
    <mergeCell ref="F25:G25"/>
    <mergeCell ref="D34:E34"/>
    <mergeCell ref="F34:G34"/>
    <mergeCell ref="D35:E35"/>
    <mergeCell ref="F35:G35"/>
    <mergeCell ref="D36:E36"/>
    <mergeCell ref="F36:G36"/>
    <mergeCell ref="D31:E31"/>
    <mergeCell ref="F31:G31"/>
    <mergeCell ref="D32:E32"/>
    <mergeCell ref="F32:G32"/>
    <mergeCell ref="D33:E33"/>
    <mergeCell ref="F33:G33"/>
    <mergeCell ref="D45:E45"/>
    <mergeCell ref="F45:G45"/>
    <mergeCell ref="D40:E40"/>
    <mergeCell ref="F40:G40"/>
    <mergeCell ref="D41:E41"/>
    <mergeCell ref="F41:G41"/>
    <mergeCell ref="D42:E42"/>
    <mergeCell ref="F42:G42"/>
    <mergeCell ref="D37:E37"/>
    <mergeCell ref="F37:G37"/>
    <mergeCell ref="D38:E38"/>
    <mergeCell ref="F38:G38"/>
    <mergeCell ref="D39:E39"/>
    <mergeCell ref="F39:G39"/>
    <mergeCell ref="H10:I10"/>
    <mergeCell ref="H11:I11"/>
    <mergeCell ref="H12:I12"/>
    <mergeCell ref="H13:I13"/>
    <mergeCell ref="H14:I14"/>
    <mergeCell ref="B56:G56"/>
    <mergeCell ref="B57:G57"/>
    <mergeCell ref="B58:G58"/>
    <mergeCell ref="D49:E49"/>
    <mergeCell ref="F49:G49"/>
    <mergeCell ref="D50:E50"/>
    <mergeCell ref="F50:G50"/>
    <mergeCell ref="B54:G54"/>
    <mergeCell ref="B55:G55"/>
    <mergeCell ref="D46:E46"/>
    <mergeCell ref="F46:G46"/>
    <mergeCell ref="D47:E47"/>
    <mergeCell ref="F47:G47"/>
    <mergeCell ref="D48:E48"/>
    <mergeCell ref="F48:G48"/>
    <mergeCell ref="D43:E43"/>
    <mergeCell ref="F43:G43"/>
    <mergeCell ref="D44:E44"/>
    <mergeCell ref="F44:G44"/>
    <mergeCell ref="H20:I20"/>
    <mergeCell ref="H21:I21"/>
    <mergeCell ref="H22:I22"/>
    <mergeCell ref="H23:I23"/>
    <mergeCell ref="H24:I24"/>
    <mergeCell ref="H15:I15"/>
    <mergeCell ref="H16:I16"/>
    <mergeCell ref="H17:I17"/>
    <mergeCell ref="H18:I18"/>
    <mergeCell ref="H19:I19"/>
    <mergeCell ref="H34:I34"/>
    <mergeCell ref="H35:I35"/>
    <mergeCell ref="H36:I36"/>
    <mergeCell ref="H37:I37"/>
    <mergeCell ref="H38:I38"/>
    <mergeCell ref="H25:I25"/>
    <mergeCell ref="H30:I30"/>
    <mergeCell ref="H31:I31"/>
    <mergeCell ref="H32:I32"/>
    <mergeCell ref="H33:I33"/>
    <mergeCell ref="H49:I49"/>
    <mergeCell ref="H50:I50"/>
    <mergeCell ref="H51:I51"/>
    <mergeCell ref="H44:I44"/>
    <mergeCell ref="H45:I45"/>
    <mergeCell ref="H46:I46"/>
    <mergeCell ref="H47:I47"/>
    <mergeCell ref="H48:I48"/>
    <mergeCell ref="H39:I39"/>
    <mergeCell ref="H40:I40"/>
    <mergeCell ref="H41:I41"/>
    <mergeCell ref="H42:I42"/>
    <mergeCell ref="H43:I43"/>
  </mergeCells>
  <printOptions horizontalCentered="1"/>
  <pageMargins left="0.31496062992125984" right="0.31496062992125984" top="1.1417322834645669" bottom="1.1417322834645669" header="0.31496062992125984" footer="0.31496062992125984"/>
  <pageSetup scale="77" fitToHeight="0"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249977111117893"/>
    <pageSetUpPr fitToPage="1"/>
  </sheetPr>
  <dimension ref="A1:IW100"/>
  <sheetViews>
    <sheetView showGridLines="0" topLeftCell="A51" zoomScale="98" zoomScaleNormal="98" zoomScalePageLayoutView="50" workbookViewId="0">
      <selection activeCell="J60" sqref="J60"/>
    </sheetView>
  </sheetViews>
  <sheetFormatPr defaultColWidth="11.42578125" defaultRowHeight="15"/>
  <cols>
    <col min="1" max="1" width="5" bestFit="1" customWidth="1"/>
    <col min="2" max="3" width="29.5703125" customWidth="1"/>
    <col min="4" max="4" width="29.5703125" style="10" customWidth="1"/>
    <col min="5" max="5" width="27.42578125" customWidth="1"/>
    <col min="6" max="6" width="22" customWidth="1"/>
    <col min="7" max="7" width="17.28515625" bestFit="1" customWidth="1"/>
    <col min="8" max="8" width="26.28515625" customWidth="1"/>
    <col min="9" max="9" width="32.28515625" customWidth="1"/>
    <col min="10" max="10" width="33.28515625" customWidth="1"/>
    <col min="11" max="11" width="25.5703125" customWidth="1"/>
    <col min="12" max="12" width="19.140625" style="308" customWidth="1"/>
    <col min="13" max="13" width="25.5703125" customWidth="1"/>
    <col min="14" max="14" width="26.28515625" customWidth="1"/>
    <col min="15" max="15" width="15.140625" hidden="1" customWidth="1"/>
    <col min="16" max="257" width="11.42578125" style="17"/>
    <col min="258" max="16384" width="11.42578125" style="22"/>
  </cols>
  <sheetData>
    <row r="1" spans="1:257" s="19" customFormat="1" ht="16.5">
      <c r="A1" s="617"/>
      <c r="B1" s="618"/>
      <c r="C1" s="618"/>
      <c r="D1" s="643" t="s">
        <v>299</v>
      </c>
      <c r="E1" s="644"/>
      <c r="F1" s="644"/>
      <c r="G1" s="644"/>
      <c r="H1" s="644"/>
      <c r="I1" s="644"/>
      <c r="J1" s="644"/>
      <c r="K1" s="644"/>
      <c r="L1" s="644"/>
      <c r="M1" s="644"/>
      <c r="N1" s="644"/>
      <c r="O1" s="644"/>
      <c r="P1" s="644"/>
      <c r="Q1" s="644"/>
      <c r="R1" s="644"/>
      <c r="S1" s="644"/>
      <c r="T1" s="644"/>
      <c r="U1" s="644"/>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row>
    <row r="2" spans="1:257" s="19" customFormat="1" ht="16.5">
      <c r="A2" s="619"/>
      <c r="B2" s="620"/>
      <c r="C2" s="620"/>
      <c r="D2" s="645"/>
      <c r="E2" s="646"/>
      <c r="F2" s="646"/>
      <c r="G2" s="646"/>
      <c r="H2" s="646"/>
      <c r="I2" s="646"/>
      <c r="J2" s="646"/>
      <c r="K2" s="646"/>
      <c r="L2" s="646"/>
      <c r="M2" s="646"/>
      <c r="N2" s="646"/>
      <c r="O2" s="646"/>
      <c r="P2" s="646"/>
      <c r="Q2" s="646"/>
      <c r="R2" s="646"/>
      <c r="S2" s="646"/>
      <c r="T2" s="646"/>
      <c r="U2" s="646"/>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row>
    <row r="3" spans="1:257" s="19" customFormat="1" ht="51.75" customHeight="1">
      <c r="A3" s="40"/>
      <c r="B3" s="1"/>
      <c r="C3" s="1"/>
      <c r="D3" s="645"/>
      <c r="E3" s="646"/>
      <c r="F3" s="646"/>
      <c r="G3" s="646"/>
      <c r="H3" s="646"/>
      <c r="I3" s="646"/>
      <c r="J3" s="646"/>
      <c r="K3" s="646"/>
      <c r="L3" s="646"/>
      <c r="M3" s="646"/>
      <c r="N3" s="646"/>
      <c r="O3" s="646"/>
      <c r="P3" s="646"/>
      <c r="Q3" s="646"/>
      <c r="R3" s="646"/>
      <c r="S3" s="646"/>
      <c r="T3" s="646"/>
      <c r="U3" s="646"/>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row>
    <row r="4" spans="1:257" s="19" customFormat="1" ht="18">
      <c r="A4" s="621" t="s">
        <v>300</v>
      </c>
      <c r="B4" s="621"/>
      <c r="C4" s="621"/>
      <c r="D4" s="641" t="s">
        <v>301</v>
      </c>
      <c r="E4" s="641"/>
      <c r="F4" s="641"/>
      <c r="G4" s="641"/>
      <c r="H4" s="641"/>
      <c r="I4" s="641"/>
      <c r="J4" s="641"/>
      <c r="K4" s="641"/>
      <c r="L4" s="641"/>
      <c r="M4" s="641"/>
      <c r="N4" s="641"/>
      <c r="O4" s="641"/>
      <c r="P4" s="641"/>
      <c r="Q4" s="641"/>
      <c r="R4" s="641"/>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row>
    <row r="5" spans="1:257" s="19" customFormat="1" ht="56.45" customHeight="1">
      <c r="A5" s="621" t="s">
        <v>302</v>
      </c>
      <c r="B5" s="621"/>
      <c r="C5" s="621"/>
      <c r="D5" s="641" t="s">
        <v>303</v>
      </c>
      <c r="E5" s="641"/>
      <c r="F5" s="641"/>
      <c r="G5" s="641"/>
      <c r="H5" s="641"/>
      <c r="I5" s="641"/>
      <c r="J5" s="641"/>
      <c r="K5" s="641"/>
      <c r="L5" s="641"/>
      <c r="M5" s="641"/>
      <c r="N5" s="641"/>
      <c r="O5" s="641"/>
      <c r="P5" s="641"/>
      <c r="Q5" s="641"/>
      <c r="R5" s="641"/>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row>
    <row r="6" spans="1:257" s="19" customFormat="1" ht="18">
      <c r="A6" s="621" t="s">
        <v>304</v>
      </c>
      <c r="B6" s="621"/>
      <c r="C6" s="621"/>
      <c r="D6" s="642" t="s">
        <v>305</v>
      </c>
      <c r="E6" s="642"/>
      <c r="F6" s="642"/>
      <c r="G6" s="642"/>
      <c r="H6" s="642"/>
      <c r="I6" s="642"/>
      <c r="J6" s="642"/>
      <c r="K6" s="642"/>
      <c r="L6" s="642"/>
      <c r="M6" s="642"/>
      <c r="N6" s="642"/>
      <c r="O6" s="642"/>
      <c r="P6" s="642"/>
      <c r="Q6" s="642"/>
      <c r="R6" s="642"/>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row>
    <row r="7" spans="1:257" s="19" customFormat="1" ht="15.6" customHeight="1">
      <c r="A7" s="149" t="s">
        <v>306</v>
      </c>
      <c r="B7" s="150"/>
      <c r="C7" s="150"/>
      <c r="D7" s="625" t="s">
        <v>307</v>
      </c>
      <c r="E7" s="634" t="s">
        <v>308</v>
      </c>
      <c r="F7" s="635"/>
      <c r="G7" s="635"/>
      <c r="H7" s="636"/>
      <c r="I7" s="638" t="s">
        <v>309</v>
      </c>
      <c r="J7" s="639"/>
      <c r="K7" s="639"/>
      <c r="L7" s="639"/>
      <c r="M7" s="640"/>
      <c r="N7" s="630" t="s">
        <v>310</v>
      </c>
      <c r="O7" s="631"/>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c r="FX7" s="18"/>
      <c r="FY7" s="18"/>
      <c r="FZ7" s="18"/>
      <c r="GA7" s="18"/>
      <c r="GB7" s="18"/>
      <c r="GC7" s="18"/>
      <c r="GD7" s="18"/>
      <c r="GE7" s="18"/>
      <c r="GF7" s="18"/>
      <c r="GG7" s="18"/>
      <c r="GH7" s="18"/>
      <c r="GI7" s="18"/>
      <c r="GJ7" s="18"/>
      <c r="GK7" s="18"/>
      <c r="GL7" s="18"/>
      <c r="GM7" s="18"/>
      <c r="GN7" s="18"/>
      <c r="GO7" s="18"/>
      <c r="GP7" s="18"/>
      <c r="GQ7" s="18"/>
      <c r="GR7" s="18"/>
      <c r="GS7" s="18"/>
      <c r="GT7" s="18"/>
      <c r="GU7" s="18"/>
      <c r="GV7" s="18"/>
      <c r="GW7" s="18"/>
      <c r="GX7" s="18"/>
      <c r="GY7" s="18"/>
      <c r="GZ7" s="18"/>
      <c r="HA7" s="18"/>
      <c r="HB7" s="18"/>
      <c r="HC7" s="18"/>
      <c r="HD7" s="18"/>
      <c r="HE7" s="18"/>
      <c r="HF7" s="18"/>
      <c r="HG7" s="18"/>
      <c r="HH7" s="18"/>
      <c r="HI7" s="18"/>
      <c r="HJ7" s="18"/>
      <c r="HK7" s="18"/>
      <c r="HL7" s="18"/>
      <c r="HM7" s="18"/>
      <c r="HN7" s="18"/>
      <c r="HO7" s="18"/>
      <c r="HP7" s="18"/>
      <c r="HQ7" s="18"/>
      <c r="HR7" s="18"/>
      <c r="HS7" s="18"/>
      <c r="HT7" s="18"/>
      <c r="HU7" s="18"/>
      <c r="HV7" s="18"/>
      <c r="HW7" s="18"/>
      <c r="HX7" s="18"/>
      <c r="HY7" s="18"/>
      <c r="HZ7" s="18"/>
      <c r="IA7" s="18"/>
      <c r="IB7" s="18"/>
      <c r="IC7" s="18"/>
      <c r="ID7" s="18"/>
      <c r="IE7" s="18"/>
      <c r="IF7" s="18"/>
      <c r="IG7" s="18"/>
      <c r="IH7" s="18"/>
      <c r="II7" s="18"/>
      <c r="IJ7" s="18"/>
      <c r="IK7" s="18"/>
      <c r="IL7" s="18"/>
      <c r="IM7" s="18"/>
      <c r="IN7" s="18"/>
      <c r="IO7" s="18"/>
      <c r="IP7" s="18"/>
      <c r="IQ7" s="18"/>
      <c r="IR7" s="18"/>
      <c r="IS7" s="18"/>
      <c r="IT7" s="18"/>
      <c r="IU7" s="18"/>
      <c r="IV7" s="18"/>
      <c r="IW7" s="18"/>
    </row>
    <row r="8" spans="1:257" s="19" customFormat="1" ht="17.25" customHeight="1" thickTop="1">
      <c r="A8" s="622" t="s">
        <v>311</v>
      </c>
      <c r="B8" s="624" t="s">
        <v>312</v>
      </c>
      <c r="C8" s="128" t="s">
        <v>313</v>
      </c>
      <c r="D8" s="625"/>
      <c r="E8" s="632" t="s">
        <v>247</v>
      </c>
      <c r="F8" s="632" t="s">
        <v>314</v>
      </c>
      <c r="G8" s="632" t="s">
        <v>315</v>
      </c>
      <c r="H8" s="632" t="s">
        <v>253</v>
      </c>
      <c r="I8" s="637" t="s">
        <v>316</v>
      </c>
      <c r="J8" s="122" t="s">
        <v>317</v>
      </c>
      <c r="K8" s="637" t="s">
        <v>309</v>
      </c>
      <c r="L8" s="637" t="s">
        <v>318</v>
      </c>
      <c r="M8" s="637" t="s">
        <v>319</v>
      </c>
      <c r="N8" s="593" t="s">
        <v>320</v>
      </c>
      <c r="O8" s="593" t="s">
        <v>321</v>
      </c>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c r="IV8" s="18"/>
      <c r="IW8" s="18"/>
    </row>
    <row r="9" spans="1:257" s="21" customFormat="1" ht="66" customHeight="1">
      <c r="A9" s="623"/>
      <c r="B9" s="625"/>
      <c r="C9" s="93" t="s">
        <v>322</v>
      </c>
      <c r="D9" s="625"/>
      <c r="E9" s="633"/>
      <c r="F9" s="633"/>
      <c r="G9" s="633"/>
      <c r="H9" s="633"/>
      <c r="I9" s="633"/>
      <c r="J9" s="129" t="s">
        <v>323</v>
      </c>
      <c r="K9" s="633" t="s">
        <v>324</v>
      </c>
      <c r="L9" s="633"/>
      <c r="M9" s="633" t="s">
        <v>324</v>
      </c>
      <c r="N9" s="595"/>
      <c r="O9" s="594"/>
      <c r="P9" s="18"/>
      <c r="Q9" s="20" t="s">
        <v>325</v>
      </c>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row>
    <row r="10" spans="1:257" ht="45.75">
      <c r="A10" s="544">
        <v>1</v>
      </c>
      <c r="B10" s="629" t="s">
        <v>326</v>
      </c>
      <c r="C10" s="626" t="s">
        <v>327</v>
      </c>
      <c r="D10" s="380" t="s">
        <v>328</v>
      </c>
      <c r="E10" s="614">
        <v>50000</v>
      </c>
      <c r="F10" s="614">
        <v>0</v>
      </c>
      <c r="G10" s="602">
        <f>+F10/E10</f>
        <v>0</v>
      </c>
      <c r="H10" s="588" t="str">
        <f>CONCATENATE(IF(G10&lt;='8-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 - ",VLOOKUP(IF(G10&lt;='8- Políticas de Administración '!$D$6,'8- Políticas de Administración '!$B$6,IF(G10&lt;='8- Políticas de Administración '!$D$7,'8- Políticas de Administración '!$B$7,IF(G10&lt;='8- Políticas de Administración '!$D$8,'8- Políticas de Administración '!$B$8,IF(G10&lt;='8- Políticas de Administración '!$D$9,'8- Políticas de Administración '!$B$9,IF(G10&lt;='8- Políticas de Administración '!$D$10,'8- Políticas de Administración '!$B$10,"Probabilidad no valida"))))),'8- Políticas de Administración '!$B$6:$F$10,5,FALSE))</f>
        <v>Muy Baja - 1</v>
      </c>
      <c r="I10" s="155" t="s">
        <v>329</v>
      </c>
      <c r="J10" s="167" t="s">
        <v>330</v>
      </c>
      <c r="K10" s="155" t="str">
        <f>IFERROR(CONCATENATE(INDEX('8- Políticas de Administración '!$B$16:$F$53,MATCH('5- Identificación de Riesgos'!J10,'8- Políticas de Administración '!$C$16:$C$54,0),1)," - ",L10),"")</f>
        <v>Menor - 2</v>
      </c>
      <c r="L10" s="189">
        <f>IFERROR(VLOOKUP(INDEX('8- Políticas de Administración '!$B$16:$F$63,MATCH('5- Identificación de Riesgos'!J10,'8- Políticas de Administración '!$C$16:$C$64,0),1),'8- Políticas de Administración '!$B$16:$F$64,5,FALSE),"")</f>
        <v>2</v>
      </c>
      <c r="M10" s="571" t="str">
        <f>IFERROR(CONCATENATE(INDEX('8- Políticas de Administración '!$B$16:$F$53,MATCH(ROUND(AVERAGE(L10:L19),0),'8- Políticas de Administración '!$F$16:$F$53,0),1)," - ",ROUND(AVERAGE(L10:L19),0)),"")</f>
        <v>Moderado - 3</v>
      </c>
      <c r="N10" s="591" t="str">
        <f>IFERROR(CONCATENATE(VLOOKUP((LEFT(H10,LEN(H10)-4)&amp;LEFT(M10,LEN(M10)-4)),'9- Matriz de Calor '!$D$18:$E$42,2,0)," - ",RIGHT(H10,1)*RIGHT(M10,1)),"")</f>
        <v>Moderado - 3</v>
      </c>
      <c r="O10" s="598">
        <f>RIGHT(H10,1)*RIGHT(M10,1)</f>
        <v>3</v>
      </c>
      <c r="P10" s="18"/>
    </row>
    <row r="11" spans="1:257" ht="90" customHeight="1">
      <c r="A11" s="545"/>
      <c r="B11" s="586"/>
      <c r="C11" s="627"/>
      <c r="D11" s="381" t="s">
        <v>331</v>
      </c>
      <c r="E11" s="615"/>
      <c r="F11" s="615"/>
      <c r="G11" s="603"/>
      <c r="H11" s="589"/>
      <c r="I11" s="156" t="s">
        <v>332</v>
      </c>
      <c r="J11" s="92" t="s">
        <v>333</v>
      </c>
      <c r="K11" s="155" t="str">
        <f>IFERROR(CONCATENATE(INDEX('8- Políticas de Administración '!$B$16:$F$53,MATCH('5- Identificación de Riesgos'!J10,'8- Políticas de Administración '!$C$16:$C$54,0),1)," - ",L11),"")</f>
        <v>Menor - 5</v>
      </c>
      <c r="L11" s="190">
        <f>IFERROR(VLOOKUP(INDEX('8- Políticas de Administración '!$B$16:$F$63,MATCH('5- Identificación de Riesgos'!J11,'8- Políticas de Administración '!$C$16:$C$64,0),1),'8- Políticas de Administración '!$B$16:$F$64,5,FALSE),"")</f>
        <v>5</v>
      </c>
      <c r="M11" s="563"/>
      <c r="N11" s="583"/>
      <c r="O11" s="598"/>
      <c r="P11" s="18"/>
    </row>
    <row r="12" spans="1:257" ht="60.75">
      <c r="A12" s="545"/>
      <c r="B12" s="586"/>
      <c r="C12" s="627"/>
      <c r="D12" s="382" t="s">
        <v>334</v>
      </c>
      <c r="E12" s="615"/>
      <c r="F12" s="615"/>
      <c r="G12" s="603"/>
      <c r="H12" s="589"/>
      <c r="I12" s="156" t="s">
        <v>335</v>
      </c>
      <c r="J12" s="92" t="s">
        <v>336</v>
      </c>
      <c r="K12" s="156" t="str">
        <f>IFERROR(CONCATENATE(INDEX('8- Políticas de Administración '!$B$16:$F$53,MATCH('5- Identificación de Riesgos'!J12,'8- Políticas de Administración '!$C$16:$C$54,0),1)," - ",L12),"")</f>
        <v>Menor - 2</v>
      </c>
      <c r="L12" s="190">
        <f>IFERROR(VLOOKUP(INDEX('8- Políticas de Administración '!$B$16:$F$63,MATCH('5- Identificación de Riesgos'!J12,'8- Políticas de Administración '!$C$16:$C$64,0),1),'8- Políticas de Administración '!$B$16:$F$64,5,FALSE),"")</f>
        <v>2</v>
      </c>
      <c r="M12" s="563"/>
      <c r="N12" s="583"/>
      <c r="O12" s="598"/>
      <c r="P12" s="18"/>
    </row>
    <row r="13" spans="1:257" ht="45.75">
      <c r="A13" s="545"/>
      <c r="B13" s="586"/>
      <c r="C13" s="627"/>
      <c r="D13" s="382" t="s">
        <v>337</v>
      </c>
      <c r="E13" s="615"/>
      <c r="F13" s="615"/>
      <c r="G13" s="603"/>
      <c r="H13" s="589"/>
      <c r="I13" s="156" t="s">
        <v>338</v>
      </c>
      <c r="J13" s="92" t="s">
        <v>339</v>
      </c>
      <c r="K13" s="155" t="str">
        <f>IFERROR(CONCATENATE(INDEX('8- Políticas de Administración '!$B$16:$F$53,MATCH('5- Identificación de Riesgos'!J13,'8- Políticas de Administración '!$C$16:$C$54,0),1)," - ",L13),"")</f>
        <v>Moderado - 3</v>
      </c>
      <c r="L13" s="190">
        <f>IFERROR(VLOOKUP(INDEX('8- Políticas de Administración '!$B$16:$F$63,MATCH('5- Identificación de Riesgos'!J13,'8- Políticas de Administración '!$C$16:$C$64,0),1),'8- Políticas de Administración '!$B$16:$F$64,5,FALSE),"")</f>
        <v>3</v>
      </c>
      <c r="M13" s="563"/>
      <c r="N13" s="583"/>
      <c r="O13" s="598"/>
      <c r="P13" s="18"/>
    </row>
    <row r="14" spans="1:257" ht="30.75">
      <c r="A14" s="545"/>
      <c r="B14" s="586"/>
      <c r="C14" s="627"/>
      <c r="D14" s="381" t="s">
        <v>340</v>
      </c>
      <c r="E14" s="615"/>
      <c r="F14" s="615"/>
      <c r="G14" s="603"/>
      <c r="H14" s="589"/>
      <c r="I14" s="156"/>
      <c r="J14" s="92"/>
      <c r="K14" s="155" t="str">
        <f>IFERROR(CONCATENATE(INDEX('8- Políticas de Administración '!$B$16:$F$53,MATCH('5- Identificación de Riesgos'!J14,'8- Políticas de Administración '!$C$16:$C$54,0),1)," - ",L14),"")</f>
        <v/>
      </c>
      <c r="L14" s="190" t="str">
        <f>IFERROR(VLOOKUP(INDEX('8- Políticas de Administración '!$B$16:$F$63,MATCH('5- Identificación de Riesgos'!J14,'8- Políticas de Administración '!$C$16:$C$64,0),1),'8- Políticas de Administración '!$B$16:$F$64,5,FALSE),"")</f>
        <v/>
      </c>
      <c r="M14" s="563"/>
      <c r="N14" s="583"/>
      <c r="O14" s="598"/>
      <c r="P14" s="18"/>
    </row>
    <row r="15" spans="1:257" ht="17.25" customHeight="1">
      <c r="A15" s="545"/>
      <c r="B15" s="586"/>
      <c r="C15" s="627"/>
      <c r="D15" s="381"/>
      <c r="E15" s="615"/>
      <c r="F15" s="615"/>
      <c r="G15" s="603"/>
      <c r="H15" s="589"/>
      <c r="I15" s="156"/>
      <c r="J15" s="92"/>
      <c r="K15" s="155" t="str">
        <f>IFERROR(CONCATENATE(INDEX('8- Políticas de Administración '!$B$16:$F$53,MATCH('5- Identificación de Riesgos'!J15,'8- Políticas de Administración '!$C$16:$C$54,0),1)," - ",L15),"")</f>
        <v/>
      </c>
      <c r="L15" s="190" t="str">
        <f>IFERROR(VLOOKUP(INDEX('8- Políticas de Administración '!$B$16:$F$63,MATCH('5- Identificación de Riesgos'!J15,'8- Políticas de Administración '!$C$16:$C$64,0),1),'8- Políticas de Administración '!$B$16:$F$64,5,FALSE),"")</f>
        <v/>
      </c>
      <c r="M15" s="563"/>
      <c r="N15" s="583"/>
      <c r="O15" s="598"/>
      <c r="P15" s="18"/>
    </row>
    <row r="16" spans="1:257" ht="17.25" customHeight="1">
      <c r="A16" s="545"/>
      <c r="B16" s="586"/>
      <c r="C16" s="627"/>
      <c r="D16" s="381"/>
      <c r="E16" s="615"/>
      <c r="F16" s="615"/>
      <c r="G16" s="603"/>
      <c r="H16" s="589"/>
      <c r="I16" s="156"/>
      <c r="J16" s="92"/>
      <c r="K16" s="155" t="str">
        <f>IFERROR(CONCATENATE(INDEX('8- Políticas de Administración '!$B$16:$F$53,MATCH('5- Identificación de Riesgos'!J16,'8- Políticas de Administración '!$C$16:$C$54,0),1)," - ",L16),"")</f>
        <v/>
      </c>
      <c r="L16" s="190" t="str">
        <f>IFERROR(VLOOKUP(INDEX('8- Políticas de Administración '!$B$16:$F$63,MATCH('5- Identificación de Riesgos'!J16,'8- Políticas de Administración '!$C$16:$C$64,0),1),'8- Políticas de Administración '!$B$16:$F$64,5,FALSE),"")</f>
        <v/>
      </c>
      <c r="M16" s="563"/>
      <c r="N16" s="583"/>
      <c r="O16" s="598"/>
      <c r="P16" s="18"/>
    </row>
    <row r="17" spans="1:16" ht="17.25" customHeight="1">
      <c r="A17" s="545"/>
      <c r="B17" s="586"/>
      <c r="C17" s="627"/>
      <c r="D17" s="381"/>
      <c r="E17" s="615"/>
      <c r="F17" s="615"/>
      <c r="G17" s="603"/>
      <c r="H17" s="589"/>
      <c r="I17" s="156"/>
      <c r="J17" s="92"/>
      <c r="K17" s="155" t="str">
        <f>IFERROR(CONCATENATE(INDEX('8- Políticas de Administración '!$B$16:$F$53,MATCH('5- Identificación de Riesgos'!J17,'8- Políticas de Administración '!$C$16:$C$54,0),1)," - ",L17),"")</f>
        <v/>
      </c>
      <c r="L17" s="190" t="str">
        <f>IFERROR(VLOOKUP(INDEX('8- Políticas de Administración '!$B$16:$F$63,MATCH('5- Identificación de Riesgos'!J17,'8- Políticas de Administración '!$C$16:$C$64,0),1),'8- Políticas de Administración '!$B$16:$F$64,5,FALSE),"")</f>
        <v/>
      </c>
      <c r="M17" s="563"/>
      <c r="N17" s="583"/>
      <c r="O17" s="598"/>
      <c r="P17" s="18"/>
    </row>
    <row r="18" spans="1:16" ht="16.5">
      <c r="A18" s="545"/>
      <c r="B18" s="586"/>
      <c r="C18" s="627"/>
      <c r="D18" s="381"/>
      <c r="E18" s="615"/>
      <c r="F18" s="615"/>
      <c r="G18" s="603"/>
      <c r="H18" s="589"/>
      <c r="I18" s="156"/>
      <c r="J18" s="92"/>
      <c r="K18" s="155" t="str">
        <f>IFERROR(CONCATENATE(INDEX('8- Políticas de Administración '!$B$16:$F$53,MATCH('5- Identificación de Riesgos'!J18,'8- Políticas de Administración '!$C$16:$C$54,0),1)," - ",L18),"")</f>
        <v/>
      </c>
      <c r="L18" s="190" t="str">
        <f>IFERROR(VLOOKUP(INDEX('8- Políticas de Administración '!$B$16:$F$63,MATCH('5- Identificación de Riesgos'!J18,'8- Políticas de Administración '!$C$16:$C$64,0),1),'8- Políticas de Administración '!$B$16:$F$64,5,FALSE),"")</f>
        <v/>
      </c>
      <c r="M18" s="563"/>
      <c r="N18" s="583"/>
      <c r="O18" s="598"/>
      <c r="P18" s="18"/>
    </row>
    <row r="19" spans="1:16" ht="17.25" customHeight="1">
      <c r="A19" s="546"/>
      <c r="B19" s="587"/>
      <c r="C19" s="628"/>
      <c r="D19" s="383"/>
      <c r="E19" s="616"/>
      <c r="F19" s="616"/>
      <c r="G19" s="604"/>
      <c r="H19" s="590"/>
      <c r="I19" s="157"/>
      <c r="J19" s="168"/>
      <c r="K19" s="157" t="str">
        <f>IFERROR(CONCATENATE(INDEX('8- Políticas de Administración '!$B$16:$F$53,MATCH('5- Identificación de Riesgos'!J19,'8- Políticas de Administración '!$C$16:$C$54,0),1)," - ",L19),"")</f>
        <v/>
      </c>
      <c r="L19" s="191" t="str">
        <f>IFERROR(VLOOKUP(INDEX('8- Políticas de Administración '!$B$16:$F$63,MATCH('5- Identificación de Riesgos'!J19,'8- Políticas de Administración '!$C$16:$C$64,0),1),'8- Políticas de Administración '!$B$16:$F$64,5,FALSE),"")</f>
        <v/>
      </c>
      <c r="M19" s="572"/>
      <c r="N19" s="592"/>
      <c r="O19" s="598"/>
      <c r="P19" s="18"/>
    </row>
    <row r="20" spans="1:16" ht="45" customHeight="1">
      <c r="A20" s="544">
        <v>2</v>
      </c>
      <c r="B20" s="585" t="s">
        <v>341</v>
      </c>
      <c r="C20" s="599" t="s">
        <v>342</v>
      </c>
      <c r="D20" s="198" t="s">
        <v>343</v>
      </c>
      <c r="E20" s="577">
        <v>1000</v>
      </c>
      <c r="F20" s="577">
        <v>0</v>
      </c>
      <c r="G20" s="602">
        <f t="shared" ref="G20" si="0">F20/E20</f>
        <v>0</v>
      </c>
      <c r="H20" s="588" t="str">
        <f>CONCATENATE(IF(G20&lt;='8-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 - ",VLOOKUP(IF(G20&lt;='8- Políticas de Administración '!$D$6,'8- Políticas de Administración '!$B$6,IF(G20&lt;='8- Políticas de Administración '!$D$7,'8- Políticas de Administración '!$B$7,IF(G20&lt;='8- Políticas de Administración '!$D$8,'8- Políticas de Administración '!$B$8,IF(G20&lt;='8- Políticas de Administración '!$D$9,'8- Políticas de Administración '!$B$9,IF(G20&lt;='8- Políticas de Administración '!$D$10,'8- Políticas de Administración '!$B$10,"Probabilidad no valida"))))),'8- Políticas de Administración '!$B$6:$F$10,5,FALSE))</f>
        <v>Muy Baja - 1</v>
      </c>
      <c r="I20" s="155" t="s">
        <v>329</v>
      </c>
      <c r="J20" s="167" t="s">
        <v>344</v>
      </c>
      <c r="K20" s="155" t="str">
        <f>IFERROR(CONCATENATE(INDEX('8- Políticas de Administración '!$B$16:$F$53,MATCH('5- Identificación de Riesgos'!J20,'8- Políticas de Administración '!$C$16:$C$54,0),1)," - ",L20),"")</f>
        <v>Moderado - 3</v>
      </c>
      <c r="L20" s="189">
        <f>IFERROR(VLOOKUP(INDEX('8- Políticas de Administración '!$B$16:$F$63,MATCH('5- Identificación de Riesgos'!J20,'8- Políticas de Administración '!$C$16:$C$64,0),1),'8- Políticas de Administración '!$B$16:$F$64,5,FALSE),"")</f>
        <v>3</v>
      </c>
      <c r="M20" s="571" t="str">
        <f>IFERROR(CONCATENATE(INDEX('8- Políticas de Administración '!$B$16:$F$53,MATCH(ROUND(AVERAGE(L20:L29),0),'8- Políticas de Administración '!$F$16:$F$53,0),1)," - ",ROUND(AVERAGE(L20:L29),0)),"")</f>
        <v>Moderado - 3</v>
      </c>
      <c r="N20" s="591" t="str">
        <f>IFERROR(CONCATENATE(VLOOKUP((LEFT(H20,LEN(H20)-4)&amp;LEFT(M20,LEN(M20)-4)),'9- Matriz de Calor '!$D$18:$E$42,2,0)," - ",RIGHT(H20,1)*RIGHT(M20,1)),"")</f>
        <v>Moderado - 3</v>
      </c>
      <c r="O20" s="598">
        <f>RIGHT(H20,1)*RIGHT(M20,1)</f>
        <v>3</v>
      </c>
    </row>
    <row r="21" spans="1:16" ht="45" customHeight="1">
      <c r="A21" s="545"/>
      <c r="B21" s="586"/>
      <c r="C21" s="600"/>
      <c r="D21" s="198" t="s">
        <v>345</v>
      </c>
      <c r="E21" s="578"/>
      <c r="F21" s="578"/>
      <c r="G21" s="603"/>
      <c r="H21" s="589"/>
      <c r="I21" s="156" t="s">
        <v>338</v>
      </c>
      <c r="J21" s="92" t="s">
        <v>339</v>
      </c>
      <c r="K21" s="156" t="str">
        <f>IFERROR(CONCATENATE(INDEX('8- Políticas de Administración '!$B$16:$F$53,MATCH('5- Identificación de Riesgos'!J21,'8- Políticas de Administración '!$C$16:$C$54,0),1)," - ",L21),"")</f>
        <v>Moderado - 3</v>
      </c>
      <c r="L21" s="190">
        <f>IFERROR(VLOOKUP(INDEX('8- Políticas de Administración '!$B$16:$F$63,MATCH('5- Identificación de Riesgos'!J21,'8- Políticas de Administración '!$C$16:$C$64,0),1),'8- Políticas de Administración '!$B$16:$F$64,5,FALSE),"")</f>
        <v>3</v>
      </c>
      <c r="M21" s="563"/>
      <c r="N21" s="583"/>
      <c r="O21" s="598"/>
    </row>
    <row r="22" spans="1:16" ht="45" customHeight="1">
      <c r="A22" s="545"/>
      <c r="B22" s="586"/>
      <c r="C22" s="600"/>
      <c r="D22" s="198" t="s">
        <v>346</v>
      </c>
      <c r="E22" s="578"/>
      <c r="F22" s="578"/>
      <c r="G22" s="603"/>
      <c r="H22" s="589"/>
      <c r="I22" s="156" t="s">
        <v>335</v>
      </c>
      <c r="J22" s="92" t="s">
        <v>336</v>
      </c>
      <c r="K22" s="156" t="str">
        <f>IFERROR(CONCATENATE(INDEX('8- Políticas de Administración '!$B$16:$F$53,MATCH('5- Identificación de Riesgos'!J12,'8- Políticas de Administración '!$C$16:$C$54,0),1)," - ",L22),"")</f>
        <v>Menor - 2</v>
      </c>
      <c r="L22" s="190">
        <f>IFERROR(VLOOKUP(INDEX('8- Políticas de Administración '!$B$16:$F$63,MATCH('5- Identificación de Riesgos'!J22,'8- Políticas de Administración '!$C$16:$C$64,0),1),'8- Políticas de Administración '!$B$16:$F$64,5,FALSE),"")</f>
        <v>2</v>
      </c>
      <c r="M22" s="563"/>
      <c r="N22" s="583"/>
      <c r="O22" s="598"/>
    </row>
    <row r="23" spans="1:16" ht="69" customHeight="1">
      <c r="A23" s="545"/>
      <c r="B23" s="586"/>
      <c r="C23" s="600"/>
      <c r="D23" s="199" t="s">
        <v>347</v>
      </c>
      <c r="E23" s="578"/>
      <c r="F23" s="578"/>
      <c r="G23" s="603"/>
      <c r="H23" s="589"/>
      <c r="I23" s="156"/>
      <c r="J23" s="92"/>
      <c r="K23" s="156" t="str">
        <f>IFERROR(CONCATENATE(INDEX('8- Políticas de Administración '!$B$16:$F$53,MATCH('5- Identificación de Riesgos'!J23,'8- Políticas de Administración '!$C$16:$C$54,0),1)," - ",L23),"")</f>
        <v/>
      </c>
      <c r="L23" s="190" t="str">
        <f>IFERROR(VLOOKUP(INDEX('8- Políticas de Administración '!$B$16:$F$63,MATCH('5- Identificación de Riesgos'!J23,'8- Políticas de Administración '!$C$16:$C$64,0),1),'8- Políticas de Administración '!$B$16:$F$64,5,FALSE),"")</f>
        <v/>
      </c>
      <c r="M23" s="563"/>
      <c r="N23" s="583"/>
      <c r="O23" s="598"/>
    </row>
    <row r="24" spans="1:16" ht="45" customHeight="1">
      <c r="A24" s="545"/>
      <c r="B24" s="586"/>
      <c r="C24" s="600"/>
      <c r="D24" s="198" t="s">
        <v>348</v>
      </c>
      <c r="E24" s="578"/>
      <c r="F24" s="578"/>
      <c r="G24" s="603"/>
      <c r="H24" s="589"/>
      <c r="I24" s="156"/>
      <c r="J24" s="92"/>
      <c r="K24" s="156" t="str">
        <f>IFERROR(CONCATENATE(INDEX('8- Políticas de Administración '!$B$16:$F$53,MATCH('5- Identificación de Riesgos'!J24,'8- Políticas de Administración '!$C$16:$C$54,0),1)," - ",L24),"")</f>
        <v/>
      </c>
      <c r="L24" s="190" t="str">
        <f>IFERROR(VLOOKUP(INDEX('8- Políticas de Administración '!$B$16:$F$63,MATCH('5- Identificación de Riesgos'!J24,'8- Políticas de Administración '!$C$16:$C$64,0),1),'8- Políticas de Administración '!$B$16:$F$64,5,FALSE),"")</f>
        <v/>
      </c>
      <c r="M24" s="563"/>
      <c r="N24" s="583"/>
      <c r="O24" s="598"/>
    </row>
    <row r="25" spans="1:16" ht="58.5" customHeight="1">
      <c r="A25" s="545"/>
      <c r="B25" s="586"/>
      <c r="C25" s="600"/>
      <c r="D25" s="198"/>
      <c r="E25" s="578"/>
      <c r="F25" s="578"/>
      <c r="G25" s="603"/>
      <c r="H25" s="589"/>
      <c r="I25" s="156"/>
      <c r="J25" s="92"/>
      <c r="K25" s="156" t="str">
        <f>IFERROR(CONCATENATE(INDEX('8- Políticas de Administración '!$B$16:$F$53,MATCH('5- Identificación de Riesgos'!J25,'8- Políticas de Administración '!$C$16:$C$54,0),1)," - ",L25),"")</f>
        <v/>
      </c>
      <c r="L25" s="190" t="str">
        <f>IFERROR(VLOOKUP(INDEX('8- Políticas de Administración '!$B$16:$F$63,MATCH('5- Identificación de Riesgos'!J25,'8- Políticas de Administración '!$C$16:$C$64,0),1),'8- Políticas de Administración '!$B$16:$F$64,5,FALSE),"")</f>
        <v/>
      </c>
      <c r="M25" s="563"/>
      <c r="N25" s="583"/>
      <c r="O25" s="598"/>
    </row>
    <row r="26" spans="1:16">
      <c r="A26" s="545"/>
      <c r="B26" s="586"/>
      <c r="C26" s="600"/>
      <c r="D26" s="200"/>
      <c r="E26" s="578"/>
      <c r="F26" s="578"/>
      <c r="G26" s="603"/>
      <c r="H26" s="589"/>
      <c r="I26" s="156"/>
      <c r="J26" s="92"/>
      <c r="K26" s="156" t="str">
        <f>IFERROR(CONCATENATE(INDEX('8- Políticas de Administración '!$B$16:$F$53,MATCH('5- Identificación de Riesgos'!J26,'8- Políticas de Administración '!$C$16:$C$54,0),1)," - ",L26),"")</f>
        <v/>
      </c>
      <c r="L26" s="190" t="str">
        <f>IFERROR(VLOOKUP(INDEX('8- Políticas de Administración '!$B$16:$F$63,MATCH('5- Identificación de Riesgos'!J26,'8- Políticas de Administración '!$C$16:$C$64,0),1),'8- Políticas de Administración '!$B$16:$F$64,5,FALSE),"")</f>
        <v/>
      </c>
      <c r="M26" s="563"/>
      <c r="N26" s="583"/>
      <c r="O26" s="598"/>
    </row>
    <row r="27" spans="1:16">
      <c r="A27" s="545"/>
      <c r="B27" s="586"/>
      <c r="C27" s="600"/>
      <c r="D27" s="198"/>
      <c r="E27" s="578"/>
      <c r="F27" s="578"/>
      <c r="G27" s="603"/>
      <c r="H27" s="589"/>
      <c r="I27" s="156"/>
      <c r="J27" s="92"/>
      <c r="K27" s="156" t="str">
        <f>IFERROR(CONCATENATE(INDEX('8- Políticas de Administración '!$B$16:$F$53,MATCH('5- Identificación de Riesgos'!J27,'8- Políticas de Administración '!$C$16:$C$54,0),1)," - ",L27),"")</f>
        <v/>
      </c>
      <c r="L27" s="190" t="str">
        <f>IFERROR(VLOOKUP(INDEX('8- Políticas de Administración '!$B$16:$F$63,MATCH('5- Identificación de Riesgos'!J27,'8- Políticas de Administración '!$C$16:$C$64,0),1),'8- Políticas de Administración '!$B$16:$F$64,5,FALSE),"")</f>
        <v/>
      </c>
      <c r="M27" s="563"/>
      <c r="N27" s="583"/>
      <c r="O27" s="598"/>
    </row>
    <row r="28" spans="1:16">
      <c r="A28" s="545"/>
      <c r="B28" s="586"/>
      <c r="C28" s="600"/>
      <c r="D28" s="200"/>
      <c r="E28" s="578"/>
      <c r="F28" s="578"/>
      <c r="G28" s="603"/>
      <c r="H28" s="589"/>
      <c r="I28" s="156"/>
      <c r="J28" s="92"/>
      <c r="K28" s="156" t="str">
        <f>IFERROR(CONCATENATE(INDEX('8- Políticas de Administración '!$B$16:$F$53,MATCH('5- Identificación de Riesgos'!J28,'8- Políticas de Administración '!$C$16:$C$54,0),1)," - ",L28),"")</f>
        <v/>
      </c>
      <c r="L28" s="190" t="str">
        <f>IFERROR(VLOOKUP(INDEX('8- Políticas de Administración '!$B$16:$F$63,MATCH('5- Identificación de Riesgos'!J28,'8- Políticas de Administración '!$C$16:$C$64,0),1),'8- Políticas de Administración '!$B$16:$F$64,5,FALSE),"")</f>
        <v/>
      </c>
      <c r="M28" s="563"/>
      <c r="N28" s="583"/>
      <c r="O28" s="598"/>
    </row>
    <row r="29" spans="1:16" ht="15.75" customHeight="1">
      <c r="A29" s="546"/>
      <c r="B29" s="587"/>
      <c r="C29" s="601"/>
      <c r="D29" s="201"/>
      <c r="E29" s="579"/>
      <c r="F29" s="579"/>
      <c r="G29" s="604"/>
      <c r="H29" s="590"/>
      <c r="I29" s="157"/>
      <c r="J29" s="168"/>
      <c r="K29" s="157" t="str">
        <f>IFERROR(CONCATENATE(INDEX('8- Políticas de Administración '!$B$16:$F$53,MATCH('5- Identificación de Riesgos'!J29,'8- Políticas de Administración '!$C$16:$C$54,0),1)," - ",L29),"")</f>
        <v/>
      </c>
      <c r="L29" s="191" t="str">
        <f>IFERROR(VLOOKUP(INDEX('8- Políticas de Administración '!$B$16:$F$63,MATCH('5- Identificación de Riesgos'!J29,'8- Políticas de Administración '!$C$16:$C$64,0),1),'8- Políticas de Administración '!$B$16:$F$64,5,FALSE),"")</f>
        <v/>
      </c>
      <c r="M29" s="572"/>
      <c r="N29" s="592"/>
      <c r="O29" s="598"/>
    </row>
    <row r="30" spans="1:16" ht="45" customHeight="1">
      <c r="A30" s="544">
        <v>3</v>
      </c>
      <c r="B30" s="585" t="s">
        <v>349</v>
      </c>
      <c r="C30" s="571" t="s">
        <v>350</v>
      </c>
      <c r="D30" s="202" t="s">
        <v>351</v>
      </c>
      <c r="E30" s="577">
        <v>50000</v>
      </c>
      <c r="F30" s="577">
        <v>0</v>
      </c>
      <c r="G30" s="602">
        <f t="shared" ref="G30" si="1">F30/E30</f>
        <v>0</v>
      </c>
      <c r="H30" s="588" t="str">
        <f>CONCATENATE(IF(G30&lt;='8-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 - ",VLOOKUP(IF(G30&lt;='8- Políticas de Administración '!$D$6,'8- Políticas de Administración '!$B$6,IF(G30&lt;='8- Políticas de Administración '!$D$7,'8- Políticas de Administración '!$B$7,IF(G30&lt;='8- Políticas de Administración '!$D$8,'8- Políticas de Administración '!$B$8,IF(G30&lt;='8- Políticas de Administración '!$D$9,'8- Políticas de Administración '!$B$9,IF(G30&lt;='8- Políticas de Administración '!$D$10,'8- Políticas de Administración '!$B$10,"Probabilidad no valida"))))),'8- Políticas de Administración '!$B$6:$F$10,5,FALSE))</f>
        <v>Muy Baja - 1</v>
      </c>
      <c r="I30" s="155" t="s">
        <v>329</v>
      </c>
      <c r="J30" s="167" t="s">
        <v>352</v>
      </c>
      <c r="K30" s="155" t="str">
        <f>IFERROR(CONCATENATE(INDEX('8- Políticas de Administración '!$B$16:$F$53,MATCH('5- Identificación de Riesgos'!J30,'8- Políticas de Administración '!$C$16:$C$54,0),1)," - ",L30),"")</f>
        <v>Mayor - 4</v>
      </c>
      <c r="L30" s="189">
        <f>IFERROR(VLOOKUP(INDEX('8- Políticas de Administración '!$B$16:$F$63,MATCH('5- Identificación de Riesgos'!J30,'8- Políticas de Administración '!$C$16:$C$64,0),1),'8- Políticas de Administración '!$B$16:$F$64,5,FALSE),"")</f>
        <v>4</v>
      </c>
      <c r="M30" s="571" t="str">
        <f>IFERROR(CONCATENATE(INDEX('8- Políticas de Administración '!$B$16:$F$53,MATCH(ROUND(AVERAGE(L30:L39),0),'8- Políticas de Administración '!$F$16:$F$53,0),1)," - ",ROUND(AVERAGE(L30:L39),0)),"")</f>
        <v>Moderado - 3</v>
      </c>
      <c r="N30" s="591" t="str">
        <f>IFERROR(CONCATENATE(VLOOKUP((LEFT(H30,LEN(H30)-4)&amp;LEFT(M30,LEN(M30)-4)),'9- Matriz de Calor '!$D$18:$E$42,2,0)," - ",RIGHT(H30,1)*RIGHT(M30,1)),"")</f>
        <v>Moderado - 3</v>
      </c>
      <c r="O30" s="598">
        <f>RIGHT(H30,1)*RIGHT(M30,1)</f>
        <v>3</v>
      </c>
    </row>
    <row r="31" spans="1:16" ht="30" customHeight="1">
      <c r="A31" s="545"/>
      <c r="B31" s="586"/>
      <c r="C31" s="563"/>
      <c r="D31" s="197" t="s">
        <v>353</v>
      </c>
      <c r="E31" s="578"/>
      <c r="F31" s="578"/>
      <c r="G31" s="603"/>
      <c r="H31" s="589"/>
      <c r="I31" s="156" t="s">
        <v>332</v>
      </c>
      <c r="J31" s="92" t="s">
        <v>354</v>
      </c>
      <c r="K31" s="156" t="str">
        <f>IFERROR(CONCATENATE(INDEX('8- Políticas de Administración '!$B$16:$F$53,MATCH('5- Identificación de Riesgos'!J31,'8- Políticas de Administración '!$C$16:$C$54,0),1)," - ",L31),"")</f>
        <v>Moderado - 3</v>
      </c>
      <c r="L31" s="190">
        <f>IFERROR(VLOOKUP(INDEX('8- Políticas de Administración '!$B$16:$F$63,MATCH('5- Identificación de Riesgos'!J31,'8- Políticas de Administración '!$C$16:$C$64,0),1),'8- Políticas de Administración '!$B$16:$F$64,5,FALSE),"")</f>
        <v>3</v>
      </c>
      <c r="M31" s="563"/>
      <c r="N31" s="583"/>
      <c r="O31" s="598"/>
    </row>
    <row r="32" spans="1:16" ht="45" customHeight="1">
      <c r="A32" s="545"/>
      <c r="B32" s="586"/>
      <c r="C32" s="563"/>
      <c r="D32" s="197" t="s">
        <v>355</v>
      </c>
      <c r="E32" s="578"/>
      <c r="F32" s="578"/>
      <c r="G32" s="603"/>
      <c r="H32" s="589"/>
      <c r="I32" s="156" t="s">
        <v>335</v>
      </c>
      <c r="J32" s="92" t="s">
        <v>336</v>
      </c>
      <c r="K32" s="156" t="str">
        <f>IFERROR(CONCATENATE(INDEX('8- Políticas de Administración '!$B$16:$F$53,MATCH('5- Identificación de Riesgos'!J32,'8- Políticas de Administración '!$C$16:$C$54,0),1)," - ",L32),"")</f>
        <v>Menor - 2</v>
      </c>
      <c r="L32" s="190">
        <f>IFERROR(VLOOKUP(INDEX('8- Políticas de Administración '!$B$16:$F$63,MATCH('5- Identificación de Riesgos'!J32,'8- Políticas de Administración '!$C$16:$C$64,0),1),'8- Políticas de Administración '!$B$16:$F$64,5,FALSE),"")</f>
        <v>2</v>
      </c>
      <c r="M32" s="563"/>
      <c r="N32" s="583"/>
      <c r="O32" s="598"/>
    </row>
    <row r="33" spans="1:15">
      <c r="A33" s="545"/>
      <c r="B33" s="586"/>
      <c r="C33" s="563"/>
      <c r="D33" s="197"/>
      <c r="E33" s="578"/>
      <c r="F33" s="578"/>
      <c r="G33" s="603"/>
      <c r="H33" s="589"/>
      <c r="I33" s="156"/>
      <c r="J33" s="92"/>
      <c r="K33" s="156" t="str">
        <f>IFERROR(CONCATENATE(INDEX('8- Políticas de Administración '!$B$16:$F$53,MATCH('5- Identificación de Riesgos'!J33,'8- Políticas de Administración '!$C$16:$C$54,0),1)," - ",L33),"")</f>
        <v/>
      </c>
      <c r="L33" s="190" t="str">
        <f>IFERROR(VLOOKUP(INDEX('8- Políticas de Administración '!$B$16:$F$63,MATCH('5- Identificación de Riesgos'!J33,'8- Políticas de Administración '!$C$16:$C$64,0),1),'8- Políticas de Administración '!$B$16:$F$64,5,FALSE),"")</f>
        <v/>
      </c>
      <c r="M33" s="563"/>
      <c r="N33" s="583"/>
      <c r="O33" s="598"/>
    </row>
    <row r="34" spans="1:15">
      <c r="A34" s="545"/>
      <c r="B34" s="586"/>
      <c r="C34" s="563"/>
      <c r="D34" s="197"/>
      <c r="E34" s="578"/>
      <c r="F34" s="578"/>
      <c r="G34" s="603"/>
      <c r="H34" s="589"/>
      <c r="I34" s="156"/>
      <c r="J34" s="92"/>
      <c r="K34" s="156" t="str">
        <f>IFERROR(CONCATENATE(INDEX('8- Políticas de Administración '!$B$16:$F$53,MATCH('5- Identificación de Riesgos'!J34,'8- Políticas de Administración '!$C$16:$C$54,0),1)," - ",L34),"")</f>
        <v/>
      </c>
      <c r="L34" s="190" t="str">
        <f>IFERROR(VLOOKUP(INDEX('8- Políticas de Administración '!$B$16:$F$63,MATCH('5- Identificación de Riesgos'!J34,'8- Políticas de Administración '!$C$16:$C$64,0),1),'8- Políticas de Administración '!$B$16:$F$64,5,FALSE),"")</f>
        <v/>
      </c>
      <c r="M34" s="563"/>
      <c r="N34" s="583"/>
      <c r="O34" s="598"/>
    </row>
    <row r="35" spans="1:15">
      <c r="A35" s="545"/>
      <c r="B35" s="586"/>
      <c r="C35" s="563"/>
      <c r="D35" s="197"/>
      <c r="E35" s="578"/>
      <c r="F35" s="578"/>
      <c r="G35" s="603"/>
      <c r="H35" s="589"/>
      <c r="I35" s="156"/>
      <c r="J35" s="92"/>
      <c r="K35" s="156" t="str">
        <f>IFERROR(CONCATENATE(INDEX('8- Políticas de Administración '!$B$16:$F$53,MATCH('5- Identificación de Riesgos'!J35,'8- Políticas de Administración '!$C$16:$C$54,0),1)," - ",L35),"")</f>
        <v/>
      </c>
      <c r="L35" s="190" t="str">
        <f>IFERROR(VLOOKUP(INDEX('8- Políticas de Administración '!$B$16:$F$63,MATCH('5- Identificación de Riesgos'!J35,'8- Políticas de Administración '!$C$16:$C$64,0),1),'8- Políticas de Administración '!$B$16:$F$64,5,FALSE),"")</f>
        <v/>
      </c>
      <c r="M35" s="563"/>
      <c r="N35" s="583"/>
      <c r="O35" s="598"/>
    </row>
    <row r="36" spans="1:15">
      <c r="A36" s="545"/>
      <c r="B36" s="586"/>
      <c r="C36" s="563"/>
      <c r="D36" s="158"/>
      <c r="E36" s="578"/>
      <c r="F36" s="578"/>
      <c r="G36" s="603"/>
      <c r="H36" s="589"/>
      <c r="I36" s="156"/>
      <c r="J36" s="92"/>
      <c r="K36" s="156" t="str">
        <f>IFERROR(CONCATENATE(INDEX('8- Políticas de Administración '!$B$16:$F$53,MATCH('5- Identificación de Riesgos'!J36,'8- Políticas de Administración '!$C$16:$C$54,0),1)," - ",L36),"")</f>
        <v/>
      </c>
      <c r="L36" s="190" t="str">
        <f>IFERROR(VLOOKUP(INDEX('8- Políticas de Administración '!$B$16:$F$63,MATCH('5- Identificación de Riesgos'!J36,'8- Políticas de Administración '!$C$16:$C$64,0),1),'8- Políticas de Administración '!$B$16:$F$64,5,FALSE),"")</f>
        <v/>
      </c>
      <c r="M36" s="563"/>
      <c r="N36" s="583"/>
      <c r="O36" s="598"/>
    </row>
    <row r="37" spans="1:15">
      <c r="A37" s="545"/>
      <c r="B37" s="586"/>
      <c r="C37" s="563"/>
      <c r="D37" s="158"/>
      <c r="E37" s="578"/>
      <c r="F37" s="578"/>
      <c r="G37" s="603"/>
      <c r="H37" s="589"/>
      <c r="I37" s="156"/>
      <c r="J37" s="92"/>
      <c r="K37" s="156" t="str">
        <f>IFERROR(CONCATENATE(INDEX('8- Políticas de Administración '!$B$16:$F$53,MATCH('5- Identificación de Riesgos'!J37,'8- Políticas de Administración '!$C$16:$C$54,0),1)," - ",L37),"")</f>
        <v/>
      </c>
      <c r="L37" s="190" t="str">
        <f>IFERROR(VLOOKUP(INDEX('8- Políticas de Administración '!$B$16:$F$63,MATCH('5- Identificación de Riesgos'!J37,'8- Políticas de Administración '!$C$16:$C$64,0),1),'8- Políticas de Administración '!$B$16:$F$64,5,FALSE),"")</f>
        <v/>
      </c>
      <c r="M37" s="563"/>
      <c r="N37" s="583"/>
      <c r="O37" s="598"/>
    </row>
    <row r="38" spans="1:15">
      <c r="A38" s="545"/>
      <c r="B38" s="586"/>
      <c r="C38" s="563"/>
      <c r="D38" s="195"/>
      <c r="E38" s="578"/>
      <c r="F38" s="578"/>
      <c r="G38" s="603"/>
      <c r="H38" s="589"/>
      <c r="I38" s="156"/>
      <c r="J38" s="92"/>
      <c r="K38" s="156" t="str">
        <f>IFERROR(CONCATENATE(INDEX('8- Políticas de Administración '!$B$16:$F$53,MATCH('5- Identificación de Riesgos'!J38,'8- Políticas de Administración '!$C$16:$C$54,0),1)," - ",L38),"")</f>
        <v/>
      </c>
      <c r="L38" s="190" t="str">
        <f>IFERROR(VLOOKUP(INDEX('8- Políticas de Administración '!$B$16:$F$63,MATCH('5- Identificación de Riesgos'!J38,'8- Políticas de Administración '!$C$16:$C$64,0),1),'8- Políticas de Administración '!$B$16:$F$64,5,FALSE),"")</f>
        <v/>
      </c>
      <c r="M38" s="563"/>
      <c r="N38" s="583"/>
      <c r="O38" s="598"/>
    </row>
    <row r="39" spans="1:15" ht="15.75" customHeight="1">
      <c r="A39" s="546"/>
      <c r="B39" s="587"/>
      <c r="C39" s="572"/>
      <c r="D39" s="196"/>
      <c r="E39" s="579"/>
      <c r="F39" s="579"/>
      <c r="G39" s="604"/>
      <c r="H39" s="590"/>
      <c r="I39" s="157"/>
      <c r="J39" s="168"/>
      <c r="K39" s="157" t="str">
        <f>IFERROR(CONCATENATE(INDEX('8- Políticas de Administración '!$B$16:$F$53,MATCH('5- Identificación de Riesgos'!J39,'8- Políticas de Administración '!$C$16:$C$54,0),1)," - ",L39),"")</f>
        <v/>
      </c>
      <c r="L39" s="191" t="str">
        <f>IFERROR(VLOOKUP(INDEX('8- Políticas de Administración '!$B$16:$F$63,MATCH('5- Identificación de Riesgos'!J39,'8- Políticas de Administración '!$C$16:$C$64,0),1),'8- Políticas de Administración '!$B$16:$F$64,5,FALSE),"")</f>
        <v/>
      </c>
      <c r="M39" s="572"/>
      <c r="N39" s="592"/>
      <c r="O39" s="598"/>
    </row>
    <row r="40" spans="1:15" ht="45" customHeight="1">
      <c r="A40" s="544">
        <v>4</v>
      </c>
      <c r="B40" s="585" t="s">
        <v>356</v>
      </c>
      <c r="C40" s="571" t="s">
        <v>357</v>
      </c>
      <c r="D40" s="202" t="s">
        <v>351</v>
      </c>
      <c r="E40" s="577">
        <v>5000</v>
      </c>
      <c r="F40" s="577">
        <v>0</v>
      </c>
      <c r="G40" s="602">
        <f t="shared" ref="G40" si="2">F40/E40</f>
        <v>0</v>
      </c>
      <c r="H40" s="588" t="str">
        <f>CONCATENATE(IF(G40&lt;='[5]8- Politicas de admiistracion '!$D$6,'[5]8- Politicas de admiistracion '!$B$6,IF(G40&lt;='[5]8- Politicas de admiistracion '!$D$7,'[5]8- Politicas de admiistracion '!$B$7,IF(G40&lt;='[5]8- Politicas de admiistracion '!$D$8,'[5]8- Politicas de admiistracion '!$B$8,IF(G40&lt;='[5]8- Politicas de admiistracion '!$D$9,'[5]8- Politicas de admiistracion '!$B$9,IF(G40&lt;='[5]8- Politicas de admiistracion '!$D$10,'[5]8- Politicas de admiistracion '!$B$10,"Probabilidad no valida")))))," - ",VLOOKUP(IF(G40&lt;='[5]8- Politicas de admiistracion '!$D$6,'[5]8- Politicas de admiistracion '!$B$6,IF(G40&lt;='[5]8- Politicas de admiistracion '!$D$7,'[5]8- Politicas de admiistracion '!$B$7,IF(G40&lt;='[5]8- Politicas de admiistracion '!$D$8,'[5]8- Politicas de admiistracion '!$B$8,IF(G40&lt;='[5]8- Politicas de admiistracion '!$D$9,'[5]8- Politicas de admiistracion '!$B$9,IF(G40&lt;='[5]8- Politicas de admiistracion '!$D$10,'[5]8- Politicas de admiistracion '!$B$10,"Probabilidad no valida"))))),'[5]8- Politicas de admiistracion '!$B$6:$F$10,5,FALSE))</f>
        <v>Muy Baja - 1</v>
      </c>
      <c r="I40" s="155" t="s">
        <v>329</v>
      </c>
      <c r="J40" s="167" t="s">
        <v>344</v>
      </c>
      <c r="K40" s="155" t="str">
        <f>IFERROR(CONCATENATE(INDEX('8- Políticas de Administración '!$B$16:$F$53,MATCH('5- Identificación de Riesgos'!J40,'8- Políticas de Administración '!$C$16:$C$54,0),1)," - ",L40),"")</f>
        <v>Moderado - 3</v>
      </c>
      <c r="L40" s="189">
        <f>IFERROR(VLOOKUP(INDEX('8- Políticas de Administración '!$B$16:$F$63,MATCH('5- Identificación de Riesgos'!J40,'8- Políticas de Administración '!$C$16:$C$64,0),1),'8- Políticas de Administración '!$B$16:$F$64,5,FALSE),"")</f>
        <v>3</v>
      </c>
      <c r="M40" s="571" t="str">
        <f>IFERROR(CONCATENATE(INDEX('8- Políticas de Administración '!$B$16:$F$53,MATCH(ROUND(AVERAGE(L40:L49),0),'8- Políticas de Administración '!$F$16:$F$53,0),1)," - ",ROUND(AVERAGE(L40:L49),0)),"")</f>
        <v>Moderado - 3</v>
      </c>
      <c r="N40" s="591" t="str">
        <f>IFERROR(CONCATENATE(VLOOKUP((LEFT(H40,LEN(H40)-4)&amp;LEFT(M40,LEN(M40)-4)),'9- Matriz de Calor '!$D$18:$E$42,2,0)," - ",RIGHT(H40,1)*RIGHT(M40,1)),"")</f>
        <v>Moderado - 3</v>
      </c>
      <c r="O40" s="598">
        <f>RIGHT(H40,1)*RIGHT(M40,1)</f>
        <v>3</v>
      </c>
    </row>
    <row r="41" spans="1:15" ht="45" customHeight="1">
      <c r="A41" s="545"/>
      <c r="B41" s="586"/>
      <c r="C41" s="563"/>
      <c r="D41" s="197" t="s">
        <v>353</v>
      </c>
      <c r="E41" s="578"/>
      <c r="F41" s="578"/>
      <c r="G41" s="603"/>
      <c r="H41" s="589"/>
      <c r="I41" s="156" t="s">
        <v>358</v>
      </c>
      <c r="J41" s="92" t="s">
        <v>359</v>
      </c>
      <c r="K41" s="156" t="str">
        <f>IFERROR(CONCATENATE(INDEX('8- Políticas de Administración '!$B$16:$F$53,MATCH('5- Identificación de Riesgos'!J41,'8- Políticas de Administración '!$C$16:$C$54,0),1)," - ",L41),"")</f>
        <v>Moderado - 3</v>
      </c>
      <c r="L41" s="190">
        <f>IFERROR(VLOOKUP(INDEX('8- Políticas de Administración '!$B$16:$F$63,MATCH('5- Identificación de Riesgos'!J41,'8- Políticas de Administración '!$C$16:$C$64,0),1),'8- Políticas de Administración '!$B$16:$F$64,5,FALSE),"")</f>
        <v>3</v>
      </c>
      <c r="M41" s="563"/>
      <c r="N41" s="583"/>
      <c r="O41" s="598"/>
    </row>
    <row r="42" spans="1:15" ht="45" customHeight="1">
      <c r="A42" s="545"/>
      <c r="B42" s="586"/>
      <c r="C42" s="563"/>
      <c r="D42" s="197" t="s">
        <v>355</v>
      </c>
      <c r="E42" s="578"/>
      <c r="F42" s="578"/>
      <c r="G42" s="603"/>
      <c r="H42" s="589"/>
      <c r="I42" s="156" t="s">
        <v>332</v>
      </c>
      <c r="J42" s="92" t="s">
        <v>336</v>
      </c>
      <c r="K42" s="156" t="str">
        <f>IFERROR(CONCATENATE(INDEX('8- Políticas de Administración '!$B$16:$F$53,MATCH('5- Identificación de Riesgos'!J42,'8- Políticas de Administración '!$C$16:$C$54,0),1)," - ",L42),"")</f>
        <v>Menor - 2</v>
      </c>
      <c r="L42" s="190">
        <f>IFERROR(VLOOKUP(INDEX('8- Políticas de Administración '!$B$16:$F$63,MATCH('5- Identificación de Riesgos'!J42,'8- Políticas de Administración '!$C$16:$C$64,0),1),'8- Políticas de Administración '!$B$16:$F$64,5,FALSE),"")</f>
        <v>2</v>
      </c>
      <c r="M42" s="563"/>
      <c r="N42" s="583"/>
      <c r="O42" s="598"/>
    </row>
    <row r="43" spans="1:15">
      <c r="A43" s="545"/>
      <c r="B43" s="586"/>
      <c r="C43" s="563"/>
      <c r="D43" s="197"/>
      <c r="E43" s="578"/>
      <c r="F43" s="578"/>
      <c r="G43" s="603"/>
      <c r="H43" s="589"/>
      <c r="I43" s="156"/>
      <c r="J43" s="92"/>
      <c r="K43" s="156" t="str">
        <f>IFERROR(CONCATENATE(INDEX('8- Políticas de Administración '!$B$16:$F$53,MATCH('5- Identificación de Riesgos'!J43,'8- Políticas de Administración '!$C$16:$C$54,0),1)," - ",L43),"")</f>
        <v/>
      </c>
      <c r="L43" s="190" t="str">
        <f>IFERROR(VLOOKUP(INDEX('8- Políticas de Administración '!$B$16:$F$63,MATCH('5- Identificación de Riesgos'!J43,'8- Políticas de Administración '!$C$16:$C$64,0),1),'8- Políticas de Administración '!$B$16:$F$64,5,FALSE),"")</f>
        <v/>
      </c>
      <c r="M43" s="563"/>
      <c r="N43" s="583"/>
      <c r="O43" s="598"/>
    </row>
    <row r="44" spans="1:15">
      <c r="A44" s="545"/>
      <c r="B44" s="586"/>
      <c r="C44" s="563"/>
      <c r="D44" s="158" t="s">
        <v>360</v>
      </c>
      <c r="E44" s="578"/>
      <c r="F44" s="578"/>
      <c r="G44" s="603"/>
      <c r="H44" s="589"/>
      <c r="I44" s="156"/>
      <c r="J44" s="92"/>
      <c r="K44" s="156" t="str">
        <f>IFERROR(CONCATENATE(INDEX('8- Políticas de Administración '!$B$16:$F$53,MATCH('5- Identificación de Riesgos'!J44,'8- Políticas de Administración '!$C$16:$C$54,0),1)," - ",L44),"")</f>
        <v/>
      </c>
      <c r="L44" s="190" t="str">
        <f>IFERROR(VLOOKUP(INDEX('8- Políticas de Administración '!$B$16:$F$63,MATCH('5- Identificación de Riesgos'!J44,'8- Políticas de Administración '!$C$16:$C$64,0),1),'8- Políticas de Administración '!$B$16:$F$64,5,FALSE),"")</f>
        <v/>
      </c>
      <c r="M44" s="563"/>
      <c r="N44" s="583"/>
      <c r="O44" s="598"/>
    </row>
    <row r="45" spans="1:15">
      <c r="A45" s="545"/>
      <c r="B45" s="586"/>
      <c r="C45" s="563"/>
      <c r="D45" s="158"/>
      <c r="E45" s="578"/>
      <c r="F45" s="578"/>
      <c r="G45" s="603"/>
      <c r="H45" s="589"/>
      <c r="I45" s="156"/>
      <c r="J45" s="92"/>
      <c r="K45" s="156" t="str">
        <f>IFERROR(CONCATENATE(INDEX('8- Políticas de Administración '!$B$16:$F$53,MATCH('5- Identificación de Riesgos'!J45,'8- Políticas de Administración '!$C$16:$C$54,0),1)," - ",L45),"")</f>
        <v/>
      </c>
      <c r="L45" s="190" t="str">
        <f>IFERROR(VLOOKUP(INDEX('8- Políticas de Administración '!$B$16:$F$63,MATCH('5- Identificación de Riesgos'!J45,'8- Políticas de Administración '!$C$16:$C$64,0),1),'8- Políticas de Administración '!$B$16:$F$64,5,FALSE),"")</f>
        <v/>
      </c>
      <c r="M45" s="563"/>
      <c r="N45" s="583"/>
      <c r="O45" s="598"/>
    </row>
    <row r="46" spans="1:15">
      <c r="A46" s="545"/>
      <c r="B46" s="586"/>
      <c r="C46" s="563"/>
      <c r="D46" s="158"/>
      <c r="E46" s="578"/>
      <c r="F46" s="578"/>
      <c r="G46" s="603"/>
      <c r="H46" s="589"/>
      <c r="I46" s="156"/>
      <c r="J46" s="92"/>
      <c r="K46" s="156" t="str">
        <f>IFERROR(CONCATENATE(INDEX('8- Políticas de Administración '!$B$16:$F$53,MATCH('5- Identificación de Riesgos'!J46,'8- Políticas de Administración '!$C$16:$C$54,0),1)," - ",L46),"")</f>
        <v/>
      </c>
      <c r="L46" s="190" t="str">
        <f>IFERROR(VLOOKUP(INDEX('8- Políticas de Administración '!$B$16:$F$63,MATCH('5- Identificación de Riesgos'!J46,'8- Políticas de Administración '!$C$16:$C$64,0),1),'8- Políticas de Administración '!$B$16:$F$64,5,FALSE),"")</f>
        <v/>
      </c>
      <c r="M46" s="563"/>
      <c r="N46" s="583"/>
      <c r="O46" s="598"/>
    </row>
    <row r="47" spans="1:15">
      <c r="A47" s="545"/>
      <c r="B47" s="586"/>
      <c r="C47" s="563"/>
      <c r="D47" s="158"/>
      <c r="E47" s="578"/>
      <c r="F47" s="578"/>
      <c r="G47" s="603"/>
      <c r="H47" s="589"/>
      <c r="I47" s="156"/>
      <c r="J47" s="92"/>
      <c r="K47" s="156" t="str">
        <f>IFERROR(CONCATENATE(INDEX('8- Políticas de Administración '!$B$16:$F$53,MATCH('5- Identificación de Riesgos'!J47,'8- Políticas de Administración '!$C$16:$C$54,0),1)," - ",L47),"")</f>
        <v/>
      </c>
      <c r="L47" s="190" t="str">
        <f>IFERROR(VLOOKUP(INDEX('8- Políticas de Administración '!$B$16:$F$63,MATCH('5- Identificación de Riesgos'!J47,'8- Políticas de Administración '!$C$16:$C$64,0),1),'8- Políticas de Administración '!$B$16:$F$64,5,FALSE),"")</f>
        <v/>
      </c>
      <c r="M47" s="563"/>
      <c r="N47" s="583"/>
      <c r="O47" s="598"/>
    </row>
    <row r="48" spans="1:15">
      <c r="A48" s="545"/>
      <c r="B48" s="586"/>
      <c r="C48" s="563"/>
      <c r="D48" s="158"/>
      <c r="E48" s="578"/>
      <c r="F48" s="578"/>
      <c r="G48" s="603"/>
      <c r="H48" s="589"/>
      <c r="I48" s="156"/>
      <c r="J48" s="92"/>
      <c r="K48" s="156" t="str">
        <f>IFERROR(CONCATENATE(INDEX('8- Políticas de Administración '!$B$16:$F$53,MATCH('5- Identificación de Riesgos'!J48,'8- Políticas de Administración '!$C$16:$C$54,0),1)," - ",L48),"")</f>
        <v/>
      </c>
      <c r="L48" s="190" t="str">
        <f>IFERROR(VLOOKUP(INDEX('8- Políticas de Administración '!$B$16:$F$63,MATCH('5- Identificación de Riesgos'!J48,'8- Políticas de Administración '!$C$16:$C$64,0),1),'8- Políticas de Administración '!$B$16:$F$64,5,FALSE),"")</f>
        <v/>
      </c>
      <c r="M48" s="563"/>
      <c r="N48" s="583"/>
      <c r="O48" s="598"/>
    </row>
    <row r="49" spans="1:15" ht="15.75" customHeight="1">
      <c r="A49" s="546"/>
      <c r="B49" s="587"/>
      <c r="C49" s="572"/>
      <c r="D49" s="196"/>
      <c r="E49" s="579"/>
      <c r="F49" s="579"/>
      <c r="G49" s="604"/>
      <c r="H49" s="590"/>
      <c r="I49" s="157"/>
      <c r="J49" s="168"/>
      <c r="K49" s="157" t="str">
        <f>IFERROR(CONCATENATE(INDEX('8- Políticas de Administración '!$B$16:$F$53,MATCH('5- Identificación de Riesgos'!J49,'8- Políticas de Administración '!$C$16:$C$54,0),1)," - ",L49),"")</f>
        <v/>
      </c>
      <c r="L49" s="191" t="str">
        <f>IFERROR(VLOOKUP(INDEX('8- Políticas de Administración '!$B$16:$F$63,MATCH('5- Identificación de Riesgos'!J49,'8- Políticas de Administración '!$C$16:$C$64,0),1),'8- Políticas de Administración '!$B$16:$F$64,5,FALSE),"")</f>
        <v/>
      </c>
      <c r="M49" s="572"/>
      <c r="N49" s="592"/>
      <c r="O49" s="598"/>
    </row>
    <row r="50" spans="1:15" ht="75" customHeight="1">
      <c r="A50" s="610">
        <v>5</v>
      </c>
      <c r="B50" s="612" t="s">
        <v>361</v>
      </c>
      <c r="C50" s="571" t="s">
        <v>362</v>
      </c>
      <c r="D50" s="203" t="s">
        <v>363</v>
      </c>
      <c r="E50" s="571">
        <v>80000</v>
      </c>
      <c r="F50" s="571">
        <v>0</v>
      </c>
      <c r="G50" s="568">
        <f>F50/E50</f>
        <v>0</v>
      </c>
      <c r="H50" s="570" t="str">
        <f>CONCATENATE(IF(G50&lt;='8-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 - ",VLOOKUP(IF(G50&lt;='8- Políticas de Administración '!$D$6,'8- Políticas de Administración '!$B$6,IF(G50&lt;='8- Políticas de Administración '!$D$7,'8- Políticas de Administración '!$B$7,IF(G50&lt;='8- Políticas de Administración '!$D$8,'8- Políticas de Administración '!$B$8,IF(G50&lt;='8- Políticas de Administración '!$D$9,'8- Políticas de Administración '!$B$9,IF(G50&lt;='8- Políticas de Administración '!$D$10,'8- Políticas de Administración '!$B$10,"Probabilidad no valida"))))),'8- Políticas de Administración '!$B$6:$F$10,5,FALSE))</f>
        <v>Muy Baja - 1</v>
      </c>
      <c r="I50" s="155" t="s">
        <v>335</v>
      </c>
      <c r="J50" s="167" t="s">
        <v>364</v>
      </c>
      <c r="K50" s="155" t="str">
        <f>IFERROR(CONCATENATE(INDEX('8- Políticas de Administración '!$B$16:$F$53,MATCH('5- Identificación de Riesgos'!J50,'8- Políticas de Administración '!$C$16:$C$54,0),1)," - ",L50),"")</f>
        <v>Mayor - 4</v>
      </c>
      <c r="L50" s="189">
        <f>IFERROR(VLOOKUP(INDEX('8- Políticas de Administración '!$B$16:$F$63,MATCH('5- Identificación de Riesgos'!J50,'8- Políticas de Administración '!$C$16:$C$64,0),1),'8- Políticas de Administración '!$B$16:$F$64,5,FALSE),"")</f>
        <v>4</v>
      </c>
      <c r="M50" s="571" t="str">
        <f>IFERROR(CONCATENATE(INDEX('8- Políticas de Administración '!$B$16:$F$53,MATCH(ROUND(AVERAGE(L50:L58),0),'8- Políticas de Administración '!$F$16:$F$53,0),1)," - ",ROUND(AVERAGE(L50:L58),0)),"")</f>
        <v>Mayor - 4</v>
      </c>
      <c r="N50" s="591" t="str">
        <f>IFERROR(CONCATENATE(VLOOKUP((LEFT(H50,LEN(H50)-4)&amp;LEFT(M50,LEN(M50)-4)),'9- Matriz de Calor '!$D$18:$E$42,2,0)," - ",RIGHT(H50,1)*RIGHT(M50,1)),"")</f>
        <v>Alto  - 4</v>
      </c>
      <c r="O50" s="596">
        <f>RIGHT(H50,1)*RIGHT(M50,1)</f>
        <v>4</v>
      </c>
    </row>
    <row r="51" spans="1:15" ht="75" customHeight="1">
      <c r="A51" s="545"/>
      <c r="B51" s="612"/>
      <c r="C51" s="563"/>
      <c r="D51" s="88" t="s">
        <v>365</v>
      </c>
      <c r="E51" s="563"/>
      <c r="F51" s="563"/>
      <c r="G51" s="553"/>
      <c r="H51" s="564"/>
      <c r="I51" s="156" t="s">
        <v>335</v>
      </c>
      <c r="J51" s="92" t="s">
        <v>364</v>
      </c>
      <c r="K51" s="156" t="str">
        <f>IFERROR(CONCATENATE(INDEX('8- Políticas de Administración '!$B$16:$F$53,MATCH('5- Identificación de Riesgos'!J51,'8- Políticas de Administración '!$C$16:$C$54,0),1)," - ",L51),"")</f>
        <v>Mayor - 4</v>
      </c>
      <c r="L51" s="190">
        <f>IFERROR(VLOOKUP(INDEX('8- Políticas de Administración '!$B$16:$F$63,MATCH('5- Identificación de Riesgos'!J51,'8- Políticas de Administración '!$C$16:$C$64,0),1),'8- Políticas de Administración '!$B$16:$F$64,5,FALSE),"")</f>
        <v>4</v>
      </c>
      <c r="M51" s="563"/>
      <c r="N51" s="583"/>
      <c r="O51" s="597"/>
    </row>
    <row r="52" spans="1:15" ht="45" customHeight="1">
      <c r="A52" s="545"/>
      <c r="B52" s="612"/>
      <c r="C52" s="563"/>
      <c r="D52" s="88" t="s">
        <v>366</v>
      </c>
      <c r="E52" s="563"/>
      <c r="F52" s="563"/>
      <c r="G52" s="553"/>
      <c r="H52" s="564"/>
      <c r="I52" s="156"/>
      <c r="J52" s="92"/>
      <c r="K52" s="156" t="str">
        <f>IFERROR(CONCATENATE(INDEX('8- Políticas de Administración '!$B$16:$F$53,MATCH('5- Identificación de Riesgos'!J52,'8- Políticas de Administración '!$C$16:$C$54,0),1)," - ",L52),"")</f>
        <v/>
      </c>
      <c r="L52" s="190" t="str">
        <f>IFERROR(VLOOKUP(INDEX('8- Políticas de Administración '!$B$16:$F$63,MATCH('5- Identificación de Riesgos'!J52,'8- Políticas de Administración '!$C$16:$C$64,0),1),'8- Políticas de Administración '!$B$16:$F$64,5,FALSE),"")</f>
        <v/>
      </c>
      <c r="M52" s="563"/>
      <c r="N52" s="583"/>
      <c r="O52" s="597"/>
    </row>
    <row r="53" spans="1:15" ht="75" customHeight="1">
      <c r="A53" s="545"/>
      <c r="B53" s="612"/>
      <c r="C53" s="563"/>
      <c r="D53" s="88" t="s">
        <v>367</v>
      </c>
      <c r="E53" s="563"/>
      <c r="F53" s="563"/>
      <c r="G53" s="553"/>
      <c r="H53" s="564"/>
      <c r="I53" s="156"/>
      <c r="J53" s="92"/>
      <c r="K53" s="156" t="str">
        <f>IFERROR(CONCATENATE(INDEX('8- Políticas de Administración '!$B$16:$F$53,MATCH('5- Identificación de Riesgos'!J53,'8- Políticas de Administración '!$C$16:$C$54,0),1)," - ",L53),"")</f>
        <v/>
      </c>
      <c r="L53" s="190" t="str">
        <f>IFERROR(VLOOKUP(INDEX('8- Políticas de Administración '!$B$16:$F$63,MATCH('5- Identificación de Riesgos'!J53,'8- Políticas de Administración '!$C$16:$C$64,0),1),'8- Políticas de Administración '!$B$16:$F$64,5,FALSE),"")</f>
        <v/>
      </c>
      <c r="M53" s="563"/>
      <c r="N53" s="583"/>
      <c r="O53" s="597"/>
    </row>
    <row r="54" spans="1:15">
      <c r="A54" s="545"/>
      <c r="B54" s="612"/>
      <c r="C54" s="563"/>
      <c r="D54" s="88"/>
      <c r="E54" s="563"/>
      <c r="F54" s="563"/>
      <c r="G54" s="553"/>
      <c r="H54" s="564"/>
      <c r="I54" s="156"/>
      <c r="J54" s="92"/>
      <c r="K54" s="156" t="str">
        <f>IFERROR(CONCATENATE(INDEX('8- Políticas de Administración '!$B$16:$F$53,MATCH('5- Identificación de Riesgos'!J54,'8- Políticas de Administración '!$C$16:$C$54,0),1)," - ",L54),"")</f>
        <v/>
      </c>
      <c r="L54" s="190" t="str">
        <f>IFERROR(VLOOKUP(INDEX('8- Políticas de Administración '!$B$16:$F$63,MATCH('5- Identificación de Riesgos'!J54,'8- Políticas de Administración '!$C$16:$C$64,0),1),'8- Políticas de Administración '!$B$16:$F$64,5,FALSE),"")</f>
        <v/>
      </c>
      <c r="M54" s="563"/>
      <c r="N54" s="583"/>
      <c r="O54" s="597"/>
    </row>
    <row r="55" spans="1:15">
      <c r="A55" s="545"/>
      <c r="B55" s="612"/>
      <c r="C55" s="563"/>
      <c r="D55" s="88"/>
      <c r="E55" s="563"/>
      <c r="F55" s="563"/>
      <c r="G55" s="553"/>
      <c r="H55" s="564"/>
      <c r="I55" s="156"/>
      <c r="J55" s="92"/>
      <c r="K55" s="156" t="str">
        <f>IFERROR(CONCATENATE(INDEX('8- Políticas de Administración '!$B$16:$F$53,MATCH('5- Identificación de Riesgos'!J55,'8- Políticas de Administración '!$C$16:$C$54,0),1)," - ",L55),"")</f>
        <v/>
      </c>
      <c r="L55" s="190" t="str">
        <f>IFERROR(VLOOKUP(INDEX('8- Políticas de Administración '!$B$16:$F$63,MATCH('5- Identificación de Riesgos'!J55,'8- Políticas de Administración '!$C$16:$C$64,0),1),'8- Políticas de Administración '!$B$16:$F$64,5,FALSE),"")</f>
        <v/>
      </c>
      <c r="M55" s="563"/>
      <c r="N55" s="583"/>
      <c r="O55" s="597"/>
    </row>
    <row r="56" spans="1:15">
      <c r="A56" s="545"/>
      <c r="B56" s="612"/>
      <c r="C56" s="563"/>
      <c r="D56" s="204"/>
      <c r="E56" s="563"/>
      <c r="F56" s="563"/>
      <c r="G56" s="553"/>
      <c r="H56" s="564"/>
      <c r="I56" s="156"/>
      <c r="J56" s="92"/>
      <c r="K56" s="156" t="str">
        <f>IFERROR(CONCATENATE(INDEX('8- Políticas de Administración '!$B$16:$F$53,MATCH('5- Identificación de Riesgos'!J56,'8- Políticas de Administración '!$C$16:$C$54,0),1)," - ",L56),"")</f>
        <v/>
      </c>
      <c r="L56" s="190" t="str">
        <f>IFERROR(VLOOKUP(INDEX('8- Políticas de Administración '!$B$16:$F$63,MATCH('5- Identificación de Riesgos'!J56,'8- Políticas de Administración '!$C$16:$C$64,0),1),'8- Políticas de Administración '!$B$16:$F$64,5,FALSE),"")</f>
        <v/>
      </c>
      <c r="M56" s="563"/>
      <c r="N56" s="583"/>
      <c r="O56" s="597"/>
    </row>
    <row r="57" spans="1:15">
      <c r="A57" s="545"/>
      <c r="B57" s="612"/>
      <c r="C57" s="563"/>
      <c r="D57" s="204"/>
      <c r="E57" s="563"/>
      <c r="F57" s="563"/>
      <c r="G57" s="553"/>
      <c r="H57" s="564"/>
      <c r="I57" s="156"/>
      <c r="J57" s="92"/>
      <c r="K57" s="156" t="str">
        <f>IFERROR(CONCATENATE(INDEX('8- Políticas de Administración '!$B$16:$F$53,MATCH('5- Identificación de Riesgos'!J57,'8- Políticas de Administración '!$C$16:$C$54,0),1)," - ",L57),"")</f>
        <v/>
      </c>
      <c r="L57" s="190" t="str">
        <f>IFERROR(VLOOKUP(INDEX('8- Políticas de Administración '!$B$16:$F$63,MATCH('5- Identificación de Riesgos'!J57,'8- Políticas de Administración '!$C$16:$C$64,0),1),'8- Políticas de Administración '!$B$16:$F$64,5,FALSE),"")</f>
        <v/>
      </c>
      <c r="M57" s="563"/>
      <c r="N57" s="583"/>
      <c r="O57" s="597"/>
    </row>
    <row r="58" spans="1:15">
      <c r="A58" s="611"/>
      <c r="B58" s="612"/>
      <c r="C58" s="563"/>
      <c r="D58" s="397"/>
      <c r="E58" s="563"/>
      <c r="F58" s="563"/>
      <c r="G58" s="553"/>
      <c r="H58" s="564"/>
      <c r="I58" s="206"/>
      <c r="J58" s="305"/>
      <c r="K58" s="206" t="str">
        <f>IFERROR(CONCATENATE(INDEX('8- Políticas de Administración '!$B$16:$F$53,MATCH('5- Identificación de Riesgos'!J58,'8- Políticas de Administración '!$C$16:$C$54,0),1)," - ",L58),"")</f>
        <v/>
      </c>
      <c r="L58" s="306" t="str">
        <f>IFERROR(VLOOKUP(INDEX('8- Políticas de Administración '!$B$16:$F$63,MATCH('5- Identificación de Riesgos'!J58,'8- Políticas de Administración '!$C$16:$C$64,0),1),'8- Políticas de Administración '!$B$16:$F$64,5,FALSE),"")</f>
        <v/>
      </c>
      <c r="M58" s="613"/>
      <c r="N58" s="584"/>
      <c r="O58" s="597"/>
    </row>
    <row r="59" spans="1:15" ht="87" customHeight="1">
      <c r="A59" s="535">
        <v>6</v>
      </c>
      <c r="B59" s="535" t="s">
        <v>368</v>
      </c>
      <c r="C59" s="608" t="s">
        <v>369</v>
      </c>
      <c r="D59" s="398" t="s">
        <v>370</v>
      </c>
      <c r="E59" s="537">
        <v>8000</v>
      </c>
      <c r="F59" s="537">
        <v>0</v>
      </c>
      <c r="G59" s="539">
        <v>0.01</v>
      </c>
      <c r="H59" s="541" t="str">
        <f>CONCATENATE(IF(G59&lt;='8- Políticas de Administración '!$D$6,'8- Políticas de Administración '!$B$6,IF(G59&lt;='8- Políticas de Administración '!$D$7,'8- Políticas de Administración '!$B$7,IF(G59&lt;='8- Políticas de Administración '!$D$8,'8- Políticas de Administración '!$B$8,IF(G59&lt;='8- Políticas de Administración '!$D$9,'8- Políticas de Administración '!$B$9,IF(G59&lt;='8- Políticas de Administración '!$D$10,'8- Políticas de Administración '!$B$10,"Probabilidad no valida")))))," - ",VLOOKUP(IF(G59&lt;='8- Políticas de Administración '!$D$6,'8- Políticas de Administración '!$B$6,IF(G59&lt;='8- Políticas de Administración '!$D$7,'8- Políticas de Administración '!$B$7,IF(G59&lt;='8- Políticas de Administración '!$D$8,'8- Políticas de Administración '!$B$8,IF(G59&lt;='8- Políticas de Administración '!$D$9,'8- Políticas de Administración '!$B$9,IF(G59&lt;='8- Políticas de Administración '!$D$10,'8- Políticas de Administración '!$B$10,"Probabilidad no valida"))))),'8- Políticas de Administración '!$B$6:$F$10,5,FALSE))</f>
        <v>Muy Baja - 1</v>
      </c>
      <c r="I59" s="402" t="s">
        <v>329</v>
      </c>
      <c r="J59" s="403" t="s">
        <v>371</v>
      </c>
      <c r="K59" s="384" t="str">
        <f>IFERROR(CONCATENATE(INDEX('8- Políticas de Administración '!$B$16:$F$53,MATCH('5- Identificación de Riesgos'!J59,'8- Políticas de Administración '!$C$16:$C$54,0),1)," - ",L59),"")</f>
        <v>Leve - 1</v>
      </c>
      <c r="L59" s="404">
        <f>IFERROR(VLOOKUP(INDEX('8- Políticas de Administración '!$B$16:$F$63,MATCH('5- Identificación de Riesgos'!J59,'8- Políticas de Administración '!$C$16:$C$64,0),1),'8- Políticas de Administración '!$B$16:$F$64,5,FALSE),"")</f>
        <v>1</v>
      </c>
      <c r="M59" s="542" t="str">
        <f>IFERROR(CONCATENATE(INDEX('8- Políticas de Administración '!$B$16:$F$53,MATCH(ROUND(AVERAGE(L59:L60),0),'8- Políticas de Administración '!$F$16:$F$53,0),1)," - ",ROUND(AVERAGE(L59:L60),0)),"")</f>
        <v>Leve - 1</v>
      </c>
      <c r="N59" s="542" t="str">
        <f>IFERROR(CONCATENATE(VLOOKUP((LEFT(H59,LEN(H59)-4)&amp;LEFT(M59,LEN(M59)-4)),'9- Matriz de Calor '!$D$18:$E$42,2,0)," - ",RIGHT(H59,1)*RIGHT(M59,1)),"")</f>
        <v>Bajo - 1</v>
      </c>
      <c r="O59" s="392"/>
    </row>
    <row r="60" spans="1:15" ht="45.75">
      <c r="A60" s="536"/>
      <c r="B60" s="536"/>
      <c r="C60" s="609"/>
      <c r="D60" s="399" t="s">
        <v>372</v>
      </c>
      <c r="E60" s="538"/>
      <c r="F60" s="538"/>
      <c r="G60" s="540"/>
      <c r="H60" s="541"/>
      <c r="I60" s="400" t="s">
        <v>329</v>
      </c>
      <c r="J60" s="396" t="s">
        <v>371</v>
      </c>
      <c r="K60" s="384" t="str">
        <f>IFERROR(CONCATENATE(INDEX('8- Políticas de Administración '!$B$16:$F$53,MATCH('5- Identificación de Riesgos'!J60,'8- Políticas de Administración '!$C$16:$C$54,0),1)," - ",L60),"")</f>
        <v>Leve - 1</v>
      </c>
      <c r="L60" s="404">
        <f>IFERROR(VLOOKUP(INDEX('8- Políticas de Administración '!$B$16:$F$63,MATCH('5- Identificación de Riesgos'!J60,'8- Políticas de Administración '!$C$16:$C$64,0),1),'8- Políticas de Administración '!$B$16:$F$64,5,FALSE),"")</f>
        <v>1</v>
      </c>
      <c r="M60" s="543"/>
      <c r="N60" s="543"/>
      <c r="O60" s="392"/>
    </row>
    <row r="61" spans="1:15" ht="60" customHeight="1">
      <c r="A61" s="209"/>
      <c r="B61" s="605" t="s">
        <v>373</v>
      </c>
      <c r="C61" s="580" t="s">
        <v>374</v>
      </c>
      <c r="D61" s="154" t="s">
        <v>375</v>
      </c>
      <c r="E61" s="563">
        <v>20000</v>
      </c>
      <c r="F61" s="563">
        <v>0</v>
      </c>
      <c r="G61" s="553">
        <f t="shared" ref="G61" si="3">F61/E61</f>
        <v>0</v>
      </c>
      <c r="H61" s="564" t="str">
        <f>CONCATENATE(IF(G61&lt;='8- Políticas de Administración '!$D$6,'8- Políticas de Administración '!$B$6,IF(G61&lt;='8- Políticas de Administración '!$D$7,'8- Políticas de Administración '!$B$7,IF(G61&lt;='8- Políticas de Administración '!$D$8,'8- Políticas de Administración '!$B$8,IF(G61&lt;='8- Políticas de Administración '!$D$9,'8- Políticas de Administración '!$B$9,IF(G61&lt;='8- Políticas de Administración '!$D$10,'8- Políticas de Administración '!$B$10,"Probabilidad no valida")))))," - ",VLOOKUP(IF(G61&lt;='8- Políticas de Administración '!$D$6,'8- Políticas de Administración '!$B$6,IF(G61&lt;='8- Políticas de Administración '!$D$7,'8- Políticas de Administración '!$B$7,IF(G61&lt;='8- Políticas de Administración '!$D$8,'8- Políticas de Administración '!$B$8,IF(G61&lt;='8- Políticas de Administración '!$D$9,'8- Políticas de Administración '!$B$9,IF(G61&lt;='8- Políticas de Administración '!$D$10,'8- Políticas de Administración '!$B$10,"Probabilidad no valida"))))),'8- Políticas de Administración '!$B$6:$F$10,5,FALSE))</f>
        <v>Muy Baja - 1</v>
      </c>
      <c r="I61" s="158" t="s">
        <v>329</v>
      </c>
      <c r="J61" s="323" t="s">
        <v>352</v>
      </c>
      <c r="K61" s="158" t="str">
        <f>IFERROR(CONCATENATE(INDEX('8- Políticas de Administración '!$B$16:$F$53,MATCH('5- Identificación de Riesgos'!J61,'8- Políticas de Administración '!$C$16:$C$54,0),1)," - ",L61),"")</f>
        <v>Mayor - 4</v>
      </c>
      <c r="L61" s="213">
        <f>IFERROR(VLOOKUP(INDEX('8- Políticas de Administración '!$B$16:$F$63,MATCH('5- Identificación de Riesgos'!J61,'8- Políticas de Administración '!$C$16:$C$64,0),1),'8- Políticas de Administración '!$B$16:$F$64,5,FALSE),"")</f>
        <v>4</v>
      </c>
      <c r="M61" s="580" t="str">
        <f>IFERROR(CONCATENATE(INDEX('8- Políticas de Administración '!$B$16:$F$53,MATCH(ROUND(AVERAGE(L61:L70),0),'8- Políticas de Administración '!$F$16:$F$53,0),1)," - ",ROUND(AVERAGE(L61:L70),0)),"")</f>
        <v>Moderado - 3</v>
      </c>
      <c r="N61" s="582" t="str">
        <f>IFERROR(CONCATENATE(VLOOKUP((LEFT(H61,LEN(H61)-4)&amp;LEFT(M61,LEN(M61)-4)),'9- Matriz de Calor '!$D$18:$E$42,2,0)," - ",RIGHT(H61,1)*RIGHT(M61,1)),"")</f>
        <v>Moderado - 3</v>
      </c>
    </row>
    <row r="62" spans="1:15" ht="76.5">
      <c r="A62" s="209">
        <v>7</v>
      </c>
      <c r="B62" s="606"/>
      <c r="C62" s="578"/>
      <c r="D62" s="164" t="s">
        <v>376</v>
      </c>
      <c r="E62" s="563"/>
      <c r="F62" s="563"/>
      <c r="G62" s="553"/>
      <c r="H62" s="564"/>
      <c r="I62" s="156" t="s">
        <v>377</v>
      </c>
      <c r="J62" s="167" t="s">
        <v>378</v>
      </c>
      <c r="K62" s="158" t="str">
        <f>IFERROR(CONCATENATE(INDEX('8- Políticas de Administración '!$B$16:$F$53,MATCH('5- Identificación de Riesgos'!J62,'8- Políticas de Administración '!$C$16:$C$54,0),1)," - ",L62),"")</f>
        <v/>
      </c>
      <c r="L62" s="190">
        <f>IFERROR(VLOOKUP(INDEX('8- Políticas de Administración '!$B$16:$F$63,MATCH('5- Identificación de Riesgos'!J62,'8- Políticas de Administración '!$C$16:$C$64,0),1),'8- Políticas de Administración '!$B$16:$F$64,5,FALSE),"")</f>
        <v>3</v>
      </c>
      <c r="M62" s="578"/>
      <c r="N62" s="583"/>
    </row>
    <row r="63" spans="1:15" ht="45" customHeight="1">
      <c r="A63" s="209"/>
      <c r="B63" s="606"/>
      <c r="C63" s="578"/>
      <c r="D63" s="164" t="s">
        <v>379</v>
      </c>
      <c r="E63" s="563"/>
      <c r="F63" s="563"/>
      <c r="G63" s="553"/>
      <c r="H63" s="564"/>
      <c r="I63" s="156" t="s">
        <v>338</v>
      </c>
      <c r="J63" s="92" t="s">
        <v>339</v>
      </c>
      <c r="K63" s="156" t="str">
        <f>IFERROR(CONCATENATE(INDEX('8- Políticas de Administración '!$B$16:$F$53,MATCH('5- Identificación de Riesgos'!J63,'8- Políticas de Administración '!$C$16:$C$54,0),1)," - ",L63),"")</f>
        <v>Moderado - 3</v>
      </c>
      <c r="L63" s="190">
        <f>IFERROR(VLOOKUP(INDEX('8- Políticas de Administración '!$B$16:$F$63,MATCH('5- Identificación de Riesgos'!J63,'8- Políticas de Administración '!$C$16:$C$64,0),1),'8- Políticas de Administración '!$B$16:$F$64,5,FALSE),"")</f>
        <v>3</v>
      </c>
      <c r="M63" s="578"/>
      <c r="N63" s="583"/>
    </row>
    <row r="64" spans="1:15" ht="30" customHeight="1">
      <c r="A64" s="209"/>
      <c r="B64" s="606"/>
      <c r="C64" s="578"/>
      <c r="D64" s="165" t="s">
        <v>380</v>
      </c>
      <c r="E64" s="563"/>
      <c r="F64" s="563"/>
      <c r="G64" s="553"/>
      <c r="H64" s="564"/>
      <c r="I64" s="156"/>
      <c r="J64" s="92"/>
      <c r="K64" s="156" t="str">
        <f>IFERROR(CONCATENATE(INDEX('8- Políticas de Administración '!$B$16:$F$53,MATCH('5- Identificación de Riesgos'!J64,'8- Políticas de Administración '!$C$16:$C$54,0),1)," - ",L64),"")</f>
        <v/>
      </c>
      <c r="L64" s="190" t="str">
        <f>IFERROR(VLOOKUP(INDEX('8- Políticas de Administración '!$B$16:$F$63,MATCH('5- Identificación de Riesgos'!J64,'8- Políticas de Administración '!$C$16:$C$64,0),1),'8- Políticas de Administración '!$B$16:$F$64,5,FALSE),"")</f>
        <v/>
      </c>
      <c r="M64" s="578"/>
      <c r="N64" s="583"/>
    </row>
    <row r="65" spans="1:25">
      <c r="A65" s="209"/>
      <c r="B65" s="606"/>
      <c r="C65" s="578"/>
      <c r="E65" s="563"/>
      <c r="F65" s="563"/>
      <c r="G65" s="553"/>
      <c r="H65" s="564"/>
      <c r="I65" s="156"/>
      <c r="J65" s="92"/>
      <c r="K65" s="156" t="str">
        <f>IFERROR(CONCATENATE(INDEX('8- Políticas de Administración '!$B$16:$F$53,MATCH('5- Identificación de Riesgos'!J65,'8- Políticas de Administración '!$C$16:$C$54,0),1)," - ",L65),"")</f>
        <v/>
      </c>
      <c r="L65" s="190" t="str">
        <f>IFERROR(VLOOKUP(INDEX('8- Políticas de Administración '!$B$16:$F$63,MATCH('5- Identificación de Riesgos'!J65,'8- Políticas de Administración '!$C$16:$C$64,0),1),'8- Políticas de Administración '!$B$16:$F$64,5,FALSE),"")</f>
        <v/>
      </c>
      <c r="M65" s="578"/>
      <c r="N65" s="583"/>
    </row>
    <row r="66" spans="1:25">
      <c r="A66" s="209"/>
      <c r="B66" s="606"/>
      <c r="C66" s="578"/>
      <c r="D66" s="164"/>
      <c r="E66" s="563"/>
      <c r="F66" s="563"/>
      <c r="G66" s="553"/>
      <c r="H66" s="564"/>
      <c r="I66" s="156"/>
      <c r="J66" s="92"/>
      <c r="K66" s="156" t="str">
        <f>IFERROR(CONCATENATE(INDEX('8- Políticas de Administración '!$B$16:$F$53,MATCH('5- Identificación de Riesgos'!J66,'8- Políticas de Administración '!$C$16:$C$54,0),1)," - ",L66),"")</f>
        <v/>
      </c>
      <c r="L66" s="190" t="str">
        <f>IFERROR(VLOOKUP(INDEX('8- Políticas de Administración '!$B$16:$F$63,MATCH('5- Identificación de Riesgos'!J66,'8- Políticas de Administración '!$C$16:$C$64,0),1),'8- Políticas de Administración '!$B$16:$F$64,5,FALSE),"")</f>
        <v/>
      </c>
      <c r="M66" s="578"/>
      <c r="N66" s="583"/>
    </row>
    <row r="67" spans="1:25">
      <c r="A67" s="209"/>
      <c r="B67" s="606"/>
      <c r="C67" s="578"/>
      <c r="D67" s="164"/>
      <c r="E67" s="563"/>
      <c r="F67" s="563"/>
      <c r="G67" s="553"/>
      <c r="H67" s="564"/>
      <c r="I67" s="156"/>
      <c r="J67" s="92"/>
      <c r="K67" s="156" t="str">
        <f>IFERROR(CONCATENATE(INDEX('8- Políticas de Administración '!$B$16:$F$53,MATCH('5- Identificación de Riesgos'!J67,'8- Políticas de Administración '!$C$16:$C$54,0),1)," - ",L67),"")</f>
        <v/>
      </c>
      <c r="L67" s="190" t="str">
        <f>IFERROR(VLOOKUP(INDEX('8- Políticas de Administración '!$B$16:$F$63,MATCH('5- Identificación de Riesgos'!J67,'8- Políticas de Administración '!$C$16:$C$64,0),1),'8- Políticas de Administración '!$B$16:$F$64,5,FALSE),"")</f>
        <v/>
      </c>
      <c r="M67" s="578"/>
      <c r="N67" s="583"/>
    </row>
    <row r="68" spans="1:25">
      <c r="A68" s="209"/>
      <c r="B68" s="606"/>
      <c r="C68" s="578"/>
      <c r="D68" s="164"/>
      <c r="E68" s="563"/>
      <c r="F68" s="563"/>
      <c r="G68" s="553"/>
      <c r="H68" s="564"/>
      <c r="I68" s="156"/>
      <c r="J68" s="92"/>
      <c r="K68" s="156" t="str">
        <f>IFERROR(CONCATENATE(INDEX('8- Políticas de Administración '!$B$16:$F$53,MATCH('5- Identificación de Riesgos'!J68,'8- Políticas de Administración '!$C$16:$C$54,0),1)," - ",L68),"")</f>
        <v/>
      </c>
      <c r="L68" s="190" t="str">
        <f>IFERROR(VLOOKUP(INDEX('8- Políticas de Administración '!$B$16:$F$63,MATCH('5- Identificación de Riesgos'!J68,'8- Políticas de Administración '!$C$16:$C$64,0),1),'8- Políticas de Administración '!$B$16:$F$64,5,FALSE),"")</f>
        <v/>
      </c>
      <c r="M68" s="578"/>
      <c r="N68" s="583"/>
    </row>
    <row r="69" spans="1:25" ht="15.75" customHeight="1">
      <c r="A69" s="209"/>
      <c r="B69" s="606"/>
      <c r="C69" s="578"/>
      <c r="D69" s="164"/>
      <c r="E69" s="563"/>
      <c r="F69" s="563"/>
      <c r="G69" s="553"/>
      <c r="H69" s="564"/>
      <c r="I69" s="156"/>
      <c r="J69" s="92"/>
      <c r="K69" s="156" t="str">
        <f>IFERROR(CONCATENATE(INDEX('8- Políticas de Administración '!$B$16:$F$53,MATCH('5- Identificación de Riesgos'!J69,'8- Políticas de Administración '!$C$16:$C$54,0),1)," - ",L69),"")</f>
        <v/>
      </c>
      <c r="L69" s="190" t="str">
        <f>IFERROR(VLOOKUP(INDEX('8- Políticas de Administración '!$B$16:$F$63,MATCH('5- Identificación de Riesgos'!J69,'8- Políticas de Administración '!$C$16:$C$64,0),1),'8- Políticas de Administración '!$B$16:$F$64,5,FALSE),"")</f>
        <v/>
      </c>
      <c r="M69" s="578"/>
      <c r="N69" s="583"/>
      <c r="Q69" s="298"/>
      <c r="R69" s="298"/>
      <c r="S69" s="298"/>
      <c r="T69" s="298"/>
      <c r="U69" s="298"/>
      <c r="V69" s="298"/>
      <c r="W69" s="298"/>
      <c r="X69" s="298"/>
      <c r="Y69" s="298"/>
    </row>
    <row r="70" spans="1:25" ht="15.75" customHeight="1">
      <c r="A70" s="209"/>
      <c r="B70" s="607"/>
      <c r="C70" s="581"/>
      <c r="D70" s="207"/>
      <c r="E70" s="563"/>
      <c r="F70" s="563"/>
      <c r="G70" s="553"/>
      <c r="H70" s="565"/>
      <c r="I70" s="206"/>
      <c r="J70" s="305"/>
      <c r="K70" s="206" t="str">
        <f>IFERROR(CONCATENATE(INDEX('8- Políticas de Administración '!$B$16:$F$53,MATCH('5- Identificación de Riesgos'!J70,'8- Políticas de Administración '!$C$16:$C$54,0),1)," - ",L70),"")</f>
        <v/>
      </c>
      <c r="L70" s="306" t="str">
        <f>IFERROR(VLOOKUP(INDEX('8- Políticas de Administración '!$B$16:$F$63,MATCH('5- Identificación de Riesgos'!J70,'8- Políticas de Administración '!$C$16:$C$64,0),1),'8- Políticas de Administración '!$B$16:$F$64,5,FALSE),"")</f>
        <v/>
      </c>
      <c r="M70" s="581"/>
      <c r="N70" s="584"/>
      <c r="Q70" s="557" t="s">
        <v>381</v>
      </c>
      <c r="R70" s="558"/>
      <c r="S70" s="558"/>
      <c r="T70" s="558"/>
      <c r="U70" s="558"/>
      <c r="V70" s="558"/>
      <c r="W70" s="558"/>
      <c r="X70" s="558"/>
      <c r="Y70" s="559"/>
    </row>
    <row r="71" spans="1:25" ht="45" customHeight="1">
      <c r="A71" s="324"/>
      <c r="B71" s="554" t="s">
        <v>382</v>
      </c>
      <c r="C71" s="571" t="s">
        <v>383</v>
      </c>
      <c r="D71" s="379" t="s">
        <v>384</v>
      </c>
      <c r="E71" s="573">
        <v>20000</v>
      </c>
      <c r="F71" s="566">
        <v>0</v>
      </c>
      <c r="G71" s="568">
        <f t="shared" ref="G71" si="4">F71/E71</f>
        <v>0</v>
      </c>
      <c r="H71" s="570" t="str">
        <f>CONCATENATE(IF(G71&lt;='8- Políticas de Administración '!$D$6,'8- Políticas de Administración '!$B$6,IF(G71&lt;='8- Políticas de Administración '!$D$7,'8- Políticas de Administración '!$B$7,IF(G71&lt;='8- Políticas de Administración '!$D$8,'8- Políticas de Administración '!$B$8,IF(G71&lt;='8- Políticas de Administración '!$D$9,'8- Políticas de Administración '!$B$9,IF(G71&lt;='8- Políticas de Administración '!$D$10,'8- Políticas de Administración '!$B$10,"Probabilidad no valida")))))," - ",VLOOKUP(IF(G71&lt;='8- Políticas de Administración '!$D$6,'8- Políticas de Administración '!$B$6,IF(G71&lt;='8- Políticas de Administración '!$D$7,'8- Políticas de Administración '!$B$7,IF(G71&lt;='8- Políticas de Administración '!$D$8,'8- Políticas de Administración '!$B$8,IF(G71&lt;='8- Políticas de Administración '!$D$9,'8- Políticas de Administración '!$B$9,IF(G71&lt;='8- Políticas de Administración '!$D$10,'8- Políticas de Administración '!$B$10,"Probabilidad no valida"))))),'8- Políticas de Administración '!$B$6:$F$10,5,FALSE))</f>
        <v>Muy Baja - 1</v>
      </c>
      <c r="I71" s="155" t="s">
        <v>329</v>
      </c>
      <c r="J71" s="167" t="s">
        <v>352</v>
      </c>
      <c r="K71" s="155" t="str">
        <f>IFERROR(CONCATENATE(INDEX('8- Políticas de Administración '!$B$16:$F$53,MATCH('5- Identificación de Riesgos'!J71,'8- Políticas de Administración '!$C$16:$C$54,0),1)," - ",L71),"")</f>
        <v>Mayor - 4</v>
      </c>
      <c r="L71" s="189">
        <f>IFERROR(VLOOKUP(INDEX('8- Políticas de Administración '!$B$16:$F$63,MATCH('5- Identificación de Riesgos'!J71,'8- Políticas de Administración '!$C$16:$C$64,0),1),'8- Políticas de Administración '!$B$16:$F$64,5,FALSE),"")</f>
        <v>4</v>
      </c>
      <c r="M71" s="577" t="str">
        <f>IFERROR(CONCATENATE(INDEX('8- Políticas de Administración '!$B$16:$F$53,MATCH(ROUND(AVERAGE(L71:L80),0),'8- Políticas de Administración '!$F$16:$F$53,0),1)," - ",ROUND(AVERAGE(L71:L80),0)),"")</f>
        <v>Mayor - 4</v>
      </c>
      <c r="N71" s="573" t="str">
        <f>IFERROR(CONCATENATE(VLOOKUP((LEFT(H71,LEN(H71)-4)&amp;LEFT(M71,LEN(M71)-4)),'9- Matriz de Calor '!$D$18:$E$42,2,0)," - ",RIGHT(H71,1)*RIGHT(M71,1)),"")</f>
        <v>Alto  - 4</v>
      </c>
      <c r="Q71" s="560"/>
      <c r="R71" s="561"/>
      <c r="S71" s="561"/>
      <c r="T71" s="561"/>
      <c r="U71" s="561"/>
      <c r="V71" s="561"/>
      <c r="W71" s="561"/>
      <c r="X71" s="561"/>
      <c r="Y71" s="562"/>
    </row>
    <row r="72" spans="1:25" ht="45">
      <c r="A72" s="325">
        <v>7</v>
      </c>
      <c r="B72" s="555"/>
      <c r="C72" s="563"/>
      <c r="D72" s="197" t="s">
        <v>385</v>
      </c>
      <c r="E72" s="551"/>
      <c r="F72" s="552"/>
      <c r="G72" s="553"/>
      <c r="H72" s="564"/>
      <c r="I72" s="156"/>
      <c r="J72" s="92"/>
      <c r="K72" s="156" t="str">
        <f>IFERROR(CONCATENATE(INDEX('8- Políticas de Administración '!$B$16:$F$53,MATCH('5- Identificación de Riesgos'!J72,'8- Políticas de Administración '!$C$16:$C$54,0),1)," - ",L72),"")</f>
        <v/>
      </c>
      <c r="L72" s="190" t="str">
        <f>IFERROR(VLOOKUP(INDEX('8- Políticas de Administración '!$B$16:$F$63,MATCH('5- Identificación de Riesgos'!J72,'8- Políticas de Administración '!$C$16:$C$64,0),1),'8- Políticas de Administración '!$B$16:$F$64,5,FALSE),"")</f>
        <v/>
      </c>
      <c r="M72" s="578"/>
      <c r="N72" s="551"/>
      <c r="Q72" s="560"/>
      <c r="R72" s="561"/>
      <c r="S72" s="561"/>
      <c r="T72" s="561"/>
      <c r="U72" s="561"/>
      <c r="V72" s="561"/>
      <c r="W72" s="561"/>
      <c r="X72" s="561"/>
      <c r="Y72" s="562"/>
    </row>
    <row r="73" spans="1:25" ht="45">
      <c r="A73" s="325"/>
      <c r="B73" s="555"/>
      <c r="C73" s="563"/>
      <c r="D73" s="205" t="s">
        <v>386</v>
      </c>
      <c r="E73" s="551"/>
      <c r="F73" s="552"/>
      <c r="G73" s="553"/>
      <c r="H73" s="564"/>
      <c r="I73" s="156"/>
      <c r="J73" s="92"/>
      <c r="K73" s="156" t="str">
        <f>IFERROR(CONCATENATE(INDEX('8- Políticas de Administración '!$B$16:$F$53,MATCH('5- Identificación de Riesgos'!J73,'8- Políticas de Administración '!$C$16:$C$54,0),1)," - ",L73),"")</f>
        <v/>
      </c>
      <c r="L73" s="190" t="str">
        <f>IFERROR(VLOOKUP(INDEX('8- Políticas de Administración '!$B$16:$F$63,MATCH('5- Identificación de Riesgos'!J73,'8- Políticas de Administración '!$C$16:$C$64,0),1),'8- Políticas de Administración '!$B$16:$F$64,5,FALSE),"")</f>
        <v/>
      </c>
      <c r="M73" s="578"/>
      <c r="N73" s="551"/>
      <c r="Q73" s="560"/>
      <c r="R73" s="561"/>
      <c r="S73" s="561"/>
      <c r="T73" s="561"/>
      <c r="U73" s="561"/>
      <c r="V73" s="561"/>
      <c r="W73" s="561"/>
      <c r="X73" s="561"/>
      <c r="Y73" s="562"/>
    </row>
    <row r="74" spans="1:25" ht="51" customHeight="1">
      <c r="A74" s="325"/>
      <c r="B74" s="555"/>
      <c r="C74" s="563"/>
      <c r="D74" s="205" t="s">
        <v>387</v>
      </c>
      <c r="E74" s="551"/>
      <c r="F74" s="552"/>
      <c r="G74" s="553"/>
      <c r="H74" s="564"/>
      <c r="I74" s="156"/>
      <c r="J74" s="92"/>
      <c r="K74" s="156" t="str">
        <f>IFERROR(CONCATENATE(INDEX('8- Políticas de Administración '!$B$16:$F$53,MATCH('5- Identificación de Riesgos'!J74,'8- Políticas de Administración '!$C$16:$C$54,0),1)," - ",L74),"")</f>
        <v/>
      </c>
      <c r="L74" s="190" t="str">
        <f>IFERROR(VLOOKUP(INDEX('8- Políticas de Administración '!$B$16:$F$63,MATCH('5- Identificación de Riesgos'!J74,'8- Políticas de Administración '!$C$16:$C$64,0),1),'8- Políticas de Administración '!$B$16:$F$64,5,FALSE),"")</f>
        <v/>
      </c>
      <c r="M74" s="578"/>
      <c r="N74" s="551"/>
      <c r="Q74" s="560"/>
      <c r="R74" s="561"/>
      <c r="S74" s="561"/>
      <c r="T74" s="561"/>
      <c r="U74" s="561"/>
      <c r="V74" s="561"/>
      <c r="W74" s="561"/>
      <c r="X74" s="561"/>
      <c r="Y74" s="562"/>
    </row>
    <row r="75" spans="1:25" ht="15" customHeight="1">
      <c r="A75" s="325"/>
      <c r="B75" s="555"/>
      <c r="C75" s="563"/>
      <c r="D75" s="164"/>
      <c r="E75" s="551"/>
      <c r="F75" s="552"/>
      <c r="G75" s="553"/>
      <c r="H75" s="564"/>
      <c r="I75" s="156"/>
      <c r="J75" s="92"/>
      <c r="K75" s="156" t="str">
        <f>IFERROR(CONCATENATE(INDEX('8- Políticas de Administración '!$B$16:$F$53,MATCH('5- Identificación de Riesgos'!J75,'8- Políticas de Administración '!$C$16:$C$54,0),1)," - ",L75),"")</f>
        <v/>
      </c>
      <c r="L75" s="190" t="str">
        <f>IFERROR(VLOOKUP(INDEX('8- Políticas de Administración '!$B$16:$F$63,MATCH('5- Identificación de Riesgos'!J75,'8- Políticas de Administración '!$C$16:$C$64,0),1),'8- Políticas de Administración '!$B$16:$F$64,5,FALSE),"")</f>
        <v/>
      </c>
      <c r="M75" s="578"/>
      <c r="N75" s="551"/>
      <c r="Q75" s="560"/>
      <c r="R75" s="561"/>
      <c r="S75" s="561"/>
      <c r="T75" s="561"/>
      <c r="U75" s="561"/>
      <c r="V75" s="561"/>
      <c r="W75" s="561"/>
      <c r="X75" s="561"/>
      <c r="Y75" s="562"/>
    </row>
    <row r="76" spans="1:25" ht="15" customHeight="1">
      <c r="A76" s="325"/>
      <c r="B76" s="555"/>
      <c r="C76" s="563"/>
      <c r="D76" s="164"/>
      <c r="E76" s="551"/>
      <c r="F76" s="552"/>
      <c r="G76" s="553"/>
      <c r="H76" s="564"/>
      <c r="I76" s="156"/>
      <c r="J76" s="92"/>
      <c r="K76" s="156" t="str">
        <f>IFERROR(CONCATENATE(INDEX('8- Políticas de Administración '!$B$16:$F$53,MATCH('5- Identificación de Riesgos'!J76,'8- Políticas de Administración '!$C$16:$C$54,0),1)," - ",L76),"")</f>
        <v/>
      </c>
      <c r="L76" s="190" t="str">
        <f>IFERROR(VLOOKUP(INDEX('8- Políticas de Administración '!$B$16:$F$63,MATCH('5- Identificación de Riesgos'!J76,'8- Políticas de Administración '!$C$16:$C$64,0),1),'8- Políticas de Administración '!$B$16:$F$64,5,FALSE),"")</f>
        <v/>
      </c>
      <c r="M76" s="578"/>
      <c r="N76" s="551"/>
      <c r="Q76" s="560"/>
      <c r="R76" s="561"/>
      <c r="S76" s="561"/>
      <c r="T76" s="561"/>
      <c r="U76" s="561"/>
      <c r="V76" s="561"/>
      <c r="W76" s="561"/>
      <c r="X76" s="561"/>
      <c r="Y76" s="562"/>
    </row>
    <row r="77" spans="1:25" ht="15" customHeight="1">
      <c r="A77" s="325"/>
      <c r="B77" s="555"/>
      <c r="C77" s="563"/>
      <c r="D77" s="164"/>
      <c r="E77" s="551"/>
      <c r="F77" s="552"/>
      <c r="G77" s="553"/>
      <c r="H77" s="564"/>
      <c r="I77" s="156"/>
      <c r="J77" s="92"/>
      <c r="K77" s="156" t="str">
        <f>IFERROR(CONCATENATE(INDEX('8- Políticas de Administración '!$B$16:$F$53,MATCH('5- Identificación de Riesgos'!J77,'8- Políticas de Administración '!$C$16:$C$54,0),1)," - ",L77),"")</f>
        <v/>
      </c>
      <c r="L77" s="190" t="str">
        <f>IFERROR(VLOOKUP(INDEX('8- Políticas de Administración '!$B$16:$F$63,MATCH('5- Identificación de Riesgos'!J77,'8- Políticas de Administración '!$C$16:$C$64,0),1),'8- Políticas de Administración '!$B$16:$F$64,5,FALSE),"")</f>
        <v/>
      </c>
      <c r="M77" s="578"/>
      <c r="N77" s="551"/>
      <c r="Q77" s="560"/>
      <c r="R77" s="561"/>
      <c r="S77" s="561"/>
      <c r="T77" s="561"/>
      <c r="U77" s="561"/>
      <c r="V77" s="561"/>
      <c r="W77" s="561"/>
      <c r="X77" s="561"/>
      <c r="Y77" s="562"/>
    </row>
    <row r="78" spans="1:25" ht="15.75" customHeight="1" thickBot="1">
      <c r="A78" s="325"/>
      <c r="B78" s="555"/>
      <c r="C78" s="563"/>
      <c r="D78" s="164"/>
      <c r="E78" s="551"/>
      <c r="F78" s="552"/>
      <c r="G78" s="553"/>
      <c r="H78" s="564"/>
      <c r="I78" s="156"/>
      <c r="J78" s="92"/>
      <c r="K78" s="156" t="str">
        <f>IFERROR(CONCATENATE(INDEX('8- Políticas de Administración '!$B$16:$F$53,MATCH('5- Identificación de Riesgos'!J78,'8- Políticas de Administración '!$C$16:$C$54,0),1)," - ",L78),"")</f>
        <v/>
      </c>
      <c r="L78" s="191" t="str">
        <f>IFERROR(VLOOKUP(INDEX('8- Políticas de Administración '!$B$16:$F$63,MATCH('5- Identificación de Riesgos'!J78,'8- Políticas de Administración '!$C$16:$C$64,0),1),'8- Políticas de Administración '!$B$16:$F$64,5,FALSE),"")</f>
        <v/>
      </c>
      <c r="M78" s="578"/>
      <c r="N78" s="551"/>
      <c r="Q78" s="560"/>
      <c r="R78" s="561"/>
      <c r="S78" s="561"/>
      <c r="T78" s="561"/>
      <c r="U78" s="561"/>
      <c r="V78" s="561"/>
      <c r="W78" s="561"/>
      <c r="X78" s="561"/>
      <c r="Y78" s="562"/>
    </row>
    <row r="79" spans="1:25" ht="23.25" customHeight="1">
      <c r="A79" s="325"/>
      <c r="B79" s="555"/>
      <c r="C79" s="563"/>
      <c r="D79" s="164"/>
      <c r="E79" s="551"/>
      <c r="F79" s="552"/>
      <c r="G79" s="553"/>
      <c r="H79" s="564"/>
      <c r="I79" s="156"/>
      <c r="J79" s="92"/>
      <c r="K79" s="156" t="str">
        <f>IFERROR(CONCATENATE(INDEX('8- Políticas de Administración '!$B$16:$F$53,MATCH('5- Identificación de Riesgos'!J79,'8- Políticas de Administración '!$C$16:$C$54,0),1)," - ",L79),"")</f>
        <v/>
      </c>
      <c r="L79" s="213" t="str">
        <f>IFERROR(VLOOKUP(INDEX('8- Políticas de Administración '!$B$16:$F$63,MATCH('5- Identificación de Riesgos'!J79,'8- Políticas de Administración '!$C$16:$C$64,0),1),'8- Políticas de Administración '!$B$16:$F$64,5,FALSE),"")</f>
        <v/>
      </c>
      <c r="M79" s="578"/>
      <c r="N79" s="551"/>
      <c r="Q79" s="560"/>
      <c r="R79" s="561"/>
      <c r="S79" s="561"/>
      <c r="T79" s="561"/>
      <c r="U79" s="561"/>
      <c r="V79" s="561"/>
      <c r="W79" s="561"/>
      <c r="X79" s="561"/>
      <c r="Y79" s="562"/>
    </row>
    <row r="80" spans="1:25" ht="15" customHeight="1" thickBot="1">
      <c r="A80" s="326"/>
      <c r="B80" s="556"/>
      <c r="C80" s="572"/>
      <c r="D80" s="307"/>
      <c r="E80" s="574"/>
      <c r="F80" s="567"/>
      <c r="G80" s="569"/>
      <c r="H80" s="565"/>
      <c r="I80" s="157"/>
      <c r="J80" s="168"/>
      <c r="K80" s="157" t="str">
        <f>IFERROR(CONCATENATE(INDEX('8- Políticas de Administración '!$B$16:$F$53,MATCH('5- Identificación de Riesgos'!J80,'8- Políticas de Administración '!$C$16:$C$54,0),1)," - ",L80),"")</f>
        <v/>
      </c>
      <c r="L80" s="191" t="str">
        <f>IFERROR(VLOOKUP(INDEX('8- Políticas de Administración '!$B$16:$F$63,MATCH('5- Identificación de Riesgos'!J80,'8- Políticas de Administración '!$C$16:$C$64,0),1),'8- Políticas de Administración '!$B$16:$F$64,5,FALSE),"")</f>
        <v/>
      </c>
      <c r="M80" s="579"/>
      <c r="N80" s="574"/>
    </row>
    <row r="81" spans="1:25" ht="45" customHeight="1">
      <c r="A81" s="210"/>
      <c r="B81" s="547" t="s">
        <v>388</v>
      </c>
      <c r="C81" s="549" t="s">
        <v>389</v>
      </c>
      <c r="D81" s="197" t="s">
        <v>384</v>
      </c>
      <c r="E81" s="551">
        <v>50000</v>
      </c>
      <c r="F81" s="552">
        <v>0</v>
      </c>
      <c r="G81" s="553">
        <f t="shared" ref="G81" si="5">F81/E81</f>
        <v>0</v>
      </c>
      <c r="H81" s="564" t="str">
        <f>CONCATENATE(IF(G81&lt;='8- Políticas de Administración '!$D$6,'8- Políticas de Administración '!$B$6,IF(G81&lt;='8- Políticas de Administración '!$D$7,'8- Políticas de Administración '!$B$7,IF(G81&lt;='8- Políticas de Administración '!$D$8,'8- Políticas de Administración '!$B$8,IF(G81&lt;='8- Políticas de Administración '!$D$9,'8- Políticas de Administración '!$B$9,IF(G81&lt;='8- Políticas de Administración '!$D$10,'8- Políticas de Administración '!$B$10,"Probabilidad no valida")))))," - ",VLOOKUP(IF(G81&lt;='8- Políticas de Administración '!$D$6,'8- Políticas de Administración '!$B$6,IF(G81&lt;='8- Políticas de Administración '!$D$7,'8- Políticas de Administración '!$B$7,IF(G81&lt;='8- Políticas de Administración '!$D$8,'8- Políticas de Administración '!$B$8,IF(G81&lt;='8- Políticas de Administración '!$D$9,'8- Políticas de Administración '!$B$9,IF(G81&lt;='8- Políticas de Administración '!$D$10,'8- Políticas de Administración '!$B$10,"Probabilidad no valida"))))),'8- Políticas de Administración '!$B$6:$F$10,5,FALSE))</f>
        <v>Muy Baja - 1</v>
      </c>
      <c r="I81" s="158" t="s">
        <v>329</v>
      </c>
      <c r="J81" s="323" t="s">
        <v>352</v>
      </c>
      <c r="K81" s="158" t="str">
        <f>IFERROR(CONCATENATE(INDEX('8- Políticas de Administración '!$B$16:$F$53,MATCH('5- Identificación de Riesgos'!J81,'8- Políticas de Administración '!$C$16:$C$54,0),1)," - ",L81),"")</f>
        <v>Mayor - 4</v>
      </c>
      <c r="L81" s="213">
        <f>IFERROR(VLOOKUP(INDEX('8- Políticas de Administración '!$B$16:$F$63,MATCH('5- Identificación de Riesgos'!J81,'8- Políticas de Administración '!$C$16:$C$64,0),1),'8- Políticas de Administración '!$B$16:$F$64,5,FALSE),"")</f>
        <v>4</v>
      </c>
      <c r="M81" s="580" t="str">
        <f>IFERROR(CONCATENATE(INDEX('8- Políticas de Administración '!$B$16:$F$53,MATCH(ROUND(AVERAGE(L81:L90),0),'8- Políticas de Administración '!$F$16:$F$53,0),1)," - ",ROUND(AVERAGE(L81:L90),0)),"")</f>
        <v>Mayor - 4</v>
      </c>
      <c r="N81" s="551" t="str">
        <f>IFERROR(CONCATENATE(VLOOKUP((LEFT(H81,LEN(H81)-4)&amp;LEFT(M81,LEN(M81)-4)),'9- Matriz de Calor '!$D$18:$E$42,2,0)," - ",RIGHT(H81,1)*RIGHT(M81,1)),"")</f>
        <v>Alto  - 4</v>
      </c>
    </row>
    <row r="82" spans="1:25" ht="44.25" customHeight="1">
      <c r="A82" s="210">
        <v>8</v>
      </c>
      <c r="B82" s="547"/>
      <c r="C82" s="549"/>
      <c r="D82" s="197" t="s">
        <v>385</v>
      </c>
      <c r="E82" s="551"/>
      <c r="F82" s="552"/>
      <c r="G82" s="553"/>
      <c r="H82" s="564"/>
      <c r="I82" s="156"/>
      <c r="J82" s="92"/>
      <c r="K82" s="156" t="str">
        <f>IFERROR(CONCATENATE(INDEX('8- Políticas de Administración '!$B$16:$F$53,MATCH('5- Identificación de Riesgos'!J82,'8- Políticas de Administración '!$C$16:$C$54,0),1)," - ",L82),"")</f>
        <v/>
      </c>
      <c r="L82" s="190" t="str">
        <f>IFERROR(VLOOKUP(INDEX('8- Políticas de Administración '!$B$16:$F$63,MATCH('5- Identificación de Riesgos'!J82,'8- Políticas de Administración '!$C$16:$C$64,0),1),'8- Políticas de Administración '!$B$16:$F$64,5,FALSE),"")</f>
        <v/>
      </c>
      <c r="M82" s="578"/>
      <c r="N82" s="551"/>
    </row>
    <row r="83" spans="1:25" ht="34.5" customHeight="1">
      <c r="A83" s="210"/>
      <c r="B83" s="547"/>
      <c r="C83" s="549"/>
      <c r="D83" s="319" t="s">
        <v>390</v>
      </c>
      <c r="E83" s="551"/>
      <c r="F83" s="552"/>
      <c r="G83" s="553"/>
      <c r="H83" s="564"/>
      <c r="I83" s="158" t="s">
        <v>329</v>
      </c>
      <c r="J83" s="323" t="s">
        <v>352</v>
      </c>
      <c r="K83" s="156" t="str">
        <f>IFERROR(CONCATENATE(INDEX('8- Políticas de Administración '!$B$16:$F$53,MATCH('5- Identificación de Riesgos'!J83,'8- Políticas de Administración '!$C$16:$C$54,0),1)," - ",L83),"")</f>
        <v>Mayor - 4</v>
      </c>
      <c r="L83" s="190">
        <f>IFERROR(VLOOKUP(INDEX('8- Políticas de Administración '!$B$16:$F$63,MATCH('5- Identificación de Riesgos'!J83,'8- Políticas de Administración '!$C$16:$C$64,0),1),'8- Políticas de Administración '!$B$16:$F$64,5,FALSE),"")</f>
        <v>4</v>
      </c>
      <c r="M83" s="578"/>
      <c r="N83" s="551"/>
    </row>
    <row r="84" spans="1:25" ht="15" customHeight="1">
      <c r="A84" s="210"/>
      <c r="B84" s="547"/>
      <c r="C84" s="549"/>
      <c r="D84" s="319"/>
      <c r="E84" s="551"/>
      <c r="F84" s="552"/>
      <c r="G84" s="553"/>
      <c r="H84" s="564"/>
      <c r="I84" s="156"/>
      <c r="J84" s="92"/>
      <c r="K84" s="156" t="str">
        <f>IFERROR(CONCATENATE(INDEX('8- Políticas de Administración '!$B$16:$F$53,MATCH('5- Identificación de Riesgos'!J84,'8- Políticas de Administración '!$C$16:$C$54,0),1)," - ",L84),"")</f>
        <v/>
      </c>
      <c r="L84" s="190" t="str">
        <f>IFERROR(VLOOKUP(INDEX('8- Políticas de Administración '!$B$16:$F$63,MATCH('5- Identificación de Riesgos'!J84,'8- Políticas de Administración '!$C$16:$C$64,0),1),'8- Políticas de Administración '!$B$16:$F$64,5,FALSE),"")</f>
        <v/>
      </c>
      <c r="M84" s="578"/>
      <c r="N84" s="551"/>
    </row>
    <row r="85" spans="1:25" ht="15" customHeight="1">
      <c r="A85" s="210"/>
      <c r="B85" s="547"/>
      <c r="C85" s="549"/>
      <c r="D85" s="320"/>
      <c r="E85" s="551"/>
      <c r="F85" s="552"/>
      <c r="G85" s="553"/>
      <c r="H85" s="564"/>
      <c r="I85" s="156"/>
      <c r="J85" s="92"/>
      <c r="K85" s="156" t="str">
        <f>IFERROR(CONCATENATE(INDEX('8- Políticas de Administración '!$B$16:$F$53,MATCH('5- Identificación de Riesgos'!J85,'8- Políticas de Administración '!$C$16:$C$54,0),1)," - ",L85),"")</f>
        <v/>
      </c>
      <c r="L85" s="190" t="str">
        <f>IFERROR(VLOOKUP(INDEX('8- Políticas de Administración '!$B$16:$F$63,MATCH('5- Identificación de Riesgos'!J85,'8- Políticas de Administración '!$C$16:$C$64,0),1),'8- Políticas de Administración '!$B$16:$F$64,5,FALSE),"")</f>
        <v/>
      </c>
      <c r="M85" s="578"/>
      <c r="N85" s="551"/>
    </row>
    <row r="86" spans="1:25" ht="15" customHeight="1">
      <c r="A86" s="210"/>
      <c r="B86" s="547"/>
      <c r="C86" s="549"/>
      <c r="D86" s="318"/>
      <c r="E86" s="551"/>
      <c r="F86" s="552"/>
      <c r="G86" s="553"/>
      <c r="H86" s="564"/>
      <c r="I86" s="156"/>
      <c r="J86" s="92"/>
      <c r="K86" s="156" t="str">
        <f>IFERROR(CONCATENATE(INDEX('8- Políticas de Administración '!$B$16:$F$53,MATCH('5- Identificación de Riesgos'!J86,'8- Políticas de Administración '!$C$16:$C$54,0),1)," - ",L86),"")</f>
        <v/>
      </c>
      <c r="L86" s="190" t="str">
        <f>IFERROR(VLOOKUP(INDEX('8- Políticas de Administración '!$B$16:$F$63,MATCH('5- Identificación de Riesgos'!J86,'8- Políticas de Administración '!$C$16:$C$64,0),1),'8- Políticas de Administración '!$B$16:$F$64,5,FALSE),"")</f>
        <v/>
      </c>
      <c r="M86" s="578"/>
      <c r="N86" s="551"/>
    </row>
    <row r="87" spans="1:25" ht="15" customHeight="1">
      <c r="A87" s="210"/>
      <c r="B87" s="547"/>
      <c r="C87" s="549"/>
      <c r="D87" s="318"/>
      <c r="E87" s="551"/>
      <c r="F87" s="552"/>
      <c r="G87" s="553"/>
      <c r="H87" s="564"/>
      <c r="I87" s="156"/>
      <c r="J87" s="92"/>
      <c r="K87" s="156" t="str">
        <f>IFERROR(CONCATENATE(INDEX('8- Políticas de Administración '!$B$16:$F$53,MATCH('5- Identificación de Riesgos'!J87,'8- Políticas de Administración '!$C$16:$C$54,0),1)," - ",L87),"")</f>
        <v/>
      </c>
      <c r="L87" s="190" t="str">
        <f>IFERROR(VLOOKUP(INDEX('8- Políticas de Administración '!$B$16:$F$63,MATCH('5- Identificación de Riesgos'!J87,'8- Políticas de Administración '!$C$16:$C$64,0),1),'8- Políticas de Administración '!$B$16:$F$64,5,FALSE),"")</f>
        <v/>
      </c>
      <c r="M87" s="578"/>
      <c r="N87" s="551"/>
    </row>
    <row r="88" spans="1:25" ht="15.75" customHeight="1" thickBot="1">
      <c r="A88" s="210"/>
      <c r="B88" s="547"/>
      <c r="C88" s="549"/>
      <c r="D88" s="318"/>
      <c r="E88" s="551"/>
      <c r="F88" s="552"/>
      <c r="G88" s="553"/>
      <c r="H88" s="564"/>
      <c r="I88" s="156"/>
      <c r="J88" s="92"/>
      <c r="K88" s="156" t="str">
        <f>IFERROR(CONCATENATE(INDEX('8- Políticas de Administración '!$B$16:$F$53,MATCH('5- Identificación de Riesgos'!J88,'8- Políticas de Administración '!$C$16:$C$54,0),1)," - ",L88),"")</f>
        <v/>
      </c>
      <c r="L88" s="191" t="str">
        <f>IFERROR(VLOOKUP(INDEX('8- Políticas de Administración '!$B$16:$F$63,MATCH('5- Identificación de Riesgos'!J88,'8- Políticas de Administración '!$C$16:$C$64,0),1),'8- Políticas de Administración '!$B$16:$F$64,5,FALSE),"")</f>
        <v/>
      </c>
      <c r="M88" s="578"/>
      <c r="N88" s="551"/>
    </row>
    <row r="89" spans="1:25" ht="23.25" customHeight="1">
      <c r="A89" s="210"/>
      <c r="B89" s="547"/>
      <c r="C89" s="549"/>
      <c r="D89" s="318"/>
      <c r="E89" s="551"/>
      <c r="F89" s="552"/>
      <c r="G89" s="553"/>
      <c r="H89" s="564"/>
      <c r="I89" s="156"/>
      <c r="J89" s="92"/>
      <c r="K89" s="156" t="str">
        <f>IFERROR(CONCATENATE(INDEX('8- Políticas de Administración '!$B$16:$F$53,MATCH('5- Identificación de Riesgos'!J89,'8- Políticas de Administración '!$C$16:$C$54,0),1)," - ",L89),"")</f>
        <v/>
      </c>
      <c r="L89" s="213" t="str">
        <f>IFERROR(VLOOKUP(INDEX('8- Políticas de Administración '!$B$16:$F$63,MATCH('5- Identificación de Riesgos'!J89,'8- Políticas de Administración '!$C$16:$C$64,0),1),'8- Políticas de Administración '!$B$16:$F$64,5,FALSE),"")</f>
        <v/>
      </c>
      <c r="M89" s="578"/>
      <c r="N89" s="551"/>
    </row>
    <row r="90" spans="1:25" ht="15" customHeight="1" thickBot="1">
      <c r="A90" s="210"/>
      <c r="B90" s="548"/>
      <c r="C90" s="550"/>
      <c r="D90" s="321"/>
      <c r="E90" s="551"/>
      <c r="F90" s="552"/>
      <c r="G90" s="553"/>
      <c r="H90" s="564"/>
      <c r="I90" s="206"/>
      <c r="J90" s="305"/>
      <c r="K90" s="206" t="str">
        <f>IFERROR(CONCATENATE(INDEX('8- Políticas de Administración '!$B$16:$F$53,MATCH('5- Identificación de Riesgos'!J90,'8- Políticas de Administración '!$C$16:$C$54,0),1)," - ",L90),"")</f>
        <v/>
      </c>
      <c r="L90" s="306" t="str">
        <f>IFERROR(VLOOKUP(INDEX('8- Políticas de Administración '!$B$16:$F$63,MATCH('5- Identificación de Riesgos'!J90,'8- Políticas de Administración '!$C$16:$C$64,0),1),'8- Políticas de Administración '!$B$16:$F$64,5,FALSE),"")</f>
        <v/>
      </c>
      <c r="M90" s="581"/>
      <c r="N90" s="551"/>
    </row>
    <row r="91" spans="1:25" ht="45" customHeight="1" thickBot="1">
      <c r="A91" s="309"/>
      <c r="B91" s="554" t="s">
        <v>391</v>
      </c>
      <c r="C91" s="571" t="s">
        <v>392</v>
      </c>
      <c r="D91" s="197" t="s">
        <v>384</v>
      </c>
      <c r="E91" s="573">
        <v>20000</v>
      </c>
      <c r="F91" s="566">
        <v>0</v>
      </c>
      <c r="G91" s="568">
        <f t="shared" ref="G91" si="6">F91/E91</f>
        <v>0</v>
      </c>
      <c r="H91" s="570" t="str">
        <f>CONCATENATE(IF(G91&lt;='8- Políticas de Administración '!$D$6,'8- Políticas de Administración '!$B$6,IF(G91&lt;='8- Políticas de Administración '!$D$7,'8- Políticas de Administración '!$B$7,IF(G91&lt;='8- Políticas de Administración '!$D$8,'8- Políticas de Administración '!$B$8,IF(G91&lt;='8- Políticas de Administración '!$D$9,'8- Políticas de Administración '!$B$9,IF(G91&lt;='8- Políticas de Administración '!$D$10,'8- Políticas de Administración '!$B$10,"Probabilidad no valida")))))," - ",VLOOKUP(IF(G91&lt;='8- Políticas de Administración '!$D$6,'8- Políticas de Administración '!$B$6,IF(G91&lt;='8- Políticas de Administración '!$D$7,'8- Políticas de Administración '!$B$7,IF(G91&lt;='8- Políticas de Administración '!$D$8,'8- Políticas de Administración '!$B$8,IF(G91&lt;='8- Políticas de Administración '!$D$9,'8- Políticas de Administración '!$B$9,IF(G91&lt;='8- Políticas de Administración '!$D$10,'8- Políticas de Administración '!$B$10,"Probabilidad no valida"))))),'8- Políticas de Administración '!$B$6:$F$10,5,FALSE))</f>
        <v>Muy Baja - 1</v>
      </c>
      <c r="I91" s="155" t="s">
        <v>329</v>
      </c>
      <c r="J91" s="167" t="s">
        <v>352</v>
      </c>
      <c r="K91" s="155" t="str">
        <f>IFERROR(CONCATENATE(INDEX('8- Políticas de Administración '!$B$16:$F$53,MATCH('5- Identificación de Riesgos'!J91,'8- Políticas de Administración '!$C$16:$C$54,0),1)," - ",L91),"")</f>
        <v>Mayor - 4</v>
      </c>
      <c r="L91" s="189">
        <f>IFERROR(VLOOKUP(INDEX('8- Políticas de Administración '!$B$16:$F$63,MATCH('5- Identificación de Riesgos'!J91,'8- Políticas de Administración '!$C$16:$C$64,0),1),'8- Políticas de Administración '!$B$16:$F$64,5,FALSE),"")</f>
        <v>4</v>
      </c>
      <c r="M91" s="577" t="str">
        <f>IFERROR(CONCATENATE(INDEX('8- Políticas de Administración '!$B$16:$F$53,MATCH(ROUND(AVERAGE(L91:L100),0),'8- Políticas de Administración '!$F$16:$F$53,0),1)," - ",ROUND(AVERAGE(L91:L100),0)),"")</f>
        <v>Mayor - 4</v>
      </c>
      <c r="N91" s="573" t="str">
        <f>IFERROR(CONCATENATE(VLOOKUP((LEFT(H91,LEN(H91)-4)&amp;LEFT(M91,LEN(M91)-4)),'9- Matriz de Calor '!$D$18:$E$42,2,0)," - ",RIGHT(H91,1)*RIGHT(M91,1)),"")</f>
        <v>Alto  - 4</v>
      </c>
      <c r="Q91" s="298"/>
      <c r="R91" s="298"/>
      <c r="S91" s="298"/>
      <c r="T91" s="298"/>
      <c r="U91" s="298"/>
      <c r="V91" s="298"/>
      <c r="W91" s="298"/>
      <c r="X91" s="298"/>
      <c r="Y91" s="298"/>
    </row>
    <row r="92" spans="1:25" ht="29.25" customHeight="1">
      <c r="A92" s="309">
        <v>9</v>
      </c>
      <c r="B92" s="555"/>
      <c r="C92" s="563"/>
      <c r="D92" s="197" t="s">
        <v>385</v>
      </c>
      <c r="E92" s="551"/>
      <c r="F92" s="552"/>
      <c r="G92" s="553"/>
      <c r="H92" s="564"/>
      <c r="I92" s="156"/>
      <c r="J92" s="92"/>
      <c r="K92" s="156" t="str">
        <f>IFERROR(CONCATENATE(INDEX('8- Políticas de Administración '!$B$16:$F$53,MATCH('5- Identificación de Riesgos'!J92,'8- Políticas de Administración '!$C$16:$C$54,0),1)," - ",L92),"")</f>
        <v/>
      </c>
      <c r="L92" s="190" t="str">
        <f>IFERROR(VLOOKUP(INDEX('8- Políticas de Administración '!$B$16:$F$63,MATCH('5- Identificación de Riesgos'!J92,'8- Políticas de Administración '!$C$16:$C$64,0),1),'8- Políticas de Administración '!$B$16:$F$64,5,FALSE),"")</f>
        <v/>
      </c>
      <c r="M92" s="578"/>
      <c r="N92" s="551"/>
      <c r="Q92" s="575" t="s">
        <v>393</v>
      </c>
      <c r="R92" s="575"/>
      <c r="S92" s="575"/>
      <c r="T92" s="575"/>
      <c r="U92" s="575"/>
      <c r="V92" s="575"/>
      <c r="W92" s="575"/>
      <c r="X92" s="575"/>
      <c r="Y92" s="575"/>
    </row>
    <row r="93" spans="1:25" ht="30.75" customHeight="1">
      <c r="A93" s="309"/>
      <c r="B93" s="555"/>
      <c r="C93" s="563"/>
      <c r="D93" s="205" t="s">
        <v>394</v>
      </c>
      <c r="E93" s="551"/>
      <c r="F93" s="552"/>
      <c r="G93" s="553"/>
      <c r="H93" s="564"/>
      <c r="I93" s="156"/>
      <c r="J93" s="92"/>
      <c r="K93" s="156" t="str">
        <f>IFERROR(CONCATENATE(INDEX('8- Políticas de Administración '!$B$16:$F$53,MATCH('5- Identificación de Riesgos'!J93,'8- Políticas de Administración '!$C$16:$C$54,0),1)," - ",L93),"")</f>
        <v/>
      </c>
      <c r="L93" s="190" t="str">
        <f>IFERROR(VLOOKUP(INDEX('8- Políticas de Administración '!$B$16:$F$63,MATCH('5- Identificación de Riesgos'!J93,'8- Políticas de Administración '!$C$16:$C$64,0),1),'8- Políticas de Administración '!$B$16:$F$64,5,FALSE),"")</f>
        <v/>
      </c>
      <c r="M93" s="578"/>
      <c r="N93" s="551"/>
      <c r="Q93" s="576"/>
      <c r="R93" s="576"/>
      <c r="S93" s="576"/>
      <c r="T93" s="576"/>
      <c r="U93" s="576"/>
      <c r="V93" s="576"/>
      <c r="W93" s="576"/>
      <c r="X93" s="576"/>
      <c r="Y93" s="576"/>
    </row>
    <row r="94" spans="1:25" ht="15" customHeight="1">
      <c r="A94" s="309"/>
      <c r="B94" s="555"/>
      <c r="C94" s="563"/>
      <c r="D94" s="164"/>
      <c r="E94" s="551"/>
      <c r="F94" s="552"/>
      <c r="G94" s="553"/>
      <c r="H94" s="564"/>
      <c r="I94" s="156"/>
      <c r="J94" s="92"/>
      <c r="K94" s="156" t="str">
        <f>IFERROR(CONCATENATE(INDEX('8- Políticas de Administración '!$B$16:$F$53,MATCH('5- Identificación de Riesgos'!J94,'8- Políticas de Administración '!$C$16:$C$54,0),1)," - ",L94),"")</f>
        <v/>
      </c>
      <c r="L94" s="190" t="str">
        <f>IFERROR(VLOOKUP(INDEX('8- Políticas de Administración '!$B$16:$F$63,MATCH('5- Identificación de Riesgos'!J94,'8- Políticas de Administración '!$C$16:$C$64,0),1),'8- Políticas de Administración '!$B$16:$F$64,5,FALSE),"")</f>
        <v/>
      </c>
      <c r="M94" s="578"/>
      <c r="N94" s="551"/>
      <c r="Q94" s="576"/>
      <c r="R94" s="576"/>
      <c r="S94" s="576"/>
      <c r="T94" s="576"/>
      <c r="U94" s="576"/>
      <c r="V94" s="576"/>
      <c r="W94" s="576"/>
      <c r="X94" s="576"/>
      <c r="Y94" s="576"/>
    </row>
    <row r="95" spans="1:25" ht="15" customHeight="1">
      <c r="A95" s="309"/>
      <c r="B95" s="555"/>
      <c r="C95" s="563"/>
      <c r="D95" s="164"/>
      <c r="E95" s="551"/>
      <c r="F95" s="552"/>
      <c r="G95" s="553"/>
      <c r="H95" s="564"/>
      <c r="I95" s="156"/>
      <c r="J95" s="92"/>
      <c r="K95" s="156" t="str">
        <f>IFERROR(CONCATENATE(INDEX('8- Políticas de Administración '!$B$16:$F$53,MATCH('5- Identificación de Riesgos'!J95,'8- Políticas de Administración '!$C$16:$C$54,0),1)," - ",L95),"")</f>
        <v/>
      </c>
      <c r="L95" s="190" t="str">
        <f>IFERROR(VLOOKUP(INDEX('8- Políticas de Administración '!$B$16:$F$63,MATCH('5- Identificación de Riesgos'!J95,'8- Políticas de Administración '!$C$16:$C$64,0),1),'8- Políticas de Administración '!$B$16:$F$64,5,FALSE),"")</f>
        <v/>
      </c>
      <c r="M95" s="578"/>
      <c r="N95" s="551"/>
      <c r="Q95" s="576"/>
      <c r="R95" s="576"/>
      <c r="S95" s="576"/>
      <c r="T95" s="576"/>
      <c r="U95" s="576"/>
      <c r="V95" s="576"/>
      <c r="W95" s="576"/>
      <c r="X95" s="576"/>
      <c r="Y95" s="576"/>
    </row>
    <row r="96" spans="1:25" ht="15" customHeight="1">
      <c r="A96" s="309"/>
      <c r="B96" s="555"/>
      <c r="C96" s="563"/>
      <c r="D96" s="164"/>
      <c r="E96" s="551"/>
      <c r="F96" s="552"/>
      <c r="G96" s="553"/>
      <c r="H96" s="564"/>
      <c r="I96" s="156"/>
      <c r="J96" s="92"/>
      <c r="K96" s="156" t="str">
        <f>IFERROR(CONCATENATE(INDEX('8- Políticas de Administración '!$B$16:$F$53,MATCH('5- Identificación de Riesgos'!J96,'8- Políticas de Administración '!$C$16:$C$54,0),1)," - ",L96),"")</f>
        <v/>
      </c>
      <c r="L96" s="190" t="str">
        <f>IFERROR(VLOOKUP(INDEX('8- Políticas de Administración '!$B$16:$F$63,MATCH('5- Identificación de Riesgos'!J96,'8- Políticas de Administración '!$C$16:$C$64,0),1),'8- Políticas de Administración '!$B$16:$F$64,5,FALSE),"")</f>
        <v/>
      </c>
      <c r="M96" s="578"/>
      <c r="N96" s="551"/>
      <c r="Q96" s="576"/>
      <c r="R96" s="576"/>
      <c r="S96" s="576"/>
      <c r="T96" s="576"/>
      <c r="U96" s="576"/>
      <c r="V96" s="576"/>
      <c r="W96" s="576"/>
      <c r="X96" s="576"/>
      <c r="Y96" s="576"/>
    </row>
    <row r="97" spans="1:25" ht="15" customHeight="1">
      <c r="A97" s="309"/>
      <c r="B97" s="555"/>
      <c r="C97" s="563"/>
      <c r="D97" s="164"/>
      <c r="E97" s="551"/>
      <c r="F97" s="552"/>
      <c r="G97" s="553"/>
      <c r="H97" s="564"/>
      <c r="I97" s="156"/>
      <c r="J97" s="92"/>
      <c r="K97" s="156" t="str">
        <f>IFERROR(CONCATENATE(INDEX('8- Políticas de Administración '!$B$16:$F$53,MATCH('5- Identificación de Riesgos'!J97,'8- Políticas de Administración '!$C$16:$C$54,0),1)," - ",L97),"")</f>
        <v/>
      </c>
      <c r="L97" s="190" t="str">
        <f>IFERROR(VLOOKUP(INDEX('8- Políticas de Administración '!$B$16:$F$63,MATCH('5- Identificación de Riesgos'!J97,'8- Políticas de Administración '!$C$16:$C$64,0),1),'8- Políticas de Administración '!$B$16:$F$64,5,FALSE),"")</f>
        <v/>
      </c>
      <c r="M97" s="578"/>
      <c r="N97" s="551"/>
      <c r="Q97" s="576"/>
      <c r="R97" s="576"/>
      <c r="S97" s="576"/>
      <c r="T97" s="576"/>
      <c r="U97" s="576"/>
      <c r="V97" s="576"/>
      <c r="W97" s="576"/>
      <c r="X97" s="576"/>
      <c r="Y97" s="576"/>
    </row>
    <row r="98" spans="1:25" ht="15.75" customHeight="1" thickBot="1">
      <c r="A98" s="309"/>
      <c r="B98" s="555"/>
      <c r="C98" s="563"/>
      <c r="D98" s="164"/>
      <c r="E98" s="551"/>
      <c r="F98" s="552"/>
      <c r="G98" s="553"/>
      <c r="H98" s="564"/>
      <c r="I98" s="156"/>
      <c r="J98" s="92"/>
      <c r="K98" s="156" t="str">
        <f>IFERROR(CONCATENATE(INDEX('8- Políticas de Administración '!$B$16:$F$53,MATCH('5- Identificación de Riesgos'!J98,'8- Políticas de Administración '!$C$16:$C$54,0),1)," - ",L98),"")</f>
        <v/>
      </c>
      <c r="L98" s="191" t="str">
        <f>IFERROR(VLOOKUP(INDEX('8- Políticas de Administración '!$B$16:$F$63,MATCH('5- Identificación de Riesgos'!J98,'8- Políticas de Administración '!$C$16:$C$64,0),1),'8- Políticas de Administración '!$B$16:$F$64,5,FALSE),"")</f>
        <v/>
      </c>
      <c r="M98" s="578"/>
      <c r="N98" s="551"/>
      <c r="Q98" s="576"/>
      <c r="R98" s="576"/>
      <c r="S98" s="576"/>
      <c r="T98" s="576"/>
      <c r="U98" s="576"/>
      <c r="V98" s="576"/>
      <c r="W98" s="576"/>
      <c r="X98" s="576"/>
      <c r="Y98" s="576"/>
    </row>
    <row r="99" spans="1:25" ht="23.25" customHeight="1">
      <c r="A99" s="309"/>
      <c r="B99" s="555"/>
      <c r="C99" s="563"/>
      <c r="D99" s="164"/>
      <c r="E99" s="551"/>
      <c r="F99" s="552"/>
      <c r="G99" s="553"/>
      <c r="H99" s="564"/>
      <c r="I99" s="156"/>
      <c r="J99" s="92"/>
      <c r="K99" s="156" t="str">
        <f>IFERROR(CONCATENATE(INDEX('8- Políticas de Administración '!$B$16:$F$53,MATCH('5- Identificación de Riesgos'!J99,'8- Políticas de Administración '!$C$16:$C$54,0),1)," - ",L99),"")</f>
        <v/>
      </c>
      <c r="L99" s="213" t="str">
        <f>IFERROR(VLOOKUP(INDEX('8- Políticas de Administración '!$B$16:$F$63,MATCH('5- Identificación de Riesgos'!J99,'8- Políticas de Administración '!$C$16:$C$64,0),1),'8- Políticas de Administración '!$B$16:$F$64,5,FALSE),"")</f>
        <v/>
      </c>
      <c r="M99" s="578"/>
      <c r="N99" s="551"/>
      <c r="Q99" s="576"/>
      <c r="R99" s="576"/>
      <c r="S99" s="576"/>
      <c r="T99" s="576"/>
      <c r="U99" s="576"/>
      <c r="V99" s="576"/>
      <c r="W99" s="576"/>
      <c r="X99" s="576"/>
      <c r="Y99" s="576"/>
    </row>
    <row r="100" spans="1:25" ht="15" customHeight="1" thickBot="1">
      <c r="A100" s="309"/>
      <c r="B100" s="556"/>
      <c r="C100" s="572"/>
      <c r="D100" s="307"/>
      <c r="E100" s="574"/>
      <c r="F100" s="567"/>
      <c r="G100" s="569"/>
      <c r="H100" s="565"/>
      <c r="I100" s="157"/>
      <c r="J100" s="168"/>
      <c r="K100" s="157" t="str">
        <f>IFERROR(CONCATENATE(INDEX('8- Políticas de Administración '!$B$16:$F$53,MATCH('5- Identificación de Riesgos'!J100,'8- Políticas de Administración '!$C$16:$C$54,0),1)," - ",L100),"")</f>
        <v/>
      </c>
      <c r="L100" s="191" t="str">
        <f>IFERROR(VLOOKUP(INDEX('8- Políticas de Administración '!$B$16:$F$63,MATCH('5- Identificación de Riesgos'!J100,'8- Políticas de Administración '!$C$16:$C$64,0),1),'8- Políticas de Administración '!$B$16:$F$64,5,FALSE),"")</f>
        <v/>
      </c>
      <c r="M100" s="579"/>
      <c r="N100" s="574"/>
      <c r="Q100" s="576"/>
      <c r="R100" s="576"/>
      <c r="S100" s="576"/>
      <c r="T100" s="576"/>
      <c r="U100" s="576"/>
      <c r="V100" s="576"/>
      <c r="W100" s="576"/>
      <c r="X100" s="576"/>
      <c r="Y100" s="576"/>
    </row>
  </sheetData>
  <mergeCells count="117">
    <mergeCell ref="D4:R4"/>
    <mergeCell ref="D5:R5"/>
    <mergeCell ref="D6:R6"/>
    <mergeCell ref="D1:U3"/>
    <mergeCell ref="N71:N80"/>
    <mergeCell ref="F91:F100"/>
    <mergeCell ref="G91:G100"/>
    <mergeCell ref="H91:H100"/>
    <mergeCell ref="M91:M100"/>
    <mergeCell ref="N91:N100"/>
    <mergeCell ref="H81:H90"/>
    <mergeCell ref="M81:M90"/>
    <mergeCell ref="N81:N90"/>
    <mergeCell ref="M30:M39"/>
    <mergeCell ref="N30:N39"/>
    <mergeCell ref="M20:M29"/>
    <mergeCell ref="N20:N29"/>
    <mergeCell ref="N59:N60"/>
    <mergeCell ref="A1:C2"/>
    <mergeCell ref="A4:C4"/>
    <mergeCell ref="A8:A9"/>
    <mergeCell ref="B8:B9"/>
    <mergeCell ref="C10:C19"/>
    <mergeCell ref="B10:B19"/>
    <mergeCell ref="N7:O7"/>
    <mergeCell ref="E10:E19"/>
    <mergeCell ref="E8:E9"/>
    <mergeCell ref="F8:F9"/>
    <mergeCell ref="A5:C5"/>
    <mergeCell ref="A6:C6"/>
    <mergeCell ref="G8:G9"/>
    <mergeCell ref="H8:H9"/>
    <mergeCell ref="E7:H7"/>
    <mergeCell ref="D7:D9"/>
    <mergeCell ref="K8:K9"/>
    <mergeCell ref="M8:M9"/>
    <mergeCell ref="I7:M7"/>
    <mergeCell ref="I8:I9"/>
    <mergeCell ref="L8:L9"/>
    <mergeCell ref="A10:A19"/>
    <mergeCell ref="N10:N19"/>
    <mergeCell ref="M10:M19"/>
    <mergeCell ref="A20:A29"/>
    <mergeCell ref="G30:G39"/>
    <mergeCell ref="H30:H39"/>
    <mergeCell ref="G10:G19"/>
    <mergeCell ref="H10:H19"/>
    <mergeCell ref="F10:F19"/>
    <mergeCell ref="G20:G29"/>
    <mergeCell ref="H20:H29"/>
    <mergeCell ref="F20:F29"/>
    <mergeCell ref="F30:F39"/>
    <mergeCell ref="A30:A39"/>
    <mergeCell ref="B30:B39"/>
    <mergeCell ref="C30:C39"/>
    <mergeCell ref="E30:E39"/>
    <mergeCell ref="B20:B29"/>
    <mergeCell ref="C20:C29"/>
    <mergeCell ref="F40:F49"/>
    <mergeCell ref="G40:G49"/>
    <mergeCell ref="B61:B70"/>
    <mergeCell ref="C59:C60"/>
    <mergeCell ref="B50:B58"/>
    <mergeCell ref="C50:C58"/>
    <mergeCell ref="E50:E58"/>
    <mergeCell ref="F50:F58"/>
    <mergeCell ref="G50:G58"/>
    <mergeCell ref="N40:N49"/>
    <mergeCell ref="O8:O9"/>
    <mergeCell ref="N8:N9"/>
    <mergeCell ref="O50:O58"/>
    <mergeCell ref="O40:O49"/>
    <mergeCell ref="O10:O19"/>
    <mergeCell ref="O20:O29"/>
    <mergeCell ref="O30:O39"/>
    <mergeCell ref="E20:E29"/>
    <mergeCell ref="H50:H58"/>
    <mergeCell ref="M50:M58"/>
    <mergeCell ref="N50:N58"/>
    <mergeCell ref="B91:B100"/>
    <mergeCell ref="Q70:Y79"/>
    <mergeCell ref="E61:E70"/>
    <mergeCell ref="F61:F70"/>
    <mergeCell ref="G61:G70"/>
    <mergeCell ref="H61:H70"/>
    <mergeCell ref="F71:F80"/>
    <mergeCell ref="G71:G80"/>
    <mergeCell ref="H71:H80"/>
    <mergeCell ref="C71:C80"/>
    <mergeCell ref="C91:C100"/>
    <mergeCell ref="E71:E80"/>
    <mergeCell ref="E91:E100"/>
    <mergeCell ref="Q92:Y100"/>
    <mergeCell ref="M71:M80"/>
    <mergeCell ref="M61:M70"/>
    <mergeCell ref="N61:N70"/>
    <mergeCell ref="C61:C70"/>
    <mergeCell ref="B59:B60"/>
    <mergeCell ref="A59:A60"/>
    <mergeCell ref="E59:E60"/>
    <mergeCell ref="F59:F60"/>
    <mergeCell ref="G59:G60"/>
    <mergeCell ref="H59:H60"/>
    <mergeCell ref="M59:M60"/>
    <mergeCell ref="A40:A49"/>
    <mergeCell ref="B81:B90"/>
    <mergeCell ref="C81:C90"/>
    <mergeCell ref="E81:E90"/>
    <mergeCell ref="F81:F90"/>
    <mergeCell ref="G81:G90"/>
    <mergeCell ref="B71:B80"/>
    <mergeCell ref="B40:B49"/>
    <mergeCell ref="C40:C49"/>
    <mergeCell ref="E40:E49"/>
    <mergeCell ref="H40:H49"/>
    <mergeCell ref="M40:M49"/>
    <mergeCell ref="A50:A58"/>
  </mergeCells>
  <conditionalFormatting sqref="H10 H20">
    <cfRule type="containsText" dxfId="957" priority="784" operator="containsText" text="Muy Baja">
      <formula>NOT(ISERROR(SEARCH("Muy Baja",H10)))</formula>
    </cfRule>
    <cfRule type="containsText" dxfId="956" priority="785" operator="containsText" text="Baja">
      <formula>NOT(ISERROR(SEARCH("Baja",H10)))</formula>
    </cfRule>
    <cfRule type="containsText" dxfId="955" priority="786" operator="containsText" text="Muy Alta">
      <formula>NOT(ISERROR(SEARCH("Muy Alta",H10)))</formula>
    </cfRule>
    <cfRule type="containsText" dxfId="954" priority="788" operator="containsText" text="Alta">
      <formula>NOT(ISERROR(SEARCH("Alta",H10)))</formula>
    </cfRule>
    <cfRule type="containsText" dxfId="953" priority="789" operator="containsText" text="Media">
      <formula>NOT(ISERROR(SEARCH("Media",H10)))</formula>
    </cfRule>
    <cfRule type="containsText" dxfId="952" priority="790" operator="containsText" text="Media">
      <formula>NOT(ISERROR(SEARCH("Media",H10)))</formula>
    </cfRule>
    <cfRule type="containsText" dxfId="951" priority="791" operator="containsText" text="Media">
      <formula>NOT(ISERROR(SEARCH("Media",H10)))</formula>
    </cfRule>
    <cfRule type="containsText" dxfId="950" priority="792" operator="containsText" text="Muy Baja">
      <formula>NOT(ISERROR(SEARCH("Muy Baja",H10)))</formula>
    </cfRule>
    <cfRule type="containsText" dxfId="949" priority="793" operator="containsText" text="Baja">
      <formula>NOT(ISERROR(SEARCH("Baja",H10)))</formula>
    </cfRule>
    <cfRule type="containsText" dxfId="948" priority="794" operator="containsText" text="Muy Baja">
      <formula>NOT(ISERROR(SEARCH("Muy Baja",H10)))</formula>
    </cfRule>
    <cfRule type="containsText" dxfId="947" priority="795" operator="containsText" text="Muy Baja">
      <formula>NOT(ISERROR(SEARCH("Muy Baja",H10)))</formula>
    </cfRule>
    <cfRule type="containsText" dxfId="946" priority="796" operator="containsText" text="Muy Baja">
      <formula>NOT(ISERROR(SEARCH("Muy Baja",H10)))</formula>
    </cfRule>
    <cfRule type="containsText" dxfId="945" priority="797" operator="containsText" text="Muy Baja'Tabla probabilidad'!">
      <formula>NOT(ISERROR(SEARCH("Muy Baja'Tabla probabilidad'!",H10)))</formula>
    </cfRule>
    <cfRule type="containsText" dxfId="944" priority="798" operator="containsText" text="Muy bajo">
      <formula>NOT(ISERROR(SEARCH("Muy bajo",H10)))</formula>
    </cfRule>
    <cfRule type="containsText" dxfId="943" priority="799" operator="containsText" text="Alta">
      <formula>NOT(ISERROR(SEARCH("Alta",H10)))</formula>
    </cfRule>
    <cfRule type="containsText" dxfId="942" priority="800" operator="containsText" text="Media">
      <formula>NOT(ISERROR(SEARCH("Media",H10)))</formula>
    </cfRule>
    <cfRule type="containsText" dxfId="941" priority="801" operator="containsText" text="Baja">
      <formula>NOT(ISERROR(SEARCH("Baja",H10)))</formula>
    </cfRule>
    <cfRule type="containsText" dxfId="940" priority="802" operator="containsText" text="Muy baja">
      <formula>NOT(ISERROR(SEARCH("Muy baja",H10)))</formula>
    </cfRule>
    <cfRule type="cellIs" dxfId="939" priority="805" operator="between">
      <formula>1</formula>
      <formula>2</formula>
    </cfRule>
    <cfRule type="cellIs" dxfId="938" priority="806" operator="between">
      <formula>0</formula>
      <formula>2</formula>
    </cfRule>
  </conditionalFormatting>
  <conditionalFormatting sqref="H30">
    <cfRule type="containsText" dxfId="937" priority="391" operator="containsText" text="Muy Baja">
      <formula>NOT(ISERROR(SEARCH("Muy Baja",H30)))</formula>
    </cfRule>
    <cfRule type="containsText" dxfId="936" priority="392" operator="containsText" text="Baja">
      <formula>NOT(ISERROR(SEARCH("Baja",H30)))</formula>
    </cfRule>
    <cfRule type="containsText" dxfId="935" priority="393" operator="containsText" text="Muy Alta">
      <formula>NOT(ISERROR(SEARCH("Muy Alta",H30)))</formula>
    </cfRule>
    <cfRule type="containsText" dxfId="934" priority="395" operator="containsText" text="Alta">
      <formula>NOT(ISERROR(SEARCH("Alta",H30)))</formula>
    </cfRule>
    <cfRule type="containsText" dxfId="933" priority="396" operator="containsText" text="Media">
      <formula>NOT(ISERROR(SEARCH("Media",H30)))</formula>
    </cfRule>
    <cfRule type="containsText" dxfId="932" priority="397" operator="containsText" text="Media">
      <formula>NOT(ISERROR(SEARCH("Media",H30)))</formula>
    </cfRule>
    <cfRule type="containsText" dxfId="931" priority="398" operator="containsText" text="Media">
      <formula>NOT(ISERROR(SEARCH("Media",H30)))</formula>
    </cfRule>
    <cfRule type="containsText" dxfId="930" priority="399" operator="containsText" text="Muy Baja">
      <formula>NOT(ISERROR(SEARCH("Muy Baja",H30)))</formula>
    </cfRule>
    <cfRule type="containsText" dxfId="929" priority="400" operator="containsText" text="Baja">
      <formula>NOT(ISERROR(SEARCH("Baja",H30)))</formula>
    </cfRule>
    <cfRule type="containsText" dxfId="928" priority="401" operator="containsText" text="Muy Baja">
      <formula>NOT(ISERROR(SEARCH("Muy Baja",H30)))</formula>
    </cfRule>
    <cfRule type="containsText" dxfId="927" priority="402" operator="containsText" text="Muy Baja">
      <formula>NOT(ISERROR(SEARCH("Muy Baja",H30)))</formula>
    </cfRule>
    <cfRule type="containsText" dxfId="926" priority="403" operator="containsText" text="Muy Baja">
      <formula>NOT(ISERROR(SEARCH("Muy Baja",H30)))</formula>
    </cfRule>
    <cfRule type="containsText" dxfId="925" priority="404" operator="containsText" text="Muy Baja'Tabla probabilidad'!">
      <formula>NOT(ISERROR(SEARCH("Muy Baja'Tabla probabilidad'!",H30)))</formula>
    </cfRule>
    <cfRule type="containsText" dxfId="924" priority="405" operator="containsText" text="Muy bajo">
      <formula>NOT(ISERROR(SEARCH("Muy bajo",H30)))</formula>
    </cfRule>
    <cfRule type="containsText" dxfId="923" priority="406" operator="containsText" text="Alta">
      <formula>NOT(ISERROR(SEARCH("Alta",H30)))</formula>
    </cfRule>
    <cfRule type="containsText" dxfId="922" priority="407" operator="containsText" text="Media">
      <formula>NOT(ISERROR(SEARCH("Media",H30)))</formula>
    </cfRule>
    <cfRule type="containsText" dxfId="921" priority="408" operator="containsText" text="Baja">
      <formula>NOT(ISERROR(SEARCH("Baja",H30)))</formula>
    </cfRule>
    <cfRule type="containsText" dxfId="920" priority="409" operator="containsText" text="Muy baja">
      <formula>NOT(ISERROR(SEARCH("Muy baja",H30)))</formula>
    </cfRule>
    <cfRule type="cellIs" dxfId="919" priority="412" operator="between">
      <formula>1</formula>
      <formula>2</formula>
    </cfRule>
    <cfRule type="cellIs" dxfId="918" priority="413" operator="between">
      <formula>0</formula>
      <formula>2</formula>
    </cfRule>
  </conditionalFormatting>
  <conditionalFormatting sqref="H40">
    <cfRule type="containsText" dxfId="917" priority="461" operator="containsText" text="Muy Baja">
      <formula>NOT(ISERROR(SEARCH("Muy Baja",H40)))</formula>
    </cfRule>
    <cfRule type="containsText" dxfId="916" priority="462" operator="containsText" text="Baja">
      <formula>NOT(ISERROR(SEARCH("Baja",H40)))</formula>
    </cfRule>
    <cfRule type="containsText" dxfId="915" priority="463" operator="containsText" text="Muy Alta">
      <formula>NOT(ISERROR(SEARCH("Muy Alta",H40)))</formula>
    </cfRule>
    <cfRule type="containsText" dxfId="914" priority="465" operator="containsText" text="Alta">
      <formula>NOT(ISERROR(SEARCH("Alta",H40)))</formula>
    </cfRule>
    <cfRule type="containsText" dxfId="913" priority="466" operator="containsText" text="Media">
      <formula>NOT(ISERROR(SEARCH("Media",H40)))</formula>
    </cfRule>
    <cfRule type="containsText" dxfId="912" priority="467" operator="containsText" text="Media">
      <formula>NOT(ISERROR(SEARCH("Media",H40)))</formula>
    </cfRule>
    <cfRule type="containsText" dxfId="911" priority="468" operator="containsText" text="Media">
      <formula>NOT(ISERROR(SEARCH("Media",H40)))</formula>
    </cfRule>
    <cfRule type="containsText" dxfId="910" priority="469" operator="containsText" text="Muy Baja">
      <formula>NOT(ISERROR(SEARCH("Muy Baja",H40)))</formula>
    </cfRule>
    <cfRule type="containsText" dxfId="909" priority="470" operator="containsText" text="Baja">
      <formula>NOT(ISERROR(SEARCH("Baja",H40)))</formula>
    </cfRule>
    <cfRule type="containsText" dxfId="908" priority="471" operator="containsText" text="Muy Baja">
      <formula>NOT(ISERROR(SEARCH("Muy Baja",H40)))</formula>
    </cfRule>
    <cfRule type="containsText" dxfId="907" priority="472" operator="containsText" text="Muy Baja">
      <formula>NOT(ISERROR(SEARCH("Muy Baja",H40)))</formula>
    </cfRule>
    <cfRule type="containsText" dxfId="906" priority="473" operator="containsText" text="Muy Baja">
      <formula>NOT(ISERROR(SEARCH("Muy Baja",H40)))</formula>
    </cfRule>
    <cfRule type="containsText" dxfId="905" priority="474" operator="containsText" text="Muy Baja'Tabla probabilidad'!">
      <formula>NOT(ISERROR(SEARCH("Muy Baja'Tabla probabilidad'!",H40)))</formula>
    </cfRule>
    <cfRule type="containsText" dxfId="904" priority="475" operator="containsText" text="Muy bajo">
      <formula>NOT(ISERROR(SEARCH("Muy bajo",H40)))</formula>
    </cfRule>
    <cfRule type="containsText" dxfId="903" priority="476" operator="containsText" text="Alta">
      <formula>NOT(ISERROR(SEARCH("Alta",H40)))</formula>
    </cfRule>
    <cfRule type="containsText" dxfId="902" priority="477" operator="containsText" text="Media">
      <formula>NOT(ISERROR(SEARCH("Media",H40)))</formula>
    </cfRule>
    <cfRule type="containsText" dxfId="901" priority="478" operator="containsText" text="Baja">
      <formula>NOT(ISERROR(SEARCH("Baja",H40)))</formula>
    </cfRule>
    <cfRule type="containsText" dxfId="900" priority="479" operator="containsText" text="Muy baja">
      <formula>NOT(ISERROR(SEARCH("Muy baja",H40)))</formula>
    </cfRule>
    <cfRule type="cellIs" dxfId="899" priority="480" operator="between">
      <formula>1</formula>
      <formula>2</formula>
    </cfRule>
    <cfRule type="cellIs" dxfId="898" priority="481" operator="between">
      <formula>0</formula>
      <formula>2</formula>
    </cfRule>
  </conditionalFormatting>
  <conditionalFormatting sqref="H50">
    <cfRule type="containsText" dxfId="897" priority="564" operator="containsText" text="Muy Baja">
      <formula>NOT(ISERROR(SEARCH("Muy Baja",H50)))</formula>
    </cfRule>
    <cfRule type="containsText" dxfId="896" priority="565" operator="containsText" text="Baja">
      <formula>NOT(ISERROR(SEARCH("Baja",H50)))</formula>
    </cfRule>
    <cfRule type="containsText" dxfId="895" priority="566" operator="containsText" text="Muy Alta">
      <formula>NOT(ISERROR(SEARCH("Muy Alta",H50)))</formula>
    </cfRule>
    <cfRule type="containsText" dxfId="894" priority="568" operator="containsText" text="Alta">
      <formula>NOT(ISERROR(SEARCH("Alta",H50)))</formula>
    </cfRule>
    <cfRule type="containsText" dxfId="893" priority="569" operator="containsText" text="Media">
      <formula>NOT(ISERROR(SEARCH("Media",H50)))</formula>
    </cfRule>
    <cfRule type="containsText" dxfId="892" priority="570" operator="containsText" text="Media">
      <formula>NOT(ISERROR(SEARCH("Media",H50)))</formula>
    </cfRule>
    <cfRule type="containsText" dxfId="891" priority="571" operator="containsText" text="Media">
      <formula>NOT(ISERROR(SEARCH("Media",H50)))</formula>
    </cfRule>
    <cfRule type="containsText" dxfId="890" priority="572" operator="containsText" text="Muy Baja">
      <formula>NOT(ISERROR(SEARCH("Muy Baja",H50)))</formula>
    </cfRule>
    <cfRule type="containsText" dxfId="889" priority="573" operator="containsText" text="Baja">
      <formula>NOT(ISERROR(SEARCH("Baja",H50)))</formula>
    </cfRule>
    <cfRule type="containsText" dxfId="888" priority="574" operator="containsText" text="Muy Baja">
      <formula>NOT(ISERROR(SEARCH("Muy Baja",H50)))</formula>
    </cfRule>
    <cfRule type="containsText" dxfId="887" priority="575" operator="containsText" text="Muy Baja">
      <formula>NOT(ISERROR(SEARCH("Muy Baja",H50)))</formula>
    </cfRule>
    <cfRule type="containsText" dxfId="886" priority="576" operator="containsText" text="Muy Baja">
      <formula>NOT(ISERROR(SEARCH("Muy Baja",H50)))</formula>
    </cfRule>
    <cfRule type="containsText" dxfId="885" priority="577" operator="containsText" text="Muy Baja'Tabla probabilidad'!">
      <formula>NOT(ISERROR(SEARCH("Muy Baja'Tabla probabilidad'!",H50)))</formula>
    </cfRule>
    <cfRule type="containsText" dxfId="884" priority="578" operator="containsText" text="Muy bajo">
      <formula>NOT(ISERROR(SEARCH("Muy bajo",H50)))</formula>
    </cfRule>
    <cfRule type="containsText" dxfId="883" priority="579" operator="containsText" text="Alta">
      <formula>NOT(ISERROR(SEARCH("Alta",H50)))</formula>
    </cfRule>
    <cfRule type="containsText" dxfId="882" priority="580" operator="containsText" text="Media">
      <formula>NOT(ISERROR(SEARCH("Media",H50)))</formula>
    </cfRule>
    <cfRule type="containsText" dxfId="881" priority="581" operator="containsText" text="Baja">
      <formula>NOT(ISERROR(SEARCH("Baja",H50)))</formula>
    </cfRule>
    <cfRule type="containsText" dxfId="880" priority="582" operator="containsText" text="Muy baja">
      <formula>NOT(ISERROR(SEARCH("Muy baja",H50)))</formula>
    </cfRule>
    <cfRule type="cellIs" dxfId="879" priority="585" operator="between">
      <formula>1</formula>
      <formula>2</formula>
    </cfRule>
    <cfRule type="cellIs" dxfId="878" priority="586" operator="between">
      <formula>0</formula>
      <formula>2</formula>
    </cfRule>
  </conditionalFormatting>
  <conditionalFormatting sqref="H61">
    <cfRule type="containsText" dxfId="877" priority="317" operator="containsText" text="Muy Baja">
      <formula>NOT(ISERROR(SEARCH("Muy Baja",H61)))</formula>
    </cfRule>
    <cfRule type="containsText" dxfId="876" priority="318" operator="containsText" text="Baja">
      <formula>NOT(ISERROR(SEARCH("Baja",H61)))</formula>
    </cfRule>
    <cfRule type="containsText" dxfId="875" priority="319" operator="containsText" text="Muy Alta">
      <formula>NOT(ISERROR(SEARCH("Muy Alta",H61)))</formula>
    </cfRule>
    <cfRule type="containsText" dxfId="874" priority="320" operator="containsText" text="Alta">
      <formula>NOT(ISERROR(SEARCH("Alta",H61)))</formula>
    </cfRule>
    <cfRule type="containsText" dxfId="873" priority="321" operator="containsText" text="Media">
      <formula>NOT(ISERROR(SEARCH("Media",H61)))</formula>
    </cfRule>
    <cfRule type="containsText" dxfId="872" priority="322" operator="containsText" text="Media">
      <formula>NOT(ISERROR(SEARCH("Media",H61)))</formula>
    </cfRule>
    <cfRule type="containsText" dxfId="871" priority="323" operator="containsText" text="Media">
      <formula>NOT(ISERROR(SEARCH("Media",H61)))</formula>
    </cfRule>
    <cfRule type="containsText" dxfId="870" priority="324" operator="containsText" text="Muy Baja">
      <formula>NOT(ISERROR(SEARCH("Muy Baja",H61)))</formula>
    </cfRule>
    <cfRule type="containsText" dxfId="869" priority="325" operator="containsText" text="Baja">
      <formula>NOT(ISERROR(SEARCH("Baja",H61)))</formula>
    </cfRule>
    <cfRule type="containsText" dxfId="868" priority="326" operator="containsText" text="Muy Baja">
      <formula>NOT(ISERROR(SEARCH("Muy Baja",H61)))</formula>
    </cfRule>
    <cfRule type="containsText" dxfId="867" priority="327" operator="containsText" text="Muy Baja">
      <formula>NOT(ISERROR(SEARCH("Muy Baja",H61)))</formula>
    </cfRule>
    <cfRule type="containsText" dxfId="866" priority="328" operator="containsText" text="Muy Baja">
      <formula>NOT(ISERROR(SEARCH("Muy Baja",H61)))</formula>
    </cfRule>
    <cfRule type="containsText" dxfId="865" priority="329" operator="containsText" text="Muy Baja'Tabla probabilidad'!">
      <formula>NOT(ISERROR(SEARCH("Muy Baja'Tabla probabilidad'!",H61)))</formula>
    </cfRule>
    <cfRule type="containsText" dxfId="864" priority="330" operator="containsText" text="Muy bajo">
      <formula>NOT(ISERROR(SEARCH("Muy bajo",H61)))</formula>
    </cfRule>
    <cfRule type="containsText" dxfId="863" priority="331" operator="containsText" text="Alta">
      <formula>NOT(ISERROR(SEARCH("Alta",H61)))</formula>
    </cfRule>
    <cfRule type="containsText" dxfId="862" priority="332" operator="containsText" text="Media">
      <formula>NOT(ISERROR(SEARCH("Media",H61)))</formula>
    </cfRule>
    <cfRule type="containsText" dxfId="861" priority="333" operator="containsText" text="Baja">
      <formula>NOT(ISERROR(SEARCH("Baja",H61)))</formula>
    </cfRule>
    <cfRule type="containsText" dxfId="860" priority="334" operator="containsText" text="Muy baja">
      <formula>NOT(ISERROR(SEARCH("Muy baja",H61)))</formula>
    </cfRule>
    <cfRule type="cellIs" dxfId="859" priority="337" operator="between">
      <formula>1</formula>
      <formula>2</formula>
    </cfRule>
    <cfRule type="cellIs" dxfId="858" priority="338" operator="between">
      <formula>0</formula>
      <formula>2</formula>
    </cfRule>
  </conditionalFormatting>
  <conditionalFormatting sqref="H71">
    <cfRule type="containsText" dxfId="857" priority="245" operator="containsText" text="Muy Baja">
      <formula>NOT(ISERROR(SEARCH("Muy Baja",H71)))</formula>
    </cfRule>
    <cfRule type="containsText" dxfId="856" priority="246" operator="containsText" text="Baja">
      <formula>NOT(ISERROR(SEARCH("Baja",H71)))</formula>
    </cfRule>
    <cfRule type="containsText" dxfId="855" priority="247" operator="containsText" text="Muy Alta">
      <formula>NOT(ISERROR(SEARCH("Muy Alta",H71)))</formula>
    </cfRule>
    <cfRule type="containsText" dxfId="854" priority="248" operator="containsText" text="Alta">
      <formula>NOT(ISERROR(SEARCH("Alta",H71)))</formula>
    </cfRule>
    <cfRule type="containsText" dxfId="853" priority="249" operator="containsText" text="Media">
      <formula>NOT(ISERROR(SEARCH("Media",H71)))</formula>
    </cfRule>
    <cfRule type="containsText" dxfId="852" priority="250" operator="containsText" text="Media">
      <formula>NOT(ISERROR(SEARCH("Media",H71)))</formula>
    </cfRule>
    <cfRule type="containsText" dxfId="851" priority="251" operator="containsText" text="Media">
      <formula>NOT(ISERROR(SEARCH("Media",H71)))</formula>
    </cfRule>
    <cfRule type="containsText" dxfId="850" priority="252" operator="containsText" text="Muy Baja">
      <formula>NOT(ISERROR(SEARCH("Muy Baja",H71)))</formula>
    </cfRule>
    <cfRule type="containsText" dxfId="849" priority="253" operator="containsText" text="Baja">
      <formula>NOT(ISERROR(SEARCH("Baja",H71)))</formula>
    </cfRule>
    <cfRule type="containsText" dxfId="848" priority="254" operator="containsText" text="Muy Baja">
      <formula>NOT(ISERROR(SEARCH("Muy Baja",H71)))</formula>
    </cfRule>
    <cfRule type="containsText" dxfId="847" priority="255" operator="containsText" text="Muy Baja">
      <formula>NOT(ISERROR(SEARCH("Muy Baja",H71)))</formula>
    </cfRule>
    <cfRule type="containsText" dxfId="846" priority="256" operator="containsText" text="Muy Baja">
      <formula>NOT(ISERROR(SEARCH("Muy Baja",H71)))</formula>
    </cfRule>
    <cfRule type="containsText" dxfId="845" priority="257" operator="containsText" text="Muy Baja'Tabla probabilidad'!">
      <formula>NOT(ISERROR(SEARCH("Muy Baja'Tabla probabilidad'!",H71)))</formula>
    </cfRule>
    <cfRule type="containsText" dxfId="844" priority="258" operator="containsText" text="Muy bajo">
      <formula>NOT(ISERROR(SEARCH("Muy bajo",H71)))</formula>
    </cfRule>
    <cfRule type="containsText" dxfId="843" priority="259" operator="containsText" text="Alta">
      <formula>NOT(ISERROR(SEARCH("Alta",H71)))</formula>
    </cfRule>
    <cfRule type="containsText" dxfId="842" priority="260" operator="containsText" text="Media">
      <formula>NOT(ISERROR(SEARCH("Media",H71)))</formula>
    </cfRule>
    <cfRule type="containsText" dxfId="841" priority="261" operator="containsText" text="Baja">
      <formula>NOT(ISERROR(SEARCH("Baja",H71)))</formula>
    </cfRule>
    <cfRule type="containsText" dxfId="840" priority="262" operator="containsText" text="Muy baja">
      <formula>NOT(ISERROR(SEARCH("Muy baja",H71)))</formula>
    </cfRule>
    <cfRule type="cellIs" dxfId="839" priority="265" operator="between">
      <formula>1</formula>
      <formula>2</formula>
    </cfRule>
    <cfRule type="cellIs" dxfId="838" priority="266" operator="between">
      <formula>0</formula>
      <formula>2</formula>
    </cfRule>
  </conditionalFormatting>
  <conditionalFormatting sqref="H81">
    <cfRule type="containsText" dxfId="837" priority="69" operator="containsText" text="Muy Baja">
      <formula>NOT(ISERROR(SEARCH("Muy Baja",H81)))</formula>
    </cfRule>
    <cfRule type="containsText" dxfId="836" priority="70" operator="containsText" text="Baja">
      <formula>NOT(ISERROR(SEARCH("Baja",H81)))</formula>
    </cfRule>
    <cfRule type="containsText" dxfId="835" priority="71" operator="containsText" text="Muy Alta">
      <formula>NOT(ISERROR(SEARCH("Muy Alta",H81)))</formula>
    </cfRule>
    <cfRule type="containsText" dxfId="834" priority="72" operator="containsText" text="Alta">
      <formula>NOT(ISERROR(SEARCH("Alta",H81)))</formula>
    </cfRule>
    <cfRule type="containsText" dxfId="833" priority="73" operator="containsText" text="Media">
      <formula>NOT(ISERROR(SEARCH("Media",H81)))</formula>
    </cfRule>
    <cfRule type="containsText" dxfId="832" priority="74" operator="containsText" text="Media">
      <formula>NOT(ISERROR(SEARCH("Media",H81)))</formula>
    </cfRule>
    <cfRule type="containsText" dxfId="831" priority="75" operator="containsText" text="Media">
      <formula>NOT(ISERROR(SEARCH("Media",H81)))</formula>
    </cfRule>
    <cfRule type="containsText" dxfId="830" priority="76" operator="containsText" text="Muy Baja">
      <formula>NOT(ISERROR(SEARCH("Muy Baja",H81)))</formula>
    </cfRule>
    <cfRule type="containsText" dxfId="829" priority="77" operator="containsText" text="Baja">
      <formula>NOT(ISERROR(SEARCH("Baja",H81)))</formula>
    </cfRule>
    <cfRule type="containsText" dxfId="828" priority="78" operator="containsText" text="Muy Baja">
      <formula>NOT(ISERROR(SEARCH("Muy Baja",H81)))</formula>
    </cfRule>
    <cfRule type="containsText" dxfId="827" priority="79" operator="containsText" text="Muy Baja">
      <formula>NOT(ISERROR(SEARCH("Muy Baja",H81)))</formula>
    </cfRule>
    <cfRule type="containsText" dxfId="826" priority="80" operator="containsText" text="Muy Baja">
      <formula>NOT(ISERROR(SEARCH("Muy Baja",H81)))</formula>
    </cfRule>
    <cfRule type="containsText" dxfId="825" priority="81" operator="containsText" text="Muy Baja'Tabla probabilidad'!">
      <formula>NOT(ISERROR(SEARCH("Muy Baja'Tabla probabilidad'!",H81)))</formula>
    </cfRule>
    <cfRule type="containsText" dxfId="824" priority="82" operator="containsText" text="Muy bajo">
      <formula>NOT(ISERROR(SEARCH("Muy bajo",H81)))</formula>
    </cfRule>
    <cfRule type="containsText" dxfId="823" priority="83" operator="containsText" text="Alta">
      <formula>NOT(ISERROR(SEARCH("Alta",H81)))</formula>
    </cfRule>
    <cfRule type="containsText" dxfId="822" priority="84" operator="containsText" text="Media">
      <formula>NOT(ISERROR(SEARCH("Media",H81)))</formula>
    </cfRule>
    <cfRule type="containsText" dxfId="821" priority="85" operator="containsText" text="Baja">
      <formula>NOT(ISERROR(SEARCH("Baja",H81)))</formula>
    </cfRule>
    <cfRule type="containsText" dxfId="820" priority="86" operator="containsText" text="Muy baja">
      <formula>NOT(ISERROR(SEARCH("Muy baja",H81)))</formula>
    </cfRule>
    <cfRule type="cellIs" dxfId="819" priority="89" operator="between">
      <formula>1</formula>
      <formula>2</formula>
    </cfRule>
    <cfRule type="cellIs" dxfId="818" priority="90" operator="between">
      <formula>0</formula>
      <formula>2</formula>
    </cfRule>
  </conditionalFormatting>
  <conditionalFormatting sqref="H91">
    <cfRule type="containsText" dxfId="817" priority="101" operator="containsText" text="Muy Baja">
      <formula>NOT(ISERROR(SEARCH("Muy Baja",H91)))</formula>
    </cfRule>
    <cfRule type="containsText" dxfId="816" priority="102" operator="containsText" text="Baja">
      <formula>NOT(ISERROR(SEARCH("Baja",H91)))</formula>
    </cfRule>
    <cfRule type="containsText" dxfId="815" priority="103" operator="containsText" text="Muy Alta">
      <formula>NOT(ISERROR(SEARCH("Muy Alta",H91)))</formula>
    </cfRule>
    <cfRule type="containsText" dxfId="814" priority="104" operator="containsText" text="Alta">
      <formula>NOT(ISERROR(SEARCH("Alta",H91)))</formula>
    </cfRule>
    <cfRule type="containsText" dxfId="813" priority="105" operator="containsText" text="Media">
      <formula>NOT(ISERROR(SEARCH("Media",H91)))</formula>
    </cfRule>
    <cfRule type="containsText" dxfId="812" priority="106" operator="containsText" text="Media">
      <formula>NOT(ISERROR(SEARCH("Media",H91)))</formula>
    </cfRule>
    <cfRule type="containsText" dxfId="811" priority="107" operator="containsText" text="Media">
      <formula>NOT(ISERROR(SEARCH("Media",H91)))</formula>
    </cfRule>
    <cfRule type="containsText" dxfId="810" priority="108" operator="containsText" text="Muy Baja">
      <formula>NOT(ISERROR(SEARCH("Muy Baja",H91)))</formula>
    </cfRule>
    <cfRule type="containsText" dxfId="809" priority="109" operator="containsText" text="Baja">
      <formula>NOT(ISERROR(SEARCH("Baja",H91)))</formula>
    </cfRule>
    <cfRule type="containsText" dxfId="808" priority="110" operator="containsText" text="Muy Baja">
      <formula>NOT(ISERROR(SEARCH("Muy Baja",H91)))</formula>
    </cfRule>
    <cfRule type="containsText" dxfId="807" priority="111" operator="containsText" text="Muy Baja">
      <formula>NOT(ISERROR(SEARCH("Muy Baja",H91)))</formula>
    </cfRule>
    <cfRule type="containsText" dxfId="806" priority="112" operator="containsText" text="Muy Baja">
      <formula>NOT(ISERROR(SEARCH("Muy Baja",H91)))</formula>
    </cfRule>
    <cfRule type="containsText" dxfId="805" priority="113" operator="containsText" text="Muy Baja'Tabla probabilidad'!">
      <formula>NOT(ISERROR(SEARCH("Muy Baja'Tabla probabilidad'!",H91)))</formula>
    </cfRule>
    <cfRule type="containsText" dxfId="804" priority="114" operator="containsText" text="Muy bajo">
      <formula>NOT(ISERROR(SEARCH("Muy bajo",H91)))</formula>
    </cfRule>
    <cfRule type="containsText" dxfId="803" priority="115" operator="containsText" text="Alta">
      <formula>NOT(ISERROR(SEARCH("Alta",H91)))</formula>
    </cfRule>
    <cfRule type="containsText" dxfId="802" priority="116" operator="containsText" text="Media">
      <formula>NOT(ISERROR(SEARCH("Media",H91)))</formula>
    </cfRule>
    <cfRule type="containsText" dxfId="801" priority="117" operator="containsText" text="Baja">
      <formula>NOT(ISERROR(SEARCH("Baja",H91)))</formula>
    </cfRule>
    <cfRule type="containsText" dxfId="800" priority="118" operator="containsText" text="Muy baja">
      <formula>NOT(ISERROR(SEARCH("Muy baja",H91)))</formula>
    </cfRule>
    <cfRule type="cellIs" dxfId="799" priority="121" operator="between">
      <formula>1</formula>
      <formula>2</formula>
    </cfRule>
    <cfRule type="cellIs" dxfId="798" priority="122" operator="between">
      <formula>0</formula>
      <formula>2</formula>
    </cfRule>
  </conditionalFormatting>
  <conditionalFormatting sqref="M10 M20 K10:K100">
    <cfRule type="containsText" dxfId="797" priority="778" operator="containsText" text="Catastrófico">
      <formula>NOT(ISERROR(SEARCH("Catastrófico",K10)))</formula>
    </cfRule>
    <cfRule type="containsText" dxfId="796" priority="779" operator="containsText" text="Mayor">
      <formula>NOT(ISERROR(SEARCH("Mayor",K10)))</formula>
    </cfRule>
    <cfRule type="containsText" dxfId="795" priority="780" operator="containsText" text="Alta">
      <formula>NOT(ISERROR(SEARCH("Alta",K10)))</formula>
    </cfRule>
    <cfRule type="containsText" dxfId="794" priority="782" operator="containsText" text="Menor">
      <formula>NOT(ISERROR(SEARCH("Menor",K10)))</formula>
    </cfRule>
    <cfRule type="containsText" dxfId="793" priority="783" operator="containsText" text="Leve">
      <formula>NOT(ISERROR(SEARCH("Leve",K10)))</formula>
    </cfRule>
  </conditionalFormatting>
  <conditionalFormatting sqref="M30">
    <cfRule type="containsText" dxfId="792" priority="385" operator="containsText" text="Catastrófico">
      <formula>NOT(ISERROR(SEARCH("Catastrófico",M30)))</formula>
    </cfRule>
    <cfRule type="containsText" dxfId="791" priority="386" operator="containsText" text="Mayor">
      <formula>NOT(ISERROR(SEARCH("Mayor",M30)))</formula>
    </cfRule>
    <cfRule type="containsText" dxfId="790" priority="387" operator="containsText" text="Alta">
      <formula>NOT(ISERROR(SEARCH("Alta",M30)))</formula>
    </cfRule>
    <cfRule type="containsText" dxfId="789" priority="388" operator="containsText" text="Moderado">
      <formula>NOT(ISERROR(SEARCH("Moderado",M30)))</formula>
    </cfRule>
    <cfRule type="containsText" dxfId="788" priority="389" operator="containsText" text="Menor">
      <formula>NOT(ISERROR(SEARCH("Menor",M30)))</formula>
    </cfRule>
    <cfRule type="containsText" dxfId="787" priority="390" operator="containsText" text="Leve">
      <formula>NOT(ISERROR(SEARCH("Leve",M30)))</formula>
    </cfRule>
  </conditionalFormatting>
  <conditionalFormatting sqref="M40">
    <cfRule type="containsText" dxfId="786" priority="297" operator="containsText" text="Catastrófico">
      <formula>NOT(ISERROR(SEARCH("Catastrófico",M40)))</formula>
    </cfRule>
    <cfRule type="containsText" dxfId="785" priority="298" operator="containsText" text="Mayor">
      <formula>NOT(ISERROR(SEARCH("Mayor",M40)))</formula>
    </cfRule>
    <cfRule type="containsText" dxfId="784" priority="299" operator="containsText" text="Alta">
      <formula>NOT(ISERROR(SEARCH("Alta",M40)))</formula>
    </cfRule>
    <cfRule type="containsText" dxfId="783" priority="300" operator="containsText" text="Moderado">
      <formula>NOT(ISERROR(SEARCH("Moderado",M40)))</formula>
    </cfRule>
    <cfRule type="containsText" dxfId="782" priority="301" operator="containsText" text="Menor">
      <formula>NOT(ISERROR(SEARCH("Menor",M40)))</formula>
    </cfRule>
    <cfRule type="containsText" dxfId="781" priority="302" operator="containsText" text="Leve">
      <formula>NOT(ISERROR(SEARCH("Leve",M40)))</formula>
    </cfRule>
  </conditionalFormatting>
  <conditionalFormatting sqref="M50">
    <cfRule type="containsText" dxfId="780" priority="287" operator="containsText" text="Catastrófico">
      <formula>NOT(ISERROR(SEARCH("Catastrófico",M50)))</formula>
    </cfRule>
    <cfRule type="containsText" dxfId="779" priority="288" operator="containsText" text="Mayor">
      <formula>NOT(ISERROR(SEARCH("Mayor",M50)))</formula>
    </cfRule>
    <cfRule type="containsText" dxfId="778" priority="289" operator="containsText" text="Alta">
      <formula>NOT(ISERROR(SEARCH("Alta",M50)))</formula>
    </cfRule>
    <cfRule type="containsText" dxfId="777" priority="290" operator="containsText" text="Moderado">
      <formula>NOT(ISERROR(SEARCH("Moderado",M50)))</formula>
    </cfRule>
    <cfRule type="containsText" dxfId="776" priority="291" operator="containsText" text="Menor">
      <formula>NOT(ISERROR(SEARCH("Menor",M50)))</formula>
    </cfRule>
    <cfRule type="containsText" dxfId="775" priority="292" operator="containsText" text="Leve">
      <formula>NOT(ISERROR(SEARCH("Leve",M50)))</formula>
    </cfRule>
  </conditionalFormatting>
  <conditionalFormatting sqref="M61">
    <cfRule type="containsText" dxfId="774" priority="157" operator="containsText" text="Catastrófico">
      <formula>NOT(ISERROR(SEARCH("Catastrófico",M61)))</formula>
    </cfRule>
    <cfRule type="containsText" dxfId="773" priority="158" operator="containsText" text="Mayor">
      <formula>NOT(ISERROR(SEARCH("Mayor",M61)))</formula>
    </cfRule>
    <cfRule type="containsText" dxfId="772" priority="159" operator="containsText" text="Alta">
      <formula>NOT(ISERROR(SEARCH("Alta",M61)))</formula>
    </cfRule>
    <cfRule type="containsText" dxfId="771" priority="160" operator="containsText" text="Moderado">
      <formula>NOT(ISERROR(SEARCH("Moderado",M61)))</formula>
    </cfRule>
    <cfRule type="containsText" dxfId="770" priority="161" operator="containsText" text="Menor">
      <formula>NOT(ISERROR(SEARCH("Menor",M61)))</formula>
    </cfRule>
    <cfRule type="containsText" dxfId="769" priority="162" operator="containsText" text="Leve">
      <formula>NOT(ISERROR(SEARCH("Leve",M61)))</formula>
    </cfRule>
  </conditionalFormatting>
  <conditionalFormatting sqref="M71">
    <cfRule type="containsText" dxfId="768" priority="151" operator="containsText" text="Catastrófico">
      <formula>NOT(ISERROR(SEARCH("Catastrófico",M71)))</formula>
    </cfRule>
    <cfRule type="containsText" dxfId="767" priority="152" operator="containsText" text="Mayor">
      <formula>NOT(ISERROR(SEARCH("Mayor",M71)))</formula>
    </cfRule>
    <cfRule type="containsText" dxfId="766" priority="153" operator="containsText" text="Alta">
      <formula>NOT(ISERROR(SEARCH("Alta",M71)))</formula>
    </cfRule>
    <cfRule type="containsText" dxfId="765" priority="154" operator="containsText" text="Moderado">
      <formula>NOT(ISERROR(SEARCH("Moderado",M71)))</formula>
    </cfRule>
    <cfRule type="containsText" dxfId="764" priority="155" operator="containsText" text="Menor">
      <formula>NOT(ISERROR(SEARCH("Menor",M71)))</formula>
    </cfRule>
    <cfRule type="containsText" dxfId="763" priority="156" operator="containsText" text="Leve">
      <formula>NOT(ISERROR(SEARCH("Leve",M71)))</formula>
    </cfRule>
  </conditionalFormatting>
  <conditionalFormatting sqref="M81">
    <cfRule type="containsText" dxfId="762" priority="59" operator="containsText" text="Catastrófico">
      <formula>NOT(ISERROR(SEARCH("Catastrófico",M81)))</formula>
    </cfRule>
    <cfRule type="containsText" dxfId="761" priority="60" operator="containsText" text="Mayor">
      <formula>NOT(ISERROR(SEARCH("Mayor",M81)))</formula>
    </cfRule>
    <cfRule type="containsText" dxfId="760" priority="61" operator="containsText" text="Alta">
      <formula>NOT(ISERROR(SEARCH("Alta",M81)))</formula>
    </cfRule>
    <cfRule type="containsText" dxfId="759" priority="62" operator="containsText" text="Moderado">
      <formula>NOT(ISERROR(SEARCH("Moderado",M81)))</formula>
    </cfRule>
    <cfRule type="containsText" dxfId="758" priority="63" operator="containsText" text="Menor">
      <formula>NOT(ISERROR(SEARCH("Menor",M81)))</formula>
    </cfRule>
    <cfRule type="containsText" dxfId="757" priority="64" operator="containsText" text="Leve">
      <formula>NOT(ISERROR(SEARCH("Leve",M81)))</formula>
    </cfRule>
  </conditionalFormatting>
  <conditionalFormatting sqref="M91">
    <cfRule type="containsText" dxfId="756" priority="91" operator="containsText" text="Catastrófico">
      <formula>NOT(ISERROR(SEARCH("Catastrófico",M91)))</formula>
    </cfRule>
    <cfRule type="containsText" dxfId="755" priority="92" operator="containsText" text="Mayor">
      <formula>NOT(ISERROR(SEARCH("Mayor",M91)))</formula>
    </cfRule>
    <cfRule type="containsText" dxfId="754" priority="93" operator="containsText" text="Alta">
      <formula>NOT(ISERROR(SEARCH("Alta",M91)))</formula>
    </cfRule>
    <cfRule type="containsText" dxfId="753" priority="94" operator="containsText" text="Moderado">
      <formula>NOT(ISERROR(SEARCH("Moderado",M91)))</formula>
    </cfRule>
    <cfRule type="containsText" dxfId="752" priority="95" operator="containsText" text="Menor">
      <formula>NOT(ISERROR(SEARCH("Menor",M91)))</formula>
    </cfRule>
    <cfRule type="containsText" dxfId="751" priority="96" operator="containsText" text="Leve">
      <formula>NOT(ISERROR(SEARCH("Leve",M91)))</formula>
    </cfRule>
  </conditionalFormatting>
  <conditionalFormatting sqref="M10:N10 M20 K10:K100">
    <cfRule type="containsText" dxfId="750" priority="781" operator="containsText" text="Moderado">
      <formula>NOT(ISERROR(SEARCH("Moderado",K10)))</formula>
    </cfRule>
  </conditionalFormatting>
  <conditionalFormatting sqref="N61">
    <cfRule type="containsText" dxfId="749" priority="283" operator="containsText" text="Extremo">
      <formula>NOT(ISERROR(SEARCH("Extremo",N61)))</formula>
    </cfRule>
    <cfRule type="containsText" dxfId="748" priority="284" operator="containsText" text="Alto">
      <formula>NOT(ISERROR(SEARCH("Alto",N61)))</formula>
    </cfRule>
    <cfRule type="containsText" dxfId="747" priority="285" operator="containsText" text="Bajo">
      <formula>NOT(ISERROR(SEARCH("Bajo",N61)))</formula>
    </cfRule>
    <cfRule type="containsText" dxfId="746" priority="286" operator="containsText" text="Moderado">
      <formula>NOT(ISERROR(SEARCH("Moderado",N61)))</formula>
    </cfRule>
  </conditionalFormatting>
  <conditionalFormatting sqref="N71">
    <cfRule type="containsText" dxfId="745" priority="219" operator="containsText" text="Extremo">
      <formula>NOT(ISERROR(SEARCH("Extremo",N71)))</formula>
    </cfRule>
    <cfRule type="containsText" dxfId="744" priority="220" operator="containsText" text="Alto">
      <formula>NOT(ISERROR(SEARCH("Alto",N71)))</formula>
    </cfRule>
    <cfRule type="containsText" dxfId="743" priority="221" operator="containsText" text="Bajo">
      <formula>NOT(ISERROR(SEARCH("Bajo",N71)))</formula>
    </cfRule>
    <cfRule type="containsText" dxfId="742" priority="222" operator="containsText" text="Moderado">
      <formula>NOT(ISERROR(SEARCH("Moderado",N71)))</formula>
    </cfRule>
  </conditionalFormatting>
  <conditionalFormatting sqref="N81">
    <cfRule type="containsText" dxfId="741" priority="65" operator="containsText" text="Extremo">
      <formula>NOT(ISERROR(SEARCH("Extremo",N81)))</formula>
    </cfRule>
    <cfRule type="containsText" dxfId="740" priority="66" operator="containsText" text="Alto">
      <formula>NOT(ISERROR(SEARCH("Alto",N81)))</formula>
    </cfRule>
    <cfRule type="containsText" dxfId="739" priority="67" operator="containsText" text="Bajo">
      <formula>NOT(ISERROR(SEARCH("Bajo",N81)))</formula>
    </cfRule>
    <cfRule type="containsText" dxfId="738" priority="68" operator="containsText" text="Moderado">
      <formula>NOT(ISERROR(SEARCH("Moderado",N81)))</formula>
    </cfRule>
  </conditionalFormatting>
  <conditionalFormatting sqref="N91">
    <cfRule type="containsText" dxfId="737" priority="97" operator="containsText" text="Extremo">
      <formula>NOT(ISERROR(SEARCH("Extremo",N91)))</formula>
    </cfRule>
    <cfRule type="containsText" dxfId="736" priority="98" operator="containsText" text="Alto">
      <formula>NOT(ISERROR(SEARCH("Alto",N91)))</formula>
    </cfRule>
    <cfRule type="containsText" dxfId="735" priority="99" operator="containsText" text="Bajo">
      <formula>NOT(ISERROR(SEARCH("Bajo",N91)))</formula>
    </cfRule>
    <cfRule type="containsText" dxfId="734" priority="100" operator="containsText" text="Moderado">
      <formula>NOT(ISERROR(SEARCH("Moderado",N91)))</formula>
    </cfRule>
  </conditionalFormatting>
  <conditionalFormatting sqref="N8:O8">
    <cfRule type="containsText" dxfId="733" priority="343" operator="containsText" text="3- Moderado">
      <formula>NOT(ISERROR(SEARCH("3- Moderado",N8)))</formula>
    </cfRule>
    <cfRule type="containsText" dxfId="732" priority="344" operator="containsText" text="6- Moderado">
      <formula>NOT(ISERROR(SEARCH("6- Moderado",N8)))</formula>
    </cfRule>
    <cfRule type="containsText" dxfId="731" priority="345" operator="containsText" text="4- Moderado">
      <formula>NOT(ISERROR(SEARCH("4- Moderado",N8)))</formula>
    </cfRule>
    <cfRule type="containsText" dxfId="730" priority="346" operator="containsText" text="3- Bajo">
      <formula>NOT(ISERROR(SEARCH("3- Bajo",N8)))</formula>
    </cfRule>
    <cfRule type="containsText" dxfId="729" priority="347" operator="containsText" text="4- Bajo">
      <formula>NOT(ISERROR(SEARCH("4- Bajo",N8)))</formula>
    </cfRule>
    <cfRule type="containsText" dxfId="728" priority="348" operator="containsText" text="1- Bajo">
      <formula>NOT(ISERROR(SEARCH("1- Bajo",N8)))</formula>
    </cfRule>
  </conditionalFormatting>
  <conditionalFormatting sqref="N10:O10">
    <cfRule type="containsText" dxfId="727" priority="339" operator="containsText" text="Extremo">
      <formula>NOT(ISERROR(SEARCH("Extremo",N10)))</formula>
    </cfRule>
    <cfRule type="containsText" dxfId="726" priority="340" operator="containsText" text="Alto">
      <formula>NOT(ISERROR(SEARCH("Alto",N10)))</formula>
    </cfRule>
    <cfRule type="containsText" dxfId="725" priority="341" operator="containsText" text="Bajo">
      <formula>NOT(ISERROR(SEARCH("Bajo",N10)))</formula>
    </cfRule>
  </conditionalFormatting>
  <conditionalFormatting sqref="N20:O20">
    <cfRule type="containsText" dxfId="724" priority="1365" operator="containsText" text="Extremo">
      <formula>NOT(ISERROR(SEARCH("Extremo",N20)))</formula>
    </cfRule>
    <cfRule type="containsText" dxfId="723" priority="1366" operator="containsText" text="Alto">
      <formula>NOT(ISERROR(SEARCH("Alto",N20)))</formula>
    </cfRule>
    <cfRule type="containsText" dxfId="722" priority="1367" operator="containsText" text="Bajo">
      <formula>NOT(ISERROR(SEARCH("Bajo",N20)))</formula>
    </cfRule>
    <cfRule type="containsText" dxfId="721" priority="1368" operator="containsText" text="Moderado">
      <formula>NOT(ISERROR(SEARCH("Moderado",N20)))</formula>
    </cfRule>
  </conditionalFormatting>
  <conditionalFormatting sqref="N30:O30">
    <cfRule type="containsText" dxfId="720" priority="414" operator="containsText" text="Extremo">
      <formula>NOT(ISERROR(SEARCH("Extremo",N30)))</formula>
    </cfRule>
    <cfRule type="containsText" dxfId="719" priority="415" operator="containsText" text="Alto">
      <formula>NOT(ISERROR(SEARCH("Alto",N30)))</formula>
    </cfRule>
    <cfRule type="containsText" dxfId="718" priority="416" operator="containsText" text="Bajo">
      <formula>NOT(ISERROR(SEARCH("Bajo",N30)))</formula>
    </cfRule>
    <cfRule type="containsText" dxfId="717" priority="417" operator="containsText" text="Moderado">
      <formula>NOT(ISERROR(SEARCH("Moderado",N30)))</formula>
    </cfRule>
  </conditionalFormatting>
  <conditionalFormatting sqref="N40:O40">
    <cfRule type="containsText" dxfId="716" priority="303" operator="containsText" text="Extremo">
      <formula>NOT(ISERROR(SEARCH("Extremo",N40)))</formula>
    </cfRule>
    <cfRule type="containsText" dxfId="715" priority="304" operator="containsText" text="Alto">
      <formula>NOT(ISERROR(SEARCH("Alto",N40)))</formula>
    </cfRule>
    <cfRule type="containsText" dxfId="714" priority="305" operator="containsText" text="Bajo">
      <formula>NOT(ISERROR(SEARCH("Bajo",N40)))</formula>
    </cfRule>
    <cfRule type="containsText" dxfId="713" priority="306" operator="containsText" text="Moderado">
      <formula>NOT(ISERROR(SEARCH("Moderado",N40)))</formula>
    </cfRule>
  </conditionalFormatting>
  <conditionalFormatting sqref="N50:O50">
    <cfRule type="containsText" dxfId="712" priority="293" operator="containsText" text="Extremo">
      <formula>NOT(ISERROR(SEARCH("Extremo",N50)))</formula>
    </cfRule>
    <cfRule type="containsText" dxfId="711" priority="294" operator="containsText" text="Alto">
      <formula>NOT(ISERROR(SEARCH("Alto",N50)))</formula>
    </cfRule>
    <cfRule type="containsText" dxfId="710" priority="295" operator="containsText" text="Bajo">
      <formula>NOT(ISERROR(SEARCH("Bajo",N50)))</formula>
    </cfRule>
    <cfRule type="containsText" dxfId="709" priority="296" operator="containsText" text="Moderado">
      <formula>NOT(ISERROR(SEARCH("Moderado",N50)))</formula>
    </cfRule>
  </conditionalFormatting>
  <conditionalFormatting sqref="O10">
    <cfRule type="containsText" dxfId="708" priority="342" operator="containsText" text="Moderado">
      <formula>NOT(ISERROR(SEARCH("Moderado",O10)))</formula>
    </cfRule>
  </conditionalFormatting>
  <conditionalFormatting sqref="H59">
    <cfRule type="containsText" dxfId="707" priority="1" operator="containsText" text="Muy Baja">
      <formula>NOT(ISERROR(SEARCH("Muy Baja",H59)))</formula>
    </cfRule>
    <cfRule type="containsText" dxfId="706" priority="2" operator="containsText" text="Baja">
      <formula>NOT(ISERROR(SEARCH("Baja",H59)))</formula>
    </cfRule>
    <cfRule type="containsText" dxfId="705" priority="3" operator="containsText" text="Muy Alta">
      <formula>NOT(ISERROR(SEARCH("Muy Alta",H59)))</formula>
    </cfRule>
    <cfRule type="containsText" dxfId="704" priority="4" operator="containsText" text="Alta">
      <formula>NOT(ISERROR(SEARCH("Alta",H59)))</formula>
    </cfRule>
    <cfRule type="containsText" dxfId="703" priority="5" operator="containsText" text="Media">
      <formula>NOT(ISERROR(SEARCH("Media",H59)))</formula>
    </cfRule>
    <cfRule type="containsText" dxfId="702" priority="6" operator="containsText" text="Media">
      <formula>NOT(ISERROR(SEARCH("Media",H59)))</formula>
    </cfRule>
    <cfRule type="containsText" dxfId="701" priority="7" operator="containsText" text="Media">
      <formula>NOT(ISERROR(SEARCH("Media",H59)))</formula>
    </cfRule>
    <cfRule type="containsText" dxfId="700" priority="8" operator="containsText" text="Muy Baja">
      <formula>NOT(ISERROR(SEARCH("Muy Baja",H59)))</formula>
    </cfRule>
    <cfRule type="containsText" dxfId="699" priority="9" operator="containsText" text="Baja">
      <formula>NOT(ISERROR(SEARCH("Baja",H59)))</formula>
    </cfRule>
    <cfRule type="containsText" dxfId="698" priority="10" operator="containsText" text="Muy Baja">
      <formula>NOT(ISERROR(SEARCH("Muy Baja",H59)))</formula>
    </cfRule>
    <cfRule type="containsText" dxfId="697" priority="11" operator="containsText" text="Muy Baja">
      <formula>NOT(ISERROR(SEARCH("Muy Baja",H59)))</formula>
    </cfRule>
    <cfRule type="containsText" dxfId="696" priority="12" operator="containsText" text="Muy Baja">
      <formula>NOT(ISERROR(SEARCH("Muy Baja",H59)))</formula>
    </cfRule>
    <cfRule type="containsText" dxfId="695" priority="13" operator="containsText" text="Muy Baja'Tabla probabilidad'!">
      <formula>NOT(ISERROR(SEARCH("Muy Baja'Tabla probabilidad'!",H59)))</formula>
    </cfRule>
    <cfRule type="containsText" dxfId="694" priority="14" operator="containsText" text="Muy bajo">
      <formula>NOT(ISERROR(SEARCH("Muy bajo",H59)))</formula>
    </cfRule>
    <cfRule type="containsText" dxfId="693" priority="15" operator="containsText" text="Alta">
      <formula>NOT(ISERROR(SEARCH("Alta",H59)))</formula>
    </cfRule>
    <cfRule type="containsText" dxfId="692" priority="16" operator="containsText" text="Media">
      <formula>NOT(ISERROR(SEARCH("Media",H59)))</formula>
    </cfRule>
    <cfRule type="containsText" dxfId="691" priority="17" operator="containsText" text="Baja">
      <formula>NOT(ISERROR(SEARCH("Baja",H59)))</formula>
    </cfRule>
    <cfRule type="containsText" dxfId="690" priority="18" operator="containsText" text="Muy baja">
      <formula>NOT(ISERROR(SEARCH("Muy baja",H59)))</formula>
    </cfRule>
    <cfRule type="cellIs" dxfId="689" priority="21" operator="between">
      <formula>1</formula>
      <formula>2</formula>
    </cfRule>
    <cfRule type="cellIs" dxfId="688" priority="22" operator="between">
      <formula>0</formula>
      <formula>2</formula>
    </cfRule>
  </conditionalFormatting>
  <printOptions horizontalCentered="1"/>
  <pageMargins left="0.70866141732283472" right="0.70866141732283472" top="0.74803149606299213" bottom="0.74803149606299213" header="0.31496062992125984" footer="0.31496062992125984"/>
  <pageSetup scale="3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803" operator="containsText" id="{D4158494-FAE5-4853-A580-52567E2FD023}">
            <xm:f>NOT(ISERROR(SEARCH('8- Políticas de Administración '!$B$5,H10)))</xm:f>
            <xm:f>'8- Políticas de Administración '!$B$5</xm:f>
            <x14:dxf>
              <font>
                <color rgb="FF006100"/>
              </font>
              <fill>
                <patternFill>
                  <bgColor rgb="FFC6EFCE"/>
                </patternFill>
              </fill>
            </x14:dxf>
          </x14:cfRule>
          <x14:cfRule type="containsText" priority="804" operator="containsText" id="{009A1948-254C-4020-A26D-7181B4E8E5DF}">
            <xm:f>NOT(ISERROR(SEARCH('8- Políticas de Administración '!$B$5,H10)))</xm:f>
            <xm:f>'8- Políticas de Administración '!$B$5</xm:f>
            <x14:dxf>
              <font>
                <color rgb="FF9C0006"/>
              </font>
              <fill>
                <patternFill>
                  <bgColor rgb="FFFFC7CE"/>
                </patternFill>
              </fill>
            </x14:dxf>
          </x14:cfRule>
          <xm:sqref>H10 H20</xm:sqref>
        </x14:conditionalFormatting>
        <x14:conditionalFormatting xmlns:xm="http://schemas.microsoft.com/office/excel/2006/main">
          <x14:cfRule type="containsText" priority="410" operator="containsText" id="{BF3A1CEA-520B-48AC-B25F-7C6CDFF3DB8D}">
            <xm:f>NOT(ISERROR(SEARCH('8- Políticas de Administración '!$B$5,H30)))</xm:f>
            <xm:f>'8- Políticas de Administración '!$B$5</xm:f>
            <x14:dxf>
              <font>
                <color rgb="FF006100"/>
              </font>
              <fill>
                <patternFill>
                  <bgColor rgb="FFC6EFCE"/>
                </patternFill>
              </fill>
            </x14:dxf>
          </x14:cfRule>
          <x14:cfRule type="containsText" priority="411" operator="containsText" id="{8CF4FB2E-11BC-4916-A399-FE71E647041B}">
            <xm:f>NOT(ISERROR(SEARCH('8- Políticas de Administración '!$B$5,H30)))</xm:f>
            <xm:f>'8- Políticas de Administración '!$B$5</xm:f>
            <x14:dxf>
              <font>
                <color rgb="FF9C0006"/>
              </font>
              <fill>
                <patternFill>
                  <bgColor rgb="FFFFC7CE"/>
                </patternFill>
              </fill>
            </x14:dxf>
          </x14:cfRule>
          <xm:sqref>H30</xm:sqref>
        </x14:conditionalFormatting>
        <x14:conditionalFormatting xmlns:xm="http://schemas.microsoft.com/office/excel/2006/main">
          <x14:cfRule type="containsText" priority="583" operator="containsText" id="{954E1B25-D051-41D0-989E-8AD2D1BE75BA}">
            <xm:f>NOT(ISERROR(SEARCH('8- Políticas de Administración '!$B$5,H50)))</xm:f>
            <xm:f>'8- Políticas de Administración '!$B$5</xm:f>
            <x14:dxf>
              <font>
                <color rgb="FF006100"/>
              </font>
              <fill>
                <patternFill>
                  <bgColor rgb="FFC6EFCE"/>
                </patternFill>
              </fill>
            </x14:dxf>
          </x14:cfRule>
          <x14:cfRule type="containsText" priority="584" operator="containsText" id="{DE7D4B69-6DFB-425D-B1B8-D35A87E1A13E}">
            <xm:f>NOT(ISERROR(SEARCH('8- Políticas de Administración '!$B$5,H50)))</xm:f>
            <xm:f>'8- Políticas de Administración '!$B$5</xm:f>
            <x14:dxf>
              <font>
                <color rgb="FF9C0006"/>
              </font>
              <fill>
                <patternFill>
                  <bgColor rgb="FFFFC7CE"/>
                </patternFill>
              </fill>
            </x14:dxf>
          </x14:cfRule>
          <xm:sqref>H50</xm:sqref>
        </x14:conditionalFormatting>
        <x14:conditionalFormatting xmlns:xm="http://schemas.microsoft.com/office/excel/2006/main">
          <x14:cfRule type="containsText" priority="335" operator="containsText" id="{0960DF4D-0220-4346-B6DC-E14C8ABE03E3}">
            <xm:f>NOT(ISERROR(SEARCH('8- Políticas de Administración '!$B$5,H61)))</xm:f>
            <xm:f>'8- Políticas de Administración '!$B$5</xm:f>
            <x14:dxf>
              <font>
                <color rgb="FF006100"/>
              </font>
              <fill>
                <patternFill>
                  <bgColor rgb="FFC6EFCE"/>
                </patternFill>
              </fill>
            </x14:dxf>
          </x14:cfRule>
          <x14:cfRule type="containsText" priority="336" operator="containsText" id="{CF143FEC-26AF-4DA8-96FF-5EEA2A0766FA}">
            <xm:f>NOT(ISERROR(SEARCH('8- Políticas de Administración '!$B$5,H61)))</xm:f>
            <xm:f>'8- Políticas de Administración '!$B$5</xm:f>
            <x14:dxf>
              <font>
                <color rgb="FF9C0006"/>
              </font>
              <fill>
                <patternFill>
                  <bgColor rgb="FFFFC7CE"/>
                </patternFill>
              </fill>
            </x14:dxf>
          </x14:cfRule>
          <xm:sqref>H61</xm:sqref>
        </x14:conditionalFormatting>
        <x14:conditionalFormatting xmlns:xm="http://schemas.microsoft.com/office/excel/2006/main">
          <x14:cfRule type="containsText" priority="263" operator="containsText" id="{707A634C-B82F-4D42-BC9F-8E261ACE94B9}">
            <xm:f>NOT(ISERROR(SEARCH('8- Políticas de Administración '!$B$5,H71)))</xm:f>
            <xm:f>'8- Políticas de Administración '!$B$5</xm:f>
            <x14:dxf>
              <font>
                <color rgb="FF006100"/>
              </font>
              <fill>
                <patternFill>
                  <bgColor rgb="FFC6EFCE"/>
                </patternFill>
              </fill>
            </x14:dxf>
          </x14:cfRule>
          <x14:cfRule type="containsText" priority="264" operator="containsText" id="{5ED9F1F3-8983-442B-B76F-C783C6960D9C}">
            <xm:f>NOT(ISERROR(SEARCH('8- Políticas de Administración '!$B$5,H71)))</xm:f>
            <xm:f>'8- Políticas de Administración '!$B$5</xm:f>
            <x14:dxf>
              <font>
                <color rgb="FF9C0006"/>
              </font>
              <fill>
                <patternFill>
                  <bgColor rgb="FFFFC7CE"/>
                </patternFill>
              </fill>
            </x14:dxf>
          </x14:cfRule>
          <xm:sqref>H71</xm:sqref>
        </x14:conditionalFormatting>
        <x14:conditionalFormatting xmlns:xm="http://schemas.microsoft.com/office/excel/2006/main">
          <x14:cfRule type="containsText" priority="87" operator="containsText" id="{C58BFB31-8BA8-42E1-987A-2B9B3074CF94}">
            <xm:f>NOT(ISERROR(SEARCH('8- Políticas de Administración '!$B$5,H81)))</xm:f>
            <xm:f>'8- Políticas de Administración '!$B$5</xm:f>
            <x14:dxf>
              <font>
                <color rgb="FF006100"/>
              </font>
              <fill>
                <patternFill>
                  <bgColor rgb="FFC6EFCE"/>
                </patternFill>
              </fill>
            </x14:dxf>
          </x14:cfRule>
          <x14:cfRule type="containsText" priority="88" operator="containsText" id="{AB92AF65-2381-4303-ACFD-D6FC60CDD342}">
            <xm:f>NOT(ISERROR(SEARCH('8- Políticas de Administración '!$B$5,H81)))</xm:f>
            <xm:f>'8- Políticas de Administración '!$B$5</xm:f>
            <x14:dxf>
              <font>
                <color rgb="FF9C0006"/>
              </font>
              <fill>
                <patternFill>
                  <bgColor rgb="FFFFC7CE"/>
                </patternFill>
              </fill>
            </x14:dxf>
          </x14:cfRule>
          <xm:sqref>H81</xm:sqref>
        </x14:conditionalFormatting>
        <x14:conditionalFormatting xmlns:xm="http://schemas.microsoft.com/office/excel/2006/main">
          <x14:cfRule type="containsText" priority="119" operator="containsText" id="{69A975B3-DEF4-4A30-AB0B-521095FB46E2}">
            <xm:f>NOT(ISERROR(SEARCH('8- Políticas de Administración '!$B$5,H91)))</xm:f>
            <xm:f>'8- Políticas de Administración '!$B$5</xm:f>
            <x14:dxf>
              <font>
                <color rgb="FF006100"/>
              </font>
              <fill>
                <patternFill>
                  <bgColor rgb="FFC6EFCE"/>
                </patternFill>
              </fill>
            </x14:dxf>
          </x14:cfRule>
          <x14:cfRule type="containsText" priority="120" operator="containsText" id="{BACB339E-E45E-4512-AFF9-36778C2F257A}">
            <xm:f>NOT(ISERROR(SEARCH('8- Políticas de Administración '!$B$5,H91)))</xm:f>
            <xm:f>'8- Políticas de Administración '!$B$5</xm:f>
            <x14:dxf>
              <font>
                <color rgb="FF9C0006"/>
              </font>
              <fill>
                <patternFill>
                  <bgColor rgb="FFFFC7CE"/>
                </patternFill>
              </fill>
            </x14:dxf>
          </x14:cfRule>
          <xm:sqref>H91</xm:sqref>
        </x14:conditionalFormatting>
        <x14:conditionalFormatting xmlns:xm="http://schemas.microsoft.com/office/excel/2006/main">
          <x14:cfRule type="containsText" priority="19" operator="containsText" id="{9A69E0EC-F6E1-4FF7-9FDF-7002C79CFBAA}">
            <xm:f>NOT(ISERROR(SEARCH('8- Políticas de Administración '!$B$5,H59)))</xm:f>
            <xm:f>'8- Políticas de Administración '!$B$5</xm:f>
            <x14:dxf>
              <font>
                <color rgb="FF006100"/>
              </font>
              <fill>
                <patternFill>
                  <bgColor rgb="FFC6EFCE"/>
                </patternFill>
              </fill>
            </x14:dxf>
          </x14:cfRule>
          <x14:cfRule type="containsText" priority="20" operator="containsText" id="{6BD7F235-B6A3-471D-BEA1-03BBFF6F9D5F}">
            <xm:f>NOT(ISERROR(SEARCH('8- Políticas de Administración '!$B$5,H59)))</xm:f>
            <xm:f>'8- Políticas de Administración '!$B$5</xm:f>
            <x14:dxf>
              <font>
                <color rgb="FF9C0006"/>
              </font>
              <fill>
                <patternFill>
                  <bgColor rgb="FFFFC7CE"/>
                </patternFill>
              </fill>
            </x14:dxf>
          </x14:cfRule>
          <xm:sqref>H59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'8- Políticas de Administración '!$I$17:$I$22</xm:f>
          </x14:formula1>
          <xm:sqref>I10:I100</xm:sqref>
        </x14:dataValidation>
        <x14:dataValidation type="list" allowBlank="1" showInputMessage="1" showErrorMessage="1" xr:uid="{00000000-0002-0000-0500-000001000000}">
          <x14:formula1>
            <xm:f>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xm:f>
          </x14:formula1>
          <xm:sqref>J10:J100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pageSetUpPr fitToPage="1"/>
  </sheetPr>
  <dimension ref="A1:JR98"/>
  <sheetViews>
    <sheetView showGridLines="0" zoomScale="73" zoomScaleNormal="73" zoomScalePageLayoutView="70" workbookViewId="0">
      <pane ySplit="9" topLeftCell="E59" activePane="bottomLeft" state="frozen"/>
      <selection pane="bottomLeft" activeCell="T59" sqref="T59:T60"/>
    </sheetView>
  </sheetViews>
  <sheetFormatPr defaultColWidth="11.42578125" defaultRowHeight="15"/>
  <cols>
    <col min="1" max="1" width="7" customWidth="1"/>
    <col min="2" max="2" width="35.85546875" customWidth="1"/>
    <col min="3" max="3" width="52.5703125" style="48" customWidth="1"/>
    <col min="4" max="4" width="5" hidden="1" customWidth="1"/>
    <col min="5" max="5" width="50" customWidth="1"/>
    <col min="7" max="7" width="12.28515625" bestFit="1" customWidth="1"/>
    <col min="8" max="8" width="14.7109375" bestFit="1" customWidth="1"/>
    <col min="9" max="9" width="13.5703125" customWidth="1"/>
    <col min="10" max="10" width="5" hidden="1" customWidth="1"/>
    <col min="11" max="11" width="11.7109375" customWidth="1"/>
    <col min="12" max="12" width="22.5703125" customWidth="1"/>
    <col min="13" max="13" width="42.7109375" customWidth="1"/>
    <col min="14" max="14" width="7.7109375" customWidth="1"/>
    <col min="15" max="15" width="15.7109375" customWidth="1"/>
    <col min="16" max="17" width="10" customWidth="1"/>
    <col min="18" max="18" width="5" hidden="1" customWidth="1"/>
    <col min="19" max="19" width="11.42578125" customWidth="1"/>
    <col min="20" max="20" width="26.28515625" style="37" customWidth="1"/>
    <col min="21" max="21" width="18.5703125" style="36" customWidth="1"/>
    <col min="22" max="22" width="22.5703125" style="38" customWidth="1"/>
    <col min="23" max="278" width="11.42578125" style="17"/>
    <col min="279" max="16384" width="11.42578125" style="22"/>
  </cols>
  <sheetData>
    <row r="1" spans="1:278" s="19" customFormat="1" ht="27.75" thickTop="1">
      <c r="A1" s="676"/>
      <c r="B1" s="677"/>
      <c r="C1" s="678"/>
      <c r="D1" s="41"/>
      <c r="E1" s="643" t="s">
        <v>299</v>
      </c>
      <c r="F1" s="644"/>
      <c r="G1" s="644"/>
      <c r="H1" s="644"/>
      <c r="I1" s="644"/>
      <c r="J1" s="644"/>
      <c r="K1" s="644"/>
      <c r="L1" s="644"/>
      <c r="M1" s="644"/>
      <c r="N1" s="644"/>
      <c r="O1" s="644"/>
      <c r="P1" s="644"/>
      <c r="Q1" s="644"/>
      <c r="R1" s="644"/>
      <c r="S1" s="644"/>
      <c r="T1" s="644"/>
      <c r="U1" s="644"/>
      <c r="V1" s="644"/>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c r="JL1" s="18"/>
      <c r="JM1" s="18"/>
      <c r="JN1" s="18"/>
      <c r="JO1" s="18"/>
      <c r="JP1" s="18"/>
      <c r="JQ1" s="18"/>
      <c r="JR1" s="18"/>
    </row>
    <row r="2" spans="1:278" s="19" customFormat="1" ht="27">
      <c r="A2" s="679"/>
      <c r="B2" s="620"/>
      <c r="C2" s="680"/>
      <c r="D2" s="41"/>
      <c r="E2" s="645"/>
      <c r="F2" s="646"/>
      <c r="G2" s="646"/>
      <c r="H2" s="646"/>
      <c r="I2" s="646"/>
      <c r="J2" s="646"/>
      <c r="K2" s="646"/>
      <c r="L2" s="646"/>
      <c r="M2" s="646"/>
      <c r="N2" s="646"/>
      <c r="O2" s="646"/>
      <c r="P2" s="646"/>
      <c r="Q2" s="646"/>
      <c r="R2" s="646"/>
      <c r="S2" s="646"/>
      <c r="T2" s="646"/>
      <c r="U2" s="646"/>
      <c r="V2" s="646"/>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c r="JL2" s="18"/>
      <c r="JM2" s="18"/>
      <c r="JN2" s="18"/>
      <c r="JO2" s="18"/>
      <c r="JP2" s="18"/>
      <c r="JQ2" s="18"/>
      <c r="JR2" s="18"/>
    </row>
    <row r="3" spans="1:278" s="19" customFormat="1" ht="27">
      <c r="A3" s="679"/>
      <c r="B3" s="620"/>
      <c r="C3" s="680"/>
      <c r="D3" s="151"/>
      <c r="E3" s="645"/>
      <c r="F3" s="646"/>
      <c r="G3" s="646"/>
      <c r="H3" s="646"/>
      <c r="I3" s="646"/>
      <c r="J3" s="646"/>
      <c r="K3" s="646"/>
      <c r="L3" s="646"/>
      <c r="M3" s="646"/>
      <c r="N3" s="646"/>
      <c r="O3" s="646"/>
      <c r="P3" s="646"/>
      <c r="Q3" s="646"/>
      <c r="R3" s="646"/>
      <c r="S3" s="646"/>
      <c r="T3" s="646"/>
      <c r="U3" s="646"/>
      <c r="V3" s="646"/>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c r="JL3" s="18"/>
      <c r="JM3" s="18"/>
      <c r="JN3" s="18"/>
      <c r="JO3" s="18"/>
      <c r="JP3" s="18"/>
      <c r="JQ3" s="18"/>
      <c r="JR3" s="18"/>
    </row>
    <row r="4" spans="1:278" s="19" customFormat="1" ht="18">
      <c r="A4" s="621" t="s">
        <v>300</v>
      </c>
      <c r="B4" s="621"/>
      <c r="C4" s="641" t="s">
        <v>301</v>
      </c>
      <c r="D4" s="641"/>
      <c r="E4" s="641"/>
      <c r="F4" s="641"/>
      <c r="G4" s="641"/>
      <c r="H4" s="641"/>
      <c r="I4" s="641"/>
      <c r="J4" s="641"/>
      <c r="K4" s="641"/>
      <c r="L4" s="641"/>
      <c r="M4" s="641"/>
      <c r="N4" s="641"/>
      <c r="O4" s="641"/>
      <c r="P4" s="641"/>
      <c r="Q4" s="641"/>
      <c r="R4" s="192"/>
      <c r="S4" s="192"/>
      <c r="T4" s="192"/>
      <c r="U4" s="192"/>
      <c r="V4" s="192"/>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c r="JL4" s="18"/>
      <c r="JM4" s="18"/>
      <c r="JN4" s="18"/>
      <c r="JO4" s="18"/>
      <c r="JP4" s="18"/>
      <c r="JQ4" s="18"/>
      <c r="JR4" s="18"/>
    </row>
    <row r="5" spans="1:278" s="19" customFormat="1" ht="56.45" customHeight="1">
      <c r="A5" s="621" t="s">
        <v>302</v>
      </c>
      <c r="B5" s="621"/>
      <c r="C5" s="641" t="s">
        <v>303</v>
      </c>
      <c r="D5" s="641"/>
      <c r="E5" s="641"/>
      <c r="F5" s="641"/>
      <c r="G5" s="641"/>
      <c r="H5" s="641"/>
      <c r="I5" s="641"/>
      <c r="J5" s="641"/>
      <c r="K5" s="641"/>
      <c r="L5" s="641"/>
      <c r="M5" s="641"/>
      <c r="N5" s="641"/>
      <c r="O5" s="641"/>
      <c r="P5" s="641"/>
      <c r="Q5" s="641"/>
      <c r="R5" s="193"/>
      <c r="S5" s="193"/>
      <c r="T5" s="193"/>
      <c r="U5" s="193"/>
      <c r="V5" s="193"/>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c r="JJ5" s="18"/>
      <c r="JK5" s="18"/>
      <c r="JL5" s="18"/>
      <c r="JM5" s="18"/>
      <c r="JN5" s="18"/>
      <c r="JO5" s="18"/>
      <c r="JP5" s="18"/>
      <c r="JQ5" s="18"/>
      <c r="JR5" s="18"/>
    </row>
    <row r="6" spans="1:278" s="19" customFormat="1" ht="18">
      <c r="A6" s="621" t="s">
        <v>304</v>
      </c>
      <c r="B6" s="621"/>
      <c r="C6" s="642" t="s">
        <v>305</v>
      </c>
      <c r="D6" s="642"/>
      <c r="E6" s="642"/>
      <c r="F6" s="642"/>
      <c r="G6" s="642"/>
      <c r="H6" s="642"/>
      <c r="I6" s="642"/>
      <c r="J6" s="642"/>
      <c r="K6" s="642"/>
      <c r="L6" s="642"/>
      <c r="M6" s="642"/>
      <c r="N6" s="642"/>
      <c r="O6" s="642"/>
      <c r="P6" s="642"/>
      <c r="Q6" s="642"/>
      <c r="R6" s="192"/>
      <c r="S6" s="192"/>
      <c r="T6" s="192"/>
      <c r="U6" s="192"/>
      <c r="V6" s="192"/>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c r="JJ6" s="18"/>
      <c r="JK6" s="18"/>
      <c r="JL6" s="18"/>
      <c r="JM6" s="18"/>
      <c r="JN6" s="18"/>
      <c r="JO6" s="18"/>
      <c r="JP6" s="18"/>
      <c r="JQ6" s="18"/>
      <c r="JR6" s="18"/>
    </row>
    <row r="7" spans="1:278" s="19" customFormat="1" ht="16.5">
      <c r="A7" s="681" t="s">
        <v>306</v>
      </c>
      <c r="B7" s="681"/>
      <c r="C7" s="681"/>
      <c r="D7" s="682" t="s">
        <v>395</v>
      </c>
      <c r="E7" s="639"/>
      <c r="F7" s="639"/>
      <c r="G7" s="639"/>
      <c r="H7" s="639"/>
      <c r="I7" s="639"/>
      <c r="J7" s="639"/>
      <c r="K7" s="639"/>
      <c r="L7" s="639"/>
      <c r="M7" s="639"/>
      <c r="N7" s="639"/>
      <c r="O7" s="639"/>
      <c r="P7" s="639"/>
      <c r="Q7" s="639"/>
      <c r="R7" s="640"/>
      <c r="S7" s="127"/>
      <c r="T7" s="681" t="s">
        <v>396</v>
      </c>
      <c r="U7" s="681"/>
      <c r="V7" s="681"/>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c r="FX7" s="18"/>
      <c r="FY7" s="18"/>
      <c r="FZ7" s="18"/>
      <c r="GA7" s="18"/>
      <c r="GB7" s="18"/>
      <c r="GC7" s="18"/>
      <c r="GD7" s="18"/>
      <c r="GE7" s="18"/>
      <c r="GF7" s="18"/>
      <c r="GG7" s="18"/>
      <c r="GH7" s="18"/>
      <c r="GI7" s="18"/>
      <c r="GJ7" s="18"/>
      <c r="GK7" s="18"/>
      <c r="GL7" s="18"/>
      <c r="GM7" s="18"/>
      <c r="GN7" s="18"/>
      <c r="GO7" s="18"/>
      <c r="GP7" s="18"/>
      <c r="GQ7" s="18"/>
      <c r="GR7" s="18"/>
      <c r="GS7" s="18"/>
      <c r="GT7" s="18"/>
      <c r="GU7" s="18"/>
      <c r="GV7" s="18"/>
      <c r="GW7" s="18"/>
      <c r="GX7" s="18"/>
      <c r="GY7" s="18"/>
      <c r="GZ7" s="18"/>
      <c r="HA7" s="18"/>
      <c r="HB7" s="18"/>
      <c r="HC7" s="18"/>
      <c r="HD7" s="18"/>
      <c r="HE7" s="18"/>
      <c r="HF7" s="18"/>
      <c r="HG7" s="18"/>
      <c r="HH7" s="18"/>
      <c r="HI7" s="18"/>
      <c r="HJ7" s="18"/>
      <c r="HK7" s="18"/>
      <c r="HL7" s="18"/>
      <c r="HM7" s="18"/>
      <c r="HN7" s="18"/>
      <c r="HO7" s="18"/>
      <c r="HP7" s="18"/>
      <c r="HQ7" s="18"/>
      <c r="HR7" s="18"/>
      <c r="HS7" s="18"/>
      <c r="HT7" s="18"/>
      <c r="HU7" s="18"/>
      <c r="HV7" s="18"/>
      <c r="HW7" s="18"/>
      <c r="HX7" s="18"/>
      <c r="HY7" s="18"/>
      <c r="HZ7" s="18"/>
      <c r="IA7" s="18"/>
      <c r="IB7" s="18"/>
      <c r="IC7" s="18"/>
      <c r="ID7" s="18"/>
      <c r="IE7" s="18"/>
      <c r="IF7" s="18"/>
      <c r="IG7" s="18"/>
      <c r="IH7" s="18"/>
      <c r="II7" s="18"/>
      <c r="IJ7" s="18"/>
      <c r="IK7" s="18"/>
      <c r="IL7" s="18"/>
      <c r="IM7" s="18"/>
      <c r="IN7" s="18"/>
      <c r="IO7" s="18"/>
      <c r="IP7" s="18"/>
      <c r="IQ7" s="18"/>
      <c r="IR7" s="18"/>
      <c r="IS7" s="18"/>
      <c r="IT7" s="18"/>
      <c r="IU7" s="18"/>
      <c r="IV7" s="18"/>
      <c r="IW7" s="18"/>
      <c r="IX7" s="18"/>
      <c r="IY7" s="18"/>
      <c r="IZ7" s="18"/>
      <c r="JA7" s="18"/>
      <c r="JB7" s="18"/>
      <c r="JC7" s="18"/>
      <c r="JD7" s="18"/>
      <c r="JE7" s="18"/>
      <c r="JF7" s="18"/>
      <c r="JG7" s="18"/>
      <c r="JH7" s="18"/>
      <c r="JI7" s="18"/>
      <c r="JJ7" s="18"/>
      <c r="JK7" s="18"/>
      <c r="JL7" s="18"/>
      <c r="JM7" s="18"/>
      <c r="JN7" s="18"/>
      <c r="JO7" s="18"/>
      <c r="JP7" s="18"/>
      <c r="JQ7" s="18"/>
      <c r="JR7" s="18"/>
    </row>
    <row r="8" spans="1:278" s="19" customFormat="1" ht="30" customHeight="1" thickTop="1" thickBot="1">
      <c r="A8" s="683" t="s">
        <v>311</v>
      </c>
      <c r="B8" s="684" t="s">
        <v>397</v>
      </c>
      <c r="C8" s="686" t="s">
        <v>307</v>
      </c>
      <c r="D8" s="688" t="s">
        <v>398</v>
      </c>
      <c r="E8" s="690" t="s">
        <v>274</v>
      </c>
      <c r="F8" s="691" t="s">
        <v>399</v>
      </c>
      <c r="G8" s="692"/>
      <c r="H8" s="692"/>
      <c r="I8" s="692"/>
      <c r="J8" s="692"/>
      <c r="K8" s="693"/>
      <c r="L8" s="691" t="s">
        <v>400</v>
      </c>
      <c r="M8" s="692"/>
      <c r="N8" s="692"/>
      <c r="O8" s="692"/>
      <c r="P8" s="692"/>
      <c r="Q8" s="692"/>
      <c r="R8" s="692"/>
      <c r="S8" s="693"/>
      <c r="T8" s="55"/>
      <c r="U8" s="56"/>
      <c r="V8" s="84" t="s">
        <v>401</v>
      </c>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c r="IV8" s="18"/>
      <c r="IW8" s="18"/>
      <c r="IX8" s="18"/>
      <c r="IY8" s="18"/>
      <c r="IZ8" s="18"/>
      <c r="JA8" s="18"/>
      <c r="JB8" s="18"/>
      <c r="JC8" s="18"/>
      <c r="JD8" s="18"/>
      <c r="JE8" s="18"/>
      <c r="JF8" s="18"/>
      <c r="JG8" s="18"/>
      <c r="JH8" s="18"/>
      <c r="JI8" s="18"/>
      <c r="JJ8" s="18"/>
      <c r="JK8" s="18"/>
      <c r="JL8" s="18"/>
      <c r="JM8" s="18"/>
      <c r="JN8" s="18"/>
      <c r="JO8" s="18"/>
      <c r="JP8" s="18"/>
      <c r="JQ8" s="18"/>
      <c r="JR8" s="18"/>
    </row>
    <row r="9" spans="1:278" s="21" customFormat="1" ht="96" customHeight="1" thickTop="1" thickBot="1">
      <c r="A9" s="622"/>
      <c r="B9" s="685"/>
      <c r="C9" s="687"/>
      <c r="D9" s="689"/>
      <c r="E9" s="637"/>
      <c r="F9" s="46" t="s">
        <v>276</v>
      </c>
      <c r="G9" s="46" t="s">
        <v>278</v>
      </c>
      <c r="H9" s="46" t="s">
        <v>402</v>
      </c>
      <c r="I9" s="46" t="s">
        <v>280</v>
      </c>
      <c r="J9" s="130" t="s">
        <v>403</v>
      </c>
      <c r="K9" s="46" t="s">
        <v>286</v>
      </c>
      <c r="L9" s="46" t="s">
        <v>404</v>
      </c>
      <c r="M9" s="122" t="s">
        <v>283</v>
      </c>
      <c r="N9" s="46" t="s">
        <v>405</v>
      </c>
      <c r="O9" s="46" t="s">
        <v>406</v>
      </c>
      <c r="P9" s="46" t="s">
        <v>407</v>
      </c>
      <c r="Q9" s="46" t="s">
        <v>408</v>
      </c>
      <c r="R9" s="130" t="s">
        <v>403</v>
      </c>
      <c r="S9" s="46" t="s">
        <v>409</v>
      </c>
      <c r="T9" s="49" t="s">
        <v>288</v>
      </c>
      <c r="U9" s="49" t="s">
        <v>290</v>
      </c>
      <c r="V9" s="50" t="s">
        <v>410</v>
      </c>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c r="JJ9" s="20"/>
      <c r="JK9" s="20"/>
      <c r="JL9" s="20"/>
      <c r="JM9" s="20"/>
      <c r="JN9" s="20"/>
      <c r="JO9" s="20"/>
      <c r="JP9" s="20"/>
      <c r="JQ9" s="20"/>
      <c r="JR9" s="20"/>
    </row>
    <row r="10" spans="1:278" ht="210.75" customHeight="1">
      <c r="A10" s="700">
        <f>'5- Identificación de Riesgos'!A10</f>
        <v>1</v>
      </c>
      <c r="B10" s="703" t="str">
        <f>'5- Identificación de Riesgos'!B10</f>
        <v>Vencimiento de Términos</v>
      </c>
      <c r="C10" s="169" t="str">
        <f>'5- Identificación de Riesgos'!D10</f>
        <v>1. Mayor demanda de justicia.</v>
      </c>
      <c r="D10" s="163"/>
      <c r="E10" s="170" t="s">
        <v>411</v>
      </c>
      <c r="F10" s="155" t="s">
        <v>412</v>
      </c>
      <c r="G10" s="155" t="s">
        <v>413</v>
      </c>
      <c r="H10" s="155" t="s">
        <v>412</v>
      </c>
      <c r="I10" s="155" t="s">
        <v>413</v>
      </c>
      <c r="J10" s="162">
        <f>COUNTIF(F10:I10,"SI")/4</f>
        <v>0.5</v>
      </c>
      <c r="K10" s="657">
        <f>AVERAGE(J10:J14)</f>
        <v>0.75</v>
      </c>
      <c r="L10" s="155" t="str">
        <f>'5- Identificación de Riesgos'!I10</f>
        <v>Afectación de reputacion,imagén,  credibilidad, satisfacción de usuarios y PI</v>
      </c>
      <c r="M10" s="303" t="s">
        <v>414</v>
      </c>
      <c r="N10" s="155" t="s">
        <v>412</v>
      </c>
      <c r="O10" s="155" t="s">
        <v>412</v>
      </c>
      <c r="P10" s="155" t="s">
        <v>413</v>
      </c>
      <c r="Q10" s="155" t="s">
        <v>413</v>
      </c>
      <c r="R10" s="162">
        <f>SUM(COUNTIF(N10,"SI")*25%,COUNTIF(O10,"SI")*40%,COUNTIF(P10,"SI")*25%,COUNTIF(Q10,"SI")*10%)</f>
        <v>0.35</v>
      </c>
      <c r="S10" s="694">
        <f>AVERAGE(R10:R13)</f>
        <v>0.83750000000000002</v>
      </c>
      <c r="T10" s="668" t="str">
        <f>CONCATENATE(INDEX('8- Políticas de Administración '!$B$6:$F$10,MATCH(ROUND(IF((RIGHT('5- Identificación de Riesgos'!H10,1)-'6- Valoración Controles'!K10)&lt;1,1,(RIGHT('5- Identificación de Riesgos'!H10,1)-'6- Valoración Controles'!K10)),0),'8- Políticas de Administración '!$F$6:$F$10,0),1)," - ",ROUND(IF((RIGHT('5- Identificación de Riesgos'!H10,1)-'6- Valoración Controles'!K10)&lt;1,1,(RIGHT('5- Identificación de Riesgos'!H10,1)-'6- Valoración Controles'!K10)),0))</f>
        <v>Muy Baja - 1</v>
      </c>
      <c r="U10" s="577" t="str">
        <f>CONCATENATE(INDEX('8- Políticas de Administración '!$B$17:$F$21,MATCH(ROUND(IF((RIGHT('5- Identificación de Riesgos'!M10,1)-'6- Valoración Controles'!S10)&lt;1,1,(RIGHT('5- Identificación de Riesgos'!M10,1)-'6- Valoración Controles'!S10)),0),'8- Políticas de Administración '!$F$17:$F$21,0),1)," - ",ROUND(IF((RIGHT('5- Identificación de Riesgos'!M10,1)-'6- Valoración Controles'!S10)&lt;1,1,(RIGHT('5- Identificación de Riesgos'!M10,1)-'6- Valoración Controles'!S10)),0))</f>
        <v>Menor - 2</v>
      </c>
      <c r="V10" s="591" t="str">
        <f>CONCATENATE(VLOOKUP((LEFT(T10,LEN(T10)-4)&amp;LEFT(U10,LEN(U10)-4)),'9- Matriz de Calor '!$D$18:$E$42,2,0)," - ",RIGHT(T10,1)*RIGHT(U10,1))</f>
        <v>Bajo - 2</v>
      </c>
    </row>
    <row r="11" spans="1:278" ht="207.75" customHeight="1">
      <c r="A11" s="701"/>
      <c r="B11" s="704"/>
      <c r="C11" s="171" t="str">
        <f>'5- Identificación de Riesgos'!D11</f>
        <v>2. Insuficiencia de  personal  para atender la función misional y la atención a las partes interesadas en los despachos judiciales y centro de servicios</v>
      </c>
      <c r="D11" s="164"/>
      <c r="E11" s="172" t="s">
        <v>415</v>
      </c>
      <c r="F11" s="156" t="s">
        <v>412</v>
      </c>
      <c r="G11" s="156" t="s">
        <v>413</v>
      </c>
      <c r="H11" s="156" t="s">
        <v>412</v>
      </c>
      <c r="I11" s="156" t="s">
        <v>412</v>
      </c>
      <c r="J11" s="160">
        <f t="shared" ref="J11:J29" si="0">COUNTIF(F11:I11,"SI")/4</f>
        <v>0.25</v>
      </c>
      <c r="K11" s="653"/>
      <c r="L11" s="156" t="str">
        <f>'5- Identificación de Riesgos'!I11</f>
        <v>Afectación Económica</v>
      </c>
      <c r="M11" s="178" t="s">
        <v>416</v>
      </c>
      <c r="N11" s="156" t="s">
        <v>413</v>
      </c>
      <c r="O11" s="156" t="s">
        <v>413</v>
      </c>
      <c r="P11" s="156" t="s">
        <v>413</v>
      </c>
      <c r="Q11" s="156" t="s">
        <v>413</v>
      </c>
      <c r="R11" s="160">
        <f t="shared" ref="R11:R29" si="1">SUM(COUNTIF(N11,"SI")*25%,COUNTIF(O11,"SI")*40%,COUNTIF(P11,"SI")*25%,COUNTIF(Q11,"SI")*10%)</f>
        <v>1</v>
      </c>
      <c r="S11" s="695"/>
      <c r="T11" s="669"/>
      <c r="U11" s="578"/>
      <c r="V11" s="583"/>
    </row>
    <row r="12" spans="1:278" ht="162.75" customHeight="1">
      <c r="A12" s="701"/>
      <c r="B12" s="704"/>
      <c r="C12" s="171" t="str">
        <f>'5- Identificación de Riesgos'!D12</f>
        <v>3. Complejidad de los procesos judiciales y solicitudes, lo cual incrementa los tiempos para su resolución.</v>
      </c>
      <c r="D12" s="164"/>
      <c r="E12" s="172" t="s">
        <v>417</v>
      </c>
      <c r="F12" s="156" t="s">
        <v>413</v>
      </c>
      <c r="G12" s="156" t="s">
        <v>413</v>
      </c>
      <c r="H12" s="156" t="s">
        <v>413</v>
      </c>
      <c r="I12" s="156" t="s">
        <v>413</v>
      </c>
      <c r="J12" s="160">
        <f t="shared" si="0"/>
        <v>1</v>
      </c>
      <c r="K12" s="653"/>
      <c r="L12" s="156" t="str">
        <f>'5- Identificación de Riesgos'!I12</f>
        <v>Interrupción o afectación en la prestación del servicio judicial</v>
      </c>
      <c r="M12" s="212" t="s">
        <v>418</v>
      </c>
      <c r="N12" s="156" t="s">
        <v>413</v>
      </c>
      <c r="O12" s="156" t="s">
        <v>413</v>
      </c>
      <c r="P12" s="156" t="s">
        <v>413</v>
      </c>
      <c r="Q12" s="156" t="s">
        <v>413</v>
      </c>
      <c r="R12" s="160">
        <f t="shared" si="1"/>
        <v>1</v>
      </c>
      <c r="S12" s="695"/>
      <c r="T12" s="669"/>
      <c r="U12" s="578"/>
      <c r="V12" s="583"/>
    </row>
    <row r="13" spans="1:278" ht="222" customHeight="1">
      <c r="A13" s="701"/>
      <c r="B13" s="704"/>
      <c r="C13" s="171" t="str">
        <f>'5- Identificación de Riesgos'!D13</f>
        <v>4.Fallas en la planeación  para el desarrollo de las tareas propias del despacho.</v>
      </c>
      <c r="D13" s="164"/>
      <c r="E13" s="172" t="s">
        <v>419</v>
      </c>
      <c r="F13" s="156" t="s">
        <v>413</v>
      </c>
      <c r="G13" s="156" t="s">
        <v>413</v>
      </c>
      <c r="H13" s="156" t="s">
        <v>413</v>
      </c>
      <c r="I13" s="156" t="s">
        <v>413</v>
      </c>
      <c r="J13" s="160">
        <f t="shared" si="0"/>
        <v>1</v>
      </c>
      <c r="K13" s="653"/>
      <c r="L13" s="156" t="str">
        <f>'5- Identificación de Riesgos'!I13</f>
        <v>Incumplimiento de las metas establecidas</v>
      </c>
      <c r="M13" s="178" t="s">
        <v>420</v>
      </c>
      <c r="N13" s="156" t="s">
        <v>413</v>
      </c>
      <c r="O13" s="156" t="s">
        <v>413</v>
      </c>
      <c r="P13" s="156" t="s">
        <v>413</v>
      </c>
      <c r="Q13" s="156" t="s">
        <v>413</v>
      </c>
      <c r="R13" s="160">
        <f t="shared" si="1"/>
        <v>1</v>
      </c>
      <c r="S13" s="695"/>
      <c r="T13" s="669"/>
      <c r="U13" s="578"/>
      <c r="V13" s="583"/>
    </row>
    <row r="14" spans="1:278" ht="213.75" customHeight="1">
      <c r="A14" s="701"/>
      <c r="B14" s="704"/>
      <c r="C14" s="171" t="str">
        <f>'5- Identificación de Riesgos'!D14</f>
        <v>5.  Fallas e insuficiencia de las herramientas tecnológicas.</v>
      </c>
      <c r="D14" s="164"/>
      <c r="E14" s="331" t="s">
        <v>421</v>
      </c>
      <c r="F14" s="156" t="s">
        <v>413</v>
      </c>
      <c r="G14" s="156" t="s">
        <v>413</v>
      </c>
      <c r="H14" s="156" t="s">
        <v>413</v>
      </c>
      <c r="I14" s="156" t="s">
        <v>413</v>
      </c>
      <c r="J14" s="160">
        <f t="shared" si="0"/>
        <v>1</v>
      </c>
      <c r="K14" s="653"/>
      <c r="L14" s="156"/>
      <c r="M14" s="212"/>
      <c r="N14" s="156"/>
      <c r="O14" s="156"/>
      <c r="P14" s="156"/>
      <c r="Q14" s="156"/>
      <c r="R14" s="160">
        <f t="shared" si="1"/>
        <v>0</v>
      </c>
      <c r="S14" s="695"/>
      <c r="T14" s="669"/>
      <c r="U14" s="578"/>
      <c r="V14" s="583"/>
    </row>
    <row r="15" spans="1:278">
      <c r="A15" s="701"/>
      <c r="B15" s="704"/>
      <c r="C15" s="171"/>
      <c r="D15" s="164"/>
      <c r="E15" s="172"/>
      <c r="F15" s="156"/>
      <c r="G15" s="156"/>
      <c r="H15" s="156"/>
      <c r="I15" s="156"/>
      <c r="J15" s="160">
        <f t="shared" si="0"/>
        <v>0</v>
      </c>
      <c r="K15" s="653"/>
      <c r="L15" s="156">
        <f>'5- Identificación de Riesgos'!I15</f>
        <v>0</v>
      </c>
      <c r="M15" s="178"/>
      <c r="N15" s="156"/>
      <c r="O15" s="156"/>
      <c r="P15" s="156"/>
      <c r="Q15" s="156"/>
      <c r="R15" s="160">
        <f t="shared" si="1"/>
        <v>0</v>
      </c>
      <c r="S15" s="695"/>
      <c r="T15" s="669"/>
      <c r="U15" s="578"/>
      <c r="V15" s="583"/>
    </row>
    <row r="16" spans="1:278">
      <c r="A16" s="701"/>
      <c r="B16" s="704"/>
      <c r="C16" s="171"/>
      <c r="D16" s="164"/>
      <c r="E16" s="172"/>
      <c r="F16" s="156"/>
      <c r="G16" s="156"/>
      <c r="H16" s="156"/>
      <c r="I16" s="156"/>
      <c r="J16" s="160">
        <f t="shared" si="0"/>
        <v>0</v>
      </c>
      <c r="K16" s="653"/>
      <c r="L16" s="156">
        <f>'5- Identificación de Riesgos'!I16</f>
        <v>0</v>
      </c>
      <c r="M16" s="178"/>
      <c r="N16" s="156"/>
      <c r="O16" s="156"/>
      <c r="P16" s="156"/>
      <c r="Q16" s="156"/>
      <c r="R16" s="160">
        <f t="shared" si="1"/>
        <v>0</v>
      </c>
      <c r="S16" s="695"/>
      <c r="T16" s="669"/>
      <c r="U16" s="578"/>
      <c r="V16" s="583"/>
    </row>
    <row r="17" spans="1:22">
      <c r="A17" s="701"/>
      <c r="B17" s="704"/>
      <c r="C17" s="171"/>
      <c r="D17" s="164"/>
      <c r="E17" s="172"/>
      <c r="F17" s="156"/>
      <c r="G17" s="156"/>
      <c r="H17" s="156"/>
      <c r="I17" s="156"/>
      <c r="J17" s="160">
        <f t="shared" si="0"/>
        <v>0</v>
      </c>
      <c r="K17" s="653"/>
      <c r="L17" s="156">
        <f>'5- Identificación de Riesgos'!I17</f>
        <v>0</v>
      </c>
      <c r="M17" s="178"/>
      <c r="N17" s="156"/>
      <c r="O17" s="156"/>
      <c r="P17" s="156"/>
      <c r="Q17" s="156"/>
      <c r="R17" s="160">
        <f t="shared" si="1"/>
        <v>0</v>
      </c>
      <c r="S17" s="695"/>
      <c r="T17" s="669"/>
      <c r="U17" s="578"/>
      <c r="V17" s="583"/>
    </row>
    <row r="18" spans="1:22" ht="15" customHeight="1">
      <c r="A18" s="701"/>
      <c r="B18" s="704"/>
      <c r="C18" s="171"/>
      <c r="D18" s="164"/>
      <c r="E18" s="172"/>
      <c r="F18" s="156"/>
      <c r="G18" s="156"/>
      <c r="H18" s="156"/>
      <c r="I18" s="156"/>
      <c r="J18" s="160">
        <f t="shared" si="0"/>
        <v>0</v>
      </c>
      <c r="K18" s="653"/>
      <c r="L18" s="156">
        <f>'5- Identificación de Riesgos'!I18</f>
        <v>0</v>
      </c>
      <c r="M18" s="178"/>
      <c r="N18" s="156"/>
      <c r="O18" s="156"/>
      <c r="P18" s="156"/>
      <c r="Q18" s="156"/>
      <c r="R18" s="160">
        <f t="shared" si="1"/>
        <v>0</v>
      </c>
      <c r="S18" s="695"/>
      <c r="T18" s="669"/>
      <c r="U18" s="578"/>
      <c r="V18" s="583"/>
    </row>
    <row r="19" spans="1:22" ht="15.75" thickBot="1">
      <c r="A19" s="702"/>
      <c r="B19" s="705"/>
      <c r="C19" s="173"/>
      <c r="D19" s="166"/>
      <c r="E19" s="174"/>
      <c r="F19" s="157"/>
      <c r="G19" s="157"/>
      <c r="H19" s="157"/>
      <c r="I19" s="157"/>
      <c r="J19" s="161">
        <f t="shared" si="0"/>
        <v>0</v>
      </c>
      <c r="K19" s="671"/>
      <c r="L19" s="157">
        <f>'5- Identificación de Riesgos'!I19</f>
        <v>0</v>
      </c>
      <c r="M19" s="179"/>
      <c r="N19" s="157"/>
      <c r="O19" s="157"/>
      <c r="P19" s="157"/>
      <c r="Q19" s="157"/>
      <c r="R19" s="161">
        <f t="shared" si="1"/>
        <v>0</v>
      </c>
      <c r="S19" s="696"/>
      <c r="T19" s="670"/>
      <c r="U19" s="579"/>
      <c r="V19" s="592"/>
    </row>
    <row r="20" spans="1:22" ht="177" customHeight="1">
      <c r="A20" s="700">
        <f>'5- Identificación de Riesgos'!A20</f>
        <v>2</v>
      </c>
      <c r="B20" s="580" t="str">
        <f>'5- Identificación de Riesgos'!B20</f>
        <v xml:space="preserve">Incumplimientos en la realizacion de audiencias </v>
      </c>
      <c r="C20" s="176" t="str">
        <f>'5- Identificación de Riesgos'!D20</f>
        <v xml:space="preserve">1. Inasistencia del Juez </v>
      </c>
      <c r="D20" s="154"/>
      <c r="E20" s="177" t="s">
        <v>422</v>
      </c>
      <c r="F20" s="158" t="s">
        <v>413</v>
      </c>
      <c r="G20" s="158" t="s">
        <v>413</v>
      </c>
      <c r="H20" s="158" t="s">
        <v>413</v>
      </c>
      <c r="I20" s="158" t="s">
        <v>413</v>
      </c>
      <c r="J20" s="159">
        <f t="shared" si="0"/>
        <v>1</v>
      </c>
      <c r="K20" s="652">
        <f>AVERAGE(J20:J24)</f>
        <v>1</v>
      </c>
      <c r="L20" s="158" t="str">
        <f>'5- Identificación de Riesgos'!I20</f>
        <v>Afectación de reputacion,imagén,  credibilidad, satisfacción de usuarios y PI</v>
      </c>
      <c r="M20" s="332" t="s">
        <v>414</v>
      </c>
      <c r="N20" s="158" t="s">
        <v>412</v>
      </c>
      <c r="O20" s="158" t="s">
        <v>412</v>
      </c>
      <c r="P20" s="158" t="s">
        <v>413</v>
      </c>
      <c r="Q20" s="158" t="s">
        <v>413</v>
      </c>
      <c r="R20" s="159">
        <f t="shared" si="1"/>
        <v>0.35</v>
      </c>
      <c r="S20" s="652">
        <f>AVERAGE(R20:R22)</f>
        <v>0.78333333333333333</v>
      </c>
      <c r="T20" s="588" t="str">
        <f>CONCATENATE(INDEX('8- Políticas de Administración '!$B$6:$F$10,MATCH(ROUND(IF((RIGHT('5- Identificación de Riesgos'!H20,1)-'6- Valoración Controles'!K20)&lt;1,1,(RIGHT('5- Identificación de Riesgos'!H20,1)-'6- Valoración Controles'!K20)),0),'8- Políticas de Administración '!$F$6:$F$10,0),1)," - ",ROUND(IF((RIGHT('5- Identificación de Riesgos'!H20,1)-'6- Valoración Controles'!K20)&lt;1,1,(RIGHT('5- Identificación de Riesgos'!H20,1)-'6- Valoración Controles'!K20)),0))</f>
        <v>Muy Baja - 1</v>
      </c>
      <c r="U20" s="577" t="str">
        <f>CONCATENATE(INDEX('8- Políticas de Administración '!$B$17:$F$21,MATCH(ROUND(IF((RIGHT('5- Identificación de Riesgos'!M20,1)-'6- Valoración Controles'!S20)&lt;1,1,(RIGHT('5- Identificación de Riesgos'!M20,1)-'6- Valoración Controles'!S20)),0),'8- Políticas de Administración '!$F$17:$F$21,0),1)," - ",ROUND(IF((RIGHT('5- Identificación de Riesgos'!M20,1)-'6- Valoración Controles'!S20)&lt;1,1,(RIGHT('5- Identificación de Riesgos'!M20,1)-'6- Valoración Controles'!S20)),0))</f>
        <v>Menor - 2</v>
      </c>
      <c r="V20" s="591" t="str">
        <f>CONCATENATE(VLOOKUP((LEFT(T20,LEN(T20)-4)&amp;LEFT(U20,LEN(U20)-4)),'9- Matriz de Calor '!$D$18:$E$42,2,0)," - ",RIGHT(T20,1)*RIGHT(U20,1))</f>
        <v>Bajo - 2</v>
      </c>
    </row>
    <row r="21" spans="1:22" ht="112.5" customHeight="1">
      <c r="A21" s="701"/>
      <c r="B21" s="578"/>
      <c r="C21" s="171" t="str">
        <f>'5- Identificación de Riesgos'!D21</f>
        <v xml:space="preserve">2. Falta de tiempo para  la realización.
</v>
      </c>
      <c r="D21" s="164"/>
      <c r="E21" s="172" t="s">
        <v>423</v>
      </c>
      <c r="F21" s="156" t="s">
        <v>413</v>
      </c>
      <c r="G21" s="156" t="s">
        <v>413</v>
      </c>
      <c r="H21" s="156" t="s">
        <v>413</v>
      </c>
      <c r="I21" s="156" t="s">
        <v>413</v>
      </c>
      <c r="J21" s="160">
        <f t="shared" si="0"/>
        <v>1</v>
      </c>
      <c r="K21" s="653"/>
      <c r="L21" s="156" t="str">
        <f>'5- Identificación de Riesgos'!I21</f>
        <v>Incumplimiento de las metas establecidas</v>
      </c>
      <c r="M21" s="178" t="s">
        <v>424</v>
      </c>
      <c r="N21" s="156" t="s">
        <v>413</v>
      </c>
      <c r="O21" s="156" t="s">
        <v>413</v>
      </c>
      <c r="P21" s="156" t="s">
        <v>413</v>
      </c>
      <c r="Q21" s="156" t="s">
        <v>413</v>
      </c>
      <c r="R21" s="160">
        <f t="shared" si="1"/>
        <v>1</v>
      </c>
      <c r="S21" s="653"/>
      <c r="T21" s="589"/>
      <c r="U21" s="578"/>
      <c r="V21" s="583"/>
    </row>
    <row r="22" spans="1:22" ht="159" customHeight="1">
      <c r="A22" s="701"/>
      <c r="B22" s="578"/>
      <c r="C22" s="171" t="str">
        <f>'5- Identificación de Riesgos'!D22</f>
        <v>3. Programación de audiencias sin tener en cuenta tiempos de duración para su realización.</v>
      </c>
      <c r="D22" s="164"/>
      <c r="E22" s="172" t="s">
        <v>423</v>
      </c>
      <c r="F22" s="156" t="s">
        <v>413</v>
      </c>
      <c r="G22" s="156" t="s">
        <v>413</v>
      </c>
      <c r="H22" s="156" t="s">
        <v>413</v>
      </c>
      <c r="I22" s="156" t="s">
        <v>413</v>
      </c>
      <c r="J22" s="160">
        <f t="shared" si="0"/>
        <v>1</v>
      </c>
      <c r="K22" s="653"/>
      <c r="L22" s="156" t="str">
        <f>'5- Identificación de Riesgos'!I22</f>
        <v>Interrupción o afectación en la prestación del servicio judicial</v>
      </c>
      <c r="M22" s="178" t="s">
        <v>424</v>
      </c>
      <c r="N22" s="156" t="s">
        <v>413</v>
      </c>
      <c r="O22" s="156" t="s">
        <v>413</v>
      </c>
      <c r="P22" s="156" t="s">
        <v>413</v>
      </c>
      <c r="Q22" s="156" t="s">
        <v>413</v>
      </c>
      <c r="R22" s="160">
        <f t="shared" si="1"/>
        <v>1</v>
      </c>
      <c r="S22" s="653"/>
      <c r="T22" s="589"/>
      <c r="U22" s="578"/>
      <c r="V22" s="583"/>
    </row>
    <row r="23" spans="1:22" ht="181.5" customHeight="1">
      <c r="A23" s="701"/>
      <c r="B23" s="578"/>
      <c r="C23" s="171" t="str">
        <f>'5- Identificación de Riesgos'!D23</f>
        <v>4 .Notificaciones judiciales erradas o inoportunas</v>
      </c>
      <c r="D23" s="164"/>
      <c r="E23" s="172" t="s">
        <v>425</v>
      </c>
      <c r="F23" s="156" t="s">
        <v>413</v>
      </c>
      <c r="G23" s="156" t="s">
        <v>413</v>
      </c>
      <c r="H23" s="156" t="s">
        <v>413</v>
      </c>
      <c r="I23" s="156" t="s">
        <v>413</v>
      </c>
      <c r="J23" s="160">
        <f t="shared" si="0"/>
        <v>1</v>
      </c>
      <c r="K23" s="653"/>
      <c r="L23" s="156"/>
      <c r="M23" s="212"/>
      <c r="N23" s="156"/>
      <c r="O23" s="156"/>
      <c r="P23" s="156"/>
      <c r="Q23" s="156"/>
      <c r="R23" s="160">
        <f t="shared" si="1"/>
        <v>0</v>
      </c>
      <c r="S23" s="653"/>
      <c r="T23" s="589"/>
      <c r="U23" s="578"/>
      <c r="V23" s="583"/>
    </row>
    <row r="24" spans="1:22" ht="117" customHeight="1">
      <c r="A24" s="701"/>
      <c r="B24" s="578"/>
      <c r="C24" s="171" t="str">
        <f>'5- Identificación de Riesgos'!D24</f>
        <v>5.Fallas en el servicio de internet,  conectividad  irregular.</v>
      </c>
      <c r="D24" s="164"/>
      <c r="E24" s="331" t="s">
        <v>426</v>
      </c>
      <c r="F24" s="156" t="s">
        <v>413</v>
      </c>
      <c r="G24" s="156" t="s">
        <v>413</v>
      </c>
      <c r="H24" s="156" t="s">
        <v>413</v>
      </c>
      <c r="I24" s="156" t="s">
        <v>413</v>
      </c>
      <c r="J24" s="160">
        <f t="shared" si="0"/>
        <v>1</v>
      </c>
      <c r="K24" s="653"/>
      <c r="L24" s="156"/>
      <c r="M24" s="212"/>
      <c r="N24" s="156"/>
      <c r="O24" s="156"/>
      <c r="P24" s="156"/>
      <c r="Q24" s="156"/>
      <c r="R24" s="160">
        <f t="shared" si="1"/>
        <v>0</v>
      </c>
      <c r="S24" s="653"/>
      <c r="T24" s="589"/>
      <c r="U24" s="578"/>
      <c r="V24" s="583"/>
    </row>
    <row r="25" spans="1:22" ht="57.75" customHeight="1">
      <c r="A25" s="701"/>
      <c r="B25" s="578"/>
      <c r="C25" s="171">
        <f>'5- Identificación de Riesgos'!D25</f>
        <v>0</v>
      </c>
      <c r="D25" s="164"/>
      <c r="E25" s="172"/>
      <c r="F25" s="156"/>
      <c r="G25" s="156"/>
      <c r="H25" s="156"/>
      <c r="I25" s="156"/>
      <c r="J25" s="160">
        <f t="shared" si="0"/>
        <v>0</v>
      </c>
      <c r="K25" s="653"/>
      <c r="L25" s="156"/>
      <c r="M25" s="178"/>
      <c r="N25" s="156"/>
      <c r="O25" s="156"/>
      <c r="P25" s="156"/>
      <c r="Q25" s="156"/>
      <c r="R25" s="160">
        <f t="shared" si="1"/>
        <v>0</v>
      </c>
      <c r="S25" s="653"/>
      <c r="T25" s="589"/>
      <c r="U25" s="578"/>
      <c r="V25" s="583"/>
    </row>
    <row r="26" spans="1:22">
      <c r="A26" s="701"/>
      <c r="B26" s="578"/>
      <c r="C26" s="171">
        <f>'5- Identificación de Riesgos'!D26</f>
        <v>0</v>
      </c>
      <c r="D26" s="164"/>
      <c r="E26" s="172"/>
      <c r="F26" s="156"/>
      <c r="G26" s="156"/>
      <c r="H26" s="156"/>
      <c r="I26" s="156"/>
      <c r="J26" s="160">
        <f t="shared" si="0"/>
        <v>0</v>
      </c>
      <c r="K26" s="653"/>
      <c r="L26" s="156"/>
      <c r="M26" s="178"/>
      <c r="N26" s="156"/>
      <c r="O26" s="156"/>
      <c r="P26" s="156"/>
      <c r="Q26" s="156"/>
      <c r="R26" s="160">
        <f t="shared" si="1"/>
        <v>0</v>
      </c>
      <c r="S26" s="653"/>
      <c r="T26" s="589"/>
      <c r="U26" s="578"/>
      <c r="V26" s="583"/>
    </row>
    <row r="27" spans="1:22">
      <c r="A27" s="701"/>
      <c r="B27" s="578"/>
      <c r="C27" s="171">
        <f>'5- Identificación de Riesgos'!D27</f>
        <v>0</v>
      </c>
      <c r="D27" s="164"/>
      <c r="E27" s="172"/>
      <c r="F27" s="156"/>
      <c r="G27" s="156"/>
      <c r="H27" s="156"/>
      <c r="I27" s="156"/>
      <c r="J27" s="160">
        <f t="shared" si="0"/>
        <v>0</v>
      </c>
      <c r="K27" s="653"/>
      <c r="L27" s="156"/>
      <c r="M27" s="178"/>
      <c r="N27" s="156"/>
      <c r="O27" s="156"/>
      <c r="P27" s="156"/>
      <c r="Q27" s="156"/>
      <c r="R27" s="160">
        <f t="shared" si="1"/>
        <v>0</v>
      </c>
      <c r="S27" s="653"/>
      <c r="T27" s="589"/>
      <c r="U27" s="578"/>
      <c r="V27" s="583"/>
    </row>
    <row r="28" spans="1:22">
      <c r="A28" s="701"/>
      <c r="B28" s="578"/>
      <c r="C28" s="171">
        <f>'5- Identificación de Riesgos'!D28</f>
        <v>0</v>
      </c>
      <c r="D28" s="164"/>
      <c r="E28" s="172"/>
      <c r="F28" s="156"/>
      <c r="G28" s="156"/>
      <c r="H28" s="156"/>
      <c r="I28" s="156"/>
      <c r="J28" s="160">
        <f t="shared" si="0"/>
        <v>0</v>
      </c>
      <c r="K28" s="653"/>
      <c r="L28" s="156"/>
      <c r="M28" s="178"/>
      <c r="N28" s="156"/>
      <c r="O28" s="156"/>
      <c r="P28" s="156"/>
      <c r="Q28" s="156"/>
      <c r="R28" s="160">
        <f t="shared" si="1"/>
        <v>0</v>
      </c>
      <c r="S28" s="653"/>
      <c r="T28" s="589"/>
      <c r="U28" s="578"/>
      <c r="V28" s="583"/>
    </row>
    <row r="29" spans="1:22" ht="15.75" thickBot="1">
      <c r="A29" s="706"/>
      <c r="B29" s="581"/>
      <c r="C29" s="214">
        <f>'5- Identificación de Riesgos'!D29</f>
        <v>0</v>
      </c>
      <c r="D29" s="207"/>
      <c r="E29" s="217"/>
      <c r="F29" s="206"/>
      <c r="G29" s="206"/>
      <c r="H29" s="206"/>
      <c r="I29" s="206"/>
      <c r="J29" s="215">
        <f t="shared" si="0"/>
        <v>0</v>
      </c>
      <c r="K29" s="654"/>
      <c r="L29" s="206">
        <f>'5- Identificación de Riesgos'!I29</f>
        <v>0</v>
      </c>
      <c r="M29" s="216"/>
      <c r="N29" s="206"/>
      <c r="O29" s="206"/>
      <c r="P29" s="206"/>
      <c r="Q29" s="206"/>
      <c r="R29" s="215">
        <f t="shared" si="1"/>
        <v>0</v>
      </c>
      <c r="S29" s="654"/>
      <c r="T29" s="656"/>
      <c r="U29" s="581"/>
      <c r="V29" s="584"/>
    </row>
    <row r="30" spans="1:22" ht="174" customHeight="1">
      <c r="A30" s="700">
        <f>'5- Identificación de Riesgos'!A30</f>
        <v>3</v>
      </c>
      <c r="B30" s="577" t="str">
        <f>'5- Identificación de Riesgos'!B30</f>
        <v xml:space="preserve"> Efectuar notificaciones que no cumplan con los requistos</v>
      </c>
      <c r="C30" s="169" t="str">
        <f>'5- Identificación de Riesgos'!D30</f>
        <v>1. Errores en la digitación</v>
      </c>
      <c r="D30" s="163"/>
      <c r="E30" s="401" t="s">
        <v>427</v>
      </c>
      <c r="F30" s="155" t="s">
        <v>413</v>
      </c>
      <c r="G30" s="155" t="s">
        <v>413</v>
      </c>
      <c r="H30" s="155" t="s">
        <v>413</v>
      </c>
      <c r="I30" s="155" t="s">
        <v>413</v>
      </c>
      <c r="J30" s="162">
        <f t="shared" ref="J30:K60" si="2">COUNTIF(F30:I30,"SI")/4</f>
        <v>1</v>
      </c>
      <c r="K30" s="657">
        <f>AVERAGE(J30:J34)</f>
        <v>0.5</v>
      </c>
      <c r="L30" s="155" t="str">
        <f>'5- Identificación de Riesgos'!I30</f>
        <v>Afectación de reputacion,imagén,  credibilidad, satisfacción de usuarios y PI</v>
      </c>
      <c r="M30" s="303" t="s">
        <v>414</v>
      </c>
      <c r="N30" s="155" t="s">
        <v>412</v>
      </c>
      <c r="O30" s="155" t="s">
        <v>412</v>
      </c>
      <c r="P30" s="155" t="s">
        <v>413</v>
      </c>
      <c r="Q30" s="155" t="s">
        <v>413</v>
      </c>
      <c r="R30" s="162">
        <f t="shared" ref="R30:R60" si="3">SUM(COUNTIF(N30,"SI")*25%,COUNTIF(O30,"SI")*40%,COUNTIF(P30,"SI")*25%,COUNTIF(Q30,"SI")*10%)</f>
        <v>0.35</v>
      </c>
      <c r="S30" s="694">
        <f>AVERAGE(R30:R32)</f>
        <v>0.78333333333333333</v>
      </c>
      <c r="T30" s="668" t="str">
        <f>CONCATENATE(INDEX('8- Políticas de Administración '!$B$6:$F$10,MATCH(ROUND(IF((RIGHT('5- Identificación de Riesgos'!H30,1)-'6- Valoración Controles'!K30)&lt;1,1,(RIGHT('5- Identificación de Riesgos'!H30,1)-'6- Valoración Controles'!K30)),0),'8- Políticas de Administración '!$F$6:$F$10,0),1)," - ",ROUND(IF((RIGHT('5- Identificación de Riesgos'!H30,1)-'6- Valoración Controles'!K30)&lt;1,1,(RIGHT('5- Identificación de Riesgos'!H30,1)-'6- Valoración Controles'!K30)),0))</f>
        <v>Muy Baja - 1</v>
      </c>
      <c r="U30" s="577" t="str">
        <f>CONCATENATE(INDEX('8- Políticas de Administración '!$B$17:$F$21,MATCH(ROUND(IF((RIGHT('5- Identificación de Riesgos'!M30,1)-'6- Valoración Controles'!S30)&lt;1,1,(RIGHT('5- Identificación de Riesgos'!M30,1)-'6- Valoración Controles'!S30)),0),'8- Políticas de Administración '!$F$17:$F$21,0),1)," - ",ROUND(IF((RIGHT('5- Identificación de Riesgos'!M30,1)-'6- Valoración Controles'!S30)&lt;1,1,(RIGHT('5- Identificación de Riesgos'!M30,1)-'6- Valoración Controles'!S30)),0))</f>
        <v>Menor - 2</v>
      </c>
      <c r="V30" s="591" t="str">
        <f>CONCATENATE(VLOOKUP((LEFT(T30,LEN(T30)-4)&amp;LEFT(U30,LEN(U30)-4)),'9- Matriz de Calor '!$D$18:$E$42,2,0)," - ",RIGHT(T30,1)*RIGHT(U30,1))</f>
        <v>Bajo - 2</v>
      </c>
    </row>
    <row r="31" spans="1:22" ht="141" customHeight="1">
      <c r="A31" s="701"/>
      <c r="B31" s="578"/>
      <c r="C31" s="171" t="str">
        <f>'5- Identificación de Riesgos'!D31</f>
        <v>2.Incumplimiento del procedimiento de reparto.</v>
      </c>
      <c r="D31" s="164"/>
      <c r="E31" s="172" t="s">
        <v>428</v>
      </c>
      <c r="F31" s="156" t="s">
        <v>413</v>
      </c>
      <c r="G31" s="156" t="s">
        <v>413</v>
      </c>
      <c r="H31" s="156" t="s">
        <v>413</v>
      </c>
      <c r="I31" s="156" t="s">
        <v>413</v>
      </c>
      <c r="J31" s="160">
        <f t="shared" si="2"/>
        <v>1</v>
      </c>
      <c r="K31" s="653"/>
      <c r="L31" s="156" t="str">
        <f>'5- Identificación de Riesgos'!I31</f>
        <v>Afectación Económica</v>
      </c>
      <c r="M31" s="333" t="s">
        <v>416</v>
      </c>
      <c r="N31" s="156" t="s">
        <v>413</v>
      </c>
      <c r="O31" s="156" t="s">
        <v>413</v>
      </c>
      <c r="P31" s="156" t="s">
        <v>413</v>
      </c>
      <c r="Q31" s="156" t="s">
        <v>413</v>
      </c>
      <c r="R31" s="160">
        <f t="shared" si="3"/>
        <v>1</v>
      </c>
      <c r="S31" s="695"/>
      <c r="T31" s="669"/>
      <c r="U31" s="578"/>
      <c r="V31" s="583"/>
    </row>
    <row r="32" spans="1:22" ht="195.75" customHeight="1">
      <c r="A32" s="701"/>
      <c r="B32" s="578"/>
      <c r="C32" s="171" t="str">
        <f>'5- Identificación de Riesgos'!D32</f>
        <v xml:space="preserve">3. Falta de personal para atender el  volúmen de solicitudes recibidas. </v>
      </c>
      <c r="D32" s="164"/>
      <c r="E32" s="172" t="s">
        <v>415</v>
      </c>
      <c r="F32" s="156" t="s">
        <v>412</v>
      </c>
      <c r="G32" s="156" t="s">
        <v>413</v>
      </c>
      <c r="H32" s="156" t="s">
        <v>412</v>
      </c>
      <c r="I32" s="156" t="s">
        <v>413</v>
      </c>
      <c r="J32" s="160">
        <f t="shared" si="2"/>
        <v>0.5</v>
      </c>
      <c r="K32" s="653"/>
      <c r="L32" s="156" t="str">
        <f>'5- Identificación de Riesgos'!I32</f>
        <v>Interrupción o afectación en la prestación del servicio judicial</v>
      </c>
      <c r="M32" s="178" t="s">
        <v>420</v>
      </c>
      <c r="N32" s="156" t="s">
        <v>413</v>
      </c>
      <c r="O32" s="156" t="s">
        <v>413</v>
      </c>
      <c r="P32" s="156" t="s">
        <v>413</v>
      </c>
      <c r="Q32" s="156" t="s">
        <v>413</v>
      </c>
      <c r="R32" s="160">
        <f t="shared" si="3"/>
        <v>1</v>
      </c>
      <c r="S32" s="695"/>
      <c r="T32" s="669"/>
      <c r="U32" s="578"/>
      <c r="V32" s="583"/>
    </row>
    <row r="33" spans="1:278" ht="66" customHeight="1">
      <c r="A33" s="701"/>
      <c r="B33" s="578"/>
      <c r="C33" s="171">
        <f>'5- Identificación de Riesgos'!D33</f>
        <v>0</v>
      </c>
      <c r="D33" s="164"/>
      <c r="E33" s="172"/>
      <c r="F33" s="156"/>
      <c r="G33" s="156"/>
      <c r="H33" s="156"/>
      <c r="I33" s="156"/>
      <c r="J33" s="160">
        <f t="shared" si="2"/>
        <v>0</v>
      </c>
      <c r="K33" s="653"/>
      <c r="L33" s="156"/>
      <c r="M33" s="178"/>
      <c r="N33" s="156"/>
      <c r="O33" s="156"/>
      <c r="P33" s="156"/>
      <c r="Q33" s="156"/>
      <c r="R33" s="160">
        <f t="shared" si="3"/>
        <v>0</v>
      </c>
      <c r="S33" s="695"/>
      <c r="T33" s="669"/>
      <c r="U33" s="578"/>
      <c r="V33" s="583"/>
    </row>
    <row r="34" spans="1:278" ht="83.25" customHeight="1">
      <c r="A34" s="701"/>
      <c r="B34" s="578"/>
      <c r="C34" s="171">
        <f>'5- Identificación de Riesgos'!D34</f>
        <v>0</v>
      </c>
      <c r="D34" s="164"/>
      <c r="E34" s="172"/>
      <c r="F34" s="156"/>
      <c r="G34" s="156"/>
      <c r="H34" s="156"/>
      <c r="I34" s="156"/>
      <c r="J34" s="160">
        <f t="shared" si="2"/>
        <v>0</v>
      </c>
      <c r="K34" s="653"/>
      <c r="L34" s="156"/>
      <c r="M34" s="178"/>
      <c r="N34" s="156"/>
      <c r="O34" s="156"/>
      <c r="P34" s="156"/>
      <c r="Q34" s="156"/>
      <c r="R34" s="160">
        <f t="shared" si="3"/>
        <v>0</v>
      </c>
      <c r="S34" s="695"/>
      <c r="T34" s="669"/>
      <c r="U34" s="578"/>
      <c r="V34" s="583"/>
    </row>
    <row r="35" spans="1:278">
      <c r="A35" s="701"/>
      <c r="B35" s="578"/>
      <c r="C35" s="171">
        <f>'5- Identificación de Riesgos'!D35</f>
        <v>0</v>
      </c>
      <c r="D35" s="164"/>
      <c r="E35" s="172"/>
      <c r="F35" s="156"/>
      <c r="G35" s="156"/>
      <c r="H35" s="156"/>
      <c r="I35" s="156"/>
      <c r="J35" s="160">
        <f t="shared" si="2"/>
        <v>0</v>
      </c>
      <c r="K35" s="653"/>
      <c r="L35" s="156"/>
      <c r="M35" s="178"/>
      <c r="N35" s="156"/>
      <c r="O35" s="156"/>
      <c r="P35" s="156"/>
      <c r="Q35" s="156"/>
      <c r="R35" s="160">
        <f t="shared" si="3"/>
        <v>0</v>
      </c>
      <c r="S35" s="695"/>
      <c r="T35" s="669"/>
      <c r="U35" s="578"/>
      <c r="V35" s="583"/>
    </row>
    <row r="36" spans="1:278">
      <c r="A36" s="701"/>
      <c r="B36" s="578"/>
      <c r="C36" s="171">
        <f>'5- Identificación de Riesgos'!D36</f>
        <v>0</v>
      </c>
      <c r="D36" s="164"/>
      <c r="E36" s="172"/>
      <c r="F36" s="156"/>
      <c r="G36" s="156"/>
      <c r="H36" s="156"/>
      <c r="I36" s="156"/>
      <c r="J36" s="160">
        <f t="shared" si="2"/>
        <v>0</v>
      </c>
      <c r="K36" s="653"/>
      <c r="L36" s="156"/>
      <c r="M36" s="178"/>
      <c r="N36" s="156"/>
      <c r="O36" s="156"/>
      <c r="P36" s="156"/>
      <c r="Q36" s="156"/>
      <c r="R36" s="160">
        <f t="shared" si="3"/>
        <v>0</v>
      </c>
      <c r="S36" s="695"/>
      <c r="T36" s="669"/>
      <c r="U36" s="578"/>
      <c r="V36" s="583"/>
    </row>
    <row r="37" spans="1:278">
      <c r="A37" s="701"/>
      <c r="B37" s="578"/>
      <c r="C37" s="171">
        <f>'5- Identificación de Riesgos'!D37</f>
        <v>0</v>
      </c>
      <c r="D37" s="164"/>
      <c r="E37" s="172"/>
      <c r="F37" s="156"/>
      <c r="G37" s="156"/>
      <c r="H37" s="156"/>
      <c r="I37" s="156"/>
      <c r="J37" s="160">
        <f t="shared" si="2"/>
        <v>0</v>
      </c>
      <c r="K37" s="653"/>
      <c r="L37" s="156"/>
      <c r="M37" s="178"/>
      <c r="N37" s="156"/>
      <c r="O37" s="156"/>
      <c r="P37" s="156"/>
      <c r="Q37" s="156"/>
      <c r="R37" s="160">
        <f t="shared" si="3"/>
        <v>0</v>
      </c>
      <c r="S37" s="695"/>
      <c r="T37" s="669"/>
      <c r="U37" s="578"/>
      <c r="V37" s="583"/>
    </row>
    <row r="38" spans="1:278">
      <c r="A38" s="701"/>
      <c r="B38" s="578"/>
      <c r="C38" s="171">
        <f>'5- Identificación de Riesgos'!D38</f>
        <v>0</v>
      </c>
      <c r="D38" s="164"/>
      <c r="E38" s="172"/>
      <c r="F38" s="156"/>
      <c r="G38" s="156"/>
      <c r="H38" s="156"/>
      <c r="I38" s="156"/>
      <c r="J38" s="160">
        <f t="shared" si="2"/>
        <v>0</v>
      </c>
      <c r="K38" s="653"/>
      <c r="L38" s="156"/>
      <c r="M38" s="178"/>
      <c r="N38" s="156"/>
      <c r="O38" s="156"/>
      <c r="P38" s="156"/>
      <c r="Q38" s="156"/>
      <c r="R38" s="160">
        <f t="shared" si="3"/>
        <v>0</v>
      </c>
      <c r="S38" s="695"/>
      <c r="T38" s="669"/>
      <c r="U38" s="578"/>
      <c r="V38" s="583"/>
    </row>
    <row r="39" spans="1:278" ht="15.75" thickBot="1">
      <c r="A39" s="702"/>
      <c r="B39" s="579"/>
      <c r="C39" s="214">
        <f>'5- Identificación de Riesgos'!D39</f>
        <v>0</v>
      </c>
      <c r="D39" s="207"/>
      <c r="E39" s="217"/>
      <c r="F39" s="206"/>
      <c r="G39" s="206"/>
      <c r="H39" s="206"/>
      <c r="I39" s="206"/>
      <c r="J39" s="215">
        <f t="shared" si="2"/>
        <v>0</v>
      </c>
      <c r="K39" s="671"/>
      <c r="L39" s="206"/>
      <c r="M39" s="216"/>
      <c r="N39" s="206"/>
      <c r="O39" s="206"/>
      <c r="P39" s="206"/>
      <c r="Q39" s="206"/>
      <c r="R39" s="215">
        <f t="shared" si="3"/>
        <v>0</v>
      </c>
      <c r="S39" s="696"/>
      <c r="T39" s="670"/>
      <c r="U39" s="579"/>
      <c r="V39" s="592"/>
    </row>
    <row r="40" spans="1:278" s="300" customFormat="1" ht="169.5" customHeight="1">
      <c r="A40" s="700">
        <f>'5- Identificación de Riesgos'!A40</f>
        <v>4</v>
      </c>
      <c r="B40" s="577" t="str">
        <f>'5- Identificación de Riesgos'!B40</f>
        <v>Inexactitud o inoportunidad en el reparto de procesos</v>
      </c>
      <c r="C40" s="169" t="str">
        <f>'5- Identificación de Riesgos'!D40</f>
        <v>1. Errores en la digitación</v>
      </c>
      <c r="D40" s="163"/>
      <c r="E40" s="334" t="s">
        <v>429</v>
      </c>
      <c r="F40" s="155" t="s">
        <v>413</v>
      </c>
      <c r="G40" s="155" t="s">
        <v>413</v>
      </c>
      <c r="H40" s="155" t="s">
        <v>413</v>
      </c>
      <c r="I40" s="155" t="s">
        <v>413</v>
      </c>
      <c r="J40" s="162">
        <f t="shared" si="2"/>
        <v>1</v>
      </c>
      <c r="K40" s="657">
        <f>AVERAGE(J40:J42)</f>
        <v>0.83333333333333337</v>
      </c>
      <c r="L40" s="155" t="str">
        <f>'5- Identificación de Riesgos'!I40</f>
        <v>Afectación de reputacion,imagén,  credibilidad, satisfacción de usuarios y PI</v>
      </c>
      <c r="M40" s="303" t="s">
        <v>414</v>
      </c>
      <c r="N40" s="155" t="s">
        <v>412</v>
      </c>
      <c r="O40" s="155" t="s">
        <v>412</v>
      </c>
      <c r="P40" s="155" t="s">
        <v>413</v>
      </c>
      <c r="Q40" s="155" t="s">
        <v>413</v>
      </c>
      <c r="R40" s="162">
        <f t="shared" si="3"/>
        <v>0.35</v>
      </c>
      <c r="S40" s="657">
        <f>AVERAGE(R40:R41)</f>
        <v>0.67500000000000004</v>
      </c>
      <c r="T40" s="588" t="str">
        <f>CONCATENATE(INDEX('8- Políticas de Administración '!$B$6:$F$10,MATCH(ROUND(IF((RIGHT('5- Identificación de Riesgos'!H40,1)-'6- Valoración Controles'!K40)&lt;1,1,(RIGHT('5- Identificación de Riesgos'!H40,1)-'6- Valoración Controles'!K40)),0),'8- Políticas de Administración '!$F$6:$F$10,0),1)," - ",ROUND(IF((RIGHT('5- Identificación de Riesgos'!H40,1)-'6- Valoración Controles'!K40)&lt;1,1,(RIGHT('5- Identificación de Riesgos'!H40,1)-'6- Valoración Controles'!K40)),0))</f>
        <v>Muy Baja - 1</v>
      </c>
      <c r="U40" s="577" t="str">
        <f>CONCATENATE(INDEX('8- Políticas de Administración '!$B$17:$F$21,MATCH(ROUND(IF((RIGHT('5- Identificación de Riesgos'!M40,1)-'6- Valoración Controles'!S40)&lt;1,1,(RIGHT('5- Identificación de Riesgos'!M40,1)-'6- Valoración Controles'!S40)),0),'8- Políticas de Administración '!$F$17:$F$21,0),1)," - ",ROUND(IF((RIGHT('5- Identificación de Riesgos'!M40,1)-'6- Valoración Controles'!S40)&lt;1,1,(RIGHT('5- Identificación de Riesgos'!M40,1)-'6- Valoración Controles'!S40)),0))</f>
        <v>Menor - 2</v>
      </c>
      <c r="V40" s="591" t="str">
        <f>CONCATENATE(VLOOKUP((LEFT(T40,LEN(T40)-4)&amp;LEFT(U40,LEN(U40)-4)),'9- Matriz de Calor '!$D$18:$E$42,2,0)," - ",RIGHT(T40,1)*RIGHT(U40,1))</f>
        <v>Bajo - 2</v>
      </c>
      <c r="W40" s="299"/>
      <c r="X40" s="299"/>
      <c r="Y40" s="299"/>
      <c r="Z40" s="299"/>
      <c r="AA40" s="299"/>
      <c r="AB40" s="299"/>
      <c r="AC40" s="299"/>
      <c r="AD40" s="299"/>
      <c r="AE40" s="299"/>
      <c r="AF40" s="299"/>
      <c r="AG40" s="299"/>
      <c r="AH40" s="299"/>
      <c r="AI40" s="299"/>
      <c r="AJ40" s="299"/>
      <c r="AK40" s="299"/>
      <c r="AL40" s="299"/>
      <c r="AM40" s="299"/>
      <c r="AN40" s="299"/>
      <c r="AO40" s="299"/>
      <c r="AP40" s="299"/>
      <c r="AQ40" s="299"/>
      <c r="AR40" s="299"/>
      <c r="AS40" s="299"/>
      <c r="AT40" s="299"/>
      <c r="AU40" s="299"/>
      <c r="AV40" s="299"/>
      <c r="AW40" s="299"/>
      <c r="AX40" s="299"/>
      <c r="AY40" s="299"/>
      <c r="AZ40" s="299"/>
      <c r="BA40" s="299"/>
      <c r="BB40" s="299"/>
      <c r="BC40" s="299"/>
      <c r="BD40" s="299"/>
      <c r="BE40" s="299"/>
      <c r="BF40" s="299"/>
      <c r="BG40" s="299"/>
      <c r="BH40" s="299"/>
      <c r="BI40" s="299"/>
      <c r="BJ40" s="299"/>
      <c r="BK40" s="299"/>
      <c r="BL40" s="299"/>
      <c r="BM40" s="299"/>
      <c r="BN40" s="299"/>
      <c r="BO40" s="299"/>
      <c r="BP40" s="299"/>
      <c r="BQ40" s="299"/>
      <c r="BR40" s="299"/>
      <c r="BS40" s="299"/>
      <c r="BT40" s="299"/>
      <c r="BU40" s="299"/>
      <c r="BV40" s="299"/>
      <c r="BW40" s="299"/>
      <c r="BX40" s="299"/>
      <c r="BY40" s="299"/>
      <c r="BZ40" s="299"/>
      <c r="CA40" s="299"/>
      <c r="CB40" s="299"/>
      <c r="CC40" s="299"/>
      <c r="CD40" s="299"/>
      <c r="CE40" s="299"/>
      <c r="CF40" s="299"/>
      <c r="CG40" s="299"/>
      <c r="CH40" s="299"/>
      <c r="CI40" s="299"/>
      <c r="CJ40" s="299"/>
      <c r="CK40" s="299"/>
      <c r="CL40" s="299"/>
      <c r="CM40" s="299"/>
      <c r="CN40" s="299"/>
      <c r="CO40" s="299"/>
      <c r="CP40" s="299"/>
      <c r="CQ40" s="299"/>
      <c r="CR40" s="299"/>
      <c r="CS40" s="299"/>
      <c r="CT40" s="299"/>
      <c r="CU40" s="299"/>
      <c r="CV40" s="299"/>
      <c r="CW40" s="299"/>
      <c r="CX40" s="299"/>
      <c r="CY40" s="299"/>
      <c r="CZ40" s="299"/>
      <c r="DA40" s="299"/>
      <c r="DB40" s="299"/>
      <c r="DC40" s="299"/>
      <c r="DD40" s="299"/>
      <c r="DE40" s="299"/>
      <c r="DF40" s="299"/>
      <c r="DG40" s="299"/>
      <c r="DH40" s="299"/>
      <c r="DI40" s="299"/>
      <c r="DJ40" s="299"/>
      <c r="DK40" s="299"/>
      <c r="DL40" s="299"/>
      <c r="DM40" s="299"/>
      <c r="DN40" s="299"/>
      <c r="DO40" s="299"/>
      <c r="DP40" s="299"/>
      <c r="DQ40" s="299"/>
      <c r="DR40" s="299"/>
      <c r="DS40" s="299"/>
      <c r="DT40" s="299"/>
      <c r="DU40" s="299"/>
      <c r="DV40" s="299"/>
      <c r="DW40" s="299"/>
      <c r="DX40" s="299"/>
      <c r="DY40" s="299"/>
      <c r="DZ40" s="299"/>
      <c r="EA40" s="299"/>
      <c r="EB40" s="299"/>
      <c r="EC40" s="299"/>
      <c r="ED40" s="299"/>
      <c r="EE40" s="299"/>
      <c r="EF40" s="299"/>
      <c r="EG40" s="299"/>
      <c r="EH40" s="299"/>
      <c r="EI40" s="299"/>
      <c r="EJ40" s="299"/>
      <c r="EK40" s="299"/>
      <c r="EL40" s="299"/>
      <c r="EM40" s="299"/>
      <c r="EN40" s="299"/>
      <c r="EO40" s="299"/>
      <c r="EP40" s="299"/>
      <c r="EQ40" s="299"/>
      <c r="ER40" s="299"/>
      <c r="ES40" s="299"/>
      <c r="ET40" s="299"/>
      <c r="EU40" s="299"/>
      <c r="EV40" s="299"/>
      <c r="EW40" s="299"/>
      <c r="EX40" s="299"/>
      <c r="EY40" s="299"/>
      <c r="EZ40" s="299"/>
      <c r="FA40" s="299"/>
      <c r="FB40" s="299"/>
      <c r="FC40" s="299"/>
      <c r="FD40" s="299"/>
      <c r="FE40" s="299"/>
      <c r="FF40" s="299"/>
      <c r="FG40" s="299"/>
      <c r="FH40" s="299"/>
      <c r="FI40" s="299"/>
      <c r="FJ40" s="299"/>
      <c r="FK40" s="299"/>
      <c r="FL40" s="299"/>
      <c r="FM40" s="299"/>
      <c r="FN40" s="299"/>
      <c r="FO40" s="299"/>
      <c r="FP40" s="299"/>
      <c r="FQ40" s="299"/>
      <c r="FR40" s="299"/>
      <c r="FS40" s="299"/>
      <c r="FT40" s="299"/>
      <c r="FU40" s="299"/>
      <c r="FV40" s="299"/>
      <c r="FW40" s="299"/>
      <c r="FX40" s="299"/>
      <c r="FY40" s="299"/>
      <c r="FZ40" s="299"/>
      <c r="GA40" s="299"/>
      <c r="GB40" s="299"/>
      <c r="GC40" s="299"/>
      <c r="GD40" s="299"/>
      <c r="GE40" s="299"/>
      <c r="GF40" s="299"/>
      <c r="GG40" s="299"/>
      <c r="GH40" s="299"/>
      <c r="GI40" s="299"/>
      <c r="GJ40" s="299"/>
      <c r="GK40" s="299"/>
      <c r="GL40" s="299"/>
      <c r="GM40" s="299"/>
      <c r="GN40" s="299"/>
      <c r="GO40" s="299"/>
      <c r="GP40" s="299"/>
      <c r="GQ40" s="299"/>
      <c r="GR40" s="299"/>
      <c r="GS40" s="299"/>
      <c r="GT40" s="299"/>
      <c r="GU40" s="299"/>
      <c r="GV40" s="299"/>
      <c r="GW40" s="299"/>
      <c r="GX40" s="299"/>
      <c r="GY40" s="299"/>
      <c r="GZ40" s="299"/>
      <c r="HA40" s="299"/>
      <c r="HB40" s="299"/>
      <c r="HC40" s="299"/>
      <c r="HD40" s="299"/>
      <c r="HE40" s="299"/>
      <c r="HF40" s="299"/>
      <c r="HG40" s="299"/>
      <c r="HH40" s="299"/>
      <c r="HI40" s="299"/>
      <c r="HJ40" s="299"/>
      <c r="HK40" s="299"/>
      <c r="HL40" s="299"/>
      <c r="HM40" s="299"/>
      <c r="HN40" s="299"/>
      <c r="HO40" s="299"/>
      <c r="HP40" s="299"/>
      <c r="HQ40" s="299"/>
      <c r="HR40" s="299"/>
      <c r="HS40" s="299"/>
      <c r="HT40" s="299"/>
      <c r="HU40" s="299"/>
      <c r="HV40" s="299"/>
      <c r="HW40" s="299"/>
      <c r="HX40" s="299"/>
      <c r="HY40" s="299"/>
      <c r="HZ40" s="299"/>
      <c r="IA40" s="299"/>
      <c r="IB40" s="299"/>
      <c r="IC40" s="299"/>
      <c r="ID40" s="299"/>
      <c r="IE40" s="299"/>
      <c r="IF40" s="299"/>
      <c r="IG40" s="299"/>
      <c r="IH40" s="299"/>
      <c r="II40" s="299"/>
      <c r="IJ40" s="299"/>
      <c r="IK40" s="299"/>
      <c r="IL40" s="299"/>
      <c r="IM40" s="299"/>
      <c r="IN40" s="299"/>
      <c r="IO40" s="299"/>
      <c r="IP40" s="299"/>
      <c r="IQ40" s="299"/>
      <c r="IR40" s="299"/>
      <c r="IS40" s="299"/>
      <c r="IT40" s="299"/>
      <c r="IU40" s="299"/>
      <c r="IV40" s="299"/>
      <c r="IW40" s="299"/>
      <c r="IX40" s="299"/>
      <c r="IY40" s="299"/>
      <c r="IZ40" s="299"/>
      <c r="JA40" s="299"/>
      <c r="JB40" s="299"/>
      <c r="JC40" s="299"/>
      <c r="JD40" s="299"/>
      <c r="JE40" s="299"/>
      <c r="JF40" s="299"/>
      <c r="JG40" s="299"/>
      <c r="JH40" s="299"/>
      <c r="JI40" s="299"/>
      <c r="JJ40" s="299"/>
      <c r="JK40" s="299"/>
      <c r="JL40" s="299"/>
      <c r="JM40" s="299"/>
      <c r="JN40" s="299"/>
      <c r="JO40" s="299"/>
      <c r="JP40" s="299"/>
      <c r="JQ40" s="299"/>
      <c r="JR40" s="299"/>
    </row>
    <row r="41" spans="1:278" ht="147" customHeight="1">
      <c r="A41" s="701"/>
      <c r="B41" s="578"/>
      <c r="C41" s="171" t="str">
        <f>'5- Identificación de Riesgos'!D41</f>
        <v>2.Incumplimiento del procedimiento de reparto.</v>
      </c>
      <c r="D41" s="164"/>
      <c r="E41" s="335" t="s">
        <v>430</v>
      </c>
      <c r="F41" s="156" t="s">
        <v>413</v>
      </c>
      <c r="G41" s="156" t="s">
        <v>413</v>
      </c>
      <c r="H41" s="156" t="s">
        <v>413</v>
      </c>
      <c r="I41" s="156" t="s">
        <v>413</v>
      </c>
      <c r="J41" s="160">
        <f t="shared" si="2"/>
        <v>1</v>
      </c>
      <c r="K41" s="653"/>
      <c r="L41" s="156" t="str">
        <f>'5- Identificación de Riesgos'!I41</f>
        <v>Interrupción o afectación en la prestación del servicio administrativo</v>
      </c>
      <c r="M41" s="178" t="s">
        <v>420</v>
      </c>
      <c r="N41" s="156" t="s">
        <v>413</v>
      </c>
      <c r="O41" s="156" t="s">
        <v>413</v>
      </c>
      <c r="P41" s="156" t="s">
        <v>413</v>
      </c>
      <c r="Q41" s="156" t="s">
        <v>413</v>
      </c>
      <c r="R41" s="160">
        <f t="shared" si="3"/>
        <v>1</v>
      </c>
      <c r="S41" s="653"/>
      <c r="T41" s="589"/>
      <c r="U41" s="578"/>
      <c r="V41" s="583"/>
    </row>
    <row r="42" spans="1:278" ht="119.25" customHeight="1">
      <c r="A42" s="701"/>
      <c r="B42" s="578"/>
      <c r="C42" s="171" t="str">
        <f>'5- Identificación de Riesgos'!D42</f>
        <v xml:space="preserve">3. Falta de personal para atender el  volúmen de solicitudes recibidas. </v>
      </c>
      <c r="D42" s="164"/>
      <c r="E42" s="336" t="s">
        <v>431</v>
      </c>
      <c r="F42" s="156" t="s">
        <v>412</v>
      </c>
      <c r="G42" s="156" t="s">
        <v>413</v>
      </c>
      <c r="H42" s="156" t="s">
        <v>412</v>
      </c>
      <c r="I42" s="156" t="s">
        <v>413</v>
      </c>
      <c r="J42" s="160">
        <f t="shared" si="2"/>
        <v>0.5</v>
      </c>
      <c r="K42" s="653"/>
      <c r="L42" s="156"/>
      <c r="M42" s="211"/>
      <c r="N42" s="156"/>
      <c r="O42" s="156"/>
      <c r="P42" s="156"/>
      <c r="Q42" s="156"/>
      <c r="R42" s="160">
        <f t="shared" si="3"/>
        <v>0</v>
      </c>
      <c r="S42" s="653"/>
      <c r="T42" s="589"/>
      <c r="U42" s="578"/>
      <c r="V42" s="583"/>
    </row>
    <row r="43" spans="1:278">
      <c r="A43" s="701"/>
      <c r="B43" s="578"/>
      <c r="C43" s="171">
        <f>'5- Identificación de Riesgos'!D43</f>
        <v>0</v>
      </c>
      <c r="D43" s="164"/>
      <c r="E43" s="218"/>
      <c r="F43" s="156"/>
      <c r="G43" s="156"/>
      <c r="H43" s="156"/>
      <c r="I43" s="156"/>
      <c r="J43" s="160">
        <f t="shared" si="2"/>
        <v>0</v>
      </c>
      <c r="K43" s="653"/>
      <c r="L43" s="156"/>
      <c r="M43" s="178"/>
      <c r="N43" s="156"/>
      <c r="O43" s="156"/>
      <c r="P43" s="156"/>
      <c r="Q43" s="156"/>
      <c r="R43" s="160">
        <f t="shared" si="3"/>
        <v>0</v>
      </c>
      <c r="S43" s="653"/>
      <c r="T43" s="589"/>
      <c r="U43" s="578"/>
      <c r="V43" s="583"/>
    </row>
    <row r="44" spans="1:278">
      <c r="A44" s="701"/>
      <c r="B44" s="578"/>
      <c r="C44" s="171" t="str">
        <f>'5- Identificación de Riesgos'!D44</f>
        <v xml:space="preserve"> </v>
      </c>
      <c r="D44" s="164"/>
      <c r="E44" s="164"/>
      <c r="F44" s="156"/>
      <c r="G44" s="156"/>
      <c r="H44" s="156"/>
      <c r="I44" s="156"/>
      <c r="J44" s="160">
        <f t="shared" si="2"/>
        <v>0</v>
      </c>
      <c r="K44" s="653"/>
      <c r="L44" s="156"/>
      <c r="M44" s="178"/>
      <c r="N44" s="156"/>
      <c r="O44" s="156"/>
      <c r="P44" s="156"/>
      <c r="Q44" s="156"/>
      <c r="R44" s="160">
        <f t="shared" si="3"/>
        <v>0</v>
      </c>
      <c r="S44" s="653"/>
      <c r="T44" s="589"/>
      <c r="U44" s="578"/>
      <c r="V44" s="583"/>
    </row>
    <row r="45" spans="1:278">
      <c r="A45" s="701"/>
      <c r="B45" s="578"/>
      <c r="C45" s="171">
        <f>'5- Identificación de Riesgos'!D45</f>
        <v>0</v>
      </c>
      <c r="D45" s="164"/>
      <c r="E45" s="172"/>
      <c r="F45" s="156"/>
      <c r="G45" s="156"/>
      <c r="H45" s="156"/>
      <c r="I45" s="156"/>
      <c r="J45" s="160">
        <f t="shared" si="2"/>
        <v>0</v>
      </c>
      <c r="K45" s="653"/>
      <c r="L45" s="156"/>
      <c r="M45" s="178"/>
      <c r="N45" s="156"/>
      <c r="O45" s="156"/>
      <c r="P45" s="156"/>
      <c r="Q45" s="156"/>
      <c r="R45" s="160">
        <f t="shared" si="3"/>
        <v>0</v>
      </c>
      <c r="S45" s="653"/>
      <c r="T45" s="589"/>
      <c r="U45" s="578"/>
      <c r="V45" s="583"/>
    </row>
    <row r="46" spans="1:278">
      <c r="A46" s="701"/>
      <c r="B46" s="578"/>
      <c r="C46" s="171">
        <f>'5- Identificación de Riesgos'!D46</f>
        <v>0</v>
      </c>
      <c r="D46" s="164"/>
      <c r="E46" s="172"/>
      <c r="F46" s="156"/>
      <c r="G46" s="156"/>
      <c r="H46" s="156"/>
      <c r="I46" s="156"/>
      <c r="J46" s="160">
        <f t="shared" si="2"/>
        <v>0</v>
      </c>
      <c r="K46" s="653"/>
      <c r="L46" s="156"/>
      <c r="M46" s="178"/>
      <c r="N46" s="156"/>
      <c r="O46" s="156"/>
      <c r="P46" s="156"/>
      <c r="Q46" s="156"/>
      <c r="R46" s="160">
        <f t="shared" si="3"/>
        <v>0</v>
      </c>
      <c r="S46" s="653"/>
      <c r="T46" s="589"/>
      <c r="U46" s="578"/>
      <c r="V46" s="583"/>
    </row>
    <row r="47" spans="1:278">
      <c r="A47" s="701"/>
      <c r="B47" s="578"/>
      <c r="C47" s="171">
        <f>'5- Identificación de Riesgos'!D47</f>
        <v>0</v>
      </c>
      <c r="D47" s="164"/>
      <c r="E47" s="172"/>
      <c r="F47" s="156"/>
      <c r="G47" s="156"/>
      <c r="H47" s="156"/>
      <c r="I47" s="156"/>
      <c r="J47" s="160">
        <f t="shared" si="2"/>
        <v>0</v>
      </c>
      <c r="K47" s="653"/>
      <c r="L47" s="156"/>
      <c r="M47" s="178"/>
      <c r="N47" s="156"/>
      <c r="O47" s="156"/>
      <c r="P47" s="156"/>
      <c r="Q47" s="156"/>
      <c r="R47" s="160">
        <f t="shared" si="3"/>
        <v>0</v>
      </c>
      <c r="S47" s="653"/>
      <c r="T47" s="589"/>
      <c r="U47" s="578"/>
      <c r="V47" s="583"/>
    </row>
    <row r="48" spans="1:278">
      <c r="A48" s="701"/>
      <c r="B48" s="578"/>
      <c r="C48" s="171">
        <f>'5- Identificación de Riesgos'!D48</f>
        <v>0</v>
      </c>
      <c r="D48" s="164"/>
      <c r="E48" s="172"/>
      <c r="F48" s="156"/>
      <c r="G48" s="156"/>
      <c r="H48" s="156"/>
      <c r="I48" s="156"/>
      <c r="J48" s="160">
        <f t="shared" si="2"/>
        <v>0</v>
      </c>
      <c r="K48" s="653"/>
      <c r="L48" s="156"/>
      <c r="M48" s="178"/>
      <c r="N48" s="156"/>
      <c r="O48" s="156"/>
      <c r="P48" s="156"/>
      <c r="Q48" s="156"/>
      <c r="R48" s="160">
        <f t="shared" si="3"/>
        <v>0</v>
      </c>
      <c r="S48" s="653"/>
      <c r="T48" s="589"/>
      <c r="U48" s="578"/>
      <c r="V48" s="583"/>
    </row>
    <row r="49" spans="1:278" s="302" customFormat="1">
      <c r="A49" s="702"/>
      <c r="B49" s="579"/>
      <c r="C49" s="173">
        <f>'5- Identificación de Riesgos'!D49</f>
        <v>0</v>
      </c>
      <c r="D49" s="166"/>
      <c r="E49" s="175"/>
      <c r="F49" s="157"/>
      <c r="G49" s="157"/>
      <c r="H49" s="157"/>
      <c r="I49" s="157"/>
      <c r="J49" s="161">
        <f t="shared" si="2"/>
        <v>0</v>
      </c>
      <c r="K49" s="671"/>
      <c r="L49" s="157"/>
      <c r="M49" s="179"/>
      <c r="N49" s="157"/>
      <c r="O49" s="157"/>
      <c r="P49" s="157"/>
      <c r="Q49" s="157"/>
      <c r="R49" s="161">
        <f t="shared" si="3"/>
        <v>0</v>
      </c>
      <c r="S49" s="671"/>
      <c r="T49" s="590"/>
      <c r="U49" s="579"/>
      <c r="V49" s="592"/>
      <c r="W49" s="301"/>
      <c r="X49" s="301"/>
      <c r="Y49" s="301"/>
      <c r="Z49" s="301"/>
      <c r="AA49" s="301"/>
      <c r="AB49" s="301"/>
      <c r="AC49" s="301"/>
      <c r="AD49" s="301"/>
      <c r="AE49" s="301"/>
      <c r="AF49" s="301"/>
      <c r="AG49" s="301"/>
      <c r="AH49" s="301"/>
      <c r="AI49" s="301"/>
      <c r="AJ49" s="301"/>
      <c r="AK49" s="301"/>
      <c r="AL49" s="301"/>
      <c r="AM49" s="301"/>
      <c r="AN49" s="301"/>
      <c r="AO49" s="301"/>
      <c r="AP49" s="301"/>
      <c r="AQ49" s="301"/>
      <c r="AR49" s="301"/>
      <c r="AS49" s="301"/>
      <c r="AT49" s="301"/>
      <c r="AU49" s="301"/>
      <c r="AV49" s="301"/>
      <c r="AW49" s="301"/>
      <c r="AX49" s="301"/>
      <c r="AY49" s="301"/>
      <c r="AZ49" s="301"/>
      <c r="BA49" s="301"/>
      <c r="BB49" s="301"/>
      <c r="BC49" s="301"/>
      <c r="BD49" s="301"/>
      <c r="BE49" s="301"/>
      <c r="BF49" s="301"/>
      <c r="BG49" s="301"/>
      <c r="BH49" s="301"/>
      <c r="BI49" s="301"/>
      <c r="BJ49" s="301"/>
      <c r="BK49" s="301"/>
      <c r="BL49" s="301"/>
      <c r="BM49" s="301"/>
      <c r="BN49" s="301"/>
      <c r="BO49" s="301"/>
      <c r="BP49" s="301"/>
      <c r="BQ49" s="301"/>
      <c r="BR49" s="301"/>
      <c r="BS49" s="301"/>
      <c r="BT49" s="301"/>
      <c r="BU49" s="301"/>
      <c r="BV49" s="301"/>
      <c r="BW49" s="301"/>
      <c r="BX49" s="301"/>
      <c r="BY49" s="301"/>
      <c r="BZ49" s="301"/>
      <c r="CA49" s="301"/>
      <c r="CB49" s="301"/>
      <c r="CC49" s="301"/>
      <c r="CD49" s="301"/>
      <c r="CE49" s="301"/>
      <c r="CF49" s="301"/>
      <c r="CG49" s="301"/>
      <c r="CH49" s="301"/>
      <c r="CI49" s="301"/>
      <c r="CJ49" s="301"/>
      <c r="CK49" s="301"/>
      <c r="CL49" s="301"/>
      <c r="CM49" s="301"/>
      <c r="CN49" s="301"/>
      <c r="CO49" s="301"/>
      <c r="CP49" s="301"/>
      <c r="CQ49" s="301"/>
      <c r="CR49" s="301"/>
      <c r="CS49" s="301"/>
      <c r="CT49" s="301"/>
      <c r="CU49" s="301"/>
      <c r="CV49" s="301"/>
      <c r="CW49" s="301"/>
      <c r="CX49" s="301"/>
      <c r="CY49" s="301"/>
      <c r="CZ49" s="301"/>
      <c r="DA49" s="301"/>
      <c r="DB49" s="301"/>
      <c r="DC49" s="301"/>
      <c r="DD49" s="301"/>
      <c r="DE49" s="301"/>
      <c r="DF49" s="301"/>
      <c r="DG49" s="301"/>
      <c r="DH49" s="301"/>
      <c r="DI49" s="301"/>
      <c r="DJ49" s="301"/>
      <c r="DK49" s="301"/>
      <c r="DL49" s="301"/>
      <c r="DM49" s="301"/>
      <c r="DN49" s="301"/>
      <c r="DO49" s="301"/>
      <c r="DP49" s="301"/>
      <c r="DQ49" s="301"/>
      <c r="DR49" s="301"/>
      <c r="DS49" s="301"/>
      <c r="DT49" s="301"/>
      <c r="DU49" s="301"/>
      <c r="DV49" s="301"/>
      <c r="DW49" s="301"/>
      <c r="DX49" s="301"/>
      <c r="DY49" s="301"/>
      <c r="DZ49" s="301"/>
      <c r="EA49" s="301"/>
      <c r="EB49" s="301"/>
      <c r="EC49" s="301"/>
      <c r="ED49" s="301"/>
      <c r="EE49" s="301"/>
      <c r="EF49" s="301"/>
      <c r="EG49" s="301"/>
      <c r="EH49" s="301"/>
      <c r="EI49" s="301"/>
      <c r="EJ49" s="301"/>
      <c r="EK49" s="301"/>
      <c r="EL49" s="301"/>
      <c r="EM49" s="301"/>
      <c r="EN49" s="301"/>
      <c r="EO49" s="301"/>
      <c r="EP49" s="301"/>
      <c r="EQ49" s="301"/>
      <c r="ER49" s="301"/>
      <c r="ES49" s="301"/>
      <c r="ET49" s="301"/>
      <c r="EU49" s="301"/>
      <c r="EV49" s="301"/>
      <c r="EW49" s="301"/>
      <c r="EX49" s="301"/>
      <c r="EY49" s="301"/>
      <c r="EZ49" s="301"/>
      <c r="FA49" s="301"/>
      <c r="FB49" s="301"/>
      <c r="FC49" s="301"/>
      <c r="FD49" s="301"/>
      <c r="FE49" s="301"/>
      <c r="FF49" s="301"/>
      <c r="FG49" s="301"/>
      <c r="FH49" s="301"/>
      <c r="FI49" s="301"/>
      <c r="FJ49" s="301"/>
      <c r="FK49" s="301"/>
      <c r="FL49" s="301"/>
      <c r="FM49" s="301"/>
      <c r="FN49" s="301"/>
      <c r="FO49" s="301"/>
      <c r="FP49" s="301"/>
      <c r="FQ49" s="301"/>
      <c r="FR49" s="301"/>
      <c r="FS49" s="301"/>
      <c r="FT49" s="301"/>
      <c r="FU49" s="301"/>
      <c r="FV49" s="301"/>
      <c r="FW49" s="301"/>
      <c r="FX49" s="301"/>
      <c r="FY49" s="301"/>
      <c r="FZ49" s="301"/>
      <c r="GA49" s="301"/>
      <c r="GB49" s="301"/>
      <c r="GC49" s="301"/>
      <c r="GD49" s="301"/>
      <c r="GE49" s="301"/>
      <c r="GF49" s="301"/>
      <c r="GG49" s="301"/>
      <c r="GH49" s="301"/>
      <c r="GI49" s="301"/>
      <c r="GJ49" s="301"/>
      <c r="GK49" s="301"/>
      <c r="GL49" s="301"/>
      <c r="GM49" s="301"/>
      <c r="GN49" s="301"/>
      <c r="GO49" s="301"/>
      <c r="GP49" s="301"/>
      <c r="GQ49" s="301"/>
      <c r="GR49" s="301"/>
      <c r="GS49" s="301"/>
      <c r="GT49" s="301"/>
      <c r="GU49" s="301"/>
      <c r="GV49" s="301"/>
      <c r="GW49" s="301"/>
      <c r="GX49" s="301"/>
      <c r="GY49" s="301"/>
      <c r="GZ49" s="301"/>
      <c r="HA49" s="301"/>
      <c r="HB49" s="301"/>
      <c r="HC49" s="301"/>
      <c r="HD49" s="301"/>
      <c r="HE49" s="301"/>
      <c r="HF49" s="301"/>
      <c r="HG49" s="301"/>
      <c r="HH49" s="301"/>
      <c r="HI49" s="301"/>
      <c r="HJ49" s="301"/>
      <c r="HK49" s="301"/>
      <c r="HL49" s="301"/>
      <c r="HM49" s="301"/>
      <c r="HN49" s="301"/>
      <c r="HO49" s="301"/>
      <c r="HP49" s="301"/>
      <c r="HQ49" s="301"/>
      <c r="HR49" s="301"/>
      <c r="HS49" s="301"/>
      <c r="HT49" s="301"/>
      <c r="HU49" s="301"/>
      <c r="HV49" s="301"/>
      <c r="HW49" s="301"/>
      <c r="HX49" s="301"/>
      <c r="HY49" s="301"/>
      <c r="HZ49" s="301"/>
      <c r="IA49" s="301"/>
      <c r="IB49" s="301"/>
      <c r="IC49" s="301"/>
      <c r="ID49" s="301"/>
      <c r="IE49" s="301"/>
      <c r="IF49" s="301"/>
      <c r="IG49" s="301"/>
      <c r="IH49" s="301"/>
      <c r="II49" s="301"/>
      <c r="IJ49" s="301"/>
      <c r="IK49" s="301"/>
      <c r="IL49" s="301"/>
      <c r="IM49" s="301"/>
      <c r="IN49" s="301"/>
      <c r="IO49" s="301"/>
      <c r="IP49" s="301"/>
      <c r="IQ49" s="301"/>
      <c r="IR49" s="301"/>
      <c r="IS49" s="301"/>
      <c r="IT49" s="301"/>
      <c r="IU49" s="301"/>
      <c r="IV49" s="301"/>
      <c r="IW49" s="301"/>
      <c r="IX49" s="301"/>
      <c r="IY49" s="301"/>
      <c r="IZ49" s="301"/>
      <c r="JA49" s="301"/>
      <c r="JB49" s="301"/>
      <c r="JC49" s="301"/>
      <c r="JD49" s="301"/>
      <c r="JE49" s="301"/>
      <c r="JF49" s="301"/>
      <c r="JG49" s="301"/>
      <c r="JH49" s="301"/>
      <c r="JI49" s="301"/>
      <c r="JJ49" s="301"/>
      <c r="JK49" s="301"/>
      <c r="JL49" s="301"/>
      <c r="JM49" s="301"/>
      <c r="JN49" s="301"/>
      <c r="JO49" s="301"/>
      <c r="JP49" s="301"/>
      <c r="JQ49" s="301"/>
      <c r="JR49" s="301"/>
    </row>
    <row r="50" spans="1:278" ht="94.5">
      <c r="A50" s="700">
        <v>5</v>
      </c>
      <c r="B50" s="577" t="str">
        <f>'5- Identificación de Riesgos'!B50</f>
        <v>Pérdida de documentos</v>
      </c>
      <c r="C50" s="169" t="str">
        <f>'5- Identificación de Riesgos'!D50</f>
        <v xml:space="preserve">1. Falta de implementación del expediente electrónico en todas las dependencias y juzgados.
</v>
      </c>
      <c r="D50" s="163"/>
      <c r="E50" s="334" t="s">
        <v>432</v>
      </c>
      <c r="F50" s="155" t="s">
        <v>412</v>
      </c>
      <c r="G50" s="155" t="s">
        <v>413</v>
      </c>
      <c r="H50" s="155" t="s">
        <v>412</v>
      </c>
      <c r="I50" s="155" t="s">
        <v>413</v>
      </c>
      <c r="J50" s="162">
        <f t="shared" si="2"/>
        <v>0.5</v>
      </c>
      <c r="K50" s="647">
        <f>AVERAGE(J50:J53)</f>
        <v>0.6875</v>
      </c>
      <c r="L50" s="155" t="str">
        <f>'5- Identificación de Riesgos'!I50</f>
        <v>Interrupción o afectación en la prestación del servicio judicial</v>
      </c>
      <c r="M50" s="303" t="s">
        <v>414</v>
      </c>
      <c r="N50" s="155" t="s">
        <v>413</v>
      </c>
      <c r="O50" s="155" t="s">
        <v>412</v>
      </c>
      <c r="P50" s="155" t="s">
        <v>413</v>
      </c>
      <c r="Q50" s="155" t="s">
        <v>413</v>
      </c>
      <c r="R50" s="162">
        <f t="shared" si="3"/>
        <v>0.6</v>
      </c>
      <c r="S50" s="657">
        <f>AVERAGE(R50:R50)</f>
        <v>0.6</v>
      </c>
      <c r="T50" s="588" t="str">
        <f>CONCATENATE(INDEX('8- Políticas de Administración '!$B$6:$F$10,MATCH(ROUND(IF((RIGHT('5- Identificación de Riesgos'!H50,1)-'6- Valoración Controles'!K50)&lt;1,1,(RIGHT('5- Identificación de Riesgos'!H50,1)-'6- Valoración Controles'!K50)),0),'8- Políticas de Administración '!$F$6:$F$10,0),1)," - ",ROUND(IF((RIGHT('5- Identificación de Riesgos'!H50,1)-'6- Valoración Controles'!K50)&lt;1,1,(RIGHT('5- Identificación de Riesgos'!H50,1)-'6- Valoración Controles'!K50)),0))</f>
        <v>Muy Baja - 1</v>
      </c>
      <c r="U50" s="577" t="str">
        <f>CONCATENATE(INDEX('8- Políticas de Administración '!$B$17:$F$21,MATCH(ROUND(IF((RIGHT('5- Identificación de Riesgos'!M50,1)-'6- Valoración Controles'!S50)&lt;1,1,(RIGHT('5- Identificación de Riesgos'!M50,1)-'6- Valoración Controles'!S50)),0),'8- Políticas de Administración '!$F$17:$F$21,0),1)," - ",ROUND(IF((RIGHT('5- Identificación de Riesgos'!M50,1)-'6- Valoración Controles'!S50)&lt;1,1,(RIGHT('5- Identificación de Riesgos'!M50,1)-'6- Valoración Controles'!S50)),0))</f>
        <v>Moderado - 3</v>
      </c>
      <c r="V50" s="591" t="str">
        <f>CONCATENATE(VLOOKUP((LEFT(T50,LEN(T50)-4)&amp;LEFT(U50,LEN(U50)-4)),'9- Matriz de Calor '!$D$18:$E$42,2,0)," - ",RIGHT(T50,1)*RIGHT(U50,1))</f>
        <v>Moderado - 3</v>
      </c>
    </row>
    <row r="51" spans="1:278" ht="166.5" customHeight="1">
      <c r="A51" s="701"/>
      <c r="B51" s="578"/>
      <c r="C51" s="171" t="str">
        <f>'5- Identificación de Riesgos'!D51</f>
        <v>2.Falta de software institucional estandarizado para la especialidad para el control del archivo de documentos tanto físicos como virtuales.</v>
      </c>
      <c r="D51" s="164"/>
      <c r="E51" s="335" t="s">
        <v>433</v>
      </c>
      <c r="F51" s="156" t="s">
        <v>412</v>
      </c>
      <c r="G51" s="156" t="s">
        <v>413</v>
      </c>
      <c r="H51" s="156" t="s">
        <v>412</v>
      </c>
      <c r="I51" s="156" t="s">
        <v>413</v>
      </c>
      <c r="J51" s="160">
        <f t="shared" si="2"/>
        <v>0.5</v>
      </c>
      <c r="K51" s="648"/>
      <c r="L51" s="156"/>
      <c r="M51" s="211"/>
      <c r="N51" s="156"/>
      <c r="O51" s="156"/>
      <c r="P51" s="156"/>
      <c r="Q51" s="156"/>
      <c r="R51" s="160">
        <f t="shared" si="3"/>
        <v>0</v>
      </c>
      <c r="S51" s="653"/>
      <c r="T51" s="589"/>
      <c r="U51" s="578"/>
      <c r="V51" s="583"/>
    </row>
    <row r="52" spans="1:278" ht="30" customHeight="1">
      <c r="A52" s="701"/>
      <c r="B52" s="578"/>
      <c r="C52" s="171" t="str">
        <f>'5- Identificación de Riesgos'!D52</f>
        <v>3.Desconocimiento e inaplicabilidad de las Tablas de Retención Documental (TRD)</v>
      </c>
      <c r="D52" s="164"/>
      <c r="E52" s="335" t="s">
        <v>434</v>
      </c>
      <c r="F52" s="156" t="s">
        <v>413</v>
      </c>
      <c r="G52" s="156" t="s">
        <v>413</v>
      </c>
      <c r="H52" s="156" t="s">
        <v>413</v>
      </c>
      <c r="I52" s="156" t="s">
        <v>413</v>
      </c>
      <c r="J52" s="160">
        <f t="shared" si="2"/>
        <v>1</v>
      </c>
      <c r="K52" s="648"/>
      <c r="L52" s="156"/>
      <c r="M52" s="178"/>
      <c r="N52" s="156"/>
      <c r="O52" s="156"/>
      <c r="P52" s="156"/>
      <c r="Q52" s="156"/>
      <c r="R52" s="160">
        <f t="shared" si="3"/>
        <v>0</v>
      </c>
      <c r="S52" s="653"/>
      <c r="T52" s="589"/>
      <c r="U52" s="578"/>
      <c r="V52" s="583"/>
    </row>
    <row r="53" spans="1:278" ht="56.25" customHeight="1">
      <c r="A53" s="701"/>
      <c r="B53" s="578"/>
      <c r="C53" s="171" t="str">
        <f>'5- Identificación de Riesgos'!D53</f>
        <v>4.Volumen excesivo de ingreso de expedientes para el personal asignado,  generando demoras en la organización de los expedientes.</v>
      </c>
      <c r="D53" s="164"/>
      <c r="E53" s="335" t="s">
        <v>435</v>
      </c>
      <c r="F53" s="156" t="s">
        <v>412</v>
      </c>
      <c r="G53" s="156" t="s">
        <v>413</v>
      </c>
      <c r="H53" s="156" t="s">
        <v>413</v>
      </c>
      <c r="I53" s="156" t="s">
        <v>413</v>
      </c>
      <c r="J53" s="160">
        <f t="shared" si="2"/>
        <v>0.75</v>
      </c>
      <c r="K53" s="648"/>
      <c r="L53" s="156"/>
      <c r="M53" s="178"/>
      <c r="N53" s="156"/>
      <c r="O53" s="156"/>
      <c r="P53" s="156"/>
      <c r="Q53" s="156"/>
      <c r="R53" s="160">
        <f t="shared" si="3"/>
        <v>0</v>
      </c>
      <c r="S53" s="653"/>
      <c r="T53" s="589"/>
      <c r="U53" s="578"/>
      <c r="V53" s="583"/>
    </row>
    <row r="54" spans="1:278">
      <c r="A54" s="701"/>
      <c r="B54" s="578"/>
      <c r="C54" s="171">
        <f>'5- Identificación de Riesgos'!D54</f>
        <v>0</v>
      </c>
      <c r="D54" s="164"/>
      <c r="E54" s="164"/>
      <c r="F54" s="156"/>
      <c r="G54" s="156"/>
      <c r="H54" s="156"/>
      <c r="I54" s="156"/>
      <c r="J54" s="160">
        <f t="shared" si="2"/>
        <v>0</v>
      </c>
      <c r="K54" s="648"/>
      <c r="L54" s="156"/>
      <c r="M54" s="178"/>
      <c r="N54" s="156"/>
      <c r="O54" s="156"/>
      <c r="P54" s="156"/>
      <c r="Q54" s="156"/>
      <c r="R54" s="160">
        <f t="shared" si="3"/>
        <v>0</v>
      </c>
      <c r="S54" s="653"/>
      <c r="T54" s="589"/>
      <c r="U54" s="578"/>
      <c r="V54" s="583"/>
    </row>
    <row r="55" spans="1:278">
      <c r="A55" s="701"/>
      <c r="B55" s="578"/>
      <c r="C55" s="171">
        <f>'5- Identificación de Riesgos'!D55</f>
        <v>0</v>
      </c>
      <c r="D55" s="164"/>
      <c r="E55" s="172"/>
      <c r="F55" s="156"/>
      <c r="G55" s="156"/>
      <c r="H55" s="156"/>
      <c r="I55" s="156"/>
      <c r="J55" s="160">
        <f t="shared" si="2"/>
        <v>0</v>
      </c>
      <c r="K55" s="648"/>
      <c r="L55" s="156"/>
      <c r="M55" s="178"/>
      <c r="N55" s="156"/>
      <c r="O55" s="156"/>
      <c r="P55" s="156"/>
      <c r="Q55" s="156"/>
      <c r="R55" s="160">
        <f t="shared" si="3"/>
        <v>0</v>
      </c>
      <c r="S55" s="653"/>
      <c r="T55" s="589"/>
      <c r="U55" s="578"/>
      <c r="V55" s="583"/>
    </row>
    <row r="56" spans="1:278">
      <c r="A56" s="701"/>
      <c r="B56" s="578"/>
      <c r="C56" s="171">
        <f>'5- Identificación de Riesgos'!D56</f>
        <v>0</v>
      </c>
      <c r="D56" s="164"/>
      <c r="E56" s="172"/>
      <c r="F56" s="156"/>
      <c r="G56" s="156"/>
      <c r="H56" s="156"/>
      <c r="I56" s="156"/>
      <c r="J56" s="160">
        <f t="shared" si="2"/>
        <v>0</v>
      </c>
      <c r="K56" s="648"/>
      <c r="L56" s="156"/>
      <c r="M56" s="178"/>
      <c r="N56" s="156"/>
      <c r="O56" s="156"/>
      <c r="P56" s="156"/>
      <c r="Q56" s="156"/>
      <c r="R56" s="160">
        <f t="shared" si="3"/>
        <v>0</v>
      </c>
      <c r="S56" s="653"/>
      <c r="T56" s="589"/>
      <c r="U56" s="578"/>
      <c r="V56" s="583"/>
    </row>
    <row r="57" spans="1:278">
      <c r="A57" s="701"/>
      <c r="B57" s="578"/>
      <c r="C57" s="171">
        <f>'5- Identificación de Riesgos'!D57</f>
        <v>0</v>
      </c>
      <c r="D57" s="164"/>
      <c r="E57" s="172"/>
      <c r="F57" s="156"/>
      <c r="G57" s="156"/>
      <c r="H57" s="156"/>
      <c r="I57" s="156"/>
      <c r="J57" s="160">
        <f t="shared" si="2"/>
        <v>0</v>
      </c>
      <c r="K57" s="648"/>
      <c r="L57" s="156"/>
      <c r="M57" s="178"/>
      <c r="N57" s="156"/>
      <c r="O57" s="156"/>
      <c r="P57" s="156"/>
      <c r="Q57" s="156"/>
      <c r="R57" s="160">
        <f t="shared" si="3"/>
        <v>0</v>
      </c>
      <c r="S57" s="653"/>
      <c r="T57" s="589"/>
      <c r="U57" s="578"/>
      <c r="V57" s="583"/>
    </row>
    <row r="58" spans="1:278">
      <c r="A58" s="706"/>
      <c r="B58" s="581"/>
      <c r="C58" s="214">
        <f>'5- Identificación de Riesgos'!D58</f>
        <v>0</v>
      </c>
      <c r="D58" s="207"/>
      <c r="E58" s="395"/>
      <c r="F58" s="206"/>
      <c r="G58" s="206"/>
      <c r="H58" s="206"/>
      <c r="I58" s="206"/>
      <c r="J58" s="215">
        <f t="shared" si="2"/>
        <v>0</v>
      </c>
      <c r="K58" s="648"/>
      <c r="L58" s="206"/>
      <c r="M58" s="216"/>
      <c r="N58" s="206"/>
      <c r="O58" s="206"/>
      <c r="P58" s="206"/>
      <c r="Q58" s="206"/>
      <c r="R58" s="215">
        <f t="shared" si="3"/>
        <v>0</v>
      </c>
      <c r="S58" s="654"/>
      <c r="T58" s="656"/>
      <c r="U58" s="581"/>
      <c r="V58" s="584"/>
    </row>
    <row r="59" spans="1:278" ht="183">
      <c r="A59" s="660">
        <v>6</v>
      </c>
      <c r="B59" s="658" t="s">
        <v>368</v>
      </c>
      <c r="C59" s="393" t="str">
        <f>'5- Identificación de Riesgos'!D59</f>
        <v>1. Fallas en el proceso de verificación de requisitos e información para efectuar el pago</v>
      </c>
      <c r="D59" s="385"/>
      <c r="E59" s="386" t="s">
        <v>436</v>
      </c>
      <c r="F59" s="387" t="s">
        <v>413</v>
      </c>
      <c r="G59" s="387" t="s">
        <v>413</v>
      </c>
      <c r="H59" s="387" t="s">
        <v>413</v>
      </c>
      <c r="I59" s="387" t="s">
        <v>413</v>
      </c>
      <c r="J59" s="405">
        <f t="shared" si="2"/>
        <v>1</v>
      </c>
      <c r="K59" s="662">
        <f>AVERAGE(J59:J60)</f>
        <v>1</v>
      </c>
      <c r="L59" s="406" t="str">
        <f>'5- Identificación de Riesgos'!I59</f>
        <v>Afectación de reputacion,imagén,  credibilidad, satisfacción de usuarios y PI</v>
      </c>
      <c r="M59" s="407" t="s">
        <v>414</v>
      </c>
      <c r="N59" s="387" t="s">
        <v>412</v>
      </c>
      <c r="O59" s="387" t="s">
        <v>412</v>
      </c>
      <c r="P59" s="387" t="s">
        <v>413</v>
      </c>
      <c r="Q59" s="387" t="s">
        <v>413</v>
      </c>
      <c r="R59" s="405">
        <f t="shared" si="3"/>
        <v>0.35</v>
      </c>
      <c r="S59" s="664">
        <f>AVERAGE(R59:R60)</f>
        <v>0.55000000000000004</v>
      </c>
      <c r="T59" s="666" t="str">
        <f>CONCATENATE(INDEX('8- Políticas de Administración '!$B$6:$F$10,MATCH(ROUND(IF((RIGHT('5- Identificación de Riesgos'!H59,1)-'6- Valoración Controles'!K59)&lt;1,1,(RIGHT('5- Identificación de Riesgos'!H59,1)-'6- Valoración Controles'!K59)),0),'8- Políticas de Administración '!$F$6:$F$10,0),1)," - ",ROUND(IF((RIGHT('5- Identificación de Riesgos'!H59,1)-'6- Valoración Controles'!K59)&lt;1,1,(RIGHT('5- Identificación de Riesgos'!H59,1)-'6- Valoración Controles'!K59)),0))</f>
        <v>Muy Baja - 1</v>
      </c>
      <c r="U59" s="672" t="str">
        <f>CONCATENATE(INDEX('8- Políticas de Administración '!$B$17:$F$21,MATCH(ROUND(IF((RIGHT('5- Identificación de Riesgos'!M59,1)-'6- Valoración Controles'!S59)&lt;1,1,(RIGHT('5- Identificación de Riesgos'!M59,1)-'6- Valoración Controles'!S59)),0),'8- Políticas de Administración '!$F$17:$F$21,0),1)," - ",ROUND(IF((RIGHT('5- Identificación de Riesgos'!M59,1)-'6- Valoración Controles'!S59)&lt;1,1,(RIGHT('5- Identificación de Riesgos'!M59,1)-'6- Valoración Controles'!S59)),0))</f>
        <v>Leve - 1</v>
      </c>
      <c r="V59" s="674" t="str">
        <f>CONCATENATE(VLOOKUP((LEFT(T59,LEN(T59)-4)&amp;LEFT(U59,LEN(U59)-4)),'9- Matriz de Calor '!$D$18:$E$42,2,0)," - ",RIGHT(T59,1)*RIGHT(U59,1))</f>
        <v>Bajo - 1</v>
      </c>
    </row>
    <row r="60" spans="1:278" ht="32.25" customHeight="1">
      <c r="A60" s="661"/>
      <c r="B60" s="659"/>
      <c r="C60" s="394" t="str">
        <f>'5- Identificación de Riesgos'!D60</f>
        <v>2. Falta de ética de los servidores públicos (Debilidades en principios y valores)</v>
      </c>
      <c r="D60" s="388"/>
      <c r="E60" s="389" t="s">
        <v>437</v>
      </c>
      <c r="F60" s="390" t="s">
        <v>413</v>
      </c>
      <c r="G60" s="390" t="s">
        <v>413</v>
      </c>
      <c r="H60" s="390" t="s">
        <v>413</v>
      </c>
      <c r="I60" s="390" t="s">
        <v>413</v>
      </c>
      <c r="J60" s="391"/>
      <c r="K60" s="663"/>
      <c r="L60" s="408" t="str">
        <f>'5- Identificación de Riesgos'!I60</f>
        <v>Afectación de reputacion,imagén,  credibilidad, satisfacción de usuarios y PI</v>
      </c>
      <c r="M60" s="409" t="s">
        <v>414</v>
      </c>
      <c r="N60" s="390" t="s">
        <v>412</v>
      </c>
      <c r="O60" s="390" t="s">
        <v>413</v>
      </c>
      <c r="P60" s="390" t="s">
        <v>413</v>
      </c>
      <c r="Q60" s="390" t="s">
        <v>413</v>
      </c>
      <c r="R60" s="410">
        <f t="shared" si="3"/>
        <v>0.75</v>
      </c>
      <c r="S60" s="665"/>
      <c r="T60" s="667"/>
      <c r="U60" s="673"/>
      <c r="V60" s="675"/>
    </row>
    <row r="61" spans="1:278" ht="111.75" customHeight="1">
      <c r="A61" s="707">
        <v>7</v>
      </c>
      <c r="B61" s="580" t="str">
        <f>'5- Identificación de Riesgos'!B61</f>
        <v xml:space="preserve">Afectaciones ambientales </v>
      </c>
      <c r="C61" s="176" t="str">
        <f>'5- Identificación de Riesgos'!D61</f>
        <v xml:space="preserve">1. Falta de socialización del Acuerdo PSAA14-10160. </v>
      </c>
      <c r="D61" s="154"/>
      <c r="E61" s="177" t="s">
        <v>438</v>
      </c>
      <c r="F61" s="158" t="s">
        <v>413</v>
      </c>
      <c r="G61" s="158" t="s">
        <v>413</v>
      </c>
      <c r="H61" s="158" t="s">
        <v>413</v>
      </c>
      <c r="I61" s="158" t="s">
        <v>413</v>
      </c>
      <c r="J61" s="159">
        <f t="shared" ref="J61:J78" si="4">COUNTIF(F61:I61,"SI")/4</f>
        <v>1</v>
      </c>
      <c r="K61" s="648">
        <f>AVERAGE(J61:J64)</f>
        <v>0.75</v>
      </c>
      <c r="L61" s="158" t="str">
        <f>'5- Identificación de Riesgos'!I61</f>
        <v>Afectación de reputacion,imagén,  credibilidad, satisfacción de usuarios y PI</v>
      </c>
      <c r="M61" s="332" t="s">
        <v>414</v>
      </c>
      <c r="N61" s="158" t="s">
        <v>412</v>
      </c>
      <c r="O61" s="158" t="s">
        <v>412</v>
      </c>
      <c r="P61" s="158" t="s">
        <v>413</v>
      </c>
      <c r="Q61" s="158" t="s">
        <v>413</v>
      </c>
      <c r="R61" s="159">
        <f t="shared" ref="R61:R78" si="5">SUM(COUNTIF(N61,"SI")*25%,COUNTIF(O61,"SI")*40%,COUNTIF(P61,"SI")*25%,COUNTIF(Q61,"SI")*10%)</f>
        <v>0.35</v>
      </c>
      <c r="S61" s="652">
        <f>AVERAGE(R61:R63)</f>
        <v>0.78333333333333333</v>
      </c>
      <c r="T61" s="655" t="str">
        <f>CONCATENATE(INDEX('8- Políticas de Administración '!$B$6:$F$10,MATCH(ROUND(IF((RIGHT('5- Identificación de Riesgos'!H61,1)-'6- Valoración Controles'!K61)&lt;1,1,(RIGHT('5- Identificación de Riesgos'!H61,1)-'6- Valoración Controles'!K61)),0),'8- Políticas de Administración '!$F$6:$F$10,0),1)," - ",ROUND(IF((RIGHT('5- Identificación de Riesgos'!H61,1)-'6- Valoración Controles'!K61)&lt;1,1,(RIGHT('5- Identificación de Riesgos'!H61,1)-'6- Valoración Controles'!K61)),0))</f>
        <v>Muy Baja - 1</v>
      </c>
      <c r="U61" s="580" t="str">
        <f>CONCATENATE(INDEX('8- Políticas de Administración '!$B$17:$F$21,MATCH(ROUND(IF((RIGHT('5- Identificación de Riesgos'!M61,1)-'6- Valoración Controles'!S61)&lt;1,1,(RIGHT('5- Identificación de Riesgos'!M61,1)-'6- Valoración Controles'!S61)),0),'8- Políticas de Administración '!$F$17:$F$21,0),1)," - ",ROUND(IF((RIGHT('5- Identificación de Riesgos'!M61,1)-'6- Valoración Controles'!S61)&lt;1,1,(RIGHT('5- Identificación de Riesgos'!M61,1)-'6- Valoración Controles'!S61)),0))</f>
        <v>Menor - 2</v>
      </c>
      <c r="V61" s="582" t="str">
        <f>CONCATENATE(VLOOKUP((LEFT(T61,LEN(T61)-4)&amp;LEFT(U61,LEN(U61)-4)),'9- Matriz de Calor '!$D$18:$E$42,2,0)," - ",RIGHT(T61,1)*RIGHT(U61,1))</f>
        <v>Bajo - 2</v>
      </c>
    </row>
    <row r="62" spans="1:278" ht="108">
      <c r="A62" s="708"/>
      <c r="B62" s="578"/>
      <c r="C62" s="171" t="str">
        <f>'5- Identificación de Riesgos'!D62</f>
        <v>2.Baja participación de los funcionarios y servidores judiciales en las actividades de formación en el Sistema de Gestión Ambiental</v>
      </c>
      <c r="D62" s="164"/>
      <c r="E62" s="177" t="s">
        <v>439</v>
      </c>
      <c r="F62" s="156" t="s">
        <v>413</v>
      </c>
      <c r="G62" s="156" t="s">
        <v>413</v>
      </c>
      <c r="H62" s="156" t="s">
        <v>413</v>
      </c>
      <c r="I62" s="156" t="s">
        <v>413</v>
      </c>
      <c r="J62" s="160">
        <f t="shared" si="4"/>
        <v>1</v>
      </c>
      <c r="K62" s="648"/>
      <c r="L62" s="156" t="str">
        <f>'5- Identificación de Riesgos'!I62</f>
        <v>Afectación Ambiental</v>
      </c>
      <c r="M62" t="s">
        <v>440</v>
      </c>
      <c r="N62" s="156" t="s">
        <v>413</v>
      </c>
      <c r="O62" s="156" t="s">
        <v>413</v>
      </c>
      <c r="P62" s="156" t="s">
        <v>413</v>
      </c>
      <c r="Q62" s="156" t="s">
        <v>413</v>
      </c>
      <c r="R62" s="160">
        <f t="shared" si="5"/>
        <v>1</v>
      </c>
      <c r="S62" s="653"/>
      <c r="T62" s="589"/>
      <c r="U62" s="578"/>
      <c r="V62" s="583"/>
    </row>
    <row r="63" spans="1:278" ht="138.75" customHeight="1">
      <c r="A63" s="708"/>
      <c r="B63" s="578"/>
      <c r="C63" s="171" t="str">
        <f>'5- Identificación de Riesgos'!D63</f>
        <v>3.  Poco compromiso en la aplicabilidad y formación de la cultura ambiental</v>
      </c>
      <c r="D63" s="164"/>
      <c r="E63" s="177" t="s">
        <v>441</v>
      </c>
      <c r="F63" s="156" t="s">
        <v>412</v>
      </c>
      <c r="G63" s="156" t="s">
        <v>413</v>
      </c>
      <c r="H63" s="156" t="s">
        <v>412</v>
      </c>
      <c r="I63" s="156" t="s">
        <v>413</v>
      </c>
      <c r="J63" s="160">
        <f t="shared" si="4"/>
        <v>0.5</v>
      </c>
      <c r="K63" s="648"/>
      <c r="L63" s="156" t="str">
        <f>'5- Identificación de Riesgos'!I63</f>
        <v>Incumplimiento de las metas establecidas</v>
      </c>
      <c r="M63" s="178" t="s">
        <v>442</v>
      </c>
      <c r="N63" s="156" t="s">
        <v>413</v>
      </c>
      <c r="O63" s="156" t="s">
        <v>413</v>
      </c>
      <c r="P63" s="156" t="s">
        <v>413</v>
      </c>
      <c r="Q63" s="156" t="s">
        <v>413</v>
      </c>
      <c r="R63" s="160">
        <f t="shared" si="5"/>
        <v>1</v>
      </c>
      <c r="S63" s="653"/>
      <c r="T63" s="589"/>
      <c r="U63" s="578"/>
      <c r="V63" s="583"/>
    </row>
    <row r="64" spans="1:278" ht="169.5" customHeight="1">
      <c r="A64" s="708"/>
      <c r="B64" s="578"/>
      <c r="C64" s="171" t="str">
        <f>'5- Identificación de Riesgos'!D64</f>
        <v>4. Carencia del liderazgo en el Sistema de Gestión Ambiental</v>
      </c>
      <c r="D64" s="164"/>
      <c r="E64" s="177" t="s">
        <v>443</v>
      </c>
      <c r="F64" s="156" t="s">
        <v>412</v>
      </c>
      <c r="G64" s="156" t="s">
        <v>413</v>
      </c>
      <c r="H64" s="156" t="s">
        <v>412</v>
      </c>
      <c r="I64" s="156" t="s">
        <v>413</v>
      </c>
      <c r="J64" s="160">
        <f t="shared" si="4"/>
        <v>0.5</v>
      </c>
      <c r="K64" s="648"/>
      <c r="L64" s="156">
        <f>'5- Identificación de Riesgos'!I64</f>
        <v>0</v>
      </c>
      <c r="M64" s="178"/>
      <c r="N64" s="156"/>
      <c r="O64" s="156"/>
      <c r="P64" s="156"/>
      <c r="Q64" s="156"/>
      <c r="R64" s="160">
        <f t="shared" si="5"/>
        <v>0</v>
      </c>
      <c r="S64" s="653"/>
      <c r="T64" s="589"/>
      <c r="U64" s="578"/>
      <c r="V64" s="583"/>
    </row>
    <row r="65" spans="1:22">
      <c r="A65" s="708"/>
      <c r="B65" s="578"/>
      <c r="C65" s="171">
        <f>'5- Identificación de Riesgos'!D65</f>
        <v>0</v>
      </c>
      <c r="D65" s="164"/>
      <c r="E65" s="164"/>
      <c r="F65" s="156"/>
      <c r="G65" s="156"/>
      <c r="H65" s="156"/>
      <c r="I65" s="156"/>
      <c r="J65" s="160">
        <f t="shared" si="4"/>
        <v>0</v>
      </c>
      <c r="K65" s="648"/>
      <c r="L65" s="156">
        <f>'5- Identificación de Riesgos'!I65</f>
        <v>0</v>
      </c>
      <c r="M65" s="178"/>
      <c r="N65" s="156"/>
      <c r="O65" s="156"/>
      <c r="P65" s="156"/>
      <c r="Q65" s="156"/>
      <c r="R65" s="160">
        <f t="shared" si="5"/>
        <v>0</v>
      </c>
      <c r="S65" s="653"/>
      <c r="T65" s="589"/>
      <c r="U65" s="578"/>
      <c r="V65" s="583"/>
    </row>
    <row r="66" spans="1:22">
      <c r="A66" s="708"/>
      <c r="B66" s="578"/>
      <c r="C66" s="171">
        <f>'5- Identificación de Riesgos'!D66</f>
        <v>0</v>
      </c>
      <c r="D66" s="164"/>
      <c r="E66" s="172"/>
      <c r="F66" s="156"/>
      <c r="G66" s="156"/>
      <c r="H66" s="156"/>
      <c r="I66" s="156"/>
      <c r="J66" s="160">
        <f t="shared" si="4"/>
        <v>0</v>
      </c>
      <c r="K66" s="648"/>
      <c r="L66" s="156">
        <f>'5- Identificación de Riesgos'!I66</f>
        <v>0</v>
      </c>
      <c r="M66" s="178"/>
      <c r="N66" s="156"/>
      <c r="O66" s="156"/>
      <c r="P66" s="156"/>
      <c r="Q66" s="156"/>
      <c r="R66" s="160">
        <f t="shared" si="5"/>
        <v>0</v>
      </c>
      <c r="S66" s="653"/>
      <c r="T66" s="589"/>
      <c r="U66" s="578"/>
      <c r="V66" s="583"/>
    </row>
    <row r="67" spans="1:22">
      <c r="A67" s="708"/>
      <c r="B67" s="578"/>
      <c r="C67" s="171">
        <f>'5- Identificación de Riesgos'!D67</f>
        <v>0</v>
      </c>
      <c r="D67" s="164"/>
      <c r="E67" s="172"/>
      <c r="F67" s="156"/>
      <c r="G67" s="156"/>
      <c r="H67" s="156"/>
      <c r="I67" s="156"/>
      <c r="J67" s="160">
        <f t="shared" si="4"/>
        <v>0</v>
      </c>
      <c r="K67" s="648"/>
      <c r="L67" s="156">
        <f>'5- Identificación de Riesgos'!I67</f>
        <v>0</v>
      </c>
      <c r="M67" s="178"/>
      <c r="N67" s="156"/>
      <c r="O67" s="156"/>
      <c r="P67" s="156"/>
      <c r="Q67" s="156"/>
      <c r="R67" s="160">
        <f t="shared" si="5"/>
        <v>0</v>
      </c>
      <c r="S67" s="653"/>
      <c r="T67" s="589"/>
      <c r="U67" s="578"/>
      <c r="V67" s="583"/>
    </row>
    <row r="68" spans="1:22">
      <c r="A68" s="708"/>
      <c r="B68" s="578"/>
      <c r="C68" s="171">
        <f>'5- Identificación de Riesgos'!D68</f>
        <v>0</v>
      </c>
      <c r="D68" s="164"/>
      <c r="E68" s="172"/>
      <c r="F68" s="156"/>
      <c r="G68" s="156"/>
      <c r="H68" s="156"/>
      <c r="I68" s="156"/>
      <c r="J68" s="160">
        <f t="shared" si="4"/>
        <v>0</v>
      </c>
      <c r="K68" s="648"/>
      <c r="L68" s="156">
        <f>'5- Identificación de Riesgos'!I68</f>
        <v>0</v>
      </c>
      <c r="M68" s="178"/>
      <c r="N68" s="156"/>
      <c r="O68" s="156"/>
      <c r="P68" s="156"/>
      <c r="Q68" s="156"/>
      <c r="R68" s="160">
        <f t="shared" si="5"/>
        <v>0</v>
      </c>
      <c r="S68" s="653"/>
      <c r="T68" s="589"/>
      <c r="U68" s="578"/>
      <c r="V68" s="583"/>
    </row>
    <row r="69" spans="1:22">
      <c r="A69" s="708"/>
      <c r="B69" s="578"/>
      <c r="C69" s="171">
        <f>'5- Identificación de Riesgos'!D69</f>
        <v>0</v>
      </c>
      <c r="D69" s="164"/>
      <c r="E69" s="172"/>
      <c r="F69" s="156"/>
      <c r="G69" s="156"/>
      <c r="H69" s="156"/>
      <c r="I69" s="156"/>
      <c r="J69" s="160">
        <f t="shared" si="4"/>
        <v>0</v>
      </c>
      <c r="K69" s="648"/>
      <c r="L69" s="156">
        <f>'5- Identificación de Riesgos'!I69</f>
        <v>0</v>
      </c>
      <c r="M69" s="178"/>
      <c r="N69" s="156"/>
      <c r="O69" s="156"/>
      <c r="P69" s="156"/>
      <c r="Q69" s="156"/>
      <c r="R69" s="160">
        <f t="shared" si="5"/>
        <v>0</v>
      </c>
      <c r="S69" s="653"/>
      <c r="T69" s="589"/>
      <c r="U69" s="578"/>
      <c r="V69" s="583"/>
    </row>
    <row r="70" spans="1:22" ht="15.75" customHeight="1">
      <c r="A70" s="709"/>
      <c r="B70" s="581"/>
      <c r="C70" s="214">
        <f>'5- Identificación de Riesgos'!D70</f>
        <v>0</v>
      </c>
      <c r="D70" s="207"/>
      <c r="E70" s="217"/>
      <c r="F70" s="206"/>
      <c r="G70" s="206"/>
      <c r="H70" s="206"/>
      <c r="I70" s="206"/>
      <c r="J70" s="215">
        <f t="shared" si="4"/>
        <v>0</v>
      </c>
      <c r="K70" s="697"/>
      <c r="L70" s="206">
        <f>'5- Identificación de Riesgos'!I70</f>
        <v>0</v>
      </c>
      <c r="M70" s="216"/>
      <c r="N70" s="206"/>
      <c r="O70" s="206"/>
      <c r="P70" s="206"/>
      <c r="Q70" s="206"/>
      <c r="R70" s="215">
        <f t="shared" si="5"/>
        <v>0</v>
      </c>
      <c r="S70" s="654"/>
      <c r="T70" s="656"/>
      <c r="U70" s="581"/>
      <c r="V70" s="584"/>
    </row>
    <row r="71" spans="1:22" ht="147.75" customHeight="1">
      <c r="A71" s="649">
        <v>8</v>
      </c>
      <c r="B71" s="571" t="str">
        <f>'5- Identificación de Riesgos'!B71</f>
        <v xml:space="preserve">Recibir , ofrecer, prometer , entregar o aceptar dádivas o beneficios a nombre propio o de terceros para afectar las condiciones de integridad, confidencialidad y disponibilidad de la información que se maneja en las sedes judiciales 
</v>
      </c>
      <c r="C71" s="169" t="str">
        <f>'5- Identificación de Riesgos'!D71</f>
        <v>1. Falta de ética de los servidores públicos (Debilidades en principios y valores)</v>
      </c>
      <c r="D71" s="163"/>
      <c r="E71" s="170" t="s">
        <v>437</v>
      </c>
      <c r="F71" s="155" t="s">
        <v>413</v>
      </c>
      <c r="G71" s="155" t="s">
        <v>413</v>
      </c>
      <c r="H71" s="155" t="s">
        <v>413</v>
      </c>
      <c r="I71" s="155" t="s">
        <v>413</v>
      </c>
      <c r="J71" s="162">
        <f t="shared" si="4"/>
        <v>1</v>
      </c>
      <c r="K71" s="647">
        <f>AVERAGE(J71:J74)</f>
        <v>1</v>
      </c>
      <c r="L71" s="155" t="str">
        <f>'5- Identificación de Riesgos'!I71</f>
        <v>Afectación de reputacion,imagén,  credibilidad, satisfacción de usuarios y PI</v>
      </c>
      <c r="M71" s="328" t="s">
        <v>414</v>
      </c>
      <c r="N71" s="155" t="s">
        <v>413</v>
      </c>
      <c r="O71" s="155" t="s">
        <v>412</v>
      </c>
      <c r="P71" s="155" t="s">
        <v>413</v>
      </c>
      <c r="Q71" s="155" t="s">
        <v>413</v>
      </c>
      <c r="R71" s="162">
        <f t="shared" si="5"/>
        <v>0.6</v>
      </c>
      <c r="S71" s="647">
        <f>AVERAGE(R71:R71)</f>
        <v>0.6</v>
      </c>
      <c r="T71" s="570" t="str">
        <f>CONCATENATE(INDEX('8- Políticas de Administración '!$B$6:$F$10,MATCH(ROUND(IF((RIGHT('5- Identificación de Riesgos'!H71,1)-'6- Valoración Controles'!K71)&lt;1,1,(RIGHT('5- Identificación de Riesgos'!H71,1)-'6- Valoración Controles'!K71)),0),'8- Políticas de Administración '!$F$6:$F$10,0),1)," - ",ROUND(IF((RIGHT('5- Identificación de Riesgos'!H71,1)-'6- Valoración Controles'!K71)&lt;1,1,(RIGHT('5- Identificación de Riesgos'!H71,1)-'6- Valoración Controles'!K71)),0))</f>
        <v>Muy Baja - 1</v>
      </c>
      <c r="U71" s="571" t="str">
        <f>CONCATENATE(INDEX('8- Políticas de Administración '!$B$17:$F$21,MATCH(ROUND(IF((RIGHT('5- Identificación de Riesgos'!M71,1)-'6- Valoración Controles'!S71)&lt;1,1,(RIGHT('5- Identificación de Riesgos'!M71,1)-'6- Valoración Controles'!S71)),0),'8- Políticas de Administración '!$F$17:$F$21,0),1)," - ",ROUND(IF((RIGHT('5- Identificación de Riesgos'!M71,1)-'6- Valoración Controles'!S71)&lt;1,1,(RIGHT('5- Identificación de Riesgos'!M71,1)-'6- Valoración Controles'!S71)),0))</f>
        <v>Moderado - 3</v>
      </c>
      <c r="V71" s="573" t="str">
        <f>CONCATENATE(VLOOKUP((LEFT(T71,LEN(T71)-4)&amp;LEFT(U71,LEN(U71)-4)),'9- Matriz de Calor '!$D$18:$E$42,2,0)," - ",RIGHT(T71,1)*RIGHT(U71,1))</f>
        <v>Moderado - 3</v>
      </c>
    </row>
    <row r="72" spans="1:22" ht="93" customHeight="1">
      <c r="A72" s="650"/>
      <c r="B72" s="563"/>
      <c r="C72" s="171" t="str">
        <f>'5- Identificación de Riesgos'!D72</f>
        <v>2. Falta de ética de terceros interesados  (Debilidades principios y valores)</v>
      </c>
      <c r="D72" s="164"/>
      <c r="E72" s="330" t="s">
        <v>444</v>
      </c>
      <c r="F72" s="156" t="s">
        <v>413</v>
      </c>
      <c r="G72" s="156" t="s">
        <v>413</v>
      </c>
      <c r="H72" s="156" t="s">
        <v>413</v>
      </c>
      <c r="I72" s="156" t="s">
        <v>413</v>
      </c>
      <c r="J72" s="160">
        <f t="shared" si="4"/>
        <v>1</v>
      </c>
      <c r="K72" s="648"/>
      <c r="L72" s="156">
        <f>'5- Identificación de Riesgos'!I72</f>
        <v>0</v>
      </c>
      <c r="M72" s="322"/>
      <c r="N72" s="156"/>
      <c r="O72" s="156"/>
      <c r="P72" s="156"/>
      <c r="Q72" s="156"/>
      <c r="R72" s="160">
        <f t="shared" si="5"/>
        <v>0</v>
      </c>
      <c r="S72" s="648"/>
      <c r="T72" s="564"/>
      <c r="U72" s="563"/>
      <c r="V72" s="551"/>
    </row>
    <row r="73" spans="1:22" ht="45" customHeight="1">
      <c r="A73" s="650"/>
      <c r="B73" s="563"/>
      <c r="C73" s="171" t="str">
        <f>'5- Identificación de Riesgos'!D73</f>
        <v>3. debilidades en los controles para la manejo de la información en medio Físico</v>
      </c>
      <c r="D73" s="164"/>
      <c r="E73" s="172" t="s">
        <v>445</v>
      </c>
      <c r="F73" s="156" t="s">
        <v>413</v>
      </c>
      <c r="G73" s="156" t="s">
        <v>413</v>
      </c>
      <c r="H73" s="156" t="s">
        <v>413</v>
      </c>
      <c r="I73" s="156" t="s">
        <v>413</v>
      </c>
      <c r="J73" s="160">
        <f t="shared" si="4"/>
        <v>1</v>
      </c>
      <c r="K73" s="648"/>
      <c r="L73" s="156">
        <f>'5- Identificación de Riesgos'!I73</f>
        <v>0</v>
      </c>
      <c r="M73" s="211"/>
      <c r="N73" s="156"/>
      <c r="O73" s="156"/>
      <c r="P73" s="156"/>
      <c r="Q73" s="156"/>
      <c r="R73" s="160">
        <f t="shared" si="5"/>
        <v>0</v>
      </c>
      <c r="S73" s="648"/>
      <c r="T73" s="564"/>
      <c r="U73" s="563"/>
      <c r="V73" s="551"/>
    </row>
    <row r="74" spans="1:22" ht="75" customHeight="1">
      <c r="A74" s="650"/>
      <c r="B74" s="563"/>
      <c r="C74" s="171" t="str">
        <f>'5- Identificación de Riesgos'!D74</f>
        <v>3. debilidades en los controles para la manejo de la información en medio magnético</v>
      </c>
      <c r="D74" s="164"/>
      <c r="E74" s="172" t="s">
        <v>446</v>
      </c>
      <c r="F74" s="156" t="s">
        <v>413</v>
      </c>
      <c r="G74" s="156" t="s">
        <v>413</v>
      </c>
      <c r="H74" s="156" t="s">
        <v>413</v>
      </c>
      <c r="I74" s="156" t="s">
        <v>413</v>
      </c>
      <c r="J74" s="160">
        <f t="shared" si="4"/>
        <v>1</v>
      </c>
      <c r="K74" s="648"/>
      <c r="L74" s="156">
        <f>'5- Identificación de Riesgos'!I74</f>
        <v>0</v>
      </c>
      <c r="M74" s="211"/>
      <c r="N74" s="156"/>
      <c r="O74" s="156"/>
      <c r="P74" s="156"/>
      <c r="Q74" s="156"/>
      <c r="R74" s="160">
        <f t="shared" si="5"/>
        <v>0</v>
      </c>
      <c r="S74" s="648"/>
      <c r="T74" s="564"/>
      <c r="U74" s="563"/>
      <c r="V74" s="551"/>
    </row>
    <row r="75" spans="1:22">
      <c r="A75" s="650"/>
      <c r="B75" s="563"/>
      <c r="C75" s="171"/>
      <c r="D75" s="164"/>
      <c r="E75" s="164"/>
      <c r="F75" s="156"/>
      <c r="G75" s="156"/>
      <c r="H75" s="156"/>
      <c r="I75" s="156"/>
      <c r="J75" s="160">
        <f t="shared" si="4"/>
        <v>0</v>
      </c>
      <c r="K75" s="648"/>
      <c r="L75" s="156">
        <f>'5- Identificación de Riesgos'!I75</f>
        <v>0</v>
      </c>
      <c r="M75" s="211"/>
      <c r="N75" s="156"/>
      <c r="O75" s="156"/>
      <c r="P75" s="156"/>
      <c r="Q75" s="156"/>
      <c r="R75" s="160">
        <f t="shared" si="5"/>
        <v>0</v>
      </c>
      <c r="S75" s="648"/>
      <c r="T75" s="564"/>
      <c r="U75" s="563"/>
      <c r="V75" s="551"/>
    </row>
    <row r="76" spans="1:22">
      <c r="A76" s="650"/>
      <c r="B76" s="563"/>
      <c r="C76" s="171"/>
      <c r="D76" s="164"/>
      <c r="E76" s="172"/>
      <c r="F76" s="156"/>
      <c r="G76" s="156"/>
      <c r="H76" s="156"/>
      <c r="I76" s="156"/>
      <c r="J76" s="160">
        <f t="shared" si="4"/>
        <v>0</v>
      </c>
      <c r="K76" s="648"/>
      <c r="L76" s="156">
        <f>'5- Identificación de Riesgos'!I76</f>
        <v>0</v>
      </c>
      <c r="M76" s="211"/>
      <c r="N76" s="156"/>
      <c r="O76" s="156"/>
      <c r="P76" s="156"/>
      <c r="Q76" s="156"/>
      <c r="R76" s="160">
        <f t="shared" si="5"/>
        <v>0</v>
      </c>
      <c r="S76" s="648"/>
      <c r="T76" s="564"/>
      <c r="U76" s="563"/>
      <c r="V76" s="551"/>
    </row>
    <row r="77" spans="1:22">
      <c r="A77" s="650"/>
      <c r="B77" s="563"/>
      <c r="C77" s="171"/>
      <c r="D77" s="164"/>
      <c r="E77" s="172"/>
      <c r="F77" s="156"/>
      <c r="G77" s="156"/>
      <c r="H77" s="156"/>
      <c r="I77" s="156"/>
      <c r="J77" s="160">
        <f t="shared" si="4"/>
        <v>0</v>
      </c>
      <c r="K77" s="648"/>
      <c r="L77" s="156">
        <f>'5- Identificación de Riesgos'!I77</f>
        <v>0</v>
      </c>
      <c r="M77" s="211"/>
      <c r="N77" s="156"/>
      <c r="O77" s="156"/>
      <c r="P77" s="156"/>
      <c r="Q77" s="156"/>
      <c r="R77" s="160">
        <f t="shared" si="5"/>
        <v>0</v>
      </c>
      <c r="S77" s="648"/>
      <c r="T77" s="564"/>
      <c r="U77" s="563"/>
      <c r="V77" s="551"/>
    </row>
    <row r="78" spans="1:22">
      <c r="A78" s="650"/>
      <c r="B78" s="563"/>
      <c r="C78" s="171"/>
      <c r="D78" s="164"/>
      <c r="E78" s="172"/>
      <c r="F78" s="156"/>
      <c r="G78" s="156"/>
      <c r="H78" s="156"/>
      <c r="I78" s="156"/>
      <c r="J78" s="160">
        <f t="shared" si="4"/>
        <v>0</v>
      </c>
      <c r="K78" s="652"/>
      <c r="L78" s="156">
        <f>'5- Identificación de Riesgos'!I78</f>
        <v>0</v>
      </c>
      <c r="M78" s="211"/>
      <c r="N78" s="156"/>
      <c r="O78" s="156"/>
      <c r="P78" s="156"/>
      <c r="Q78" s="156"/>
      <c r="R78" s="160">
        <f t="shared" si="5"/>
        <v>0</v>
      </c>
      <c r="S78" s="652"/>
      <c r="T78" s="564"/>
      <c r="U78" s="563"/>
      <c r="V78" s="551"/>
    </row>
    <row r="79" spans="1:22" ht="31.5" customHeight="1">
      <c r="A79" s="650"/>
      <c r="B79" s="563"/>
      <c r="C79" s="171"/>
      <c r="D79" s="164"/>
      <c r="E79" s="172"/>
      <c r="F79" s="156"/>
      <c r="G79" s="156"/>
      <c r="H79" s="156"/>
      <c r="I79" s="156"/>
      <c r="J79" s="160"/>
      <c r="K79" s="310"/>
      <c r="L79" s="156">
        <f>'5- Identificación de Riesgos'!I79</f>
        <v>0</v>
      </c>
      <c r="M79" s="211"/>
      <c r="N79" s="156"/>
      <c r="O79" s="156"/>
      <c r="P79" s="156"/>
      <c r="Q79" s="156"/>
      <c r="R79" s="160">
        <f t="shared" ref="R79:R98" si="6">SUM(COUNTIF(N79,"SI")*25%,COUNTIF(O79,"SI")*40%,COUNTIF(P79,"SI")*25%,COUNTIF(Q79,"SI")*10%)</f>
        <v>0</v>
      </c>
      <c r="S79" s="310"/>
      <c r="T79" s="564"/>
      <c r="U79" s="563"/>
      <c r="V79" s="551"/>
    </row>
    <row r="80" spans="1:22" ht="27" customHeight="1" thickBot="1">
      <c r="A80" s="651"/>
      <c r="B80" s="572"/>
      <c r="C80" s="173"/>
      <c r="D80" s="166"/>
      <c r="E80" s="174"/>
      <c r="F80" s="157"/>
      <c r="G80" s="157"/>
      <c r="H80" s="157"/>
      <c r="I80" s="157"/>
      <c r="J80" s="161"/>
      <c r="K80" s="311"/>
      <c r="L80" s="157">
        <f>'5- Identificación de Riesgos'!I80</f>
        <v>0</v>
      </c>
      <c r="M80" s="304"/>
      <c r="N80" s="157"/>
      <c r="O80" s="157"/>
      <c r="P80" s="157"/>
      <c r="Q80" s="157"/>
      <c r="R80" s="161">
        <f t="shared" si="6"/>
        <v>0</v>
      </c>
      <c r="S80" s="311"/>
      <c r="T80" s="565"/>
      <c r="U80" s="572"/>
      <c r="V80" s="574"/>
    </row>
    <row r="81" spans="1:22" ht="118.5" customHeight="1" thickBot="1">
      <c r="A81" s="649">
        <v>9</v>
      </c>
      <c r="B81" s="571" t="str">
        <f>'5- Identificación de Riesgos'!B81</f>
        <v>Recibir, ofrecer, prometer, entregar o aceptar dadivas  o beneficios a nombre propio o de terceros para  demorar las actuaciones en los procesos</v>
      </c>
      <c r="C81" s="169" t="str">
        <f>'5- Identificación de Riesgos'!D81</f>
        <v>1. Falta de ética de los servidores públicos (Debilidades en principios y valores)</v>
      </c>
      <c r="D81" s="163"/>
      <c r="E81" s="329" t="s">
        <v>437</v>
      </c>
      <c r="F81" s="155" t="s">
        <v>413</v>
      </c>
      <c r="G81" s="155" t="s">
        <v>413</v>
      </c>
      <c r="H81" s="155" t="s">
        <v>413</v>
      </c>
      <c r="I81" s="155" t="s">
        <v>413</v>
      </c>
      <c r="J81" s="162">
        <f t="shared" ref="J81:J88" si="7">COUNTIF(F81:I81,"SI")/4</f>
        <v>1</v>
      </c>
      <c r="K81" s="647">
        <f>AVERAGE(J81:J83)</f>
        <v>1</v>
      </c>
      <c r="L81" s="155"/>
      <c r="M81" s="303" t="s">
        <v>414</v>
      </c>
      <c r="N81" s="155" t="s">
        <v>413</v>
      </c>
      <c r="O81" s="155" t="s">
        <v>412</v>
      </c>
      <c r="P81" s="155" t="s">
        <v>413</v>
      </c>
      <c r="Q81" s="155" t="s">
        <v>413</v>
      </c>
      <c r="R81" s="162">
        <f t="shared" si="6"/>
        <v>0.6</v>
      </c>
      <c r="S81" s="647">
        <f>AVERAGE(R81:R81)</f>
        <v>0.6</v>
      </c>
      <c r="T81" s="570" t="str">
        <f>CONCATENATE(INDEX('8- Políticas de Administración '!$B$6:$F$10,MATCH(ROUND(IF((RIGHT('5- Identificación de Riesgos'!H81,1)-'6- Valoración Controles'!K81)&lt;1,1,(RIGHT('5- Identificación de Riesgos'!H81,1)-'6- Valoración Controles'!K81)),0),'8- Políticas de Administración '!$F$6:$F$10,0),1)," - ",ROUND(IF((RIGHT('5- Identificación de Riesgos'!H81,1)-'6- Valoración Controles'!K81)&lt;1,1,(RIGHT('5- Identificación de Riesgos'!H81,1)-'6- Valoración Controles'!K81)),0))</f>
        <v>Muy Baja - 1</v>
      </c>
      <c r="U81" s="571" t="str">
        <f>CONCATENATE(INDEX('8- Políticas de Administración '!$B$17:$F$21,MATCH(ROUND(IF((RIGHT('5- Identificación de Riesgos'!M81,1)-'6- Valoración Controles'!S81)&lt;1,1,(RIGHT('5- Identificación de Riesgos'!M81,1)-'6- Valoración Controles'!S81)),0),'8- Políticas de Administración '!$F$17:$F$21,0),1)," - ",ROUND(IF((RIGHT('5- Identificación de Riesgos'!M81,1)-'6- Valoración Controles'!S81)&lt;1,1,(RIGHT('5- Identificación de Riesgos'!M81,1)-'6- Valoración Controles'!S81)),0))</f>
        <v>Moderado - 3</v>
      </c>
      <c r="V81" s="573" t="str">
        <f>CONCATENATE(VLOOKUP((LEFT(T81,LEN(T81)-4)&amp;LEFT(U81,LEN(U81)-4)),'9- Matriz de Calor '!$D$18:$E$42,2,0)," - ",RIGHT(T81,1)*RIGHT(U81,1))</f>
        <v>Moderado - 3</v>
      </c>
    </row>
    <row r="82" spans="1:22" ht="96" customHeight="1">
      <c r="A82" s="650"/>
      <c r="B82" s="563"/>
      <c r="C82" s="171" t="str">
        <f>'5- Identificación de Riesgos'!D82</f>
        <v>2. Falta de ética de terceros interesados  (Debilidades principios y valores)</v>
      </c>
      <c r="D82" s="164"/>
      <c r="E82" s="330" t="s">
        <v>444</v>
      </c>
      <c r="F82" s="156" t="s">
        <v>413</v>
      </c>
      <c r="G82" s="156" t="s">
        <v>413</v>
      </c>
      <c r="H82" s="156" t="s">
        <v>413</v>
      </c>
      <c r="I82" s="156" t="s">
        <v>413</v>
      </c>
      <c r="J82" s="160">
        <f t="shared" si="7"/>
        <v>1</v>
      </c>
      <c r="K82" s="648"/>
      <c r="L82" s="156">
        <f>'5- Identificación de Riesgos'!I82</f>
        <v>0</v>
      </c>
      <c r="M82" s="208"/>
      <c r="N82" s="156"/>
      <c r="O82" s="156"/>
      <c r="P82" s="156"/>
      <c r="Q82" s="156"/>
      <c r="R82" s="160">
        <f t="shared" si="6"/>
        <v>0</v>
      </c>
      <c r="S82" s="648"/>
      <c r="T82" s="564"/>
      <c r="U82" s="563"/>
      <c r="V82" s="551"/>
    </row>
    <row r="83" spans="1:22" ht="123" customHeight="1">
      <c r="A83" s="650"/>
      <c r="B83" s="563"/>
      <c r="C83" s="171" t="str">
        <f>'5- Identificación de Riesgos'!D83</f>
        <v>3. Indebida priorización de atención de procesos</v>
      </c>
      <c r="D83" s="164"/>
      <c r="E83" s="172" t="s">
        <v>447</v>
      </c>
      <c r="F83" s="156" t="s">
        <v>413</v>
      </c>
      <c r="G83" s="156" t="s">
        <v>413</v>
      </c>
      <c r="H83" s="156" t="s">
        <v>413</v>
      </c>
      <c r="I83" s="156" t="s">
        <v>413</v>
      </c>
      <c r="J83" s="160">
        <f t="shared" si="7"/>
        <v>1</v>
      </c>
      <c r="K83" s="648"/>
      <c r="L83" s="155" t="str">
        <f>'5- Identificación de Riesgos'!I83</f>
        <v>Afectación de reputacion,imagén,  credibilidad, satisfacción de usuarios y PI</v>
      </c>
      <c r="M83" s="303" t="s">
        <v>414</v>
      </c>
      <c r="N83" s="155" t="s">
        <v>412</v>
      </c>
      <c r="O83" s="155" t="s">
        <v>412</v>
      </c>
      <c r="P83" s="155" t="s">
        <v>413</v>
      </c>
      <c r="Q83" s="155" t="s">
        <v>413</v>
      </c>
      <c r="R83" s="160">
        <f t="shared" si="6"/>
        <v>0.35</v>
      </c>
      <c r="S83" s="648"/>
      <c r="T83" s="564"/>
      <c r="U83" s="563"/>
      <c r="V83" s="551"/>
    </row>
    <row r="84" spans="1:22" ht="45" customHeight="1">
      <c r="A84" s="650"/>
      <c r="B84" s="563"/>
      <c r="C84" s="171"/>
      <c r="D84" s="164"/>
      <c r="E84" s="172"/>
      <c r="F84" s="156"/>
      <c r="G84" s="156"/>
      <c r="H84" s="156"/>
      <c r="I84" s="156"/>
      <c r="J84" s="160">
        <f t="shared" si="7"/>
        <v>0</v>
      </c>
      <c r="K84" s="648"/>
      <c r="L84" s="156">
        <f>'5- Identificación de Riesgos'!I84</f>
        <v>0</v>
      </c>
      <c r="M84" s="211"/>
      <c r="N84" s="156"/>
      <c r="O84" s="156"/>
      <c r="P84" s="156"/>
      <c r="Q84" s="156"/>
      <c r="R84" s="160">
        <f t="shared" si="6"/>
        <v>0</v>
      </c>
      <c r="S84" s="648"/>
      <c r="T84" s="564"/>
      <c r="U84" s="563"/>
      <c r="V84" s="551"/>
    </row>
    <row r="85" spans="1:22">
      <c r="A85" s="650"/>
      <c r="B85" s="563"/>
      <c r="C85" s="171"/>
      <c r="D85" s="164"/>
      <c r="E85" s="164"/>
      <c r="F85" s="156"/>
      <c r="G85" s="156"/>
      <c r="H85" s="156"/>
      <c r="I85" s="156"/>
      <c r="J85" s="160">
        <f t="shared" si="7"/>
        <v>0</v>
      </c>
      <c r="K85" s="648"/>
      <c r="L85" s="156">
        <f>'5- Identificación de Riesgos'!I85</f>
        <v>0</v>
      </c>
      <c r="M85" s="211"/>
      <c r="N85" s="156"/>
      <c r="O85" s="156"/>
      <c r="P85" s="156"/>
      <c r="Q85" s="156"/>
      <c r="R85" s="160">
        <f t="shared" si="6"/>
        <v>0</v>
      </c>
      <c r="S85" s="648"/>
      <c r="T85" s="564"/>
      <c r="U85" s="563"/>
      <c r="V85" s="551"/>
    </row>
    <row r="86" spans="1:22">
      <c r="A86" s="650"/>
      <c r="B86" s="563"/>
      <c r="C86" s="171"/>
      <c r="D86" s="164"/>
      <c r="E86" s="172"/>
      <c r="F86" s="156"/>
      <c r="G86" s="156"/>
      <c r="H86" s="156"/>
      <c r="I86" s="156"/>
      <c r="J86" s="160">
        <f t="shared" si="7"/>
        <v>0</v>
      </c>
      <c r="K86" s="648"/>
      <c r="L86" s="156">
        <f>'5- Identificación de Riesgos'!I86</f>
        <v>0</v>
      </c>
      <c r="M86" s="211"/>
      <c r="N86" s="156"/>
      <c r="O86" s="156"/>
      <c r="P86" s="156"/>
      <c r="Q86" s="156"/>
      <c r="R86" s="160">
        <f t="shared" si="6"/>
        <v>0</v>
      </c>
      <c r="S86" s="648"/>
      <c r="T86" s="564"/>
      <c r="U86" s="563"/>
      <c r="V86" s="551"/>
    </row>
    <row r="87" spans="1:22">
      <c r="A87" s="650"/>
      <c r="B87" s="563"/>
      <c r="C87" s="171"/>
      <c r="D87" s="164"/>
      <c r="E87" s="172"/>
      <c r="F87" s="156"/>
      <c r="G87" s="156"/>
      <c r="H87" s="156"/>
      <c r="I87" s="156"/>
      <c r="J87" s="160">
        <f t="shared" si="7"/>
        <v>0</v>
      </c>
      <c r="K87" s="648"/>
      <c r="L87" s="156">
        <f>'5- Identificación de Riesgos'!I87</f>
        <v>0</v>
      </c>
      <c r="M87" s="211"/>
      <c r="N87" s="156"/>
      <c r="O87" s="156"/>
      <c r="P87" s="156"/>
      <c r="Q87" s="156"/>
      <c r="R87" s="160">
        <f t="shared" si="6"/>
        <v>0</v>
      </c>
      <c r="S87" s="648"/>
      <c r="T87" s="564"/>
      <c r="U87" s="563"/>
      <c r="V87" s="551"/>
    </row>
    <row r="88" spans="1:22">
      <c r="A88" s="650"/>
      <c r="B88" s="563"/>
      <c r="C88" s="171"/>
      <c r="D88" s="164"/>
      <c r="E88" s="172"/>
      <c r="F88" s="156"/>
      <c r="G88" s="156"/>
      <c r="H88" s="156"/>
      <c r="I88" s="156"/>
      <c r="J88" s="160">
        <f t="shared" si="7"/>
        <v>0</v>
      </c>
      <c r="K88" s="652"/>
      <c r="L88" s="156">
        <f>'5- Identificación de Riesgos'!I88</f>
        <v>0</v>
      </c>
      <c r="M88" s="211"/>
      <c r="N88" s="156"/>
      <c r="O88" s="156"/>
      <c r="P88" s="156"/>
      <c r="Q88" s="156"/>
      <c r="R88" s="160">
        <f t="shared" si="6"/>
        <v>0</v>
      </c>
      <c r="S88" s="652"/>
      <c r="T88" s="564"/>
      <c r="U88" s="563"/>
      <c r="V88" s="551"/>
    </row>
    <row r="89" spans="1:22" ht="31.5" customHeight="1">
      <c r="A89" s="650"/>
      <c r="B89" s="563"/>
      <c r="C89" s="171">
        <f>'5- Identificación de Riesgos'!D89</f>
        <v>0</v>
      </c>
      <c r="D89" s="164"/>
      <c r="E89" s="172"/>
      <c r="F89" s="156"/>
      <c r="G89" s="156"/>
      <c r="H89" s="156"/>
      <c r="I89" s="156"/>
      <c r="J89" s="160"/>
      <c r="K89" s="310"/>
      <c r="L89" s="156">
        <f>'5- Identificación de Riesgos'!I89</f>
        <v>0</v>
      </c>
      <c r="M89" s="211"/>
      <c r="N89" s="156"/>
      <c r="O89" s="156"/>
      <c r="P89" s="156"/>
      <c r="Q89" s="156"/>
      <c r="R89" s="160">
        <f t="shared" ref="R89:R90" si="8">SUM(COUNTIF(N89,"SI")*25%,COUNTIF(O89,"SI")*40%,COUNTIF(P89,"SI")*25%,COUNTIF(Q89,"SI")*10%)</f>
        <v>0</v>
      </c>
      <c r="S89" s="310"/>
      <c r="T89" s="564"/>
      <c r="U89" s="563"/>
      <c r="V89" s="551"/>
    </row>
    <row r="90" spans="1:22" ht="27" customHeight="1" thickBot="1">
      <c r="A90" s="651"/>
      <c r="B90" s="572"/>
      <c r="C90" s="173">
        <f>'5- Identificación de Riesgos'!D90</f>
        <v>0</v>
      </c>
      <c r="D90" s="166"/>
      <c r="E90" s="174"/>
      <c r="F90" s="157"/>
      <c r="G90" s="157"/>
      <c r="H90" s="157"/>
      <c r="I90" s="157"/>
      <c r="J90" s="161"/>
      <c r="K90" s="311"/>
      <c r="L90" s="157">
        <f>'5- Identificación de Riesgos'!I90</f>
        <v>0</v>
      </c>
      <c r="M90" s="304"/>
      <c r="N90" s="157"/>
      <c r="O90" s="157"/>
      <c r="P90" s="157"/>
      <c r="Q90" s="157"/>
      <c r="R90" s="161">
        <f t="shared" si="8"/>
        <v>0</v>
      </c>
      <c r="S90" s="311"/>
      <c r="T90" s="565"/>
      <c r="U90" s="572"/>
      <c r="V90" s="574"/>
    </row>
    <row r="91" spans="1:22" ht="88.5" customHeight="1">
      <c r="A91" s="698">
        <v>10</v>
      </c>
      <c r="B91" s="577" t="str">
        <f>'5- Identificación de Riesgos'!B91</f>
        <v>Ofrecer, prometer, entregar, aceptar o solicitar una ventaja indebida para no realizar una audiencia programada en la fecha establecida.</v>
      </c>
      <c r="C91" s="169" t="str">
        <f>'5- Identificación de Riesgos'!D91</f>
        <v>1. Falta de ética de los servidores públicos (Debilidades en principios y valores)</v>
      </c>
      <c r="D91" s="163"/>
      <c r="E91" s="329" t="s">
        <v>437</v>
      </c>
      <c r="F91" s="155" t="s">
        <v>413</v>
      </c>
      <c r="G91" s="155" t="s">
        <v>413</v>
      </c>
      <c r="H91" s="155" t="s">
        <v>413</v>
      </c>
      <c r="I91" s="155" t="s">
        <v>413</v>
      </c>
      <c r="J91" s="162">
        <f t="shared" ref="J91:J98" si="9">COUNTIF(F91:I91,"SI")/4</f>
        <v>1</v>
      </c>
      <c r="K91" s="657">
        <f>AVERAGE(J91:J93)</f>
        <v>1</v>
      </c>
      <c r="L91" s="155" t="str">
        <f>'5- Identificación de Riesgos'!I91</f>
        <v>Afectación de reputacion,imagén,  credibilidad, satisfacción de usuarios y PI</v>
      </c>
      <c r="M91" s="303" t="s">
        <v>414</v>
      </c>
      <c r="N91" s="155" t="s">
        <v>413</v>
      </c>
      <c r="O91" s="155" t="s">
        <v>412</v>
      </c>
      <c r="P91" s="155" t="s">
        <v>413</v>
      </c>
      <c r="Q91" s="155" t="s">
        <v>413</v>
      </c>
      <c r="R91" s="162">
        <f t="shared" si="6"/>
        <v>0.6</v>
      </c>
      <c r="S91" s="657">
        <f>AVERAGE(R91:R91)</f>
        <v>0.6</v>
      </c>
      <c r="T91" s="570" t="str">
        <f>CONCATENATE(INDEX('8- Políticas de Administración '!$B$6:$F$10,MATCH(ROUND(IF((RIGHT('5- Identificación de Riesgos'!H91,1)-'6- Valoración Controles'!K91)&lt;1,1,(RIGHT('5- Identificación de Riesgos'!H91,1)-'6- Valoración Controles'!K91)),0),'8- Políticas de Administración '!$F$6:$F$10,0),1)," - ",ROUND(IF((RIGHT('5- Identificación de Riesgos'!H91,1)-'6- Valoración Controles'!K91)&lt;1,1,(RIGHT('5- Identificación de Riesgos'!H91,1)-'6- Valoración Controles'!K91)),0))</f>
        <v>Muy Baja - 1</v>
      </c>
      <c r="U91" s="571" t="str">
        <f>CONCATENATE(INDEX('8- Políticas de Administración '!$B$17:$F$21,MATCH(ROUND(IF((RIGHT('5- Identificación de Riesgos'!M91,1)-'6- Valoración Controles'!S91)&lt;1,1,(RIGHT('5- Identificación de Riesgos'!M91,1)-'6- Valoración Controles'!S91)),0),'8- Políticas de Administración '!$F$17:$F$21,0),1)," - ",ROUND(IF((RIGHT('5- Identificación de Riesgos'!M91,1)-'6- Valoración Controles'!S91)&lt;1,1,(RIGHT('5- Identificación de Riesgos'!M91,1)-'6- Valoración Controles'!S91)),0))</f>
        <v>Moderado - 3</v>
      </c>
      <c r="V91" s="573" t="str">
        <f>CONCATENATE(VLOOKUP((LEFT(T91,LEN(T91)-4)&amp;LEFT(U91,LEN(U91)-4)),'9- Matriz de Calor '!$D$18:$E$42,2,0)," - ",RIGHT(T91,1)*RIGHT(U91,1))</f>
        <v>Moderado - 3</v>
      </c>
    </row>
    <row r="92" spans="1:22" ht="72.75" customHeight="1">
      <c r="A92" s="699"/>
      <c r="B92" s="578"/>
      <c r="C92" s="171" t="str">
        <f>'5- Identificación de Riesgos'!D92</f>
        <v>2. Falta de ética de terceros interesados  (Debilidades principios y valores)</v>
      </c>
      <c r="D92" s="164"/>
      <c r="E92" s="330" t="s">
        <v>444</v>
      </c>
      <c r="F92" s="156" t="s">
        <v>413</v>
      </c>
      <c r="G92" s="156" t="s">
        <v>413</v>
      </c>
      <c r="H92" s="156" t="s">
        <v>413</v>
      </c>
      <c r="I92" s="156" t="s">
        <v>413</v>
      </c>
      <c r="J92" s="160">
        <f t="shared" si="9"/>
        <v>1</v>
      </c>
      <c r="K92" s="653"/>
      <c r="L92" s="156"/>
      <c r="M92" s="211"/>
      <c r="N92" s="156"/>
      <c r="O92" s="156"/>
      <c r="P92" s="156"/>
      <c r="Q92" s="156"/>
      <c r="R92" s="160">
        <f t="shared" si="6"/>
        <v>0</v>
      </c>
      <c r="S92" s="653"/>
      <c r="T92" s="564"/>
      <c r="U92" s="563"/>
      <c r="V92" s="551"/>
    </row>
    <row r="93" spans="1:22" ht="47.25" customHeight="1">
      <c r="A93" s="699"/>
      <c r="B93" s="578"/>
      <c r="C93" s="171" t="s">
        <v>448</v>
      </c>
      <c r="D93" s="164"/>
      <c r="E93" s="172" t="s">
        <v>449</v>
      </c>
      <c r="F93" s="156" t="s">
        <v>413</v>
      </c>
      <c r="G93" s="156" t="s">
        <v>413</v>
      </c>
      <c r="H93" s="156" t="s">
        <v>413</v>
      </c>
      <c r="I93" s="156" t="s">
        <v>413</v>
      </c>
      <c r="J93" s="160">
        <f t="shared" si="9"/>
        <v>1</v>
      </c>
      <c r="K93" s="653"/>
      <c r="L93" s="156">
        <f>'5- Identificación de Riesgos'!I93</f>
        <v>0</v>
      </c>
      <c r="M93" s="211"/>
      <c r="N93" s="156"/>
      <c r="O93" s="156"/>
      <c r="P93" s="156"/>
      <c r="Q93" s="156"/>
      <c r="R93" s="160">
        <f t="shared" si="6"/>
        <v>0</v>
      </c>
      <c r="S93" s="653"/>
      <c r="T93" s="564"/>
      <c r="U93" s="563"/>
      <c r="V93" s="551"/>
    </row>
    <row r="94" spans="1:22" ht="45" customHeight="1">
      <c r="A94" s="699"/>
      <c r="B94" s="578"/>
      <c r="C94" s="171"/>
      <c r="D94" s="164"/>
      <c r="E94" s="172"/>
      <c r="F94" s="156"/>
      <c r="G94" s="156"/>
      <c r="H94" s="156"/>
      <c r="I94" s="156"/>
      <c r="J94" s="160">
        <f t="shared" si="9"/>
        <v>0</v>
      </c>
      <c r="K94" s="653"/>
      <c r="L94" s="156">
        <f>'5- Identificación de Riesgos'!I94</f>
        <v>0</v>
      </c>
      <c r="M94" s="211"/>
      <c r="N94" s="156"/>
      <c r="O94" s="156"/>
      <c r="P94" s="156"/>
      <c r="Q94" s="156"/>
      <c r="R94" s="160">
        <f t="shared" si="6"/>
        <v>0</v>
      </c>
      <c r="S94" s="653"/>
      <c r="T94" s="564"/>
      <c r="U94" s="563"/>
      <c r="V94" s="551"/>
    </row>
    <row r="95" spans="1:22">
      <c r="A95" s="699"/>
      <c r="B95" s="578"/>
      <c r="C95" s="171"/>
      <c r="D95" s="164"/>
      <c r="E95" s="164"/>
      <c r="F95" s="156"/>
      <c r="G95" s="156"/>
      <c r="H95" s="156"/>
      <c r="I95" s="156"/>
      <c r="J95" s="160">
        <f t="shared" si="9"/>
        <v>0</v>
      </c>
      <c r="K95" s="653"/>
      <c r="L95" s="156">
        <f>'5- Identificación de Riesgos'!I95</f>
        <v>0</v>
      </c>
      <c r="M95" s="211"/>
      <c r="N95" s="156"/>
      <c r="O95" s="156"/>
      <c r="P95" s="156"/>
      <c r="Q95" s="156"/>
      <c r="R95" s="160">
        <f t="shared" si="6"/>
        <v>0</v>
      </c>
      <c r="S95" s="653"/>
      <c r="T95" s="564"/>
      <c r="U95" s="563"/>
      <c r="V95" s="551"/>
    </row>
    <row r="96" spans="1:22">
      <c r="A96" s="699"/>
      <c r="B96" s="578"/>
      <c r="C96" s="171"/>
      <c r="D96" s="164"/>
      <c r="E96" s="172"/>
      <c r="F96" s="156"/>
      <c r="G96" s="156"/>
      <c r="H96" s="156"/>
      <c r="I96" s="156"/>
      <c r="J96" s="160">
        <f t="shared" si="9"/>
        <v>0</v>
      </c>
      <c r="K96" s="653"/>
      <c r="L96" s="156">
        <f>'5- Identificación de Riesgos'!I96</f>
        <v>0</v>
      </c>
      <c r="M96" s="211"/>
      <c r="N96" s="156"/>
      <c r="O96" s="156"/>
      <c r="P96" s="156"/>
      <c r="Q96" s="156"/>
      <c r="R96" s="160">
        <f t="shared" si="6"/>
        <v>0</v>
      </c>
      <c r="S96" s="653"/>
      <c r="T96" s="564"/>
      <c r="U96" s="563"/>
      <c r="V96" s="551"/>
    </row>
    <row r="97" spans="1:22">
      <c r="A97" s="699"/>
      <c r="B97" s="578"/>
      <c r="C97" s="171"/>
      <c r="D97" s="164"/>
      <c r="E97" s="172"/>
      <c r="F97" s="156"/>
      <c r="G97" s="156"/>
      <c r="H97" s="156"/>
      <c r="I97" s="156"/>
      <c r="J97" s="160">
        <f t="shared" si="9"/>
        <v>0</v>
      </c>
      <c r="K97" s="653"/>
      <c r="L97" s="156">
        <f>'5- Identificación de Riesgos'!I97</f>
        <v>0</v>
      </c>
      <c r="M97" s="211"/>
      <c r="N97" s="156"/>
      <c r="O97" s="156"/>
      <c r="P97" s="156"/>
      <c r="Q97" s="156"/>
      <c r="R97" s="160">
        <f t="shared" si="6"/>
        <v>0</v>
      </c>
      <c r="S97" s="653"/>
      <c r="T97" s="564"/>
      <c r="U97" s="563"/>
      <c r="V97" s="551"/>
    </row>
    <row r="98" spans="1:22">
      <c r="A98" s="699"/>
      <c r="B98" s="578"/>
      <c r="C98" s="171"/>
      <c r="D98" s="164"/>
      <c r="E98" s="172"/>
      <c r="F98" s="156"/>
      <c r="G98" s="156"/>
      <c r="H98" s="156"/>
      <c r="I98" s="156"/>
      <c r="J98" s="160">
        <f t="shared" si="9"/>
        <v>0</v>
      </c>
      <c r="K98" s="653"/>
      <c r="L98" s="156">
        <f>'5- Identificación de Riesgos'!I98</f>
        <v>0</v>
      </c>
      <c r="M98" s="211"/>
      <c r="N98" s="156"/>
      <c r="O98" s="156"/>
      <c r="P98" s="156"/>
      <c r="Q98" s="156"/>
      <c r="R98" s="160">
        <f t="shared" si="6"/>
        <v>0</v>
      </c>
      <c r="S98" s="653"/>
      <c r="T98" s="564"/>
      <c r="U98" s="563"/>
      <c r="V98" s="551"/>
    </row>
  </sheetData>
  <mergeCells count="88">
    <mergeCell ref="A91:A98"/>
    <mergeCell ref="B91:B98"/>
    <mergeCell ref="A81:A90"/>
    <mergeCell ref="A10:A19"/>
    <mergeCell ref="B10:B19"/>
    <mergeCell ref="A20:A29"/>
    <mergeCell ref="B20:B29"/>
    <mergeCell ref="A61:A70"/>
    <mergeCell ref="B61:B70"/>
    <mergeCell ref="A40:A49"/>
    <mergeCell ref="B40:B49"/>
    <mergeCell ref="A30:A39"/>
    <mergeCell ref="B30:B39"/>
    <mergeCell ref="A50:A58"/>
    <mergeCell ref="B50:B58"/>
    <mergeCell ref="V91:V98"/>
    <mergeCell ref="T81:T90"/>
    <mergeCell ref="U81:U90"/>
    <mergeCell ref="V81:V90"/>
    <mergeCell ref="B81:B90"/>
    <mergeCell ref="S81:S88"/>
    <mergeCell ref="K91:K98"/>
    <mergeCell ref="S91:S98"/>
    <mergeCell ref="T91:T98"/>
    <mergeCell ref="U91:U98"/>
    <mergeCell ref="K81:K88"/>
    <mergeCell ref="U10:U19"/>
    <mergeCell ref="V10:V19"/>
    <mergeCell ref="K10:K19"/>
    <mergeCell ref="V71:V80"/>
    <mergeCell ref="U71:U80"/>
    <mergeCell ref="T71:T80"/>
    <mergeCell ref="S71:S78"/>
    <mergeCell ref="K71:K78"/>
    <mergeCell ref="K20:K29"/>
    <mergeCell ref="K61:K70"/>
    <mergeCell ref="K30:K39"/>
    <mergeCell ref="S30:S39"/>
    <mergeCell ref="V20:V29"/>
    <mergeCell ref="T20:T29"/>
    <mergeCell ref="U20:U29"/>
    <mergeCell ref="S20:S29"/>
    <mergeCell ref="S10:S19"/>
    <mergeCell ref="T10:T19"/>
    <mergeCell ref="C4:Q4"/>
    <mergeCell ref="C5:Q5"/>
    <mergeCell ref="C6:Q6"/>
    <mergeCell ref="E1:V3"/>
    <mergeCell ref="A1:C3"/>
    <mergeCell ref="T7:V7"/>
    <mergeCell ref="D7:R7"/>
    <mergeCell ref="A8:A9"/>
    <mergeCell ref="B8:B9"/>
    <mergeCell ref="C8:C9"/>
    <mergeCell ref="D8:D9"/>
    <mergeCell ref="E8:E9"/>
    <mergeCell ref="F8:K8"/>
    <mergeCell ref="L8:S8"/>
    <mergeCell ref="A5:B5"/>
    <mergeCell ref="A6:B6"/>
    <mergeCell ref="A7:C7"/>
    <mergeCell ref="A4:B4"/>
    <mergeCell ref="V61:V70"/>
    <mergeCell ref="T40:T49"/>
    <mergeCell ref="T50:T58"/>
    <mergeCell ref="U40:U49"/>
    <mergeCell ref="V40:V49"/>
    <mergeCell ref="V50:V58"/>
    <mergeCell ref="U50:U58"/>
    <mergeCell ref="U61:U70"/>
    <mergeCell ref="U59:U60"/>
    <mergeCell ref="V59:V60"/>
    <mergeCell ref="T30:T39"/>
    <mergeCell ref="U30:U39"/>
    <mergeCell ref="V30:V39"/>
    <mergeCell ref="K40:K49"/>
    <mergeCell ref="S40:S49"/>
    <mergeCell ref="K50:K58"/>
    <mergeCell ref="B71:B80"/>
    <mergeCell ref="A71:A80"/>
    <mergeCell ref="S61:S70"/>
    <mergeCell ref="T61:T70"/>
    <mergeCell ref="S50:S58"/>
    <mergeCell ref="B59:B60"/>
    <mergeCell ref="A59:A60"/>
    <mergeCell ref="K59:K60"/>
    <mergeCell ref="S59:S60"/>
    <mergeCell ref="T59:T60"/>
  </mergeCells>
  <conditionalFormatting sqref="T10 T20 T30 T40">
    <cfRule type="containsText" dxfId="671" priority="466" operator="containsText" text="Muy Baja">
      <formula>NOT(ISERROR(SEARCH("Muy Baja",T10)))</formula>
    </cfRule>
    <cfRule type="containsText" dxfId="670" priority="467" operator="containsText" text="Baja">
      <formula>NOT(ISERROR(SEARCH("Baja",T10)))</formula>
    </cfRule>
    <cfRule type="containsText" dxfId="669" priority="468" operator="containsText" text="Muy Alta">
      <formula>NOT(ISERROR(SEARCH("Muy Alta",T10)))</formula>
    </cfRule>
    <cfRule type="containsText" dxfId="668" priority="470" operator="containsText" text="Alta">
      <formula>NOT(ISERROR(SEARCH("Alta",T10)))</formula>
    </cfRule>
    <cfRule type="containsText" dxfId="667" priority="471" operator="containsText" text="Media">
      <formula>NOT(ISERROR(SEARCH("Media",T10)))</formula>
    </cfRule>
    <cfRule type="containsText" dxfId="666" priority="472" operator="containsText" text="Media">
      <formula>NOT(ISERROR(SEARCH("Media",T10)))</formula>
    </cfRule>
    <cfRule type="containsText" dxfId="665" priority="473" operator="containsText" text="Media">
      <formula>NOT(ISERROR(SEARCH("Media",T10)))</formula>
    </cfRule>
    <cfRule type="containsText" dxfId="664" priority="474" operator="containsText" text="Muy Baja">
      <formula>NOT(ISERROR(SEARCH("Muy Baja",T10)))</formula>
    </cfRule>
    <cfRule type="containsText" dxfId="663" priority="475" operator="containsText" text="Baja">
      <formula>NOT(ISERROR(SEARCH("Baja",T10)))</formula>
    </cfRule>
    <cfRule type="containsText" dxfId="662" priority="476" operator="containsText" text="Muy Baja">
      <formula>NOT(ISERROR(SEARCH("Muy Baja",T10)))</formula>
    </cfRule>
    <cfRule type="containsText" dxfId="661" priority="477" operator="containsText" text="Muy Baja">
      <formula>NOT(ISERROR(SEARCH("Muy Baja",T10)))</formula>
    </cfRule>
    <cfRule type="containsText" dxfId="660" priority="478" operator="containsText" text="Muy Baja">
      <formula>NOT(ISERROR(SEARCH("Muy Baja",T10)))</formula>
    </cfRule>
    <cfRule type="containsText" dxfId="659" priority="479" operator="containsText" text="Muy Baja'Tabla probabilidad'!">
      <formula>NOT(ISERROR(SEARCH("Muy Baja'Tabla probabilidad'!",T10)))</formula>
    </cfRule>
    <cfRule type="containsText" dxfId="658" priority="480" operator="containsText" text="Muy bajo">
      <formula>NOT(ISERROR(SEARCH("Muy bajo",T10)))</formula>
    </cfRule>
    <cfRule type="containsText" dxfId="657" priority="481" operator="containsText" text="Alta">
      <formula>NOT(ISERROR(SEARCH("Alta",T10)))</formula>
    </cfRule>
    <cfRule type="containsText" dxfId="656" priority="482" operator="containsText" text="Media">
      <formula>NOT(ISERROR(SEARCH("Media",T10)))</formula>
    </cfRule>
    <cfRule type="containsText" dxfId="655" priority="483" operator="containsText" text="Baja">
      <formula>NOT(ISERROR(SEARCH("Baja",T10)))</formula>
    </cfRule>
    <cfRule type="containsText" dxfId="654" priority="484" operator="containsText" text="Muy baja">
      <formula>NOT(ISERROR(SEARCH("Muy baja",T10)))</formula>
    </cfRule>
    <cfRule type="cellIs" dxfId="653" priority="487" operator="between">
      <formula>1</formula>
      <formula>2</formula>
    </cfRule>
    <cfRule type="cellIs" dxfId="652" priority="488" operator="between">
      <formula>0</formula>
      <formula>2</formula>
    </cfRule>
  </conditionalFormatting>
  <conditionalFormatting sqref="T50 T61 T71">
    <cfRule type="containsText" dxfId="651" priority="236" operator="containsText" text="Muy Baja">
      <formula>NOT(ISERROR(SEARCH("Muy Baja",T50)))</formula>
    </cfRule>
    <cfRule type="containsText" dxfId="650" priority="237" operator="containsText" text="Baja">
      <formula>NOT(ISERROR(SEARCH("Baja",T50)))</formula>
    </cfRule>
    <cfRule type="containsText" dxfId="649" priority="238" operator="containsText" text="Muy Alta">
      <formula>NOT(ISERROR(SEARCH("Muy Alta",T50)))</formula>
    </cfRule>
    <cfRule type="containsText" dxfId="648" priority="240" operator="containsText" text="Alta">
      <formula>NOT(ISERROR(SEARCH("Alta",T50)))</formula>
    </cfRule>
    <cfRule type="containsText" dxfId="647" priority="241" operator="containsText" text="Media">
      <formula>NOT(ISERROR(SEARCH("Media",T50)))</formula>
    </cfRule>
    <cfRule type="containsText" dxfId="646" priority="242" operator="containsText" text="Media">
      <formula>NOT(ISERROR(SEARCH("Media",T50)))</formula>
    </cfRule>
    <cfRule type="containsText" dxfId="645" priority="243" operator="containsText" text="Media">
      <formula>NOT(ISERROR(SEARCH("Media",T50)))</formula>
    </cfRule>
    <cfRule type="containsText" dxfId="644" priority="244" operator="containsText" text="Muy Baja">
      <formula>NOT(ISERROR(SEARCH("Muy Baja",T50)))</formula>
    </cfRule>
    <cfRule type="containsText" dxfId="643" priority="245" operator="containsText" text="Baja">
      <formula>NOT(ISERROR(SEARCH("Baja",T50)))</formula>
    </cfRule>
    <cfRule type="containsText" dxfId="642" priority="246" operator="containsText" text="Muy Baja">
      <formula>NOT(ISERROR(SEARCH("Muy Baja",T50)))</formula>
    </cfRule>
    <cfRule type="containsText" dxfId="641" priority="247" operator="containsText" text="Muy Baja">
      <formula>NOT(ISERROR(SEARCH("Muy Baja",T50)))</formula>
    </cfRule>
    <cfRule type="containsText" dxfId="640" priority="248" operator="containsText" text="Muy Baja">
      <formula>NOT(ISERROR(SEARCH("Muy Baja",T50)))</formula>
    </cfRule>
    <cfRule type="containsText" dxfId="639" priority="249" operator="containsText" text="Muy Baja'Tabla probabilidad'!">
      <formula>NOT(ISERROR(SEARCH("Muy Baja'Tabla probabilidad'!",T50)))</formula>
    </cfRule>
    <cfRule type="containsText" dxfId="638" priority="250" operator="containsText" text="Muy bajo">
      <formula>NOT(ISERROR(SEARCH("Muy bajo",T50)))</formula>
    </cfRule>
    <cfRule type="containsText" dxfId="637" priority="251" operator="containsText" text="Alta">
      <formula>NOT(ISERROR(SEARCH("Alta",T50)))</formula>
    </cfRule>
    <cfRule type="containsText" dxfId="636" priority="252" operator="containsText" text="Media">
      <formula>NOT(ISERROR(SEARCH("Media",T50)))</formula>
    </cfRule>
    <cfRule type="containsText" dxfId="635" priority="253" operator="containsText" text="Baja">
      <formula>NOT(ISERROR(SEARCH("Baja",T50)))</formula>
    </cfRule>
    <cfRule type="containsText" dxfId="634" priority="254" operator="containsText" text="Muy baja">
      <formula>NOT(ISERROR(SEARCH("Muy baja",T50)))</formula>
    </cfRule>
    <cfRule type="cellIs" dxfId="633" priority="257" operator="between">
      <formula>1</formula>
      <formula>2</formula>
    </cfRule>
    <cfRule type="cellIs" dxfId="632" priority="258" operator="between">
      <formula>0</formula>
      <formula>2</formula>
    </cfRule>
  </conditionalFormatting>
  <conditionalFormatting sqref="T81">
    <cfRule type="containsText" dxfId="631" priority="11" operator="containsText" text="Muy Baja">
      <formula>NOT(ISERROR(SEARCH("Muy Baja",T81)))</formula>
    </cfRule>
    <cfRule type="containsText" dxfId="630" priority="12" operator="containsText" text="Baja">
      <formula>NOT(ISERROR(SEARCH("Baja",T81)))</formula>
    </cfRule>
    <cfRule type="containsText" dxfId="629" priority="13" operator="containsText" text="Muy Alta">
      <formula>NOT(ISERROR(SEARCH("Muy Alta",T81)))</formula>
    </cfRule>
    <cfRule type="containsText" dxfId="628" priority="14" operator="containsText" text="Alta">
      <formula>NOT(ISERROR(SEARCH("Alta",T81)))</formula>
    </cfRule>
    <cfRule type="containsText" dxfId="627" priority="15" operator="containsText" text="Media">
      <formula>NOT(ISERROR(SEARCH("Media",T81)))</formula>
    </cfRule>
    <cfRule type="containsText" dxfId="626" priority="16" operator="containsText" text="Media">
      <formula>NOT(ISERROR(SEARCH("Media",T81)))</formula>
    </cfRule>
    <cfRule type="containsText" dxfId="625" priority="17" operator="containsText" text="Media">
      <formula>NOT(ISERROR(SEARCH("Media",T81)))</formula>
    </cfRule>
    <cfRule type="containsText" dxfId="624" priority="18" operator="containsText" text="Muy Baja">
      <formula>NOT(ISERROR(SEARCH("Muy Baja",T81)))</formula>
    </cfRule>
    <cfRule type="containsText" dxfId="623" priority="19" operator="containsText" text="Baja">
      <formula>NOT(ISERROR(SEARCH("Baja",T81)))</formula>
    </cfRule>
    <cfRule type="containsText" dxfId="622" priority="20" operator="containsText" text="Muy Baja">
      <formula>NOT(ISERROR(SEARCH("Muy Baja",T81)))</formula>
    </cfRule>
    <cfRule type="containsText" dxfId="621" priority="21" operator="containsText" text="Muy Baja">
      <formula>NOT(ISERROR(SEARCH("Muy Baja",T81)))</formula>
    </cfRule>
    <cfRule type="containsText" dxfId="620" priority="22" operator="containsText" text="Muy Baja">
      <formula>NOT(ISERROR(SEARCH("Muy Baja",T81)))</formula>
    </cfRule>
    <cfRule type="containsText" dxfId="619" priority="23" operator="containsText" text="Muy Baja'Tabla probabilidad'!">
      <formula>NOT(ISERROR(SEARCH("Muy Baja'Tabla probabilidad'!",T81)))</formula>
    </cfRule>
    <cfRule type="containsText" dxfId="618" priority="24" operator="containsText" text="Muy bajo">
      <formula>NOT(ISERROR(SEARCH("Muy bajo",T81)))</formula>
    </cfRule>
    <cfRule type="containsText" dxfId="617" priority="25" operator="containsText" text="Alta">
      <formula>NOT(ISERROR(SEARCH("Alta",T81)))</formula>
    </cfRule>
    <cfRule type="containsText" dxfId="616" priority="26" operator="containsText" text="Media">
      <formula>NOT(ISERROR(SEARCH("Media",T81)))</formula>
    </cfRule>
    <cfRule type="containsText" dxfId="615" priority="27" operator="containsText" text="Baja">
      <formula>NOT(ISERROR(SEARCH("Baja",T81)))</formula>
    </cfRule>
    <cfRule type="containsText" dxfId="614" priority="28" operator="containsText" text="Muy baja">
      <formula>NOT(ISERROR(SEARCH("Muy baja",T81)))</formula>
    </cfRule>
    <cfRule type="cellIs" dxfId="613" priority="31" operator="between">
      <formula>1</formula>
      <formula>2</formula>
    </cfRule>
    <cfRule type="cellIs" dxfId="612" priority="32" operator="between">
      <formula>0</formula>
      <formula>2</formula>
    </cfRule>
  </conditionalFormatting>
  <conditionalFormatting sqref="T91">
    <cfRule type="containsText" dxfId="611" priority="75" operator="containsText" text="Muy Baja">
      <formula>NOT(ISERROR(SEARCH("Muy Baja",T91)))</formula>
    </cfRule>
    <cfRule type="containsText" dxfId="610" priority="76" operator="containsText" text="Baja">
      <formula>NOT(ISERROR(SEARCH("Baja",T91)))</formula>
    </cfRule>
    <cfRule type="containsText" dxfId="609" priority="77" operator="containsText" text="Muy Alta">
      <formula>NOT(ISERROR(SEARCH("Muy Alta",T91)))</formula>
    </cfRule>
    <cfRule type="containsText" dxfId="608" priority="78" operator="containsText" text="Alta">
      <formula>NOT(ISERROR(SEARCH("Alta",T91)))</formula>
    </cfRule>
    <cfRule type="containsText" dxfId="607" priority="79" operator="containsText" text="Media">
      <formula>NOT(ISERROR(SEARCH("Media",T91)))</formula>
    </cfRule>
    <cfRule type="containsText" dxfId="606" priority="80" operator="containsText" text="Media">
      <formula>NOT(ISERROR(SEARCH("Media",T91)))</formula>
    </cfRule>
    <cfRule type="containsText" dxfId="605" priority="81" operator="containsText" text="Media">
      <formula>NOT(ISERROR(SEARCH("Media",T91)))</formula>
    </cfRule>
    <cfRule type="containsText" dxfId="604" priority="82" operator="containsText" text="Muy Baja">
      <formula>NOT(ISERROR(SEARCH("Muy Baja",T91)))</formula>
    </cfRule>
    <cfRule type="containsText" dxfId="603" priority="83" operator="containsText" text="Baja">
      <formula>NOT(ISERROR(SEARCH("Baja",T91)))</formula>
    </cfRule>
    <cfRule type="containsText" dxfId="602" priority="84" operator="containsText" text="Muy Baja">
      <formula>NOT(ISERROR(SEARCH("Muy Baja",T91)))</formula>
    </cfRule>
    <cfRule type="containsText" dxfId="601" priority="85" operator="containsText" text="Muy Baja">
      <formula>NOT(ISERROR(SEARCH("Muy Baja",T91)))</formula>
    </cfRule>
    <cfRule type="containsText" dxfId="600" priority="86" operator="containsText" text="Muy Baja">
      <formula>NOT(ISERROR(SEARCH("Muy Baja",T91)))</formula>
    </cfRule>
    <cfRule type="containsText" dxfId="599" priority="87" operator="containsText" text="Muy Baja'Tabla probabilidad'!">
      <formula>NOT(ISERROR(SEARCH("Muy Baja'Tabla probabilidad'!",T91)))</formula>
    </cfRule>
    <cfRule type="containsText" dxfId="598" priority="88" operator="containsText" text="Muy bajo">
      <formula>NOT(ISERROR(SEARCH("Muy bajo",T91)))</formula>
    </cfRule>
    <cfRule type="containsText" dxfId="597" priority="89" operator="containsText" text="Alta">
      <formula>NOT(ISERROR(SEARCH("Alta",T91)))</formula>
    </cfRule>
    <cfRule type="containsText" dxfId="596" priority="90" operator="containsText" text="Media">
      <formula>NOT(ISERROR(SEARCH("Media",T91)))</formula>
    </cfRule>
    <cfRule type="containsText" dxfId="595" priority="91" operator="containsText" text="Baja">
      <formula>NOT(ISERROR(SEARCH("Baja",T91)))</formula>
    </cfRule>
    <cfRule type="containsText" dxfId="594" priority="92" operator="containsText" text="Muy baja">
      <formula>NOT(ISERROR(SEARCH("Muy baja",T91)))</formula>
    </cfRule>
    <cfRule type="cellIs" dxfId="593" priority="95" operator="between">
      <formula>1</formula>
      <formula>2</formula>
    </cfRule>
    <cfRule type="cellIs" dxfId="592" priority="96" operator="between">
      <formula>0</formula>
      <formula>2</formula>
    </cfRule>
  </conditionalFormatting>
  <conditionalFormatting sqref="U10 U20 U30 U40">
    <cfRule type="containsText" dxfId="591" priority="460" operator="containsText" text="Catastrófico">
      <formula>NOT(ISERROR(SEARCH("Catastrófico",U10)))</formula>
    </cfRule>
    <cfRule type="containsText" dxfId="590" priority="461" operator="containsText" text="Mayor">
      <formula>NOT(ISERROR(SEARCH("Mayor",U10)))</formula>
    </cfRule>
    <cfRule type="containsText" dxfId="589" priority="462" operator="containsText" text="Alta">
      <formula>NOT(ISERROR(SEARCH("Alta",U10)))</formula>
    </cfRule>
    <cfRule type="containsText" dxfId="588" priority="463" operator="containsText" text="Moderado">
      <formula>NOT(ISERROR(SEARCH("Moderado",U10)))</formula>
    </cfRule>
    <cfRule type="containsText" dxfId="587" priority="464" operator="containsText" text="Menor">
      <formula>NOT(ISERROR(SEARCH("Menor",U10)))</formula>
    </cfRule>
    <cfRule type="containsText" dxfId="586" priority="465" operator="containsText" text="Leve">
      <formula>NOT(ISERROR(SEARCH("Leve",U10)))</formula>
    </cfRule>
  </conditionalFormatting>
  <conditionalFormatting sqref="U50 U61 U71">
    <cfRule type="containsText" dxfId="585" priority="230" operator="containsText" text="Catastrófico">
      <formula>NOT(ISERROR(SEARCH("Catastrófico",U50)))</formula>
    </cfRule>
    <cfRule type="containsText" dxfId="584" priority="231" operator="containsText" text="Mayor">
      <formula>NOT(ISERROR(SEARCH("Mayor",U50)))</formula>
    </cfRule>
    <cfRule type="containsText" dxfId="583" priority="232" operator="containsText" text="Alta">
      <formula>NOT(ISERROR(SEARCH("Alta",U50)))</formula>
    </cfRule>
    <cfRule type="containsText" dxfId="582" priority="233" operator="containsText" text="Moderado">
      <formula>NOT(ISERROR(SEARCH("Moderado",U50)))</formula>
    </cfRule>
    <cfRule type="containsText" dxfId="581" priority="234" operator="containsText" text="Menor">
      <formula>NOT(ISERROR(SEARCH("Menor",U50)))</formula>
    </cfRule>
    <cfRule type="containsText" dxfId="580" priority="235" operator="containsText" text="Leve">
      <formula>NOT(ISERROR(SEARCH("Leve",U50)))</formula>
    </cfRule>
  </conditionalFormatting>
  <conditionalFormatting sqref="U81">
    <cfRule type="containsText" dxfId="579" priority="5" operator="containsText" text="Catastrófico">
      <formula>NOT(ISERROR(SEARCH("Catastrófico",U81)))</formula>
    </cfRule>
    <cfRule type="containsText" dxfId="578" priority="6" operator="containsText" text="Mayor">
      <formula>NOT(ISERROR(SEARCH("Mayor",U81)))</formula>
    </cfRule>
    <cfRule type="containsText" dxfId="577" priority="7" operator="containsText" text="Alta">
      <formula>NOT(ISERROR(SEARCH("Alta",U81)))</formula>
    </cfRule>
    <cfRule type="containsText" dxfId="576" priority="8" operator="containsText" text="Moderado">
      <formula>NOT(ISERROR(SEARCH("Moderado",U81)))</formula>
    </cfRule>
    <cfRule type="containsText" dxfId="575" priority="9" operator="containsText" text="Menor">
      <formula>NOT(ISERROR(SEARCH("Menor",U81)))</formula>
    </cfRule>
    <cfRule type="containsText" dxfId="574" priority="10" operator="containsText" text="Leve">
      <formula>NOT(ISERROR(SEARCH("Leve",U81)))</formula>
    </cfRule>
  </conditionalFormatting>
  <conditionalFormatting sqref="U91">
    <cfRule type="containsText" dxfId="573" priority="69" operator="containsText" text="Catastrófico">
      <formula>NOT(ISERROR(SEARCH("Catastrófico",U91)))</formula>
    </cfRule>
    <cfRule type="containsText" dxfId="572" priority="70" operator="containsText" text="Mayor">
      <formula>NOT(ISERROR(SEARCH("Mayor",U91)))</formula>
    </cfRule>
    <cfRule type="containsText" dxfId="571" priority="71" operator="containsText" text="Alta">
      <formula>NOT(ISERROR(SEARCH("Alta",U91)))</formula>
    </cfRule>
    <cfRule type="containsText" dxfId="570" priority="72" operator="containsText" text="Moderado">
      <formula>NOT(ISERROR(SEARCH("Moderado",U91)))</formula>
    </cfRule>
    <cfRule type="containsText" dxfId="569" priority="73" operator="containsText" text="Menor">
      <formula>NOT(ISERROR(SEARCH("Menor",U91)))</formula>
    </cfRule>
    <cfRule type="containsText" dxfId="568" priority="74" operator="containsText" text="Leve">
      <formula>NOT(ISERROR(SEARCH("Leve",U91)))</formula>
    </cfRule>
  </conditionalFormatting>
  <conditionalFormatting sqref="V10 V20">
    <cfRule type="containsText" dxfId="567" priority="424" operator="containsText" text="Extremo">
      <formula>NOT(ISERROR(SEARCH("Extremo",V10)))</formula>
    </cfRule>
    <cfRule type="containsText" dxfId="566" priority="425" operator="containsText" text="Alto">
      <formula>NOT(ISERROR(SEARCH("Alto",V10)))</formula>
    </cfRule>
    <cfRule type="containsText" dxfId="565" priority="426" operator="containsText" text="Bajo">
      <formula>NOT(ISERROR(SEARCH("Bajo",V10)))</formula>
    </cfRule>
    <cfRule type="containsText" dxfId="564" priority="427" operator="containsText" text="Moderado">
      <formula>NOT(ISERROR(SEARCH("Moderado",V10)))</formula>
    </cfRule>
  </conditionalFormatting>
  <conditionalFormatting sqref="V30">
    <cfRule type="containsText" dxfId="563" priority="391" operator="containsText" text="Extremo">
      <formula>NOT(ISERROR(SEARCH("Extremo",V30)))</formula>
    </cfRule>
    <cfRule type="containsText" dxfId="562" priority="392" operator="containsText" text="Alto">
      <formula>NOT(ISERROR(SEARCH("Alto",V30)))</formula>
    </cfRule>
    <cfRule type="containsText" dxfId="561" priority="393" operator="containsText" text="Bajo">
      <formula>NOT(ISERROR(SEARCH("Bajo",V30)))</formula>
    </cfRule>
    <cfRule type="containsText" dxfId="560" priority="394" operator="containsText" text="Moderado">
      <formula>NOT(ISERROR(SEARCH("Moderado",V30)))</formula>
    </cfRule>
  </conditionalFormatting>
  <conditionalFormatting sqref="V40">
    <cfRule type="containsText" dxfId="559" priority="358" operator="containsText" text="Extremo">
      <formula>NOT(ISERROR(SEARCH("Extremo",V40)))</formula>
    </cfRule>
    <cfRule type="containsText" dxfId="558" priority="359" operator="containsText" text="Alto">
      <formula>NOT(ISERROR(SEARCH("Alto",V40)))</formula>
    </cfRule>
    <cfRule type="containsText" dxfId="557" priority="360" operator="containsText" text="Bajo">
      <formula>NOT(ISERROR(SEARCH("Bajo",V40)))</formula>
    </cfRule>
    <cfRule type="containsText" dxfId="556" priority="361" operator="containsText" text="Moderado">
      <formula>NOT(ISERROR(SEARCH("Moderado",V40)))</formula>
    </cfRule>
  </conditionalFormatting>
  <conditionalFormatting sqref="V50 V61 V71">
    <cfRule type="containsText" dxfId="555" priority="226" operator="containsText" text="Extremo">
      <formula>NOT(ISERROR(SEARCH("Extremo",V50)))</formula>
    </cfRule>
    <cfRule type="containsText" dxfId="554" priority="227" operator="containsText" text="Alto">
      <formula>NOT(ISERROR(SEARCH("Alto",V50)))</formula>
    </cfRule>
    <cfRule type="containsText" dxfId="553" priority="228" operator="containsText" text="Bajo">
      <formula>NOT(ISERROR(SEARCH("Bajo",V50)))</formula>
    </cfRule>
    <cfRule type="containsText" dxfId="552" priority="229" operator="containsText" text="Moderado">
      <formula>NOT(ISERROR(SEARCH("Moderado",V50)))</formula>
    </cfRule>
  </conditionalFormatting>
  <conditionalFormatting sqref="V81">
    <cfRule type="containsText" dxfId="551" priority="1" operator="containsText" text="Extremo">
      <formula>NOT(ISERROR(SEARCH("Extremo",V81)))</formula>
    </cfRule>
    <cfRule type="containsText" dxfId="550" priority="2" operator="containsText" text="Alto">
      <formula>NOT(ISERROR(SEARCH("Alto",V81)))</formula>
    </cfRule>
    <cfRule type="containsText" dxfId="549" priority="3" operator="containsText" text="Bajo">
      <formula>NOT(ISERROR(SEARCH("Bajo",V81)))</formula>
    </cfRule>
    <cfRule type="containsText" dxfId="548" priority="4" operator="containsText" text="Moderado">
      <formula>NOT(ISERROR(SEARCH("Moderado",V81)))</formula>
    </cfRule>
  </conditionalFormatting>
  <conditionalFormatting sqref="V91">
    <cfRule type="containsText" dxfId="547" priority="65" operator="containsText" text="Extremo">
      <formula>NOT(ISERROR(SEARCH("Extremo",V91)))</formula>
    </cfRule>
    <cfRule type="containsText" dxfId="546" priority="66" operator="containsText" text="Alto">
      <formula>NOT(ISERROR(SEARCH("Alto",V91)))</formula>
    </cfRule>
    <cfRule type="containsText" dxfId="545" priority="67" operator="containsText" text="Bajo">
      <formula>NOT(ISERROR(SEARCH("Bajo",V91)))</formula>
    </cfRule>
    <cfRule type="containsText" dxfId="544" priority="68" operator="containsText" text="Moderado">
      <formula>NOT(ISERROR(SEARCH("Moderado",V91)))</formula>
    </cfRule>
  </conditionalFormatting>
  <dataValidations count="2">
    <dataValidation allowBlank="1" showInputMessage="1" showErrorMessage="1" prompt="Enunciar cuál es el control" sqref="E55:E58 E25:E28 E30:E31 E76:E80 E61:E64 E74 E33:E38 E45:E48 E96:E98 E40:E43 E10:E13 E66:E69 E50:E53 E15:E23 E94 E86:E90 E84 E71" xr:uid="{00000000-0002-0000-0600-000000000000}"/>
    <dataValidation type="list" allowBlank="1" showInputMessage="1" showErrorMessage="1" sqref="F10:I98 N10:Q98" xr:uid="{00000000-0002-0000-0600-000001000000}">
      <formula1>"SI,NO"</formula1>
    </dataValidation>
  </dataValidations>
  <printOptions horizontalCentered="1"/>
  <pageMargins left="0.70866141732283472" right="0.70866141732283472" top="0.74803149606299213" bottom="0.74803149606299213" header="0.31496062992125984" footer="0.31496062992125984"/>
  <pageSetup scale="32"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485" operator="containsText" id="{877E8953-578D-45F2-A4D3-A91A39387986}">
            <xm:f>NOT(ISERROR(SEARCH('8- Políticas de Administración '!$B$5,T10)))</xm:f>
            <xm:f>'8- Políticas de Administración '!$B$5</xm:f>
            <x14:dxf>
              <font>
                <color rgb="FF006100"/>
              </font>
              <fill>
                <patternFill>
                  <bgColor rgb="FFC6EFCE"/>
                </patternFill>
              </fill>
            </x14:dxf>
          </x14:cfRule>
          <x14:cfRule type="containsText" priority="486" operator="containsText" id="{5790250D-E3CC-4EBD-835F-F5F4C0703B76}">
            <xm:f>NOT(ISERROR(SEARCH('8- Políticas de Administración '!$B$5,T10)))</xm:f>
            <xm:f>'8- Políticas de Administración '!$B$5</xm:f>
            <x14:dxf>
              <font>
                <color rgb="FF9C0006"/>
              </font>
              <fill>
                <patternFill>
                  <bgColor rgb="FFFFC7CE"/>
                </patternFill>
              </fill>
            </x14:dxf>
          </x14:cfRule>
          <xm:sqref>T10 T20 T30 T40</xm:sqref>
        </x14:conditionalFormatting>
        <x14:conditionalFormatting xmlns:xm="http://schemas.microsoft.com/office/excel/2006/main">
          <x14:cfRule type="containsText" priority="255" operator="containsText" id="{A5173A80-D256-4C96-9694-525C9DB1E3BD}">
            <xm:f>NOT(ISERROR(SEARCH('8- Políticas de Administración '!$B$5,T50)))</xm:f>
            <xm:f>'8- Políticas de Administración '!$B$5</xm:f>
            <x14:dxf>
              <font>
                <color rgb="FF006100"/>
              </font>
              <fill>
                <patternFill>
                  <bgColor rgb="FFC6EFCE"/>
                </patternFill>
              </fill>
            </x14:dxf>
          </x14:cfRule>
          <x14:cfRule type="containsText" priority="256" operator="containsText" id="{FB927DED-08A8-4972-857B-A4A884F0DD0D}">
            <xm:f>NOT(ISERROR(SEARCH('8- Políticas de Administración '!$B$5,T50)))</xm:f>
            <xm:f>'8- Políticas de Administración '!$B$5</xm:f>
            <x14:dxf>
              <font>
                <color rgb="FF9C0006"/>
              </font>
              <fill>
                <patternFill>
                  <bgColor rgb="FFFFC7CE"/>
                </patternFill>
              </fill>
            </x14:dxf>
          </x14:cfRule>
          <xm:sqref>T50 T61 T71</xm:sqref>
        </x14:conditionalFormatting>
        <x14:conditionalFormatting xmlns:xm="http://schemas.microsoft.com/office/excel/2006/main">
          <x14:cfRule type="containsText" priority="29" operator="containsText" id="{ADE80DBC-25DB-4C91-949B-C7D172DA4BF7}">
            <xm:f>NOT(ISERROR(SEARCH('8- Políticas de Administración '!$B$5,T81)))</xm:f>
            <xm:f>'8- Políticas de Administración '!$B$5</xm:f>
            <x14:dxf>
              <font>
                <color rgb="FF006100"/>
              </font>
              <fill>
                <patternFill>
                  <bgColor rgb="FFC6EFCE"/>
                </patternFill>
              </fill>
            </x14:dxf>
          </x14:cfRule>
          <x14:cfRule type="containsText" priority="30" operator="containsText" id="{59655B22-A859-4A28-83FF-F185FFB774C2}">
            <xm:f>NOT(ISERROR(SEARCH('8- Políticas de Administración '!$B$5,T81)))</xm:f>
            <xm:f>'8- Políticas de Administración '!$B$5</xm:f>
            <x14:dxf>
              <font>
                <color rgb="FF9C0006"/>
              </font>
              <fill>
                <patternFill>
                  <bgColor rgb="FFFFC7CE"/>
                </patternFill>
              </fill>
            </x14:dxf>
          </x14:cfRule>
          <xm:sqref>T81</xm:sqref>
        </x14:conditionalFormatting>
        <x14:conditionalFormatting xmlns:xm="http://schemas.microsoft.com/office/excel/2006/main">
          <x14:cfRule type="containsText" priority="93" operator="containsText" id="{3C73CB6E-1280-468D-AFC9-F413F3E8A29D}">
            <xm:f>NOT(ISERROR(SEARCH('8- Políticas de Administración '!$B$5,T91)))</xm:f>
            <xm:f>'8- Políticas de Administración '!$B$5</xm:f>
            <x14:dxf>
              <font>
                <color rgb="FF006100"/>
              </font>
              <fill>
                <patternFill>
                  <bgColor rgb="FFC6EFCE"/>
                </patternFill>
              </fill>
            </x14:dxf>
          </x14:cfRule>
          <x14:cfRule type="containsText" priority="94" operator="containsText" id="{A33AA0CC-E4AC-4D6D-9752-50621FB32047}">
            <xm:f>NOT(ISERROR(SEARCH('8- Políticas de Administración '!$B$5,T91)))</xm:f>
            <xm:f>'8- Políticas de Administración '!$B$5</xm:f>
            <x14:dxf>
              <font>
                <color rgb="FF9C0006"/>
              </font>
              <fill>
                <patternFill>
                  <bgColor rgb="FFFFC7CE"/>
                </patternFill>
              </fill>
            </x14:dxf>
          </x14:cfRule>
          <xm:sqref>T91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249977111117893"/>
    <pageSetUpPr fitToPage="1"/>
  </sheetPr>
  <dimension ref="A1:JI100"/>
  <sheetViews>
    <sheetView showGridLines="0" tabSelected="1" topLeftCell="A49" zoomScale="70" zoomScaleNormal="70" zoomScalePageLayoutView="70" workbookViewId="0">
      <selection activeCell="N59" sqref="N59:N60"/>
    </sheetView>
  </sheetViews>
  <sheetFormatPr defaultColWidth="11.42578125" defaultRowHeight="15"/>
  <cols>
    <col min="1" max="1" width="5.42578125" customWidth="1"/>
    <col min="2" max="2" width="25.28515625" customWidth="1"/>
    <col min="3" max="3" width="48.5703125" customWidth="1"/>
    <col min="4" max="4" width="25.28515625" hidden="1" customWidth="1"/>
    <col min="5" max="5" width="43" hidden="1" customWidth="1"/>
    <col min="6" max="6" width="20.28515625" customWidth="1"/>
    <col min="7" max="7" width="18.5703125" customWidth="1"/>
    <col min="8" max="8" width="22.7109375" customWidth="1"/>
    <col min="9" max="9" width="2.7109375" style="2" customWidth="1"/>
    <col min="10" max="10" width="18.28515625" customWidth="1"/>
    <col min="11" max="11" width="16.7109375" customWidth="1"/>
    <col min="12" max="12" width="21.5703125" style="39" hidden="1" customWidth="1"/>
    <col min="13" max="13" width="16.7109375" customWidth="1"/>
    <col min="14" max="14" width="17.42578125" customWidth="1"/>
    <col min="15" max="15" width="14.42578125" style="17" customWidth="1"/>
    <col min="16" max="16" width="17.42578125" style="17" customWidth="1"/>
    <col min="17" max="17" width="18.7109375" style="17" customWidth="1"/>
    <col min="18" max="269" width="11.42578125" style="17"/>
    <col min="270" max="16384" width="11.42578125" style="22"/>
  </cols>
  <sheetData>
    <row r="1" spans="1:269" s="19" customFormat="1" ht="27.75" customHeight="1">
      <c r="A1" s="737"/>
      <c r="B1" s="737"/>
      <c r="C1" s="737"/>
      <c r="D1" s="737"/>
      <c r="E1" s="737"/>
      <c r="F1" s="736" t="s">
        <v>450</v>
      </c>
      <c r="G1" s="736"/>
      <c r="H1" s="736"/>
      <c r="I1" s="736"/>
      <c r="J1" s="736"/>
      <c r="K1" s="736"/>
      <c r="L1" s="736"/>
      <c r="M1" s="736"/>
      <c r="N1" s="736"/>
      <c r="O1" s="736"/>
      <c r="P1" s="736"/>
      <c r="Q1" s="736"/>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row>
    <row r="2" spans="1:269" s="19" customFormat="1" ht="27" customHeight="1">
      <c r="A2" s="737"/>
      <c r="B2" s="737"/>
      <c r="C2" s="737"/>
      <c r="D2" s="737"/>
      <c r="E2" s="737"/>
      <c r="F2" s="736"/>
      <c r="G2" s="736"/>
      <c r="H2" s="736"/>
      <c r="I2" s="736"/>
      <c r="J2" s="736"/>
      <c r="K2" s="736"/>
      <c r="L2" s="736"/>
      <c r="M2" s="736"/>
      <c r="N2" s="736"/>
      <c r="O2" s="736"/>
      <c r="P2" s="736"/>
      <c r="Q2" s="736"/>
      <c r="R2" s="18"/>
      <c r="S2" s="18"/>
      <c r="T2" s="18"/>
      <c r="U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row>
    <row r="3" spans="1:269" s="19" customFormat="1" ht="27" customHeight="1">
      <c r="A3" s="737"/>
      <c r="B3" s="737"/>
      <c r="C3" s="737"/>
      <c r="D3" s="737"/>
      <c r="E3" s="737"/>
      <c r="F3" s="736"/>
      <c r="G3" s="736"/>
      <c r="H3" s="736"/>
      <c r="I3" s="736"/>
      <c r="J3" s="736"/>
      <c r="K3" s="736"/>
      <c r="L3" s="736"/>
      <c r="M3" s="736"/>
      <c r="N3" s="736"/>
      <c r="O3" s="736"/>
      <c r="P3" s="736"/>
      <c r="Q3" s="736"/>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row>
    <row r="4" spans="1:269" s="19" customFormat="1" ht="23.25" customHeight="1">
      <c r="A4" s="621" t="s">
        <v>300</v>
      </c>
      <c r="B4" s="621"/>
      <c r="C4" s="641" t="s">
        <v>301</v>
      </c>
      <c r="D4" s="641"/>
      <c r="E4" s="641"/>
      <c r="F4" s="641"/>
      <c r="G4" s="641"/>
      <c r="H4" s="641"/>
      <c r="I4" s="641"/>
      <c r="J4" s="641"/>
      <c r="K4" s="641"/>
      <c r="L4" s="641"/>
      <c r="M4" s="641"/>
      <c r="N4" s="641"/>
      <c r="O4" s="641"/>
      <c r="P4" s="641"/>
      <c r="Q4" s="641"/>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row>
    <row r="5" spans="1:269" s="19" customFormat="1" ht="56.25" customHeight="1">
      <c r="A5" s="621" t="s">
        <v>302</v>
      </c>
      <c r="B5" s="621"/>
      <c r="C5" s="641" t="s">
        <v>303</v>
      </c>
      <c r="D5" s="641"/>
      <c r="E5" s="641"/>
      <c r="F5" s="641"/>
      <c r="G5" s="641"/>
      <c r="H5" s="641"/>
      <c r="I5" s="641"/>
      <c r="J5" s="641"/>
      <c r="K5" s="641"/>
      <c r="L5" s="641"/>
      <c r="M5" s="641"/>
      <c r="N5" s="641"/>
      <c r="O5" s="641"/>
      <c r="P5" s="641"/>
      <c r="Q5" s="641"/>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c r="DO5" s="18"/>
      <c r="DP5" s="18"/>
      <c r="DQ5" s="18"/>
      <c r="DR5" s="18"/>
      <c r="DS5" s="18"/>
      <c r="DT5" s="18"/>
      <c r="DU5" s="18"/>
      <c r="DV5" s="18"/>
      <c r="DW5" s="18"/>
      <c r="DX5" s="18"/>
      <c r="DY5" s="18"/>
      <c r="DZ5" s="18"/>
      <c r="EA5" s="18"/>
      <c r="EB5" s="18"/>
      <c r="EC5" s="18"/>
      <c r="ED5" s="18"/>
      <c r="EE5" s="18"/>
      <c r="EF5" s="18"/>
      <c r="EG5" s="18"/>
      <c r="EH5" s="18"/>
      <c r="EI5" s="18"/>
      <c r="EJ5" s="18"/>
      <c r="EK5" s="18"/>
      <c r="EL5" s="18"/>
      <c r="EM5" s="18"/>
      <c r="EN5" s="18"/>
      <c r="EO5" s="18"/>
      <c r="EP5" s="18"/>
      <c r="EQ5" s="18"/>
      <c r="ER5" s="18"/>
      <c r="ES5" s="18"/>
      <c r="ET5" s="18"/>
      <c r="EU5" s="18"/>
      <c r="EV5" s="18"/>
      <c r="EW5" s="18"/>
      <c r="EX5" s="18"/>
      <c r="EY5" s="18"/>
      <c r="EZ5" s="18"/>
      <c r="FA5" s="18"/>
      <c r="FB5" s="18"/>
      <c r="FC5" s="18"/>
      <c r="FD5" s="18"/>
      <c r="FE5" s="18"/>
      <c r="FF5" s="18"/>
      <c r="FG5" s="18"/>
      <c r="FH5" s="18"/>
      <c r="FI5" s="18"/>
      <c r="FJ5" s="18"/>
      <c r="FK5" s="18"/>
      <c r="FL5" s="18"/>
      <c r="FM5" s="18"/>
      <c r="FN5" s="18"/>
      <c r="FO5" s="18"/>
      <c r="FP5" s="18"/>
      <c r="FQ5" s="18"/>
      <c r="FR5" s="18"/>
      <c r="FS5" s="18"/>
      <c r="FT5" s="18"/>
      <c r="FU5" s="18"/>
      <c r="FV5" s="18"/>
      <c r="FW5" s="18"/>
      <c r="FX5" s="18"/>
      <c r="FY5" s="18"/>
      <c r="FZ5" s="18"/>
      <c r="GA5" s="18"/>
      <c r="GB5" s="18"/>
      <c r="GC5" s="18"/>
      <c r="GD5" s="18"/>
      <c r="GE5" s="18"/>
      <c r="GF5" s="18"/>
      <c r="GG5" s="18"/>
      <c r="GH5" s="18"/>
      <c r="GI5" s="18"/>
      <c r="GJ5" s="18"/>
      <c r="GK5" s="18"/>
      <c r="GL5" s="18"/>
      <c r="GM5" s="18"/>
      <c r="GN5" s="18"/>
      <c r="GO5" s="18"/>
      <c r="GP5" s="18"/>
      <c r="GQ5" s="18"/>
      <c r="GR5" s="18"/>
      <c r="GS5" s="18"/>
      <c r="GT5" s="18"/>
      <c r="GU5" s="18"/>
      <c r="GV5" s="18"/>
      <c r="GW5" s="18"/>
      <c r="GX5" s="18"/>
      <c r="GY5" s="18"/>
      <c r="GZ5" s="18"/>
      <c r="HA5" s="18"/>
      <c r="HB5" s="18"/>
      <c r="HC5" s="18"/>
      <c r="HD5" s="18"/>
      <c r="HE5" s="18"/>
      <c r="HF5" s="18"/>
      <c r="HG5" s="18"/>
      <c r="HH5" s="18"/>
      <c r="HI5" s="18"/>
      <c r="HJ5" s="18"/>
      <c r="HK5" s="18"/>
      <c r="HL5" s="18"/>
      <c r="HM5" s="18"/>
      <c r="HN5" s="18"/>
      <c r="HO5" s="18"/>
      <c r="HP5" s="18"/>
      <c r="HQ5" s="18"/>
      <c r="HR5" s="18"/>
      <c r="HS5" s="18"/>
      <c r="HT5" s="18"/>
      <c r="HU5" s="18"/>
      <c r="HV5" s="18"/>
      <c r="HW5" s="18"/>
      <c r="HX5" s="18"/>
      <c r="HY5" s="18"/>
      <c r="HZ5" s="18"/>
      <c r="IA5" s="18"/>
      <c r="IB5" s="18"/>
      <c r="IC5" s="18"/>
      <c r="ID5" s="18"/>
      <c r="IE5" s="18"/>
      <c r="IF5" s="18"/>
      <c r="IG5" s="18"/>
      <c r="IH5" s="18"/>
      <c r="II5" s="18"/>
      <c r="IJ5" s="18"/>
      <c r="IK5" s="18"/>
      <c r="IL5" s="18"/>
      <c r="IM5" s="18"/>
      <c r="IN5" s="18"/>
      <c r="IO5" s="18"/>
      <c r="IP5" s="18"/>
      <c r="IQ5" s="18"/>
      <c r="IR5" s="18"/>
      <c r="IS5" s="18"/>
      <c r="IT5" s="18"/>
      <c r="IU5" s="18"/>
      <c r="IV5" s="18"/>
      <c r="IW5" s="18"/>
      <c r="IX5" s="18"/>
      <c r="IY5" s="18"/>
      <c r="IZ5" s="18"/>
      <c r="JA5" s="18"/>
      <c r="JB5" s="18"/>
      <c r="JC5" s="18"/>
      <c r="JD5" s="18"/>
      <c r="JE5" s="18"/>
      <c r="JF5" s="18"/>
      <c r="JG5" s="18"/>
      <c r="JH5" s="18"/>
      <c r="JI5" s="18"/>
    </row>
    <row r="6" spans="1:269" s="19" customFormat="1" ht="28.5" customHeight="1">
      <c r="A6" s="621" t="s">
        <v>304</v>
      </c>
      <c r="B6" s="621"/>
      <c r="C6" s="642" t="s">
        <v>305</v>
      </c>
      <c r="D6" s="642"/>
      <c r="E6" s="642"/>
      <c r="F6" s="642"/>
      <c r="G6" s="642"/>
      <c r="H6" s="642"/>
      <c r="I6" s="642"/>
      <c r="J6" s="642"/>
      <c r="K6" s="642"/>
      <c r="L6" s="642"/>
      <c r="M6" s="642"/>
      <c r="N6" s="642"/>
      <c r="O6" s="642"/>
      <c r="P6" s="642"/>
      <c r="Q6" s="642"/>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c r="DU6" s="18"/>
      <c r="DV6" s="18"/>
      <c r="DW6" s="18"/>
      <c r="DX6" s="18"/>
      <c r="DY6" s="18"/>
      <c r="DZ6" s="18"/>
      <c r="EA6" s="18"/>
      <c r="EB6" s="18"/>
      <c r="EC6" s="18"/>
      <c r="ED6" s="18"/>
      <c r="EE6" s="18"/>
      <c r="EF6" s="18"/>
      <c r="EG6" s="18"/>
      <c r="EH6" s="18"/>
      <c r="EI6" s="18"/>
      <c r="EJ6" s="18"/>
      <c r="EK6" s="18"/>
      <c r="EL6" s="18"/>
      <c r="EM6" s="18"/>
      <c r="EN6" s="18"/>
      <c r="EO6" s="18"/>
      <c r="EP6" s="18"/>
      <c r="EQ6" s="18"/>
      <c r="ER6" s="18"/>
      <c r="ES6" s="18"/>
      <c r="ET6" s="18"/>
      <c r="EU6" s="18"/>
      <c r="EV6" s="18"/>
      <c r="EW6" s="18"/>
      <c r="EX6" s="18"/>
      <c r="EY6" s="18"/>
      <c r="EZ6" s="18"/>
      <c r="FA6" s="18"/>
      <c r="FB6" s="18"/>
      <c r="FC6" s="18"/>
      <c r="FD6" s="18"/>
      <c r="FE6" s="18"/>
      <c r="FF6" s="18"/>
      <c r="FG6" s="18"/>
      <c r="FH6" s="18"/>
      <c r="FI6" s="18"/>
      <c r="FJ6" s="18"/>
      <c r="FK6" s="18"/>
      <c r="FL6" s="18"/>
      <c r="FM6" s="18"/>
      <c r="FN6" s="18"/>
      <c r="FO6" s="18"/>
      <c r="FP6" s="18"/>
      <c r="FQ6" s="18"/>
      <c r="FR6" s="18"/>
      <c r="FS6" s="18"/>
      <c r="FT6" s="18"/>
      <c r="FU6" s="18"/>
      <c r="FV6" s="18"/>
      <c r="FW6" s="18"/>
      <c r="FX6" s="18"/>
      <c r="FY6" s="18"/>
      <c r="FZ6" s="18"/>
      <c r="GA6" s="18"/>
      <c r="GB6" s="18"/>
      <c r="GC6" s="18"/>
      <c r="GD6" s="18"/>
      <c r="GE6" s="18"/>
      <c r="GF6" s="18"/>
      <c r="GG6" s="18"/>
      <c r="GH6" s="18"/>
      <c r="GI6" s="18"/>
      <c r="GJ6" s="18"/>
      <c r="GK6" s="18"/>
      <c r="GL6" s="18"/>
      <c r="GM6" s="18"/>
      <c r="GN6" s="18"/>
      <c r="GO6" s="18"/>
      <c r="GP6" s="18"/>
      <c r="GQ6" s="18"/>
      <c r="GR6" s="18"/>
      <c r="GS6" s="18"/>
      <c r="GT6" s="18"/>
      <c r="GU6" s="18"/>
      <c r="GV6" s="18"/>
      <c r="GW6" s="18"/>
      <c r="GX6" s="18"/>
      <c r="GY6" s="18"/>
      <c r="GZ6" s="18"/>
      <c r="HA6" s="18"/>
      <c r="HB6" s="18"/>
      <c r="HC6" s="18"/>
      <c r="HD6" s="18"/>
      <c r="HE6" s="18"/>
      <c r="HF6" s="18"/>
      <c r="HG6" s="18"/>
      <c r="HH6" s="18"/>
      <c r="HI6" s="18"/>
      <c r="HJ6" s="18"/>
      <c r="HK6" s="18"/>
      <c r="HL6" s="18"/>
      <c r="HM6" s="18"/>
      <c r="HN6" s="18"/>
      <c r="HO6" s="18"/>
      <c r="HP6" s="18"/>
      <c r="HQ6" s="18"/>
      <c r="HR6" s="18"/>
      <c r="HS6" s="18"/>
      <c r="HT6" s="18"/>
      <c r="HU6" s="18"/>
      <c r="HV6" s="18"/>
      <c r="HW6" s="18"/>
      <c r="HX6" s="18"/>
      <c r="HY6" s="18"/>
      <c r="HZ6" s="18"/>
      <c r="IA6" s="18"/>
      <c r="IB6" s="18"/>
      <c r="IC6" s="18"/>
      <c r="ID6" s="18"/>
      <c r="IE6" s="18"/>
      <c r="IF6" s="18"/>
      <c r="IG6" s="18"/>
      <c r="IH6" s="18"/>
      <c r="II6" s="18"/>
      <c r="IJ6" s="18"/>
      <c r="IK6" s="18"/>
      <c r="IL6" s="18"/>
      <c r="IM6" s="18"/>
      <c r="IN6" s="18"/>
      <c r="IO6" s="18"/>
      <c r="IP6" s="18"/>
      <c r="IQ6" s="18"/>
      <c r="IR6" s="18"/>
      <c r="IS6" s="18"/>
      <c r="IT6" s="18"/>
      <c r="IU6" s="18"/>
      <c r="IV6" s="18"/>
      <c r="IW6" s="18"/>
      <c r="IX6" s="18"/>
      <c r="IY6" s="18"/>
      <c r="IZ6" s="18"/>
      <c r="JA6" s="18"/>
      <c r="JB6" s="18"/>
      <c r="JC6" s="18"/>
      <c r="JD6" s="18"/>
      <c r="JE6" s="18"/>
      <c r="JF6" s="18"/>
      <c r="JG6" s="18"/>
      <c r="JH6" s="18"/>
      <c r="JI6" s="18"/>
    </row>
    <row r="7" spans="1:269" s="19" customFormat="1" ht="17.25" thickBot="1">
      <c r="A7" s="681" t="s">
        <v>451</v>
      </c>
      <c r="B7" s="681"/>
      <c r="C7" s="681"/>
      <c r="D7" s="681"/>
      <c r="E7" s="681"/>
      <c r="F7" s="681" t="s">
        <v>321</v>
      </c>
      <c r="G7" s="681"/>
      <c r="H7" s="681"/>
      <c r="I7" s="85"/>
      <c r="J7" s="639" t="s">
        <v>452</v>
      </c>
      <c r="K7" s="639"/>
      <c r="L7" s="639"/>
      <c r="M7" s="639"/>
      <c r="N7" s="640"/>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c r="DO7" s="18"/>
      <c r="DP7" s="18"/>
      <c r="DQ7" s="18"/>
      <c r="DR7" s="18"/>
      <c r="DS7" s="18"/>
      <c r="DT7" s="18"/>
      <c r="DU7" s="18"/>
      <c r="DV7" s="18"/>
      <c r="DW7" s="18"/>
      <c r="DX7" s="18"/>
      <c r="DY7" s="18"/>
      <c r="DZ7" s="18"/>
      <c r="EA7" s="18"/>
      <c r="EB7" s="18"/>
      <c r="EC7" s="18"/>
      <c r="ED7" s="18"/>
      <c r="EE7" s="18"/>
      <c r="EF7" s="18"/>
      <c r="EG7" s="18"/>
      <c r="EH7" s="18"/>
      <c r="EI7" s="18"/>
      <c r="EJ7" s="18"/>
      <c r="EK7" s="18"/>
      <c r="EL7" s="18"/>
      <c r="EM7" s="18"/>
      <c r="EN7" s="18"/>
      <c r="EO7" s="18"/>
      <c r="EP7" s="18"/>
      <c r="EQ7" s="18"/>
      <c r="ER7" s="18"/>
      <c r="ES7" s="18"/>
      <c r="ET7" s="18"/>
      <c r="EU7" s="18"/>
      <c r="EV7" s="18"/>
      <c r="EW7" s="18"/>
      <c r="EX7" s="18"/>
      <c r="EY7" s="18"/>
      <c r="EZ7" s="18"/>
      <c r="FA7" s="18"/>
      <c r="FB7" s="18"/>
      <c r="FC7" s="18"/>
      <c r="FD7" s="18"/>
      <c r="FE7" s="18"/>
      <c r="FF7" s="18"/>
      <c r="FG7" s="18"/>
      <c r="FH7" s="18"/>
      <c r="FI7" s="18"/>
      <c r="FJ7" s="18"/>
      <c r="FK7" s="18"/>
      <c r="FL7" s="18"/>
      <c r="FM7" s="18"/>
      <c r="FN7" s="18"/>
      <c r="FO7" s="18"/>
      <c r="FP7" s="18"/>
      <c r="FQ7" s="18"/>
      <c r="FR7" s="18"/>
      <c r="FS7" s="18"/>
      <c r="FT7" s="18"/>
      <c r="FU7" s="18"/>
      <c r="FV7" s="18"/>
      <c r="FW7" s="18"/>
      <c r="FX7" s="18"/>
      <c r="FY7" s="18"/>
      <c r="FZ7" s="18"/>
      <c r="GA7" s="18"/>
      <c r="GB7" s="18"/>
      <c r="GC7" s="18"/>
      <c r="GD7" s="18"/>
      <c r="GE7" s="18"/>
      <c r="GF7" s="18"/>
      <c r="GG7" s="18"/>
      <c r="GH7" s="18"/>
      <c r="GI7" s="18"/>
      <c r="GJ7" s="18"/>
      <c r="GK7" s="18"/>
      <c r="GL7" s="18"/>
      <c r="GM7" s="18"/>
      <c r="GN7" s="18"/>
      <c r="GO7" s="18"/>
      <c r="GP7" s="18"/>
      <c r="GQ7" s="18"/>
      <c r="GR7" s="18"/>
      <c r="GS7" s="18"/>
      <c r="GT7" s="18"/>
      <c r="GU7" s="18"/>
      <c r="GV7" s="18"/>
      <c r="GW7" s="18"/>
      <c r="GX7" s="18"/>
      <c r="GY7" s="18"/>
      <c r="GZ7" s="18"/>
      <c r="HA7" s="18"/>
      <c r="HB7" s="18"/>
      <c r="HC7" s="18"/>
      <c r="HD7" s="18"/>
      <c r="HE7" s="18"/>
      <c r="HF7" s="18"/>
      <c r="HG7" s="18"/>
      <c r="HH7" s="18"/>
      <c r="HI7" s="18"/>
      <c r="HJ7" s="18"/>
      <c r="HK7" s="18"/>
      <c r="HL7" s="18"/>
      <c r="HM7" s="18"/>
      <c r="HN7" s="18"/>
      <c r="HO7" s="18"/>
      <c r="HP7" s="18"/>
      <c r="HQ7" s="18"/>
      <c r="HR7" s="18"/>
      <c r="HS7" s="18"/>
      <c r="HT7" s="18"/>
      <c r="HU7" s="18"/>
      <c r="HV7" s="18"/>
      <c r="HW7" s="18"/>
      <c r="HX7" s="18"/>
      <c r="HY7" s="18"/>
      <c r="HZ7" s="18"/>
      <c r="IA7" s="18"/>
      <c r="IB7" s="18"/>
      <c r="IC7" s="18"/>
      <c r="ID7" s="18"/>
      <c r="IE7" s="18"/>
      <c r="IF7" s="18"/>
      <c r="IG7" s="18"/>
      <c r="IH7" s="18"/>
      <c r="II7" s="18"/>
      <c r="IJ7" s="18"/>
      <c r="IK7" s="18"/>
      <c r="IL7" s="18"/>
      <c r="IM7" s="18"/>
      <c r="IN7" s="18"/>
      <c r="IO7" s="18"/>
      <c r="IP7" s="18"/>
      <c r="IQ7" s="18"/>
      <c r="IR7" s="18"/>
      <c r="IS7" s="18"/>
      <c r="IT7" s="18"/>
      <c r="IU7" s="18"/>
      <c r="IV7" s="18"/>
      <c r="IW7" s="18"/>
      <c r="IX7" s="18"/>
      <c r="IY7" s="18"/>
      <c r="IZ7" s="18"/>
      <c r="JA7" s="18"/>
      <c r="JB7" s="18"/>
      <c r="JC7" s="18"/>
      <c r="JD7" s="18"/>
      <c r="JE7" s="18"/>
      <c r="JF7" s="18"/>
      <c r="JG7" s="18"/>
      <c r="JH7" s="18"/>
      <c r="JI7" s="18"/>
    </row>
    <row r="8" spans="1:269" s="19" customFormat="1" ht="45.75" customHeight="1" thickTop="1" thickBot="1">
      <c r="A8" s="683" t="s">
        <v>311</v>
      </c>
      <c r="B8" s="684" t="s">
        <v>397</v>
      </c>
      <c r="C8" s="732" t="s">
        <v>313</v>
      </c>
      <c r="D8" s="734" t="s">
        <v>323</v>
      </c>
      <c r="E8" s="684" t="s">
        <v>307</v>
      </c>
      <c r="F8" s="726" t="s">
        <v>453</v>
      </c>
      <c r="G8" s="726" t="s">
        <v>454</v>
      </c>
      <c r="H8" s="726" t="s">
        <v>455</v>
      </c>
      <c r="I8" s="728"/>
      <c r="J8" s="726" t="s">
        <v>456</v>
      </c>
      <c r="K8" s="726" t="s">
        <v>457</v>
      </c>
      <c r="L8" s="726" t="s">
        <v>458</v>
      </c>
      <c r="M8" s="726" t="s">
        <v>459</v>
      </c>
      <c r="N8" s="726" t="s">
        <v>460</v>
      </c>
      <c r="O8" s="726" t="s">
        <v>461</v>
      </c>
      <c r="P8" s="726" t="s">
        <v>462</v>
      </c>
      <c r="Q8" s="726" t="s">
        <v>463</v>
      </c>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c r="DU8" s="18"/>
      <c r="DV8" s="18"/>
      <c r="DW8" s="18"/>
      <c r="DX8" s="18"/>
      <c r="DY8" s="18"/>
      <c r="DZ8" s="18"/>
      <c r="EA8" s="18"/>
      <c r="EB8" s="18"/>
      <c r="EC8" s="18"/>
      <c r="ED8" s="18"/>
      <c r="EE8" s="18"/>
      <c r="EF8" s="18"/>
      <c r="EG8" s="18"/>
      <c r="EH8" s="18"/>
      <c r="EI8" s="18"/>
      <c r="EJ8" s="18"/>
      <c r="EK8" s="18"/>
      <c r="EL8" s="18"/>
      <c r="EM8" s="18"/>
      <c r="EN8" s="18"/>
      <c r="EO8" s="18"/>
      <c r="EP8" s="18"/>
      <c r="EQ8" s="18"/>
      <c r="ER8" s="18"/>
      <c r="ES8" s="18"/>
      <c r="ET8" s="18"/>
      <c r="EU8" s="18"/>
      <c r="EV8" s="18"/>
      <c r="EW8" s="18"/>
      <c r="EX8" s="18"/>
      <c r="EY8" s="18"/>
      <c r="EZ8" s="18"/>
      <c r="FA8" s="18"/>
      <c r="FB8" s="18"/>
      <c r="FC8" s="18"/>
      <c r="FD8" s="18"/>
      <c r="FE8" s="18"/>
      <c r="FF8" s="18"/>
      <c r="FG8" s="18"/>
      <c r="FH8" s="18"/>
      <c r="FI8" s="18"/>
      <c r="FJ8" s="18"/>
      <c r="FK8" s="18"/>
      <c r="FL8" s="18"/>
      <c r="FM8" s="18"/>
      <c r="FN8" s="18"/>
      <c r="FO8" s="18"/>
      <c r="FP8" s="18"/>
      <c r="FQ8" s="18"/>
      <c r="FR8" s="18"/>
      <c r="FS8" s="18"/>
      <c r="FT8" s="18"/>
      <c r="FU8" s="18"/>
      <c r="FV8" s="18"/>
      <c r="FW8" s="18"/>
      <c r="FX8" s="18"/>
      <c r="FY8" s="18"/>
      <c r="FZ8" s="18"/>
      <c r="GA8" s="18"/>
      <c r="GB8" s="18"/>
      <c r="GC8" s="18"/>
      <c r="GD8" s="18"/>
      <c r="GE8" s="18"/>
      <c r="GF8" s="18"/>
      <c r="GG8" s="18"/>
      <c r="GH8" s="18"/>
      <c r="GI8" s="18"/>
      <c r="GJ8" s="18"/>
      <c r="GK8" s="18"/>
      <c r="GL8" s="18"/>
      <c r="GM8" s="18"/>
      <c r="GN8" s="18"/>
      <c r="GO8" s="18"/>
      <c r="GP8" s="18"/>
      <c r="GQ8" s="18"/>
      <c r="GR8" s="18"/>
      <c r="GS8" s="18"/>
      <c r="GT8" s="18"/>
      <c r="GU8" s="18"/>
      <c r="GV8" s="18"/>
      <c r="GW8" s="18"/>
      <c r="GX8" s="18"/>
      <c r="GY8" s="18"/>
      <c r="GZ8" s="18"/>
      <c r="HA8" s="18"/>
      <c r="HB8" s="18"/>
      <c r="HC8" s="18"/>
      <c r="HD8" s="18"/>
      <c r="HE8" s="18"/>
      <c r="HF8" s="18"/>
      <c r="HG8" s="18"/>
      <c r="HH8" s="18"/>
      <c r="HI8" s="18"/>
      <c r="HJ8" s="18"/>
      <c r="HK8" s="18"/>
      <c r="HL8" s="18"/>
      <c r="HM8" s="18"/>
      <c r="HN8" s="18"/>
      <c r="HO8" s="18"/>
      <c r="HP8" s="18"/>
      <c r="HQ8" s="18"/>
      <c r="HR8" s="18"/>
      <c r="HS8" s="18"/>
      <c r="HT8" s="18"/>
      <c r="HU8" s="18"/>
      <c r="HV8" s="18"/>
      <c r="HW8" s="18"/>
      <c r="HX8" s="18"/>
      <c r="HY8" s="18"/>
      <c r="HZ8" s="18"/>
      <c r="IA8" s="18"/>
      <c r="IB8" s="18"/>
      <c r="IC8" s="18"/>
      <c r="ID8" s="18"/>
      <c r="IE8" s="18"/>
      <c r="IF8" s="18"/>
      <c r="IG8" s="18"/>
      <c r="IH8" s="18"/>
      <c r="II8" s="18"/>
      <c r="IJ8" s="18"/>
      <c r="IK8" s="18"/>
      <c r="IL8" s="18"/>
      <c r="IM8" s="18"/>
      <c r="IN8" s="18"/>
      <c r="IO8" s="18"/>
      <c r="IP8" s="18"/>
      <c r="IQ8" s="18"/>
      <c r="IR8" s="18"/>
      <c r="IS8" s="18"/>
      <c r="IT8" s="18"/>
      <c r="IU8" s="18"/>
      <c r="IV8" s="18"/>
      <c r="IW8" s="18"/>
      <c r="IX8" s="18"/>
      <c r="IY8" s="18"/>
      <c r="IZ8" s="18"/>
      <c r="JA8" s="18"/>
      <c r="JB8" s="18"/>
      <c r="JC8" s="18"/>
      <c r="JD8" s="18"/>
      <c r="JE8" s="18"/>
      <c r="JF8" s="18"/>
      <c r="JG8" s="18"/>
      <c r="JH8" s="18"/>
      <c r="JI8" s="18"/>
    </row>
    <row r="9" spans="1:269" s="21" customFormat="1" ht="58.5" customHeight="1" thickTop="1" thickBot="1">
      <c r="A9" s="622"/>
      <c r="B9" s="685"/>
      <c r="C9" s="733"/>
      <c r="D9" s="735"/>
      <c r="E9" s="685"/>
      <c r="F9" s="727"/>
      <c r="G9" s="727"/>
      <c r="H9" s="727"/>
      <c r="I9" s="729"/>
      <c r="J9" s="727"/>
      <c r="K9" s="727"/>
      <c r="L9" s="727"/>
      <c r="M9" s="727"/>
      <c r="N9" s="727"/>
      <c r="O9" s="727"/>
      <c r="P9" s="727"/>
      <c r="Q9" s="727"/>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c r="IH9" s="20"/>
      <c r="II9" s="20"/>
      <c r="IJ9" s="20"/>
      <c r="IK9" s="20"/>
      <c r="IL9" s="20"/>
      <c r="IM9" s="20"/>
      <c r="IN9" s="20"/>
      <c r="IO9" s="20"/>
      <c r="IP9" s="20"/>
      <c r="IQ9" s="20"/>
      <c r="IR9" s="20"/>
      <c r="IS9" s="20"/>
      <c r="IT9" s="20"/>
      <c r="IU9" s="20"/>
      <c r="IV9" s="20"/>
      <c r="IW9" s="20"/>
      <c r="IX9" s="20"/>
      <c r="IY9" s="20"/>
      <c r="IZ9" s="20"/>
      <c r="JA9" s="20"/>
      <c r="JB9" s="20"/>
      <c r="JC9" s="20"/>
      <c r="JD9" s="20"/>
      <c r="JE9" s="20"/>
      <c r="JF9" s="20"/>
      <c r="JG9" s="20"/>
      <c r="JH9" s="20"/>
      <c r="JI9" s="20"/>
    </row>
    <row r="10" spans="1:269" ht="13.5" customHeight="1">
      <c r="A10" s="703">
        <f>'5- Identificación de Riesgos'!A10</f>
        <v>1</v>
      </c>
      <c r="B10" s="571" t="str">
        <f>'5- Identificación de Riesgos'!B10</f>
        <v>Vencimiento de Términos</v>
      </c>
      <c r="C10" s="577" t="str">
        <f>'5- Identificación de Riesgos'!C10</f>
        <v>Se realizan  actuaciones procesales o se da  respuesta a las solicitudes de los usuarios de la administración de justicia en materia civil, después del  término legal establecido para decidir sobre los conflictos presentados a los jueces.</v>
      </c>
      <c r="D10" s="577" t="s">
        <v>338</v>
      </c>
      <c r="E10" s="180" t="str">
        <f>'5- Identificación de Riesgos'!D10</f>
        <v>1. Mayor demanda de justicia.</v>
      </c>
      <c r="F10" s="588" t="str">
        <f>'5- Identificación de Riesgos'!H10</f>
        <v>Muy Baja - 1</v>
      </c>
      <c r="G10" s="577" t="str">
        <f>'5- Identificación de Riesgos'!M10</f>
        <v>Moderado - 3</v>
      </c>
      <c r="H10" s="577" t="str">
        <f>'5- Identificación de Riesgos'!N10</f>
        <v>Moderado - 3</v>
      </c>
      <c r="I10" s="152"/>
      <c r="J10" s="731" t="str">
        <f>'6- Valoración Controles'!T10</f>
        <v>Muy Baja - 1</v>
      </c>
      <c r="K10" s="731" t="str">
        <f>'6- Valoración Controles'!U10</f>
        <v>Menor - 2</v>
      </c>
      <c r="L10" s="730" t="e">
        <f>AVERAGE(#REF!)</f>
        <v>#REF!</v>
      </c>
      <c r="M10" s="571" t="str">
        <f>'6- Valoración Controles'!V10</f>
        <v>Bajo - 2</v>
      </c>
      <c r="N10" s="571" t="s">
        <v>464</v>
      </c>
      <c r="O10" s="181"/>
      <c r="P10" s="181"/>
      <c r="Q10" s="182"/>
    </row>
    <row r="11" spans="1:269" ht="13.5" customHeight="1">
      <c r="A11" s="704"/>
      <c r="B11" s="563"/>
      <c r="C11" s="578"/>
      <c r="D11" s="578"/>
      <c r="E11" s="183" t="str">
        <f>'5- Identificación de Riesgos'!D11</f>
        <v>2. Insuficiencia de  personal  para atender la función misional y la atención a las partes interesadas en los despachos judiciales y centro de servicios</v>
      </c>
      <c r="F11" s="589"/>
      <c r="G11" s="718"/>
      <c r="H11" s="578"/>
      <c r="I11" s="86"/>
      <c r="J11" s="720"/>
      <c r="K11" s="720"/>
      <c r="L11" s="721"/>
      <c r="M11" s="563"/>
      <c r="N11" s="563"/>
      <c r="O11" s="184"/>
      <c r="P11" s="184">
        <v>5</v>
      </c>
      <c r="Q11" s="185"/>
    </row>
    <row r="12" spans="1:269" ht="13.5" customHeight="1">
      <c r="A12" s="704"/>
      <c r="B12" s="563"/>
      <c r="C12" s="578"/>
      <c r="D12" s="578"/>
      <c r="E12" s="194" t="str">
        <f>'5- Identificación de Riesgos'!D12</f>
        <v>3. Complejidad de los procesos judiciales y solicitudes, lo cual incrementa los tiempos para su resolución.</v>
      </c>
      <c r="F12" s="589"/>
      <c r="G12" s="718"/>
      <c r="H12" s="578"/>
      <c r="I12" s="86"/>
      <c r="J12" s="720"/>
      <c r="K12" s="720"/>
      <c r="L12" s="721"/>
      <c r="M12" s="563"/>
      <c r="N12" s="563"/>
      <c r="O12" s="184"/>
      <c r="P12" s="184"/>
      <c r="Q12" s="185"/>
    </row>
    <row r="13" spans="1:269" ht="13.5" customHeight="1">
      <c r="A13" s="704"/>
      <c r="B13" s="563"/>
      <c r="C13" s="578"/>
      <c r="D13" s="578"/>
      <c r="E13" s="183" t="str">
        <f>'5- Identificación de Riesgos'!D13</f>
        <v>4.Fallas en la planeación  para el desarrollo de las tareas propias del despacho.</v>
      </c>
      <c r="F13" s="589"/>
      <c r="G13" s="718"/>
      <c r="H13" s="578"/>
      <c r="I13" s="86"/>
      <c r="J13" s="720"/>
      <c r="K13" s="720"/>
      <c r="L13" s="721"/>
      <c r="M13" s="563"/>
      <c r="N13" s="563"/>
      <c r="O13" s="184"/>
      <c r="P13" s="184"/>
      <c r="Q13" s="185"/>
    </row>
    <row r="14" spans="1:269" ht="13.5" customHeight="1">
      <c r="A14" s="704"/>
      <c r="B14" s="563"/>
      <c r="C14" s="578"/>
      <c r="D14" s="578"/>
      <c r="E14" s="183" t="str">
        <f>'5- Identificación de Riesgos'!D14</f>
        <v>5.  Fallas e insuficiencia de las herramientas tecnológicas.</v>
      </c>
      <c r="F14" s="589"/>
      <c r="G14" s="718"/>
      <c r="H14" s="578"/>
      <c r="I14" s="86"/>
      <c r="J14" s="720"/>
      <c r="K14" s="720"/>
      <c r="L14" s="721"/>
      <c r="M14" s="563"/>
      <c r="N14" s="563"/>
      <c r="O14" s="184"/>
      <c r="P14" s="184"/>
      <c r="Q14" s="185"/>
    </row>
    <row r="15" spans="1:269" ht="13.5" customHeight="1">
      <c r="A15" s="704"/>
      <c r="B15" s="563"/>
      <c r="C15" s="578"/>
      <c r="D15" s="578"/>
      <c r="E15" s="183">
        <f>'5- Identificación de Riesgos'!D15</f>
        <v>0</v>
      </c>
      <c r="F15" s="589"/>
      <c r="G15" s="718"/>
      <c r="H15" s="578"/>
      <c r="I15" s="86"/>
      <c r="J15" s="720"/>
      <c r="K15" s="720"/>
      <c r="L15" s="721"/>
      <c r="M15" s="563"/>
      <c r="N15" s="563"/>
      <c r="O15" s="184"/>
      <c r="P15" s="184"/>
      <c r="Q15" s="185"/>
    </row>
    <row r="16" spans="1:269" ht="13.5" customHeight="1">
      <c r="A16" s="704"/>
      <c r="B16" s="563"/>
      <c r="C16" s="578"/>
      <c r="D16" s="578"/>
      <c r="E16" s="183">
        <f>'5- Identificación de Riesgos'!D16</f>
        <v>0</v>
      </c>
      <c r="F16" s="589"/>
      <c r="G16" s="718"/>
      <c r="H16" s="578"/>
      <c r="I16" s="86"/>
      <c r="J16" s="720"/>
      <c r="K16" s="720"/>
      <c r="L16" s="721"/>
      <c r="M16" s="563"/>
      <c r="N16" s="563"/>
      <c r="O16" s="184"/>
      <c r="P16" s="184"/>
      <c r="Q16" s="185"/>
    </row>
    <row r="17" spans="1:17" ht="13.5" customHeight="1">
      <c r="A17" s="704"/>
      <c r="B17" s="563"/>
      <c r="C17" s="578"/>
      <c r="D17" s="578"/>
      <c r="E17" s="183">
        <f>'5- Identificación de Riesgos'!D17</f>
        <v>0</v>
      </c>
      <c r="F17" s="589"/>
      <c r="G17" s="718"/>
      <c r="H17" s="578"/>
      <c r="I17" s="86"/>
      <c r="J17" s="720"/>
      <c r="K17" s="720"/>
      <c r="L17" s="721"/>
      <c r="M17" s="563"/>
      <c r="N17" s="563"/>
      <c r="O17" s="184"/>
      <c r="P17" s="184"/>
      <c r="Q17" s="185"/>
    </row>
    <row r="18" spans="1:17" ht="13.5" customHeight="1">
      <c r="A18" s="704"/>
      <c r="B18" s="563"/>
      <c r="C18" s="578"/>
      <c r="D18" s="578"/>
      <c r="E18" s="183">
        <f>'5- Identificación de Riesgos'!D18</f>
        <v>0</v>
      </c>
      <c r="F18" s="589"/>
      <c r="G18" s="718"/>
      <c r="H18" s="578"/>
      <c r="I18" s="86"/>
      <c r="J18" s="720"/>
      <c r="K18" s="720"/>
      <c r="L18" s="721"/>
      <c r="M18" s="563"/>
      <c r="N18" s="563"/>
      <c r="O18" s="184"/>
      <c r="P18" s="184"/>
      <c r="Q18" s="185"/>
    </row>
    <row r="19" spans="1:17" ht="13.5" customHeight="1">
      <c r="A19" s="704"/>
      <c r="B19" s="580"/>
      <c r="C19" s="578"/>
      <c r="D19" s="578"/>
      <c r="E19" s="183">
        <f>'5- Identificación de Riesgos'!D19</f>
        <v>0</v>
      </c>
      <c r="F19" s="589"/>
      <c r="G19" s="718"/>
      <c r="H19" s="578"/>
      <c r="I19" s="87"/>
      <c r="J19" s="724"/>
      <c r="K19" s="724"/>
      <c r="L19" s="722"/>
      <c r="M19" s="580"/>
      <c r="N19" s="580"/>
      <c r="O19" s="184"/>
      <c r="P19" s="184"/>
      <c r="Q19" s="185"/>
    </row>
    <row r="20" spans="1:17" ht="13.5" customHeight="1">
      <c r="A20" s="723">
        <f>'5- Identificación de Riesgos'!A20</f>
        <v>2</v>
      </c>
      <c r="B20" s="563" t="str">
        <f>'5- Identificación de Riesgos'!B20</f>
        <v xml:space="preserve">Incumplimientos en la realizacion de audiencias </v>
      </c>
      <c r="C20" s="580" t="str">
        <f>'5- Identificación de Riesgos'!C20</f>
        <v xml:space="preserve">No se atiende la  solicitud  de una parte interesada para la realización de una audiencia </v>
      </c>
      <c r="D20" s="580" t="s">
        <v>338</v>
      </c>
      <c r="E20" s="183" t="str">
        <f>'5- Identificación de Riesgos'!D20</f>
        <v xml:space="preserve">1. Inasistencia del Juez </v>
      </c>
      <c r="F20" s="655" t="str">
        <f>'5- Identificación de Riesgos'!H20</f>
        <v>Muy Baja - 1</v>
      </c>
      <c r="G20" s="580" t="str">
        <f>'5- Identificación de Riesgos'!M20</f>
        <v>Moderado - 3</v>
      </c>
      <c r="H20" s="580" t="str">
        <f>'5- Identificación de Riesgos'!N20</f>
        <v>Moderado - 3</v>
      </c>
      <c r="I20" s="86"/>
      <c r="J20" s="720" t="str">
        <f>'6- Valoración Controles'!T20</f>
        <v>Muy Baja - 1</v>
      </c>
      <c r="K20" s="720" t="str">
        <f>'6- Valoración Controles'!U20</f>
        <v>Menor - 2</v>
      </c>
      <c r="L20" s="721" t="e">
        <f>AVERAGE(#REF!)</f>
        <v>#REF!</v>
      </c>
      <c r="M20" s="563" t="str">
        <f>'6- Valoración Controles'!V20</f>
        <v>Bajo - 2</v>
      </c>
      <c r="N20" s="563" t="s">
        <v>464</v>
      </c>
      <c r="O20" s="184"/>
      <c r="P20" s="184"/>
      <c r="Q20" s="185"/>
    </row>
    <row r="21" spans="1:17" ht="13.5" customHeight="1">
      <c r="A21" s="704"/>
      <c r="B21" s="563"/>
      <c r="C21" s="578"/>
      <c r="D21" s="578"/>
      <c r="E21" s="183" t="str">
        <f>'5- Identificación de Riesgos'!D21</f>
        <v xml:space="preserve">2. Falta de tiempo para  la realización.
</v>
      </c>
      <c r="F21" s="589"/>
      <c r="G21" s="718"/>
      <c r="H21" s="578"/>
      <c r="I21" s="86"/>
      <c r="J21" s="720"/>
      <c r="K21" s="720"/>
      <c r="L21" s="721"/>
      <c r="M21" s="563"/>
      <c r="N21" s="563"/>
      <c r="O21" s="184"/>
      <c r="P21" s="184"/>
      <c r="Q21" s="185"/>
    </row>
    <row r="22" spans="1:17" ht="13.5" customHeight="1">
      <c r="A22" s="704"/>
      <c r="B22" s="563"/>
      <c r="C22" s="578"/>
      <c r="D22" s="578"/>
      <c r="E22" s="183" t="str">
        <f>'5- Identificación de Riesgos'!D22</f>
        <v>3. Programación de audiencias sin tener en cuenta tiempos de duración para su realización.</v>
      </c>
      <c r="F22" s="589"/>
      <c r="G22" s="718"/>
      <c r="H22" s="578"/>
      <c r="I22" s="86"/>
      <c r="J22" s="720"/>
      <c r="K22" s="720"/>
      <c r="L22" s="721"/>
      <c r="M22" s="563"/>
      <c r="N22" s="563"/>
      <c r="O22" s="184"/>
      <c r="P22" s="184"/>
      <c r="Q22" s="185"/>
    </row>
    <row r="23" spans="1:17" ht="13.5" customHeight="1">
      <c r="A23" s="704"/>
      <c r="B23" s="563"/>
      <c r="C23" s="578"/>
      <c r="D23" s="578"/>
      <c r="E23" s="183" t="str">
        <f>'5- Identificación de Riesgos'!D23</f>
        <v>4 .Notificaciones judiciales erradas o inoportunas</v>
      </c>
      <c r="F23" s="589"/>
      <c r="G23" s="718"/>
      <c r="H23" s="578"/>
      <c r="I23" s="86"/>
      <c r="J23" s="720"/>
      <c r="K23" s="720"/>
      <c r="L23" s="721"/>
      <c r="M23" s="563"/>
      <c r="N23" s="563"/>
      <c r="O23" s="184"/>
      <c r="P23" s="184"/>
      <c r="Q23" s="185"/>
    </row>
    <row r="24" spans="1:17" ht="13.5" customHeight="1">
      <c r="A24" s="704"/>
      <c r="B24" s="563"/>
      <c r="C24" s="578"/>
      <c r="D24" s="578"/>
      <c r="E24" s="183" t="str">
        <f>'5- Identificación de Riesgos'!D24</f>
        <v>5.Fallas en el servicio de internet,  conectividad  irregular.</v>
      </c>
      <c r="F24" s="589"/>
      <c r="G24" s="718"/>
      <c r="H24" s="578"/>
      <c r="I24" s="86"/>
      <c r="J24" s="720"/>
      <c r="K24" s="720"/>
      <c r="L24" s="721"/>
      <c r="M24" s="563"/>
      <c r="N24" s="563"/>
      <c r="O24" s="184"/>
      <c r="P24" s="184"/>
      <c r="Q24" s="185"/>
    </row>
    <row r="25" spans="1:17" ht="13.5" customHeight="1">
      <c r="A25" s="704"/>
      <c r="B25" s="563"/>
      <c r="C25" s="578"/>
      <c r="D25" s="578"/>
      <c r="E25" s="183">
        <f>'5- Identificación de Riesgos'!D25</f>
        <v>0</v>
      </c>
      <c r="F25" s="589"/>
      <c r="G25" s="718"/>
      <c r="H25" s="578"/>
      <c r="I25" s="86"/>
      <c r="J25" s="720"/>
      <c r="K25" s="720"/>
      <c r="L25" s="721"/>
      <c r="M25" s="563"/>
      <c r="N25" s="563"/>
      <c r="O25" s="184"/>
      <c r="P25" s="184"/>
      <c r="Q25" s="185"/>
    </row>
    <row r="26" spans="1:17" ht="13.5" customHeight="1">
      <c r="A26" s="704"/>
      <c r="B26" s="563"/>
      <c r="C26" s="578"/>
      <c r="D26" s="578"/>
      <c r="E26" s="183">
        <f>'5- Identificación de Riesgos'!D26</f>
        <v>0</v>
      </c>
      <c r="F26" s="589"/>
      <c r="G26" s="718"/>
      <c r="H26" s="578"/>
      <c r="I26" s="86"/>
      <c r="J26" s="720"/>
      <c r="K26" s="720"/>
      <c r="L26" s="721"/>
      <c r="M26" s="563"/>
      <c r="N26" s="563"/>
      <c r="O26" s="184"/>
      <c r="P26" s="184"/>
      <c r="Q26" s="185"/>
    </row>
    <row r="27" spans="1:17" ht="13.5" customHeight="1">
      <c r="A27" s="704"/>
      <c r="B27" s="563"/>
      <c r="C27" s="578"/>
      <c r="D27" s="578"/>
      <c r="E27" s="183">
        <f>'5- Identificación de Riesgos'!D27</f>
        <v>0</v>
      </c>
      <c r="F27" s="589"/>
      <c r="G27" s="718"/>
      <c r="H27" s="578"/>
      <c r="I27" s="86"/>
      <c r="J27" s="720"/>
      <c r="K27" s="720"/>
      <c r="L27" s="721"/>
      <c r="M27" s="563"/>
      <c r="N27" s="563"/>
      <c r="O27" s="184"/>
      <c r="P27" s="184"/>
      <c r="Q27" s="185"/>
    </row>
    <row r="28" spans="1:17" ht="13.5" customHeight="1">
      <c r="A28" s="704"/>
      <c r="B28" s="563"/>
      <c r="C28" s="578"/>
      <c r="D28" s="578"/>
      <c r="E28" s="183">
        <f>'5- Identificación de Riesgos'!D28</f>
        <v>0</v>
      </c>
      <c r="F28" s="589"/>
      <c r="G28" s="718"/>
      <c r="H28" s="578"/>
      <c r="I28" s="86"/>
      <c r="J28" s="720"/>
      <c r="K28" s="720"/>
      <c r="L28" s="721"/>
      <c r="M28" s="563"/>
      <c r="N28" s="563"/>
      <c r="O28" s="184"/>
      <c r="P28" s="184"/>
      <c r="Q28" s="185"/>
    </row>
    <row r="29" spans="1:17" ht="13.5" customHeight="1">
      <c r="A29" s="704"/>
      <c r="B29" s="580"/>
      <c r="C29" s="578"/>
      <c r="D29" s="578"/>
      <c r="E29" s="183">
        <f>'5- Identificación de Riesgos'!D29</f>
        <v>0</v>
      </c>
      <c r="F29" s="589"/>
      <c r="G29" s="718"/>
      <c r="H29" s="578"/>
      <c r="I29" s="87"/>
      <c r="J29" s="724"/>
      <c r="K29" s="724"/>
      <c r="L29" s="722"/>
      <c r="M29" s="580"/>
      <c r="N29" s="580"/>
      <c r="O29" s="184"/>
      <c r="P29" s="184"/>
      <c r="Q29" s="185"/>
    </row>
    <row r="30" spans="1:17" ht="13.5" customHeight="1">
      <c r="A30" s="723">
        <f>'5- Identificación de Riesgos'!A30</f>
        <v>3</v>
      </c>
      <c r="B30" s="563" t="str">
        <f>'5- Identificación de Riesgos'!B30</f>
        <v xml:space="preserve"> Efectuar notificaciones que no cumplan con los requistos</v>
      </c>
      <c r="C30" s="580" t="str">
        <f>'5- Identificación de Riesgos'!C30</f>
        <v>No se realizan las  notificaciones, no se erfectuan  oportunamente o no se aplica la normatividad</v>
      </c>
      <c r="D30" s="580" t="s">
        <v>338</v>
      </c>
      <c r="E30" s="183" t="str">
        <f>'5- Identificación de Riesgos'!D30</f>
        <v>1. Errores en la digitación</v>
      </c>
      <c r="F30" s="655" t="str">
        <f>'5- Identificación de Riesgos'!H30</f>
        <v>Muy Baja - 1</v>
      </c>
      <c r="G30" s="580" t="str">
        <f>'5- Identificación de Riesgos'!M30</f>
        <v>Moderado - 3</v>
      </c>
      <c r="H30" s="580" t="str">
        <f>'5- Identificación de Riesgos'!N30</f>
        <v>Moderado - 3</v>
      </c>
      <c r="I30" s="86"/>
      <c r="J30" s="720" t="str">
        <f>'6- Valoración Controles'!T30</f>
        <v>Muy Baja - 1</v>
      </c>
      <c r="K30" s="720" t="str">
        <f>'6- Valoración Controles'!U30</f>
        <v>Menor - 2</v>
      </c>
      <c r="L30" s="721" t="e">
        <f>AVERAGE(#REF!)</f>
        <v>#REF!</v>
      </c>
      <c r="M30" s="563" t="str">
        <f>'6- Valoración Controles'!V30</f>
        <v>Bajo - 2</v>
      </c>
      <c r="N30" s="563" t="s">
        <v>464</v>
      </c>
      <c r="O30" s="184"/>
      <c r="P30" s="184"/>
      <c r="Q30" s="185"/>
    </row>
    <row r="31" spans="1:17" ht="13.5" customHeight="1">
      <c r="A31" s="704"/>
      <c r="B31" s="563"/>
      <c r="C31" s="578"/>
      <c r="D31" s="578"/>
      <c r="E31" s="183" t="str">
        <f>'5- Identificación de Riesgos'!D31</f>
        <v>2.Incumplimiento del procedimiento de reparto.</v>
      </c>
      <c r="F31" s="589"/>
      <c r="G31" s="718"/>
      <c r="H31" s="578"/>
      <c r="I31" s="86"/>
      <c r="J31" s="720"/>
      <c r="K31" s="720"/>
      <c r="L31" s="721"/>
      <c r="M31" s="563"/>
      <c r="N31" s="563"/>
      <c r="O31" s="184"/>
      <c r="P31" s="184"/>
      <c r="Q31" s="185"/>
    </row>
    <row r="32" spans="1:17" ht="13.5" customHeight="1">
      <c r="A32" s="704"/>
      <c r="B32" s="563"/>
      <c r="C32" s="578"/>
      <c r="D32" s="578"/>
      <c r="E32" s="183" t="str">
        <f>'5- Identificación de Riesgos'!D32</f>
        <v xml:space="preserve">3. Falta de personal para atender el  volúmen de solicitudes recibidas. </v>
      </c>
      <c r="F32" s="589"/>
      <c r="G32" s="718"/>
      <c r="H32" s="578"/>
      <c r="I32" s="86"/>
      <c r="J32" s="720"/>
      <c r="K32" s="720"/>
      <c r="L32" s="721"/>
      <c r="M32" s="563"/>
      <c r="N32" s="563"/>
      <c r="O32" s="184"/>
      <c r="P32" s="184"/>
      <c r="Q32" s="185"/>
    </row>
    <row r="33" spans="1:17" ht="13.5" customHeight="1">
      <c r="A33" s="704"/>
      <c r="B33" s="563"/>
      <c r="C33" s="578"/>
      <c r="D33" s="578"/>
      <c r="E33" s="183">
        <f>'5- Identificación de Riesgos'!D33</f>
        <v>0</v>
      </c>
      <c r="F33" s="589"/>
      <c r="G33" s="718"/>
      <c r="H33" s="578"/>
      <c r="I33" s="86"/>
      <c r="J33" s="720"/>
      <c r="K33" s="720"/>
      <c r="L33" s="721"/>
      <c r="M33" s="563"/>
      <c r="N33" s="563"/>
      <c r="O33" s="184"/>
      <c r="P33" s="184"/>
      <c r="Q33" s="185"/>
    </row>
    <row r="34" spans="1:17" ht="13.5" customHeight="1">
      <c r="A34" s="704"/>
      <c r="B34" s="563"/>
      <c r="C34" s="578"/>
      <c r="D34" s="578"/>
      <c r="E34" s="183">
        <f>'5- Identificación de Riesgos'!D34</f>
        <v>0</v>
      </c>
      <c r="F34" s="589"/>
      <c r="G34" s="718"/>
      <c r="H34" s="578"/>
      <c r="I34" s="86"/>
      <c r="J34" s="720"/>
      <c r="K34" s="720"/>
      <c r="L34" s="721"/>
      <c r="M34" s="563"/>
      <c r="N34" s="563"/>
      <c r="O34" s="184"/>
      <c r="P34" s="184"/>
      <c r="Q34" s="185"/>
    </row>
    <row r="35" spans="1:17" ht="13.5" customHeight="1">
      <c r="A35" s="704"/>
      <c r="B35" s="563"/>
      <c r="C35" s="578"/>
      <c r="D35" s="578"/>
      <c r="E35" s="183">
        <f>'5- Identificación de Riesgos'!D35</f>
        <v>0</v>
      </c>
      <c r="F35" s="589"/>
      <c r="G35" s="718"/>
      <c r="H35" s="578"/>
      <c r="I35" s="86"/>
      <c r="J35" s="720"/>
      <c r="K35" s="720"/>
      <c r="L35" s="721"/>
      <c r="M35" s="563"/>
      <c r="N35" s="563"/>
      <c r="O35" s="184"/>
      <c r="P35" s="184"/>
      <c r="Q35" s="185"/>
    </row>
    <row r="36" spans="1:17" ht="13.5" customHeight="1">
      <c r="A36" s="704"/>
      <c r="B36" s="563"/>
      <c r="C36" s="578"/>
      <c r="D36" s="578"/>
      <c r="E36" s="183">
        <f>'5- Identificación de Riesgos'!D36</f>
        <v>0</v>
      </c>
      <c r="F36" s="589"/>
      <c r="G36" s="718"/>
      <c r="H36" s="578"/>
      <c r="I36" s="86"/>
      <c r="J36" s="720"/>
      <c r="K36" s="720"/>
      <c r="L36" s="721"/>
      <c r="M36" s="563"/>
      <c r="N36" s="563"/>
      <c r="O36" s="184"/>
      <c r="P36" s="184"/>
      <c r="Q36" s="185"/>
    </row>
    <row r="37" spans="1:17" ht="13.5" customHeight="1">
      <c r="A37" s="704"/>
      <c r="B37" s="563"/>
      <c r="C37" s="578"/>
      <c r="D37" s="578"/>
      <c r="E37" s="183">
        <f>'5- Identificación de Riesgos'!D37</f>
        <v>0</v>
      </c>
      <c r="F37" s="589"/>
      <c r="G37" s="718"/>
      <c r="H37" s="578"/>
      <c r="I37" s="86"/>
      <c r="J37" s="720"/>
      <c r="K37" s="720"/>
      <c r="L37" s="721"/>
      <c r="M37" s="563"/>
      <c r="N37" s="563"/>
      <c r="O37" s="184"/>
      <c r="P37" s="184"/>
      <c r="Q37" s="185"/>
    </row>
    <row r="38" spans="1:17" ht="13.5" customHeight="1">
      <c r="A38" s="704"/>
      <c r="B38" s="563"/>
      <c r="C38" s="578"/>
      <c r="D38" s="578"/>
      <c r="E38" s="183">
        <f>'5- Identificación de Riesgos'!D38</f>
        <v>0</v>
      </c>
      <c r="F38" s="589"/>
      <c r="G38" s="718"/>
      <c r="H38" s="578"/>
      <c r="I38" s="86"/>
      <c r="J38" s="720"/>
      <c r="K38" s="720"/>
      <c r="L38" s="721"/>
      <c r="M38" s="563"/>
      <c r="N38" s="563"/>
      <c r="O38" s="184"/>
      <c r="P38" s="184"/>
      <c r="Q38" s="185"/>
    </row>
    <row r="39" spans="1:17" ht="13.5" customHeight="1">
      <c r="A39" s="704"/>
      <c r="B39" s="580"/>
      <c r="C39" s="578"/>
      <c r="D39" s="578"/>
      <c r="E39" s="183">
        <f>'5- Identificación de Riesgos'!D39</f>
        <v>0</v>
      </c>
      <c r="F39" s="589"/>
      <c r="G39" s="718"/>
      <c r="H39" s="578"/>
      <c r="I39" s="87"/>
      <c r="J39" s="724"/>
      <c r="K39" s="724"/>
      <c r="L39" s="722"/>
      <c r="M39" s="580"/>
      <c r="N39" s="580"/>
      <c r="O39" s="184"/>
      <c r="P39" s="184"/>
      <c r="Q39" s="185"/>
    </row>
    <row r="40" spans="1:17" ht="13.5" customHeight="1">
      <c r="A40" s="610">
        <f>'5- Identificación de Riesgos'!A40</f>
        <v>4</v>
      </c>
      <c r="B40" s="563" t="str">
        <f>'5- Identificación de Riesgos'!B40</f>
        <v>Inexactitud o inoportunidad en el reparto de procesos</v>
      </c>
      <c r="C40" s="580" t="str">
        <f>'5- Identificación de Riesgos'!C40</f>
        <v>Posibilidad de no realizar, no hacerlo  oportunamente, no aplicar la normatividad para realizar el reparto.</v>
      </c>
      <c r="D40" s="580" t="s">
        <v>338</v>
      </c>
      <c r="E40" s="183" t="str">
        <f>'5- Identificación de Riesgos'!D40</f>
        <v>1. Errores en la digitación</v>
      </c>
      <c r="F40" s="655" t="str">
        <f>'5- Identificación de Riesgos'!H40</f>
        <v>Muy Baja - 1</v>
      </c>
      <c r="G40" s="580" t="str">
        <f>'5- Identificación de Riesgos'!M40</f>
        <v>Moderado - 3</v>
      </c>
      <c r="H40" s="580" t="str">
        <f>'5- Identificación de Riesgos'!N40</f>
        <v>Moderado - 3</v>
      </c>
      <c r="I40" s="86"/>
      <c r="J40" s="720" t="str">
        <f>'6- Valoración Controles'!T40</f>
        <v>Muy Baja - 1</v>
      </c>
      <c r="K40" s="725" t="str">
        <f>'6- Valoración Controles'!U40</f>
        <v>Menor - 2</v>
      </c>
      <c r="L40" s="721" t="e">
        <f>AVERAGE(#REF!)</f>
        <v>#REF!</v>
      </c>
      <c r="M40" s="563" t="str">
        <f>'6- Valoración Controles'!V40</f>
        <v>Bajo - 2</v>
      </c>
      <c r="N40" s="563" t="s">
        <v>464</v>
      </c>
      <c r="O40" s="184"/>
      <c r="P40" s="184"/>
      <c r="Q40" s="185"/>
    </row>
    <row r="41" spans="1:17" ht="13.5" customHeight="1">
      <c r="A41" s="545"/>
      <c r="B41" s="563"/>
      <c r="C41" s="578"/>
      <c r="D41" s="578"/>
      <c r="E41" s="183" t="str">
        <f>'5- Identificación de Riesgos'!D41</f>
        <v>2.Incumplimiento del procedimiento de reparto.</v>
      </c>
      <c r="F41" s="589"/>
      <c r="G41" s="718"/>
      <c r="H41" s="578"/>
      <c r="I41" s="86"/>
      <c r="J41" s="720"/>
      <c r="K41" s="720"/>
      <c r="L41" s="721"/>
      <c r="M41" s="563"/>
      <c r="N41" s="563"/>
      <c r="O41" s="184"/>
      <c r="P41" s="184"/>
      <c r="Q41" s="185"/>
    </row>
    <row r="42" spans="1:17" ht="13.5" customHeight="1">
      <c r="A42" s="545"/>
      <c r="B42" s="563"/>
      <c r="C42" s="578"/>
      <c r="D42" s="578"/>
      <c r="E42" s="183" t="str">
        <f>'5- Identificación de Riesgos'!D42</f>
        <v xml:space="preserve">3. Falta de personal para atender el  volúmen de solicitudes recibidas. </v>
      </c>
      <c r="F42" s="589"/>
      <c r="G42" s="718"/>
      <c r="H42" s="578"/>
      <c r="I42" s="86"/>
      <c r="J42" s="720"/>
      <c r="K42" s="720"/>
      <c r="L42" s="721"/>
      <c r="M42" s="563"/>
      <c r="N42" s="563"/>
      <c r="O42" s="184"/>
      <c r="P42" s="184"/>
      <c r="Q42" s="185"/>
    </row>
    <row r="43" spans="1:17" ht="13.5" customHeight="1">
      <c r="A43" s="545"/>
      <c r="B43" s="563"/>
      <c r="C43" s="578"/>
      <c r="D43" s="578"/>
      <c r="E43" s="183">
        <f>'5- Identificación de Riesgos'!D43</f>
        <v>0</v>
      </c>
      <c r="F43" s="589"/>
      <c r="G43" s="718"/>
      <c r="H43" s="578"/>
      <c r="I43" s="86"/>
      <c r="J43" s="720"/>
      <c r="K43" s="720"/>
      <c r="L43" s="721"/>
      <c r="M43" s="563"/>
      <c r="N43" s="563"/>
      <c r="O43" s="184"/>
      <c r="P43" s="184"/>
      <c r="Q43" s="185"/>
    </row>
    <row r="44" spans="1:17" ht="13.5" customHeight="1">
      <c r="A44" s="545"/>
      <c r="B44" s="563"/>
      <c r="C44" s="578"/>
      <c r="D44" s="578"/>
      <c r="E44" s="183" t="str">
        <f>'5- Identificación de Riesgos'!D44</f>
        <v xml:space="preserve"> </v>
      </c>
      <c r="F44" s="589"/>
      <c r="G44" s="718"/>
      <c r="H44" s="578"/>
      <c r="I44" s="86"/>
      <c r="J44" s="720"/>
      <c r="K44" s="720"/>
      <c r="L44" s="721"/>
      <c r="M44" s="563"/>
      <c r="N44" s="563"/>
      <c r="O44" s="184"/>
      <c r="P44" s="184"/>
      <c r="Q44" s="185"/>
    </row>
    <row r="45" spans="1:17" ht="13.5" customHeight="1">
      <c r="A45" s="545"/>
      <c r="B45" s="563"/>
      <c r="C45" s="578"/>
      <c r="D45" s="578"/>
      <c r="E45" s="183">
        <f>'5- Identificación de Riesgos'!D45</f>
        <v>0</v>
      </c>
      <c r="F45" s="589"/>
      <c r="G45" s="718"/>
      <c r="H45" s="578"/>
      <c r="I45" s="86"/>
      <c r="J45" s="720"/>
      <c r="K45" s="720"/>
      <c r="L45" s="721"/>
      <c r="M45" s="563"/>
      <c r="N45" s="563"/>
      <c r="O45" s="184"/>
      <c r="P45" s="184"/>
      <c r="Q45" s="185"/>
    </row>
    <row r="46" spans="1:17" ht="13.5" customHeight="1">
      <c r="A46" s="545"/>
      <c r="B46" s="563"/>
      <c r="C46" s="578"/>
      <c r="D46" s="578"/>
      <c r="E46" s="183">
        <f>'5- Identificación de Riesgos'!D46</f>
        <v>0</v>
      </c>
      <c r="F46" s="589"/>
      <c r="G46" s="718"/>
      <c r="H46" s="578"/>
      <c r="I46" s="86"/>
      <c r="J46" s="720"/>
      <c r="K46" s="720"/>
      <c r="L46" s="721"/>
      <c r="M46" s="563"/>
      <c r="N46" s="563"/>
      <c r="O46" s="184"/>
      <c r="P46" s="184"/>
      <c r="Q46" s="185"/>
    </row>
    <row r="47" spans="1:17" ht="13.5" customHeight="1">
      <c r="A47" s="545"/>
      <c r="B47" s="563"/>
      <c r="C47" s="578"/>
      <c r="D47" s="578"/>
      <c r="E47" s="183">
        <f>'5- Identificación de Riesgos'!D47</f>
        <v>0</v>
      </c>
      <c r="F47" s="589"/>
      <c r="G47" s="718"/>
      <c r="H47" s="578"/>
      <c r="I47" s="86"/>
      <c r="J47" s="720"/>
      <c r="K47" s="720"/>
      <c r="L47" s="721"/>
      <c r="M47" s="563"/>
      <c r="N47" s="563"/>
      <c r="O47" s="184"/>
      <c r="P47" s="184"/>
      <c r="Q47" s="185"/>
    </row>
    <row r="48" spans="1:17" ht="13.5" customHeight="1">
      <c r="A48" s="545"/>
      <c r="B48" s="563"/>
      <c r="C48" s="578"/>
      <c r="D48" s="578"/>
      <c r="E48" s="183">
        <f>'5- Identificación de Riesgos'!D48</f>
        <v>0</v>
      </c>
      <c r="F48" s="589"/>
      <c r="G48" s="718"/>
      <c r="H48" s="578"/>
      <c r="I48" s="86"/>
      <c r="J48" s="720"/>
      <c r="K48" s="720"/>
      <c r="L48" s="721"/>
      <c r="M48" s="563"/>
      <c r="N48" s="563"/>
      <c r="O48" s="184"/>
      <c r="P48" s="184"/>
      <c r="Q48" s="185"/>
    </row>
    <row r="49" spans="1:17" ht="13.5" customHeight="1">
      <c r="A49" s="545"/>
      <c r="B49" s="580"/>
      <c r="C49" s="578"/>
      <c r="D49" s="578"/>
      <c r="E49" s="183">
        <f>'5- Identificación de Riesgos'!D49</f>
        <v>0</v>
      </c>
      <c r="F49" s="589"/>
      <c r="G49" s="718"/>
      <c r="H49" s="578"/>
      <c r="I49" s="87"/>
      <c r="J49" s="724"/>
      <c r="K49" s="724"/>
      <c r="L49" s="722"/>
      <c r="M49" s="580"/>
      <c r="N49" s="580"/>
      <c r="O49" s="184"/>
      <c r="P49" s="184"/>
      <c r="Q49" s="185"/>
    </row>
    <row r="50" spans="1:17" ht="13.5" customHeight="1">
      <c r="A50" s="610">
        <v>5</v>
      </c>
      <c r="B50" s="563" t="str">
        <f>'5- Identificación de Riesgos'!B50</f>
        <v>Pérdida de documentos</v>
      </c>
      <c r="C50" s="580" t="str">
        <f>'5- Identificación de Riesgos'!C50</f>
        <v>Extravío temporal o definitivo de los  documentos de los procesos judiciales</v>
      </c>
      <c r="D50" s="580" t="s">
        <v>338</v>
      </c>
      <c r="E50" s="183" t="str">
        <f>'5- Identificación de Riesgos'!D50</f>
        <v xml:space="preserve">1. Falta de implementación del expediente electrónico en todas las dependencias y juzgados.
</v>
      </c>
      <c r="F50" s="655" t="str">
        <f>'5- Identificación de Riesgos'!H50</f>
        <v>Muy Baja - 1</v>
      </c>
      <c r="G50" s="580" t="str">
        <f>'5- Identificación de Riesgos'!M50</f>
        <v>Mayor - 4</v>
      </c>
      <c r="H50" s="580" t="str">
        <f>'5- Identificación de Riesgos'!N50</f>
        <v>Alto  - 4</v>
      </c>
      <c r="I50" s="86"/>
      <c r="J50" s="720" t="str">
        <f>'6- Valoración Controles'!T50</f>
        <v>Muy Baja - 1</v>
      </c>
      <c r="K50" s="720" t="str">
        <f>'6- Valoración Controles'!U50</f>
        <v>Moderado - 3</v>
      </c>
      <c r="L50" s="721" t="e">
        <f>AVERAGE(#REF!)</f>
        <v>#REF!</v>
      </c>
      <c r="M50" s="563" t="str">
        <f>'6- Valoración Controles'!V50</f>
        <v>Moderado - 3</v>
      </c>
      <c r="N50" s="563" t="s">
        <v>464</v>
      </c>
      <c r="O50" s="184"/>
      <c r="P50" s="184"/>
      <c r="Q50" s="185"/>
    </row>
    <row r="51" spans="1:17" ht="13.5" customHeight="1">
      <c r="A51" s="545"/>
      <c r="B51" s="563"/>
      <c r="C51" s="578"/>
      <c r="D51" s="578"/>
      <c r="E51" s="183" t="str">
        <f>'5- Identificación de Riesgos'!D51</f>
        <v>2.Falta de software institucional estandarizado para la especialidad para el control del archivo de documentos tanto físicos como virtuales.</v>
      </c>
      <c r="F51" s="589"/>
      <c r="G51" s="718"/>
      <c r="H51" s="578"/>
      <c r="I51" s="86"/>
      <c r="J51" s="720"/>
      <c r="K51" s="720"/>
      <c r="L51" s="721"/>
      <c r="M51" s="563"/>
      <c r="N51" s="563"/>
      <c r="O51" s="184"/>
      <c r="P51" s="184"/>
      <c r="Q51" s="185"/>
    </row>
    <row r="52" spans="1:17" ht="13.5" customHeight="1">
      <c r="A52" s="545"/>
      <c r="B52" s="563"/>
      <c r="C52" s="578"/>
      <c r="D52" s="578"/>
      <c r="E52" s="183" t="str">
        <f>'5- Identificación de Riesgos'!D52</f>
        <v>3.Desconocimiento e inaplicabilidad de las Tablas de Retención Documental (TRD)</v>
      </c>
      <c r="F52" s="589"/>
      <c r="G52" s="718"/>
      <c r="H52" s="578"/>
      <c r="I52" s="86"/>
      <c r="J52" s="720"/>
      <c r="K52" s="720"/>
      <c r="L52" s="721"/>
      <c r="M52" s="563"/>
      <c r="N52" s="563"/>
      <c r="O52" s="184"/>
      <c r="P52" s="184"/>
      <c r="Q52" s="185"/>
    </row>
    <row r="53" spans="1:17" ht="13.5" customHeight="1">
      <c r="A53" s="545"/>
      <c r="B53" s="563"/>
      <c r="C53" s="578"/>
      <c r="D53" s="578"/>
      <c r="E53" s="183" t="str">
        <f>'5- Identificación de Riesgos'!D53</f>
        <v>4.Volumen excesivo de ingreso de expedientes para el personal asignado,  generando demoras en la organización de los expedientes.</v>
      </c>
      <c r="F53" s="589"/>
      <c r="G53" s="718"/>
      <c r="H53" s="578"/>
      <c r="I53" s="86"/>
      <c r="J53" s="720"/>
      <c r="K53" s="720"/>
      <c r="L53" s="721"/>
      <c r="M53" s="563"/>
      <c r="N53" s="563"/>
      <c r="O53" s="184"/>
      <c r="P53" s="184"/>
      <c r="Q53" s="185"/>
    </row>
    <row r="54" spans="1:17" ht="13.5" customHeight="1">
      <c r="A54" s="545"/>
      <c r="B54" s="563"/>
      <c r="C54" s="578"/>
      <c r="D54" s="578"/>
      <c r="E54" s="183">
        <f>'5- Identificación de Riesgos'!D54</f>
        <v>0</v>
      </c>
      <c r="F54" s="589"/>
      <c r="G54" s="718"/>
      <c r="H54" s="578"/>
      <c r="I54" s="86"/>
      <c r="J54" s="720"/>
      <c r="K54" s="720"/>
      <c r="L54" s="721"/>
      <c r="M54" s="563"/>
      <c r="N54" s="563"/>
      <c r="O54" s="184"/>
      <c r="P54" s="184"/>
      <c r="Q54" s="185"/>
    </row>
    <row r="55" spans="1:17" ht="13.5" customHeight="1">
      <c r="A55" s="545"/>
      <c r="B55" s="563"/>
      <c r="C55" s="578"/>
      <c r="D55" s="578"/>
      <c r="E55" s="183">
        <f>'5- Identificación de Riesgos'!D55</f>
        <v>0</v>
      </c>
      <c r="F55" s="589"/>
      <c r="G55" s="718"/>
      <c r="H55" s="578"/>
      <c r="I55" s="86"/>
      <c r="J55" s="720"/>
      <c r="K55" s="720"/>
      <c r="L55" s="721"/>
      <c r="M55" s="563"/>
      <c r="N55" s="563"/>
      <c r="O55" s="184"/>
      <c r="P55" s="184"/>
      <c r="Q55" s="185"/>
    </row>
    <row r="56" spans="1:17" ht="13.5" customHeight="1">
      <c r="A56" s="545"/>
      <c r="B56" s="563"/>
      <c r="C56" s="578"/>
      <c r="D56" s="578"/>
      <c r="E56" s="183">
        <f>'5- Identificación de Riesgos'!D56</f>
        <v>0</v>
      </c>
      <c r="F56" s="589"/>
      <c r="G56" s="718"/>
      <c r="H56" s="578"/>
      <c r="I56" s="86"/>
      <c r="J56" s="720"/>
      <c r="K56" s="720"/>
      <c r="L56" s="721"/>
      <c r="M56" s="563"/>
      <c r="N56" s="563"/>
      <c r="O56" s="184"/>
      <c r="P56" s="184"/>
      <c r="Q56" s="185"/>
    </row>
    <row r="57" spans="1:17" ht="13.5" customHeight="1">
      <c r="A57" s="545"/>
      <c r="B57" s="563"/>
      <c r="C57" s="578"/>
      <c r="D57" s="578"/>
      <c r="E57" s="183">
        <f>'5- Identificación de Riesgos'!D57</f>
        <v>0</v>
      </c>
      <c r="F57" s="589"/>
      <c r="G57" s="718"/>
      <c r="H57" s="578"/>
      <c r="I57" s="86"/>
      <c r="J57" s="720"/>
      <c r="K57" s="720"/>
      <c r="L57" s="721"/>
      <c r="M57" s="563"/>
      <c r="N57" s="563"/>
      <c r="O57" s="184"/>
      <c r="P57" s="184"/>
      <c r="Q57" s="185"/>
    </row>
    <row r="58" spans="1:17" ht="13.5" customHeight="1">
      <c r="A58" s="611"/>
      <c r="B58" s="563"/>
      <c r="C58" s="581"/>
      <c r="D58" s="581"/>
      <c r="E58" s="411">
        <f>'5- Identificación de Riesgos'!D58</f>
        <v>0</v>
      </c>
      <c r="F58" s="656"/>
      <c r="G58" s="719"/>
      <c r="H58" s="581"/>
      <c r="I58" s="86"/>
      <c r="J58" s="720"/>
      <c r="K58" s="720"/>
      <c r="L58" s="721"/>
      <c r="M58" s="563"/>
      <c r="N58" s="563"/>
      <c r="O58" s="184"/>
      <c r="P58" s="184"/>
      <c r="Q58" s="185"/>
    </row>
    <row r="59" spans="1:17" ht="48" customHeight="1">
      <c r="A59" s="714">
        <v>6</v>
      </c>
      <c r="B59" s="715" t="str">
        <f>'5- Identificación de Riesgos'!B59</f>
        <v>Realizar pagos de depósitos judiciales de manera errónea</v>
      </c>
      <c r="C59" s="715" t="str">
        <f>'5- Identificación de Riesgos'!C59</f>
        <v>Efectuar el pago de depósitos judiciales con errores como: 
- Pago a beneficiario incorrecto
- Entrega de depósitos en cantidades inexactas
- Realizar conversión a dependencia o proceso incorrecto</v>
      </c>
      <c r="D59" s="384"/>
      <c r="E59" s="414"/>
      <c r="F59" s="712" t="str">
        <f>'5- Identificación de Riesgos'!H59</f>
        <v>Muy Baja - 1</v>
      </c>
      <c r="G59" s="716" t="str">
        <f>'5- Identificación de Riesgos'!M59</f>
        <v>Leve - 1</v>
      </c>
      <c r="H59" s="712" t="str">
        <f>'5- Identificación de Riesgos'!N59</f>
        <v>Bajo - 1</v>
      </c>
      <c r="I59" s="710"/>
      <c r="J59" s="712" t="str">
        <f>'6- Valoración Controles'!T59</f>
        <v>Muy Baja - 1</v>
      </c>
      <c r="K59" s="716" t="str">
        <f>'6- Valoración Controles'!U59</f>
        <v>Leve - 1</v>
      </c>
      <c r="L59" s="710"/>
      <c r="M59" s="712" t="str">
        <f>'6- Valoración Controles'!V59</f>
        <v>Bajo - 1</v>
      </c>
      <c r="N59" s="710" t="s">
        <v>464</v>
      </c>
      <c r="O59" s="415"/>
      <c r="P59" s="412"/>
      <c r="Q59" s="413"/>
    </row>
    <row r="60" spans="1:17" ht="63" customHeight="1">
      <c r="A60" s="714"/>
      <c r="B60" s="715"/>
      <c r="C60" s="715"/>
      <c r="D60" s="384"/>
      <c r="E60" s="414"/>
      <c r="F60" s="713"/>
      <c r="G60" s="717"/>
      <c r="H60" s="713"/>
      <c r="I60" s="711"/>
      <c r="J60" s="713"/>
      <c r="K60" s="717"/>
      <c r="L60" s="711"/>
      <c r="M60" s="713"/>
      <c r="N60" s="711"/>
      <c r="O60" s="415"/>
      <c r="P60" s="412"/>
      <c r="Q60" s="413"/>
    </row>
    <row r="61" spans="1:17" ht="13.5" customHeight="1">
      <c r="A61" s="742">
        <v>6</v>
      </c>
      <c r="B61" s="563" t="str">
        <f>'5- Identificación de Riesgos'!B61</f>
        <v xml:space="preserve">Afectaciones ambientales </v>
      </c>
      <c r="C61" s="580" t="str">
        <f>'5- Identificación de Riesgos'!C61</f>
        <v>Se tienen   afectaciones ambientales que generen impactos negativos en el entorno</v>
      </c>
      <c r="D61" s="580" t="s">
        <v>338</v>
      </c>
      <c r="E61" s="183" t="str">
        <f>'5- Identificación de Riesgos'!D61</f>
        <v xml:space="preserve">1. Falta de socialización del Acuerdo PSAA14-10160. </v>
      </c>
      <c r="F61" s="655" t="str">
        <f>'5- Identificación de Riesgos'!H61</f>
        <v>Muy Baja - 1</v>
      </c>
      <c r="G61" s="580" t="str">
        <f>'5- Identificación de Riesgos'!M61</f>
        <v>Moderado - 3</v>
      </c>
      <c r="H61" s="580" t="str">
        <f>'5- Identificación de Riesgos'!N61</f>
        <v>Moderado - 3</v>
      </c>
      <c r="I61" s="86"/>
      <c r="J61" s="720" t="str">
        <f>'6- Valoración Controles'!T61</f>
        <v>Muy Baja - 1</v>
      </c>
      <c r="K61" s="720" t="str">
        <f>'6- Valoración Controles'!U61</f>
        <v>Menor - 2</v>
      </c>
      <c r="L61" s="721" t="e">
        <f>AVERAGE(#REF!)</f>
        <v>#REF!</v>
      </c>
      <c r="M61" s="563" t="str">
        <f>'6- Valoración Controles'!V61</f>
        <v>Bajo - 2</v>
      </c>
      <c r="N61" s="563" t="s">
        <v>464</v>
      </c>
      <c r="O61" s="184"/>
      <c r="P61" s="184"/>
      <c r="Q61" s="185"/>
    </row>
    <row r="62" spans="1:17" ht="13.5" customHeight="1">
      <c r="A62" s="743"/>
      <c r="B62" s="563"/>
      <c r="C62" s="578"/>
      <c r="D62" s="578"/>
      <c r="E62" s="183" t="str">
        <f>'5- Identificación de Riesgos'!D62</f>
        <v>2.Baja participación de los funcionarios y servidores judiciales en las actividades de formación en el Sistema de Gestión Ambiental</v>
      </c>
      <c r="F62" s="589"/>
      <c r="G62" s="718"/>
      <c r="H62" s="578"/>
      <c r="I62" s="86"/>
      <c r="J62" s="720"/>
      <c r="K62" s="720"/>
      <c r="L62" s="721"/>
      <c r="M62" s="563"/>
      <c r="N62" s="563"/>
      <c r="O62" s="184"/>
      <c r="P62" s="184"/>
      <c r="Q62" s="185"/>
    </row>
    <row r="63" spans="1:17" ht="13.5" customHeight="1">
      <c r="A63" s="743"/>
      <c r="B63" s="563"/>
      <c r="C63" s="578"/>
      <c r="D63" s="578"/>
      <c r="E63" s="183" t="str">
        <f>'5- Identificación de Riesgos'!D63</f>
        <v>3.  Poco compromiso en la aplicabilidad y formación de la cultura ambiental</v>
      </c>
      <c r="F63" s="589"/>
      <c r="G63" s="718"/>
      <c r="H63" s="578"/>
      <c r="I63" s="86"/>
      <c r="J63" s="720"/>
      <c r="K63" s="720"/>
      <c r="L63" s="721"/>
      <c r="M63" s="563"/>
      <c r="N63" s="563"/>
      <c r="O63" s="184"/>
      <c r="P63" s="184"/>
      <c r="Q63" s="185"/>
    </row>
    <row r="64" spans="1:17" ht="13.5" customHeight="1">
      <c r="A64" s="743"/>
      <c r="B64" s="563"/>
      <c r="C64" s="578"/>
      <c r="D64" s="578"/>
      <c r="E64" s="183" t="str">
        <f>'5- Identificación de Riesgos'!D64</f>
        <v>4. Carencia del liderazgo en el Sistema de Gestión Ambiental</v>
      </c>
      <c r="F64" s="589"/>
      <c r="G64" s="718"/>
      <c r="H64" s="578"/>
      <c r="I64" s="86"/>
      <c r="J64" s="720"/>
      <c r="K64" s="720"/>
      <c r="L64" s="721"/>
      <c r="M64" s="563"/>
      <c r="N64" s="563"/>
      <c r="O64" s="184"/>
      <c r="P64" s="184"/>
      <c r="Q64" s="185"/>
    </row>
    <row r="65" spans="1:17" ht="13.5" customHeight="1">
      <c r="A65" s="743"/>
      <c r="B65" s="563"/>
      <c r="C65" s="578"/>
      <c r="D65" s="578"/>
      <c r="E65" s="183">
        <f>'5- Identificación de Riesgos'!D65</f>
        <v>0</v>
      </c>
      <c r="F65" s="589"/>
      <c r="G65" s="718"/>
      <c r="H65" s="578"/>
      <c r="I65" s="86"/>
      <c r="J65" s="720"/>
      <c r="K65" s="720"/>
      <c r="L65" s="721"/>
      <c r="M65" s="563"/>
      <c r="N65" s="563"/>
      <c r="O65" s="184"/>
      <c r="P65" s="184"/>
      <c r="Q65" s="185"/>
    </row>
    <row r="66" spans="1:17" ht="13.5" customHeight="1">
      <c r="A66" s="743"/>
      <c r="B66" s="563"/>
      <c r="C66" s="578"/>
      <c r="D66" s="578"/>
      <c r="E66" s="183">
        <f>'5- Identificación de Riesgos'!D66</f>
        <v>0</v>
      </c>
      <c r="F66" s="589"/>
      <c r="G66" s="718"/>
      <c r="H66" s="578"/>
      <c r="I66" s="86"/>
      <c r="J66" s="720"/>
      <c r="K66" s="720"/>
      <c r="L66" s="721"/>
      <c r="M66" s="563"/>
      <c r="N66" s="563"/>
      <c r="O66" s="184"/>
      <c r="P66" s="184"/>
      <c r="Q66" s="185"/>
    </row>
    <row r="67" spans="1:17" ht="13.5" customHeight="1">
      <c r="A67" s="743"/>
      <c r="B67" s="563"/>
      <c r="C67" s="578"/>
      <c r="D67" s="578"/>
      <c r="E67" s="183">
        <f>'5- Identificación de Riesgos'!D67</f>
        <v>0</v>
      </c>
      <c r="F67" s="589"/>
      <c r="G67" s="718"/>
      <c r="H67" s="578"/>
      <c r="I67" s="86"/>
      <c r="J67" s="720"/>
      <c r="K67" s="720"/>
      <c r="L67" s="721"/>
      <c r="M67" s="563"/>
      <c r="N67" s="563"/>
      <c r="O67" s="184"/>
      <c r="P67" s="184"/>
      <c r="Q67" s="185"/>
    </row>
    <row r="68" spans="1:17" ht="13.5" customHeight="1">
      <c r="A68" s="743"/>
      <c r="B68" s="563"/>
      <c r="C68" s="578"/>
      <c r="D68" s="578"/>
      <c r="E68" s="183">
        <f>'5- Identificación de Riesgos'!D68</f>
        <v>0</v>
      </c>
      <c r="F68" s="589"/>
      <c r="G68" s="718"/>
      <c r="H68" s="578"/>
      <c r="I68" s="86"/>
      <c r="J68" s="720"/>
      <c r="K68" s="720"/>
      <c r="L68" s="721"/>
      <c r="M68" s="563"/>
      <c r="N68" s="563"/>
      <c r="O68" s="184"/>
      <c r="P68" s="184"/>
      <c r="Q68" s="185"/>
    </row>
    <row r="69" spans="1:17" ht="13.5" customHeight="1">
      <c r="A69" s="743"/>
      <c r="B69" s="563"/>
      <c r="C69" s="578"/>
      <c r="D69" s="578"/>
      <c r="E69" s="183">
        <f>'5- Identificación de Riesgos'!D69</f>
        <v>0</v>
      </c>
      <c r="F69" s="589"/>
      <c r="G69" s="718"/>
      <c r="H69" s="578"/>
      <c r="I69" s="86"/>
      <c r="J69" s="720"/>
      <c r="K69" s="720"/>
      <c r="L69" s="721"/>
      <c r="M69" s="563"/>
      <c r="N69" s="563"/>
      <c r="O69" s="184"/>
      <c r="P69" s="184"/>
      <c r="Q69" s="185"/>
    </row>
    <row r="70" spans="1:17" ht="13.5" customHeight="1" thickBot="1">
      <c r="A70" s="744"/>
      <c r="B70" s="572"/>
      <c r="C70" s="579"/>
      <c r="D70" s="579"/>
      <c r="E70" s="186">
        <f>'5- Identificación de Riesgos'!D70</f>
        <v>0</v>
      </c>
      <c r="F70" s="590"/>
      <c r="G70" s="741"/>
      <c r="H70" s="579"/>
      <c r="I70" s="153"/>
      <c r="J70" s="724"/>
      <c r="K70" s="724"/>
      <c r="L70" s="722"/>
      <c r="M70" s="580"/>
      <c r="N70" s="572"/>
      <c r="O70" s="187"/>
      <c r="P70" s="187"/>
      <c r="Q70" s="188"/>
    </row>
    <row r="71" spans="1:17" ht="13.5" customHeight="1">
      <c r="A71" s="738">
        <v>7</v>
      </c>
      <c r="B71" s="563" t="str">
        <f>'5- Identificación de Riesgos'!B71</f>
        <v xml:space="preserve">Recibir , ofrecer, prometer , entregar o aceptar dádivas o beneficios a nombre propio o de terceros para afectar las condiciones de integridad, confidencialidad y disponibilidad de la información que se maneja en las sedes judiciales 
</v>
      </c>
      <c r="C71" s="580" t="str">
        <f>'5- Identificación de Riesgos'!C71</f>
        <v xml:space="preserve">Expedir, alterar, retener, extraviar o entregar  documentos  o información sin el lleno de requisitos legales </v>
      </c>
      <c r="D71" s="580" t="s">
        <v>338</v>
      </c>
      <c r="E71" s="183" t="str">
        <f>'5- Identificación de Riesgos'!D71</f>
        <v>1. Falta de ética de los servidores públicos (Debilidades en principios y valores)</v>
      </c>
      <c r="F71" s="655" t="str">
        <f>'5- Identificación de Riesgos'!H71</f>
        <v>Muy Baja - 1</v>
      </c>
      <c r="G71" s="580" t="str">
        <f>'5- Identificación de Riesgos'!M71</f>
        <v>Mayor - 4</v>
      </c>
      <c r="H71" s="580" t="str">
        <f>'5- Identificación de Riesgos'!N71</f>
        <v>Alto  - 4</v>
      </c>
      <c r="I71" s="86"/>
      <c r="J71" s="720" t="str">
        <f>'6- Valoración Controles'!T71</f>
        <v>Muy Baja - 1</v>
      </c>
      <c r="K71" s="720" t="str">
        <f>'6- Valoración Controles'!U71</f>
        <v>Moderado - 3</v>
      </c>
      <c r="L71" s="721" t="e">
        <f>AVERAGE(#REF!)</f>
        <v>#REF!</v>
      </c>
      <c r="M71" s="563" t="str">
        <f>'6- Valoración Controles'!V71</f>
        <v>Moderado - 3</v>
      </c>
      <c r="N71" s="563" t="s">
        <v>464</v>
      </c>
      <c r="O71" s="327"/>
      <c r="P71" s="184"/>
      <c r="Q71" s="185"/>
    </row>
    <row r="72" spans="1:17" ht="13.5" customHeight="1">
      <c r="A72" s="739"/>
      <c r="B72" s="563"/>
      <c r="C72" s="578"/>
      <c r="D72" s="578"/>
      <c r="E72" s="183" t="str">
        <f>'5- Identificación de Riesgos'!D72</f>
        <v>2. Falta de ética de terceros interesados  (Debilidades principios y valores)</v>
      </c>
      <c r="F72" s="589"/>
      <c r="G72" s="718"/>
      <c r="H72" s="578"/>
      <c r="I72" s="86"/>
      <c r="J72" s="720"/>
      <c r="K72" s="720"/>
      <c r="L72" s="721"/>
      <c r="M72" s="563"/>
      <c r="N72" s="563"/>
      <c r="O72" s="184"/>
      <c r="P72" s="184"/>
      <c r="Q72" s="185"/>
    </row>
    <row r="73" spans="1:17" ht="13.5" customHeight="1">
      <c r="A73" s="739"/>
      <c r="B73" s="563"/>
      <c r="C73" s="578"/>
      <c r="D73" s="578"/>
      <c r="E73" s="183" t="str">
        <f>'5- Identificación de Riesgos'!D73</f>
        <v>3. debilidades en los controles para la manejo de la información en medio Físico</v>
      </c>
      <c r="F73" s="589"/>
      <c r="G73" s="718"/>
      <c r="H73" s="578"/>
      <c r="I73" s="86"/>
      <c r="J73" s="720"/>
      <c r="K73" s="720"/>
      <c r="L73" s="721"/>
      <c r="M73" s="563"/>
      <c r="N73" s="563"/>
      <c r="O73" s="184"/>
      <c r="P73" s="184"/>
      <c r="Q73" s="185"/>
    </row>
    <row r="74" spans="1:17" ht="13.5" customHeight="1">
      <c r="A74" s="739"/>
      <c r="B74" s="563"/>
      <c r="C74" s="578"/>
      <c r="D74" s="578"/>
      <c r="E74" s="183" t="str">
        <f>'5- Identificación de Riesgos'!D74</f>
        <v>3. debilidades en los controles para la manejo de la información en medio magnético</v>
      </c>
      <c r="F74" s="589"/>
      <c r="G74" s="718"/>
      <c r="H74" s="578"/>
      <c r="I74" s="86"/>
      <c r="J74" s="720"/>
      <c r="K74" s="720"/>
      <c r="L74" s="721"/>
      <c r="M74" s="563"/>
      <c r="N74" s="563"/>
      <c r="O74" s="184"/>
      <c r="P74" s="184"/>
      <c r="Q74" s="185"/>
    </row>
    <row r="75" spans="1:17" ht="13.5" customHeight="1">
      <c r="A75" s="739"/>
      <c r="B75" s="563"/>
      <c r="C75" s="578"/>
      <c r="D75" s="578"/>
      <c r="E75" s="183">
        <f>'5- Identificación de Riesgos'!D75</f>
        <v>0</v>
      </c>
      <c r="F75" s="589"/>
      <c r="G75" s="718"/>
      <c r="H75" s="578"/>
      <c r="I75" s="86"/>
      <c r="J75" s="720"/>
      <c r="K75" s="720"/>
      <c r="L75" s="721"/>
      <c r="M75" s="563"/>
      <c r="N75" s="563"/>
      <c r="O75" s="184"/>
      <c r="P75" s="184"/>
      <c r="Q75" s="185"/>
    </row>
    <row r="76" spans="1:17" ht="13.5" customHeight="1">
      <c r="A76" s="739"/>
      <c r="B76" s="563"/>
      <c r="C76" s="578"/>
      <c r="D76" s="578"/>
      <c r="E76" s="183">
        <f>'5- Identificación de Riesgos'!D76</f>
        <v>0</v>
      </c>
      <c r="F76" s="589"/>
      <c r="G76" s="718"/>
      <c r="H76" s="578"/>
      <c r="I76" s="86"/>
      <c r="J76" s="720"/>
      <c r="K76" s="720"/>
      <c r="L76" s="721"/>
      <c r="M76" s="563"/>
      <c r="N76" s="563"/>
      <c r="O76" s="184"/>
      <c r="P76" s="184"/>
      <c r="Q76" s="185"/>
    </row>
    <row r="77" spans="1:17" ht="13.5" customHeight="1">
      <c r="A77" s="739"/>
      <c r="B77" s="563"/>
      <c r="C77" s="578"/>
      <c r="D77" s="578"/>
      <c r="E77" s="183">
        <f>'5- Identificación de Riesgos'!D77</f>
        <v>0</v>
      </c>
      <c r="F77" s="589"/>
      <c r="G77" s="718"/>
      <c r="H77" s="578"/>
      <c r="I77" s="86"/>
      <c r="J77" s="720"/>
      <c r="K77" s="720"/>
      <c r="L77" s="721"/>
      <c r="M77" s="563"/>
      <c r="N77" s="563"/>
      <c r="O77" s="184"/>
      <c r="P77" s="184"/>
      <c r="Q77" s="185"/>
    </row>
    <row r="78" spans="1:17" ht="13.5" customHeight="1">
      <c r="A78" s="739"/>
      <c r="B78" s="563"/>
      <c r="C78" s="578"/>
      <c r="D78" s="578"/>
      <c r="E78" s="183">
        <f>'5- Identificación de Riesgos'!D78</f>
        <v>0</v>
      </c>
      <c r="F78" s="589"/>
      <c r="G78" s="718"/>
      <c r="H78" s="578"/>
      <c r="I78" s="86"/>
      <c r="J78" s="720"/>
      <c r="K78" s="720"/>
      <c r="L78" s="721"/>
      <c r="M78" s="563"/>
      <c r="N78" s="563"/>
      <c r="O78" s="184"/>
      <c r="P78" s="184"/>
      <c r="Q78" s="185"/>
    </row>
    <row r="79" spans="1:17" ht="13.5" customHeight="1">
      <c r="A79" s="739"/>
      <c r="B79" s="563"/>
      <c r="C79" s="578"/>
      <c r="D79" s="578"/>
      <c r="E79" s="183">
        <f>'5- Identificación de Riesgos'!D79</f>
        <v>0</v>
      </c>
      <c r="F79" s="589"/>
      <c r="G79" s="718"/>
      <c r="H79" s="578"/>
      <c r="I79" s="86"/>
      <c r="J79" s="720"/>
      <c r="K79" s="720"/>
      <c r="L79" s="721"/>
      <c r="M79" s="563"/>
      <c r="N79" s="563"/>
      <c r="O79" s="184"/>
      <c r="P79" s="184"/>
      <c r="Q79" s="185"/>
    </row>
    <row r="80" spans="1:17" ht="58.5" customHeight="1" thickBot="1">
      <c r="A80" s="740"/>
      <c r="B80" s="572"/>
      <c r="C80" s="579"/>
      <c r="D80" s="579"/>
      <c r="E80" s="186">
        <f>'5- Identificación de Riesgos'!D80</f>
        <v>0</v>
      </c>
      <c r="F80" s="590"/>
      <c r="G80" s="741"/>
      <c r="H80" s="579"/>
      <c r="I80" s="153"/>
      <c r="J80" s="724"/>
      <c r="K80" s="724"/>
      <c r="L80" s="722"/>
      <c r="M80" s="580"/>
      <c r="N80" s="572"/>
      <c r="O80" s="187"/>
      <c r="P80" s="187"/>
      <c r="Q80" s="188"/>
    </row>
    <row r="81" spans="1:17" ht="13.5" customHeight="1">
      <c r="A81" s="745">
        <v>8</v>
      </c>
      <c r="B81" s="563" t="str">
        <f>'5- Identificación de Riesgos'!B81</f>
        <v>Recibir, ofrecer, prometer, entregar o aceptar dadivas  o beneficios a nombre propio o de terceros para  demorar las actuaciones en los procesos</v>
      </c>
      <c r="C81" s="580" t="str">
        <f>'5- Identificación de Riesgos'!C81</f>
        <v xml:space="preserve">Cuando por indebido interés se actua de  manera indebida para retrasar las actuaciones de los procesos </v>
      </c>
      <c r="D81" s="580" t="s">
        <v>338</v>
      </c>
      <c r="E81" s="183" t="str">
        <f>'5- Identificación de Riesgos'!D91</f>
        <v>1. Falta de ética de los servidores públicos (Debilidades en principios y valores)</v>
      </c>
      <c r="F81" s="655" t="str">
        <f>'5- Identificación de Riesgos'!H81</f>
        <v>Muy Baja - 1</v>
      </c>
      <c r="G81" s="580" t="str">
        <f>'5- Identificación de Riesgos'!M81</f>
        <v>Mayor - 4</v>
      </c>
      <c r="H81" s="580" t="str">
        <f>'5- Identificación de Riesgos'!N81</f>
        <v>Alto  - 4</v>
      </c>
      <c r="I81" s="86"/>
      <c r="J81" s="720" t="str">
        <f>'6- Valoración Controles'!T81</f>
        <v>Muy Baja - 1</v>
      </c>
      <c r="K81" s="720" t="str">
        <f>'6- Valoración Controles'!U81</f>
        <v>Moderado - 3</v>
      </c>
      <c r="L81" s="721" t="e">
        <f>AVERAGE(#REF!)</f>
        <v>#REF!</v>
      </c>
      <c r="M81" s="563" t="str">
        <f>'6- Valoración Controles'!V81</f>
        <v>Moderado - 3</v>
      </c>
      <c r="N81" s="563" t="s">
        <v>464</v>
      </c>
      <c r="O81" s="184"/>
      <c r="P81" s="184"/>
      <c r="Q81" s="185"/>
    </row>
    <row r="82" spans="1:17" ht="13.5" customHeight="1">
      <c r="A82" s="699"/>
      <c r="B82" s="563"/>
      <c r="C82" s="578"/>
      <c r="D82" s="578"/>
      <c r="E82" s="183" t="str">
        <f>'5- Identificación de Riesgos'!D92</f>
        <v>2. Falta de ética de terceros interesados  (Debilidades principios y valores)</v>
      </c>
      <c r="F82" s="589"/>
      <c r="G82" s="718"/>
      <c r="H82" s="578"/>
      <c r="I82" s="86"/>
      <c r="J82" s="720"/>
      <c r="K82" s="720"/>
      <c r="L82" s="721"/>
      <c r="M82" s="563"/>
      <c r="N82" s="563"/>
      <c r="O82" s="184"/>
      <c r="P82" s="184"/>
      <c r="Q82" s="185"/>
    </row>
    <row r="83" spans="1:17" ht="13.5" customHeight="1">
      <c r="A83" s="699"/>
      <c r="B83" s="563"/>
      <c r="C83" s="578"/>
      <c r="D83" s="578"/>
      <c r="E83" s="183" t="str">
        <f>'5- Identificación de Riesgos'!D93</f>
        <v>3. Error en la  notificación de las partes procesales</v>
      </c>
      <c r="F83" s="589"/>
      <c r="G83" s="718"/>
      <c r="H83" s="578"/>
      <c r="I83" s="86"/>
      <c r="J83" s="720"/>
      <c r="K83" s="720"/>
      <c r="L83" s="721"/>
      <c r="M83" s="563"/>
      <c r="N83" s="563"/>
      <c r="O83" s="184"/>
      <c r="P83" s="184"/>
      <c r="Q83" s="185"/>
    </row>
    <row r="84" spans="1:17" ht="13.5" customHeight="1">
      <c r="A84" s="699"/>
      <c r="B84" s="563"/>
      <c r="C84" s="578"/>
      <c r="D84" s="578"/>
      <c r="E84" s="183">
        <f>'5- Identificación de Riesgos'!D94</f>
        <v>0</v>
      </c>
      <c r="F84" s="589"/>
      <c r="G84" s="718"/>
      <c r="H84" s="578"/>
      <c r="I84" s="86"/>
      <c r="J84" s="720"/>
      <c r="K84" s="720"/>
      <c r="L84" s="721"/>
      <c r="M84" s="563"/>
      <c r="N84" s="563"/>
      <c r="O84" s="184"/>
      <c r="P84" s="184"/>
      <c r="Q84" s="185"/>
    </row>
    <row r="85" spans="1:17" ht="13.5" customHeight="1">
      <c r="A85" s="699"/>
      <c r="B85" s="563"/>
      <c r="C85" s="578"/>
      <c r="D85" s="578"/>
      <c r="E85" s="183">
        <f>'5- Identificación de Riesgos'!D95</f>
        <v>0</v>
      </c>
      <c r="F85" s="589"/>
      <c r="G85" s="718"/>
      <c r="H85" s="578"/>
      <c r="I85" s="86"/>
      <c r="J85" s="720"/>
      <c r="K85" s="720"/>
      <c r="L85" s="721"/>
      <c r="M85" s="563"/>
      <c r="N85" s="563"/>
      <c r="O85" s="184"/>
      <c r="P85" s="184"/>
      <c r="Q85" s="185"/>
    </row>
    <row r="86" spans="1:17" ht="13.5" customHeight="1">
      <c r="A86" s="699"/>
      <c r="B86" s="563"/>
      <c r="C86" s="578"/>
      <c r="D86" s="578"/>
      <c r="E86" s="183">
        <f>'5- Identificación de Riesgos'!D96</f>
        <v>0</v>
      </c>
      <c r="F86" s="589"/>
      <c r="G86" s="718"/>
      <c r="H86" s="578"/>
      <c r="I86" s="86"/>
      <c r="J86" s="720"/>
      <c r="K86" s="720"/>
      <c r="L86" s="721"/>
      <c r="M86" s="563"/>
      <c r="N86" s="563"/>
      <c r="O86" s="184"/>
      <c r="P86" s="184"/>
      <c r="Q86" s="185"/>
    </row>
    <row r="87" spans="1:17" ht="13.5" customHeight="1">
      <c r="A87" s="699"/>
      <c r="B87" s="563"/>
      <c r="C87" s="578"/>
      <c r="D87" s="578"/>
      <c r="E87" s="183">
        <f>'5- Identificación de Riesgos'!D97</f>
        <v>0</v>
      </c>
      <c r="F87" s="589"/>
      <c r="G87" s="718"/>
      <c r="H87" s="578"/>
      <c r="I87" s="86"/>
      <c r="J87" s="720"/>
      <c r="K87" s="720"/>
      <c r="L87" s="721"/>
      <c r="M87" s="563"/>
      <c r="N87" s="563"/>
      <c r="O87" s="184"/>
      <c r="P87" s="184"/>
      <c r="Q87" s="185"/>
    </row>
    <row r="88" spans="1:17" ht="13.5" customHeight="1">
      <c r="A88" s="699"/>
      <c r="B88" s="563"/>
      <c r="C88" s="578"/>
      <c r="D88" s="578"/>
      <c r="E88" s="183">
        <f>'5- Identificación de Riesgos'!D98</f>
        <v>0</v>
      </c>
      <c r="F88" s="589"/>
      <c r="G88" s="718"/>
      <c r="H88" s="578"/>
      <c r="I88" s="86"/>
      <c r="J88" s="720"/>
      <c r="K88" s="720"/>
      <c r="L88" s="721"/>
      <c r="M88" s="563"/>
      <c r="N88" s="563"/>
      <c r="O88" s="184"/>
      <c r="P88" s="184"/>
      <c r="Q88" s="185"/>
    </row>
    <row r="89" spans="1:17" ht="13.5" customHeight="1">
      <c r="A89" s="699"/>
      <c r="B89" s="563"/>
      <c r="C89" s="578"/>
      <c r="D89" s="578"/>
      <c r="E89" s="183">
        <f>'5- Identificación de Riesgos'!D99</f>
        <v>0</v>
      </c>
      <c r="F89" s="589"/>
      <c r="G89" s="718"/>
      <c r="H89" s="578"/>
      <c r="I89" s="86"/>
      <c r="J89" s="720"/>
      <c r="K89" s="720"/>
      <c r="L89" s="721"/>
      <c r="M89" s="563"/>
      <c r="N89" s="563"/>
      <c r="O89" s="184"/>
      <c r="P89" s="184"/>
      <c r="Q89" s="185"/>
    </row>
    <row r="90" spans="1:17" ht="13.5" customHeight="1" thickBot="1">
      <c r="A90" s="746"/>
      <c r="B90" s="572"/>
      <c r="C90" s="579"/>
      <c r="D90" s="579"/>
      <c r="E90" s="186">
        <f>'5- Identificación de Riesgos'!D100</f>
        <v>0</v>
      </c>
      <c r="F90" s="590"/>
      <c r="G90" s="741"/>
      <c r="H90" s="579"/>
      <c r="I90" s="153"/>
      <c r="J90" s="724"/>
      <c r="K90" s="724"/>
      <c r="L90" s="722"/>
      <c r="M90" s="580"/>
      <c r="N90" s="572"/>
      <c r="O90" s="187"/>
      <c r="P90" s="187"/>
      <c r="Q90" s="188"/>
    </row>
    <row r="91" spans="1:17" ht="13.5" customHeight="1">
      <c r="A91" s="745">
        <v>9</v>
      </c>
      <c r="B91" s="563" t="str">
        <f>'5- Identificación de Riesgos'!B91</f>
        <v>Ofrecer, prometer, entregar, aceptar o solicitar una ventaja indebida para no realizar una audiencia programada en la fecha establecida.</v>
      </c>
      <c r="C91" s="580" t="str">
        <f>'5- Identificación de Riesgos'!C91</f>
        <v>Cuando por indebido interés  no se realizar una audiencia programada en la fecha establecida</v>
      </c>
      <c r="D91" s="580" t="s">
        <v>338</v>
      </c>
      <c r="E91" s="183">
        <f>'5- Identificación de Riesgos'!D101</f>
        <v>0</v>
      </c>
      <c r="F91" s="655" t="str">
        <f>'5- Identificación de Riesgos'!H91</f>
        <v>Muy Baja - 1</v>
      </c>
      <c r="G91" s="580" t="str">
        <f>'5- Identificación de Riesgos'!M91</f>
        <v>Mayor - 4</v>
      </c>
      <c r="H91" s="580" t="str">
        <f>'5- Identificación de Riesgos'!N91</f>
        <v>Alto  - 4</v>
      </c>
      <c r="I91" s="86"/>
      <c r="J91" s="720" t="str">
        <f>'6- Valoración Controles'!T91</f>
        <v>Muy Baja - 1</v>
      </c>
      <c r="K91" s="720" t="str">
        <f>'6- Valoración Controles'!U91</f>
        <v>Moderado - 3</v>
      </c>
      <c r="L91" s="721" t="e">
        <f>AVERAGE(#REF!)</f>
        <v>#REF!</v>
      </c>
      <c r="M91" s="563" t="str">
        <f>'6- Valoración Controles'!V91</f>
        <v>Moderado - 3</v>
      </c>
      <c r="N91" s="563" t="s">
        <v>464</v>
      </c>
      <c r="O91" s="184"/>
      <c r="P91" s="184"/>
      <c r="Q91" s="185"/>
    </row>
    <row r="92" spans="1:17" ht="13.5" customHeight="1">
      <c r="A92" s="699"/>
      <c r="B92" s="563"/>
      <c r="C92" s="578"/>
      <c r="D92" s="578"/>
      <c r="E92" s="183">
        <f>'5- Identificación de Riesgos'!D102</f>
        <v>0</v>
      </c>
      <c r="F92" s="589"/>
      <c r="G92" s="718"/>
      <c r="H92" s="578"/>
      <c r="I92" s="86"/>
      <c r="J92" s="720"/>
      <c r="K92" s="720"/>
      <c r="L92" s="721"/>
      <c r="M92" s="563"/>
      <c r="N92" s="563"/>
      <c r="O92" s="184"/>
      <c r="P92" s="184"/>
      <c r="Q92" s="185"/>
    </row>
    <row r="93" spans="1:17" ht="13.5" customHeight="1">
      <c r="A93" s="699"/>
      <c r="B93" s="563"/>
      <c r="C93" s="578"/>
      <c r="D93" s="578"/>
      <c r="E93" s="183">
        <f>'5- Identificación de Riesgos'!D103</f>
        <v>0</v>
      </c>
      <c r="F93" s="589"/>
      <c r="G93" s="718"/>
      <c r="H93" s="578"/>
      <c r="I93" s="86"/>
      <c r="J93" s="720"/>
      <c r="K93" s="720"/>
      <c r="L93" s="721"/>
      <c r="M93" s="563"/>
      <c r="N93" s="563"/>
      <c r="O93" s="184"/>
      <c r="P93" s="184"/>
      <c r="Q93" s="185"/>
    </row>
    <row r="94" spans="1:17" ht="13.5" customHeight="1">
      <c r="A94" s="699"/>
      <c r="B94" s="563"/>
      <c r="C94" s="578"/>
      <c r="D94" s="578"/>
      <c r="E94" s="183">
        <f>'5- Identificación de Riesgos'!D104</f>
        <v>0</v>
      </c>
      <c r="F94" s="589"/>
      <c r="G94" s="718"/>
      <c r="H94" s="578"/>
      <c r="I94" s="86"/>
      <c r="J94" s="720"/>
      <c r="K94" s="720"/>
      <c r="L94" s="721"/>
      <c r="M94" s="563"/>
      <c r="N94" s="563"/>
      <c r="O94" s="184"/>
      <c r="P94" s="184"/>
      <c r="Q94" s="185"/>
    </row>
    <row r="95" spans="1:17" ht="13.5" customHeight="1">
      <c r="A95" s="699"/>
      <c r="B95" s="563"/>
      <c r="C95" s="578"/>
      <c r="D95" s="578"/>
      <c r="E95" s="183">
        <f>'5- Identificación de Riesgos'!D105</f>
        <v>0</v>
      </c>
      <c r="F95" s="589"/>
      <c r="G95" s="718"/>
      <c r="H95" s="578"/>
      <c r="I95" s="86"/>
      <c r="J95" s="720"/>
      <c r="K95" s="720"/>
      <c r="L95" s="721"/>
      <c r="M95" s="563"/>
      <c r="N95" s="563"/>
      <c r="O95" s="184"/>
      <c r="P95" s="184"/>
      <c r="Q95" s="185"/>
    </row>
    <row r="96" spans="1:17" ht="13.5" customHeight="1">
      <c r="A96" s="699"/>
      <c r="B96" s="563"/>
      <c r="C96" s="578"/>
      <c r="D96" s="578"/>
      <c r="E96" s="183">
        <f>'5- Identificación de Riesgos'!D106</f>
        <v>0</v>
      </c>
      <c r="F96" s="589"/>
      <c r="G96" s="718"/>
      <c r="H96" s="578"/>
      <c r="I96" s="86"/>
      <c r="J96" s="720"/>
      <c r="K96" s="720"/>
      <c r="L96" s="721"/>
      <c r="M96" s="563"/>
      <c r="N96" s="563"/>
      <c r="O96" s="184"/>
      <c r="P96" s="184"/>
      <c r="Q96" s="185"/>
    </row>
    <row r="97" spans="1:17" ht="13.5" customHeight="1">
      <c r="A97" s="699"/>
      <c r="B97" s="563"/>
      <c r="C97" s="578"/>
      <c r="D97" s="578"/>
      <c r="E97" s="183">
        <f>'5- Identificación de Riesgos'!D107</f>
        <v>0</v>
      </c>
      <c r="F97" s="589"/>
      <c r="G97" s="718"/>
      <c r="H97" s="578"/>
      <c r="I97" s="86"/>
      <c r="J97" s="720"/>
      <c r="K97" s="720"/>
      <c r="L97" s="721"/>
      <c r="M97" s="563"/>
      <c r="N97" s="563"/>
      <c r="O97" s="184"/>
      <c r="P97" s="184"/>
      <c r="Q97" s="185"/>
    </row>
    <row r="98" spans="1:17" ht="13.5" customHeight="1">
      <c r="A98" s="699"/>
      <c r="B98" s="563"/>
      <c r="C98" s="578"/>
      <c r="D98" s="578"/>
      <c r="E98" s="183">
        <f>'5- Identificación de Riesgos'!D108</f>
        <v>0</v>
      </c>
      <c r="F98" s="589"/>
      <c r="G98" s="718"/>
      <c r="H98" s="578"/>
      <c r="I98" s="86"/>
      <c r="J98" s="720"/>
      <c r="K98" s="720"/>
      <c r="L98" s="721"/>
      <c r="M98" s="563"/>
      <c r="N98" s="563"/>
      <c r="O98" s="184"/>
      <c r="P98" s="184"/>
      <c r="Q98" s="185"/>
    </row>
    <row r="99" spans="1:17" ht="13.5" customHeight="1">
      <c r="A99" s="699"/>
      <c r="B99" s="563"/>
      <c r="C99" s="578"/>
      <c r="D99" s="578"/>
      <c r="E99" s="183">
        <f>'5- Identificación de Riesgos'!D109</f>
        <v>0</v>
      </c>
      <c r="F99" s="589"/>
      <c r="G99" s="718"/>
      <c r="H99" s="578"/>
      <c r="I99" s="86"/>
      <c r="J99" s="720"/>
      <c r="K99" s="720"/>
      <c r="L99" s="721"/>
      <c r="M99" s="563"/>
      <c r="N99" s="563"/>
      <c r="O99" s="184"/>
      <c r="P99" s="184"/>
      <c r="Q99" s="185"/>
    </row>
    <row r="100" spans="1:17" ht="13.5" customHeight="1" thickBot="1">
      <c r="A100" s="746"/>
      <c r="B100" s="572"/>
      <c r="C100" s="579"/>
      <c r="D100" s="579"/>
      <c r="E100" s="186">
        <f>'5- Identificación de Riesgos'!D110</f>
        <v>0</v>
      </c>
      <c r="F100" s="590"/>
      <c r="G100" s="741"/>
      <c r="H100" s="579"/>
      <c r="I100" s="153"/>
      <c r="J100" s="724"/>
      <c r="K100" s="724"/>
      <c r="L100" s="722"/>
      <c r="M100" s="580"/>
      <c r="N100" s="572"/>
      <c r="O100" s="187"/>
      <c r="P100" s="187"/>
      <c r="Q100" s="188"/>
    </row>
  </sheetData>
  <mergeCells count="148">
    <mergeCell ref="L91:L100"/>
    <mergeCell ref="M91:M100"/>
    <mergeCell ref="N91:N100"/>
    <mergeCell ref="A91:A100"/>
    <mergeCell ref="B91:B100"/>
    <mergeCell ref="C91:C100"/>
    <mergeCell ref="D91:D100"/>
    <mergeCell ref="F91:F100"/>
    <mergeCell ref="G91:G100"/>
    <mergeCell ref="H91:H100"/>
    <mergeCell ref="J91:J100"/>
    <mergeCell ref="K91:K100"/>
    <mergeCell ref="M81:M90"/>
    <mergeCell ref="N81:N90"/>
    <mergeCell ref="G81:G90"/>
    <mergeCell ref="H81:H90"/>
    <mergeCell ref="J81:J90"/>
    <mergeCell ref="K81:K90"/>
    <mergeCell ref="L81:L90"/>
    <mergeCell ref="A81:A90"/>
    <mergeCell ref="B81:B90"/>
    <mergeCell ref="C81:C90"/>
    <mergeCell ref="D81:D90"/>
    <mergeCell ref="F81:F90"/>
    <mergeCell ref="M61:M70"/>
    <mergeCell ref="N61:N70"/>
    <mergeCell ref="A71:A80"/>
    <mergeCell ref="B71:B80"/>
    <mergeCell ref="C71:C80"/>
    <mergeCell ref="D71:D80"/>
    <mergeCell ref="F71:F80"/>
    <mergeCell ref="G71:G80"/>
    <mergeCell ref="H71:H80"/>
    <mergeCell ref="J71:J80"/>
    <mergeCell ref="K71:K80"/>
    <mergeCell ref="L71:L80"/>
    <mergeCell ref="M71:M80"/>
    <mergeCell ref="N71:N80"/>
    <mergeCell ref="G61:G70"/>
    <mergeCell ref="H61:H70"/>
    <mergeCell ref="J61:J70"/>
    <mergeCell ref="K61:K70"/>
    <mergeCell ref="L61:L70"/>
    <mergeCell ref="A61:A70"/>
    <mergeCell ref="B61:B70"/>
    <mergeCell ref="C61:C70"/>
    <mergeCell ref="D61:D70"/>
    <mergeCell ref="F61:F70"/>
    <mergeCell ref="M10:M19"/>
    <mergeCell ref="N10:N19"/>
    <mergeCell ref="C10:C19"/>
    <mergeCell ref="D10:D19"/>
    <mergeCell ref="A6:B6"/>
    <mergeCell ref="F1:Q3"/>
    <mergeCell ref="O8:O9"/>
    <mergeCell ref="P8:P9"/>
    <mergeCell ref="Q8:Q9"/>
    <mergeCell ref="A7:E7"/>
    <mergeCell ref="F7:H7"/>
    <mergeCell ref="M8:M9"/>
    <mergeCell ref="N8:N9"/>
    <mergeCell ref="F8:F9"/>
    <mergeCell ref="G8:G9"/>
    <mergeCell ref="J7:N7"/>
    <mergeCell ref="A1:E3"/>
    <mergeCell ref="A4:B4"/>
    <mergeCell ref="A5:B5"/>
    <mergeCell ref="A8:A9"/>
    <mergeCell ref="C4:Q4"/>
    <mergeCell ref="C5:Q5"/>
    <mergeCell ref="C6:Q6"/>
    <mergeCell ref="L8:L9"/>
    <mergeCell ref="F10:F19"/>
    <mergeCell ref="K8:K9"/>
    <mergeCell ref="I8:I9"/>
    <mergeCell ref="E8:E9"/>
    <mergeCell ref="D20:D29"/>
    <mergeCell ref="L10:L19"/>
    <mergeCell ref="A20:A29"/>
    <mergeCell ref="B20:B29"/>
    <mergeCell ref="K20:K29"/>
    <mergeCell ref="G10:G19"/>
    <mergeCell ref="H10:H19"/>
    <mergeCell ref="J10:J19"/>
    <mergeCell ref="K10:K19"/>
    <mergeCell ref="J8:J9"/>
    <mergeCell ref="H8:H9"/>
    <mergeCell ref="C8:C9"/>
    <mergeCell ref="D8:D9"/>
    <mergeCell ref="F20:F29"/>
    <mergeCell ref="G20:G29"/>
    <mergeCell ref="H20:H29"/>
    <mergeCell ref="J20:J29"/>
    <mergeCell ref="L20:L29"/>
    <mergeCell ref="M20:M29"/>
    <mergeCell ref="N20:N29"/>
    <mergeCell ref="B8:B9"/>
    <mergeCell ref="H40:H49"/>
    <mergeCell ref="L30:L39"/>
    <mergeCell ref="C20:C29"/>
    <mergeCell ref="A30:A39"/>
    <mergeCell ref="B30:B39"/>
    <mergeCell ref="C30:C39"/>
    <mergeCell ref="D30:D39"/>
    <mergeCell ref="F30:F39"/>
    <mergeCell ref="C40:C49"/>
    <mergeCell ref="M30:M39"/>
    <mergeCell ref="N30:N39"/>
    <mergeCell ref="M40:M49"/>
    <mergeCell ref="N40:N49"/>
    <mergeCell ref="L40:L49"/>
    <mergeCell ref="J30:J39"/>
    <mergeCell ref="K30:K39"/>
    <mergeCell ref="J40:J49"/>
    <mergeCell ref="K40:K49"/>
    <mergeCell ref="G30:G39"/>
    <mergeCell ref="A10:A19"/>
    <mergeCell ref="B10:B19"/>
    <mergeCell ref="A50:A58"/>
    <mergeCell ref="B50:B58"/>
    <mergeCell ref="C50:C58"/>
    <mergeCell ref="D50:D58"/>
    <mergeCell ref="F50:F58"/>
    <mergeCell ref="D40:D49"/>
    <mergeCell ref="F40:F49"/>
    <mergeCell ref="A40:A49"/>
    <mergeCell ref="B40:B49"/>
    <mergeCell ref="M50:M58"/>
    <mergeCell ref="N50:N58"/>
    <mergeCell ref="G50:G58"/>
    <mergeCell ref="H50:H58"/>
    <mergeCell ref="J50:J58"/>
    <mergeCell ref="K50:K58"/>
    <mergeCell ref="L50:L58"/>
    <mergeCell ref="H30:H39"/>
    <mergeCell ref="G40:G49"/>
    <mergeCell ref="L59:L60"/>
    <mergeCell ref="M59:M60"/>
    <mergeCell ref="N59:N60"/>
    <mergeCell ref="A59:A60"/>
    <mergeCell ref="B59:B60"/>
    <mergeCell ref="C59:C60"/>
    <mergeCell ref="F59:F60"/>
    <mergeCell ref="G59:G60"/>
    <mergeCell ref="H59:H60"/>
    <mergeCell ref="I59:I60"/>
    <mergeCell ref="J59:J60"/>
    <mergeCell ref="K59:K60"/>
  </mergeCells>
  <conditionalFormatting sqref="F10 F20 F30 F40 F50">
    <cfRule type="containsText" dxfId="535" priority="587" operator="containsText" text="Muy Baja">
      <formula>NOT(ISERROR(SEARCH("Muy Baja",F10)))</formula>
    </cfRule>
    <cfRule type="containsText" dxfId="534" priority="588" operator="containsText" text="Baja">
      <formula>NOT(ISERROR(SEARCH("Baja",F10)))</formula>
    </cfRule>
    <cfRule type="containsText" dxfId="533" priority="589" operator="containsText" text="Muy Alta">
      <formula>NOT(ISERROR(SEARCH("Muy Alta",F10)))</formula>
    </cfRule>
    <cfRule type="containsText" dxfId="532" priority="591" operator="containsText" text="Alta">
      <formula>NOT(ISERROR(SEARCH("Alta",F10)))</formula>
    </cfRule>
    <cfRule type="containsText" dxfId="531" priority="592" operator="containsText" text="Media">
      <formula>NOT(ISERROR(SEARCH("Media",F10)))</formula>
    </cfRule>
    <cfRule type="containsText" dxfId="530" priority="593" operator="containsText" text="Media">
      <formula>NOT(ISERROR(SEARCH("Media",F10)))</formula>
    </cfRule>
    <cfRule type="containsText" dxfId="529" priority="594" operator="containsText" text="Media">
      <formula>NOT(ISERROR(SEARCH("Media",F10)))</formula>
    </cfRule>
    <cfRule type="containsText" dxfId="528" priority="595" operator="containsText" text="Muy Baja">
      <formula>NOT(ISERROR(SEARCH("Muy Baja",F10)))</formula>
    </cfRule>
    <cfRule type="containsText" dxfId="527" priority="596" operator="containsText" text="Baja">
      <formula>NOT(ISERROR(SEARCH("Baja",F10)))</formula>
    </cfRule>
    <cfRule type="containsText" dxfId="526" priority="597" operator="containsText" text="Muy Baja">
      <formula>NOT(ISERROR(SEARCH("Muy Baja",F10)))</formula>
    </cfRule>
    <cfRule type="containsText" dxfId="525" priority="598" operator="containsText" text="Muy Baja">
      <formula>NOT(ISERROR(SEARCH("Muy Baja",F10)))</formula>
    </cfRule>
    <cfRule type="containsText" dxfId="524" priority="599" operator="containsText" text="Muy Baja">
      <formula>NOT(ISERROR(SEARCH("Muy Baja",F10)))</formula>
    </cfRule>
    <cfRule type="containsText" dxfId="523" priority="600" operator="containsText" text="Muy Baja'Tabla probabilidad'!">
      <formula>NOT(ISERROR(SEARCH("Muy Baja'Tabla probabilidad'!",F10)))</formula>
    </cfRule>
    <cfRule type="containsText" dxfId="522" priority="601" operator="containsText" text="Muy bajo">
      <formula>NOT(ISERROR(SEARCH("Muy bajo",F10)))</formula>
    </cfRule>
    <cfRule type="containsText" dxfId="521" priority="602" operator="containsText" text="Alta">
      <formula>NOT(ISERROR(SEARCH("Alta",F10)))</formula>
    </cfRule>
    <cfRule type="containsText" dxfId="520" priority="603" operator="containsText" text="Media">
      <formula>NOT(ISERROR(SEARCH("Media",F10)))</formula>
    </cfRule>
    <cfRule type="containsText" dxfId="519" priority="604" operator="containsText" text="Baja">
      <formula>NOT(ISERROR(SEARCH("Baja",F10)))</formula>
    </cfRule>
    <cfRule type="containsText" dxfId="518" priority="605" operator="containsText" text="Muy baja">
      <formula>NOT(ISERROR(SEARCH("Muy baja",F10)))</formula>
    </cfRule>
    <cfRule type="cellIs" dxfId="517" priority="608" operator="between">
      <formula>1</formula>
      <formula>2</formula>
    </cfRule>
    <cfRule type="cellIs" dxfId="516" priority="609" operator="between">
      <formula>0</formula>
      <formula>2</formula>
    </cfRule>
  </conditionalFormatting>
  <conditionalFormatting sqref="F61">
    <cfRule type="containsText" dxfId="515" priority="231" operator="containsText" text="Muy Baja">
      <formula>NOT(ISERROR(SEARCH("Muy Baja",F61)))</formula>
    </cfRule>
    <cfRule type="containsText" dxfId="514" priority="232" operator="containsText" text="Baja">
      <formula>NOT(ISERROR(SEARCH("Baja",F61)))</formula>
    </cfRule>
    <cfRule type="containsText" dxfId="513" priority="233" operator="containsText" text="Muy Alta">
      <formula>NOT(ISERROR(SEARCH("Muy Alta",F61)))</formula>
    </cfRule>
    <cfRule type="containsText" dxfId="512" priority="234" operator="containsText" text="Alta">
      <formula>NOT(ISERROR(SEARCH("Alta",F61)))</formula>
    </cfRule>
    <cfRule type="containsText" dxfId="511" priority="235" operator="containsText" text="Media">
      <formula>NOT(ISERROR(SEARCH("Media",F61)))</formula>
    </cfRule>
    <cfRule type="containsText" dxfId="510" priority="236" operator="containsText" text="Media">
      <formula>NOT(ISERROR(SEARCH("Media",F61)))</formula>
    </cfRule>
    <cfRule type="containsText" dxfId="509" priority="237" operator="containsText" text="Media">
      <formula>NOT(ISERROR(SEARCH("Media",F61)))</formula>
    </cfRule>
    <cfRule type="containsText" dxfId="508" priority="238" operator="containsText" text="Muy Baja">
      <formula>NOT(ISERROR(SEARCH("Muy Baja",F61)))</formula>
    </cfRule>
    <cfRule type="containsText" dxfId="507" priority="239" operator="containsText" text="Baja">
      <formula>NOT(ISERROR(SEARCH("Baja",F61)))</formula>
    </cfRule>
    <cfRule type="containsText" dxfId="506" priority="240" operator="containsText" text="Muy Baja">
      <formula>NOT(ISERROR(SEARCH("Muy Baja",F61)))</formula>
    </cfRule>
    <cfRule type="containsText" dxfId="505" priority="241" operator="containsText" text="Muy Baja">
      <formula>NOT(ISERROR(SEARCH("Muy Baja",F61)))</formula>
    </cfRule>
    <cfRule type="containsText" dxfId="504" priority="242" operator="containsText" text="Muy Baja">
      <formula>NOT(ISERROR(SEARCH("Muy Baja",F61)))</formula>
    </cfRule>
    <cfRule type="containsText" dxfId="503" priority="243" operator="containsText" text="Muy Baja'Tabla probabilidad'!">
      <formula>NOT(ISERROR(SEARCH("Muy Baja'Tabla probabilidad'!",F61)))</formula>
    </cfRule>
    <cfRule type="containsText" dxfId="502" priority="244" operator="containsText" text="Muy bajo">
      <formula>NOT(ISERROR(SEARCH("Muy bajo",F61)))</formula>
    </cfRule>
    <cfRule type="containsText" dxfId="501" priority="245" operator="containsText" text="Alta">
      <formula>NOT(ISERROR(SEARCH("Alta",F61)))</formula>
    </cfRule>
    <cfRule type="containsText" dxfId="500" priority="246" operator="containsText" text="Media">
      <formula>NOT(ISERROR(SEARCH("Media",F61)))</formula>
    </cfRule>
    <cfRule type="containsText" dxfId="499" priority="247" operator="containsText" text="Baja">
      <formula>NOT(ISERROR(SEARCH("Baja",F61)))</formula>
    </cfRule>
    <cfRule type="containsText" dxfId="498" priority="248" operator="containsText" text="Muy baja">
      <formula>NOT(ISERROR(SEARCH("Muy baja",F61)))</formula>
    </cfRule>
    <cfRule type="cellIs" dxfId="497" priority="251" operator="between">
      <formula>1</formula>
      <formula>2</formula>
    </cfRule>
    <cfRule type="cellIs" dxfId="496" priority="252" operator="between">
      <formula>0</formula>
      <formula>2</formula>
    </cfRule>
  </conditionalFormatting>
  <conditionalFormatting sqref="F71">
    <cfRule type="containsText" dxfId="495" priority="189" operator="containsText" text="Muy Baja">
      <formula>NOT(ISERROR(SEARCH("Muy Baja",F71)))</formula>
    </cfRule>
    <cfRule type="containsText" dxfId="494" priority="190" operator="containsText" text="Baja">
      <formula>NOT(ISERROR(SEARCH("Baja",F71)))</formula>
    </cfRule>
    <cfRule type="containsText" dxfId="493" priority="191" operator="containsText" text="Muy Alta">
      <formula>NOT(ISERROR(SEARCH("Muy Alta",F71)))</formula>
    </cfRule>
    <cfRule type="containsText" dxfId="492" priority="192" operator="containsText" text="Alta">
      <formula>NOT(ISERROR(SEARCH("Alta",F71)))</formula>
    </cfRule>
    <cfRule type="containsText" dxfId="491" priority="193" operator="containsText" text="Media">
      <formula>NOT(ISERROR(SEARCH("Media",F71)))</formula>
    </cfRule>
    <cfRule type="containsText" dxfId="490" priority="194" operator="containsText" text="Media">
      <formula>NOT(ISERROR(SEARCH("Media",F71)))</formula>
    </cfRule>
    <cfRule type="containsText" dxfId="489" priority="195" operator="containsText" text="Media">
      <formula>NOT(ISERROR(SEARCH("Media",F71)))</formula>
    </cfRule>
    <cfRule type="containsText" dxfId="488" priority="196" operator="containsText" text="Muy Baja">
      <formula>NOT(ISERROR(SEARCH("Muy Baja",F71)))</formula>
    </cfRule>
    <cfRule type="containsText" dxfId="487" priority="197" operator="containsText" text="Baja">
      <formula>NOT(ISERROR(SEARCH("Baja",F71)))</formula>
    </cfRule>
    <cfRule type="containsText" dxfId="486" priority="198" operator="containsText" text="Muy Baja">
      <formula>NOT(ISERROR(SEARCH("Muy Baja",F71)))</formula>
    </cfRule>
    <cfRule type="containsText" dxfId="485" priority="199" operator="containsText" text="Muy Baja">
      <formula>NOT(ISERROR(SEARCH("Muy Baja",F71)))</formula>
    </cfRule>
    <cfRule type="containsText" dxfId="484" priority="200" operator="containsText" text="Muy Baja">
      <formula>NOT(ISERROR(SEARCH("Muy Baja",F71)))</formula>
    </cfRule>
    <cfRule type="containsText" dxfId="483" priority="201" operator="containsText" text="Muy Baja'Tabla probabilidad'!">
      <formula>NOT(ISERROR(SEARCH("Muy Baja'Tabla probabilidad'!",F71)))</formula>
    </cfRule>
    <cfRule type="containsText" dxfId="482" priority="202" operator="containsText" text="Muy bajo">
      <formula>NOT(ISERROR(SEARCH("Muy bajo",F71)))</formula>
    </cfRule>
    <cfRule type="containsText" dxfId="481" priority="203" operator="containsText" text="Alta">
      <formula>NOT(ISERROR(SEARCH("Alta",F71)))</formula>
    </cfRule>
    <cfRule type="containsText" dxfId="480" priority="204" operator="containsText" text="Media">
      <formula>NOT(ISERROR(SEARCH("Media",F71)))</formula>
    </cfRule>
    <cfRule type="containsText" dxfId="479" priority="205" operator="containsText" text="Baja">
      <formula>NOT(ISERROR(SEARCH("Baja",F71)))</formula>
    </cfRule>
    <cfRule type="containsText" dxfId="478" priority="206" operator="containsText" text="Muy baja">
      <formula>NOT(ISERROR(SEARCH("Muy baja",F71)))</formula>
    </cfRule>
    <cfRule type="cellIs" dxfId="477" priority="209" operator="between">
      <formula>1</formula>
      <formula>2</formula>
    </cfRule>
    <cfRule type="cellIs" dxfId="476" priority="210" operator="between">
      <formula>0</formula>
      <formula>2</formula>
    </cfRule>
  </conditionalFormatting>
  <conditionalFormatting sqref="F81">
    <cfRule type="containsText" dxfId="475" priority="63" operator="containsText" text="Muy Baja">
      <formula>NOT(ISERROR(SEARCH("Muy Baja",F81)))</formula>
    </cfRule>
    <cfRule type="containsText" dxfId="474" priority="64" operator="containsText" text="Baja">
      <formula>NOT(ISERROR(SEARCH("Baja",F81)))</formula>
    </cfRule>
    <cfRule type="containsText" dxfId="473" priority="65" operator="containsText" text="Muy Alta">
      <formula>NOT(ISERROR(SEARCH("Muy Alta",F81)))</formula>
    </cfRule>
    <cfRule type="containsText" dxfId="472" priority="66" operator="containsText" text="Alta">
      <formula>NOT(ISERROR(SEARCH("Alta",F81)))</formula>
    </cfRule>
    <cfRule type="containsText" dxfId="471" priority="67" operator="containsText" text="Media">
      <formula>NOT(ISERROR(SEARCH("Media",F81)))</formula>
    </cfRule>
    <cfRule type="containsText" dxfId="470" priority="68" operator="containsText" text="Media">
      <formula>NOT(ISERROR(SEARCH("Media",F81)))</formula>
    </cfRule>
    <cfRule type="containsText" dxfId="469" priority="69" operator="containsText" text="Media">
      <formula>NOT(ISERROR(SEARCH("Media",F81)))</formula>
    </cfRule>
    <cfRule type="containsText" dxfId="468" priority="70" operator="containsText" text="Muy Baja">
      <formula>NOT(ISERROR(SEARCH("Muy Baja",F81)))</formula>
    </cfRule>
    <cfRule type="containsText" dxfId="467" priority="71" operator="containsText" text="Baja">
      <formula>NOT(ISERROR(SEARCH("Baja",F81)))</formula>
    </cfRule>
    <cfRule type="containsText" dxfId="466" priority="72" operator="containsText" text="Muy Baja">
      <formula>NOT(ISERROR(SEARCH("Muy Baja",F81)))</formula>
    </cfRule>
    <cfRule type="containsText" dxfId="465" priority="73" operator="containsText" text="Muy Baja">
      <formula>NOT(ISERROR(SEARCH("Muy Baja",F81)))</formula>
    </cfRule>
    <cfRule type="containsText" dxfId="464" priority="74" operator="containsText" text="Muy Baja">
      <formula>NOT(ISERROR(SEARCH("Muy Baja",F81)))</formula>
    </cfRule>
    <cfRule type="containsText" dxfId="463" priority="75" operator="containsText" text="Muy Baja'Tabla probabilidad'!">
      <formula>NOT(ISERROR(SEARCH("Muy Baja'Tabla probabilidad'!",F81)))</formula>
    </cfRule>
    <cfRule type="containsText" dxfId="462" priority="76" operator="containsText" text="Muy bajo">
      <formula>NOT(ISERROR(SEARCH("Muy bajo",F81)))</formula>
    </cfRule>
    <cfRule type="containsText" dxfId="461" priority="77" operator="containsText" text="Alta">
      <formula>NOT(ISERROR(SEARCH("Alta",F81)))</formula>
    </cfRule>
    <cfRule type="containsText" dxfId="460" priority="78" operator="containsText" text="Media">
      <formula>NOT(ISERROR(SEARCH("Media",F81)))</formula>
    </cfRule>
    <cfRule type="containsText" dxfId="459" priority="79" operator="containsText" text="Baja">
      <formula>NOT(ISERROR(SEARCH("Baja",F81)))</formula>
    </cfRule>
    <cfRule type="containsText" dxfId="458" priority="80" operator="containsText" text="Muy baja">
      <formula>NOT(ISERROR(SEARCH("Muy baja",F81)))</formula>
    </cfRule>
    <cfRule type="cellIs" dxfId="457" priority="83" operator="between">
      <formula>1</formula>
      <formula>2</formula>
    </cfRule>
    <cfRule type="cellIs" dxfId="456" priority="84" operator="between">
      <formula>0</formula>
      <formula>2</formula>
    </cfRule>
  </conditionalFormatting>
  <conditionalFormatting sqref="F91">
    <cfRule type="containsText" dxfId="455" priority="21" operator="containsText" text="Muy Baja">
      <formula>NOT(ISERROR(SEARCH("Muy Baja",F91)))</formula>
    </cfRule>
    <cfRule type="containsText" dxfId="454" priority="22" operator="containsText" text="Baja">
      <formula>NOT(ISERROR(SEARCH("Baja",F91)))</formula>
    </cfRule>
    <cfRule type="containsText" dxfId="453" priority="23" operator="containsText" text="Muy Alta">
      <formula>NOT(ISERROR(SEARCH("Muy Alta",F91)))</formula>
    </cfRule>
    <cfRule type="containsText" dxfId="452" priority="24" operator="containsText" text="Alta">
      <formula>NOT(ISERROR(SEARCH("Alta",F91)))</formula>
    </cfRule>
    <cfRule type="containsText" dxfId="451" priority="25" operator="containsText" text="Media">
      <formula>NOT(ISERROR(SEARCH("Media",F91)))</formula>
    </cfRule>
    <cfRule type="containsText" dxfId="450" priority="26" operator="containsText" text="Media">
      <formula>NOT(ISERROR(SEARCH("Media",F91)))</formula>
    </cfRule>
    <cfRule type="containsText" dxfId="449" priority="27" operator="containsText" text="Media">
      <formula>NOT(ISERROR(SEARCH("Media",F91)))</formula>
    </cfRule>
    <cfRule type="containsText" dxfId="448" priority="28" operator="containsText" text="Muy Baja">
      <formula>NOT(ISERROR(SEARCH("Muy Baja",F91)))</formula>
    </cfRule>
    <cfRule type="containsText" dxfId="447" priority="29" operator="containsText" text="Baja">
      <formula>NOT(ISERROR(SEARCH("Baja",F91)))</formula>
    </cfRule>
    <cfRule type="containsText" dxfId="446" priority="30" operator="containsText" text="Muy Baja">
      <formula>NOT(ISERROR(SEARCH("Muy Baja",F91)))</formula>
    </cfRule>
    <cfRule type="containsText" dxfId="445" priority="31" operator="containsText" text="Muy Baja">
      <formula>NOT(ISERROR(SEARCH("Muy Baja",F91)))</formula>
    </cfRule>
    <cfRule type="containsText" dxfId="444" priority="32" operator="containsText" text="Muy Baja">
      <formula>NOT(ISERROR(SEARCH("Muy Baja",F91)))</formula>
    </cfRule>
    <cfRule type="containsText" dxfId="443" priority="33" operator="containsText" text="Muy Baja'Tabla probabilidad'!">
      <formula>NOT(ISERROR(SEARCH("Muy Baja'Tabla probabilidad'!",F91)))</formula>
    </cfRule>
    <cfRule type="containsText" dxfId="442" priority="34" operator="containsText" text="Muy bajo">
      <formula>NOT(ISERROR(SEARCH("Muy bajo",F91)))</formula>
    </cfRule>
    <cfRule type="containsText" dxfId="441" priority="35" operator="containsText" text="Alta">
      <formula>NOT(ISERROR(SEARCH("Alta",F91)))</formula>
    </cfRule>
    <cfRule type="containsText" dxfId="440" priority="36" operator="containsText" text="Media">
      <formula>NOT(ISERROR(SEARCH("Media",F91)))</formula>
    </cfRule>
    <cfRule type="containsText" dxfId="439" priority="37" operator="containsText" text="Baja">
      <formula>NOT(ISERROR(SEARCH("Baja",F91)))</formula>
    </cfRule>
    <cfRule type="containsText" dxfId="438" priority="38" operator="containsText" text="Muy baja">
      <formula>NOT(ISERROR(SEARCH("Muy baja",F91)))</formula>
    </cfRule>
    <cfRule type="cellIs" dxfId="437" priority="41" operator="between">
      <formula>1</formula>
      <formula>2</formula>
    </cfRule>
    <cfRule type="cellIs" dxfId="436" priority="42" operator="between">
      <formula>0</formula>
      <formula>2</formula>
    </cfRule>
  </conditionalFormatting>
  <conditionalFormatting sqref="G10 G20 G30 G40 G50">
    <cfRule type="containsText" dxfId="435" priority="581" operator="containsText" text="Catastrófico">
      <formula>NOT(ISERROR(SEARCH("Catastrófico",G10)))</formula>
    </cfRule>
    <cfRule type="containsText" dxfId="434" priority="582" operator="containsText" text="Mayor">
      <formula>NOT(ISERROR(SEARCH("Mayor",G10)))</formula>
    </cfRule>
    <cfRule type="containsText" dxfId="433" priority="583" operator="containsText" text="Alta">
      <formula>NOT(ISERROR(SEARCH("Alta",G10)))</formula>
    </cfRule>
    <cfRule type="containsText" dxfId="432" priority="584" operator="containsText" text="Moderado">
      <formula>NOT(ISERROR(SEARCH("Moderado",G10)))</formula>
    </cfRule>
    <cfRule type="containsText" dxfId="431" priority="585" operator="containsText" text="Menor">
      <formula>NOT(ISERROR(SEARCH("Menor",G10)))</formula>
    </cfRule>
    <cfRule type="containsText" dxfId="430" priority="586" operator="containsText" text="Leve">
      <formula>NOT(ISERROR(SEARCH("Leve",G10)))</formula>
    </cfRule>
  </conditionalFormatting>
  <conditionalFormatting sqref="G61">
    <cfRule type="containsText" dxfId="429" priority="225" operator="containsText" text="Catastrófico">
      <formula>NOT(ISERROR(SEARCH("Catastrófico",G61)))</formula>
    </cfRule>
    <cfRule type="containsText" dxfId="428" priority="226" operator="containsText" text="Mayor">
      <formula>NOT(ISERROR(SEARCH("Mayor",G61)))</formula>
    </cfRule>
    <cfRule type="containsText" dxfId="427" priority="227" operator="containsText" text="Alta">
      <formula>NOT(ISERROR(SEARCH("Alta",G61)))</formula>
    </cfRule>
    <cfRule type="containsText" dxfId="426" priority="228" operator="containsText" text="Moderado">
      <formula>NOT(ISERROR(SEARCH("Moderado",G61)))</formula>
    </cfRule>
    <cfRule type="containsText" dxfId="425" priority="229" operator="containsText" text="Menor">
      <formula>NOT(ISERROR(SEARCH("Menor",G61)))</formula>
    </cfRule>
    <cfRule type="containsText" dxfId="424" priority="230" operator="containsText" text="Leve">
      <formula>NOT(ISERROR(SEARCH("Leve",G61)))</formula>
    </cfRule>
  </conditionalFormatting>
  <conditionalFormatting sqref="G71">
    <cfRule type="containsText" dxfId="423" priority="183" operator="containsText" text="Catastrófico">
      <formula>NOT(ISERROR(SEARCH("Catastrófico",G71)))</formula>
    </cfRule>
    <cfRule type="containsText" dxfId="422" priority="184" operator="containsText" text="Mayor">
      <formula>NOT(ISERROR(SEARCH("Mayor",G71)))</formula>
    </cfRule>
    <cfRule type="containsText" dxfId="421" priority="185" operator="containsText" text="Alta">
      <formula>NOT(ISERROR(SEARCH("Alta",G71)))</formula>
    </cfRule>
    <cfRule type="containsText" dxfId="420" priority="186" operator="containsText" text="Moderado">
      <formula>NOT(ISERROR(SEARCH("Moderado",G71)))</formula>
    </cfRule>
    <cfRule type="containsText" dxfId="419" priority="187" operator="containsText" text="Menor">
      <formula>NOT(ISERROR(SEARCH("Menor",G71)))</formula>
    </cfRule>
    <cfRule type="containsText" dxfId="418" priority="188" operator="containsText" text="Leve">
      <formula>NOT(ISERROR(SEARCH("Leve",G71)))</formula>
    </cfRule>
  </conditionalFormatting>
  <conditionalFormatting sqref="G81">
    <cfRule type="containsText" dxfId="417" priority="57" operator="containsText" text="Catastrófico">
      <formula>NOT(ISERROR(SEARCH("Catastrófico",G81)))</formula>
    </cfRule>
    <cfRule type="containsText" dxfId="416" priority="58" operator="containsText" text="Mayor">
      <formula>NOT(ISERROR(SEARCH("Mayor",G81)))</formula>
    </cfRule>
    <cfRule type="containsText" dxfId="415" priority="59" operator="containsText" text="Alta">
      <formula>NOT(ISERROR(SEARCH("Alta",G81)))</formula>
    </cfRule>
    <cfRule type="containsText" dxfId="414" priority="60" operator="containsText" text="Moderado">
      <formula>NOT(ISERROR(SEARCH("Moderado",G81)))</formula>
    </cfRule>
    <cfRule type="containsText" dxfId="413" priority="61" operator="containsText" text="Menor">
      <formula>NOT(ISERROR(SEARCH("Menor",G81)))</formula>
    </cfRule>
    <cfRule type="containsText" dxfId="412" priority="62" operator="containsText" text="Leve">
      <formula>NOT(ISERROR(SEARCH("Leve",G81)))</formula>
    </cfRule>
  </conditionalFormatting>
  <conditionalFormatting sqref="G91">
    <cfRule type="containsText" dxfId="411" priority="15" operator="containsText" text="Catastrófico">
      <formula>NOT(ISERROR(SEARCH("Catastrófico",G91)))</formula>
    </cfRule>
    <cfRule type="containsText" dxfId="410" priority="16" operator="containsText" text="Mayor">
      <formula>NOT(ISERROR(SEARCH("Mayor",G91)))</formula>
    </cfRule>
    <cfRule type="containsText" dxfId="409" priority="17" operator="containsText" text="Alta">
      <formula>NOT(ISERROR(SEARCH("Alta",G91)))</formula>
    </cfRule>
    <cfRule type="containsText" dxfId="408" priority="18" operator="containsText" text="Moderado">
      <formula>NOT(ISERROR(SEARCH("Moderado",G91)))</formula>
    </cfRule>
    <cfRule type="containsText" dxfId="407" priority="19" operator="containsText" text="Menor">
      <formula>NOT(ISERROR(SEARCH("Menor",G91)))</formula>
    </cfRule>
    <cfRule type="containsText" dxfId="406" priority="20" operator="containsText" text="Leve">
      <formula>NOT(ISERROR(SEARCH("Leve",G91)))</formula>
    </cfRule>
  </conditionalFormatting>
  <conditionalFormatting sqref="H10:I10 H20:I20 H30:I30 H40:I40 H50:I50">
    <cfRule type="containsText" dxfId="405" priority="576" operator="containsText" text="Extremo">
      <formula>NOT(ISERROR(SEARCH("Extremo",H10)))</formula>
    </cfRule>
    <cfRule type="containsText" dxfId="404" priority="577" operator="containsText" text="Alto">
      <formula>NOT(ISERROR(SEARCH("Alto",H10)))</formula>
    </cfRule>
    <cfRule type="containsText" dxfId="403" priority="578" operator="containsText" text="Bajo">
      <formula>NOT(ISERROR(SEARCH("Bajo",H10)))</formula>
    </cfRule>
    <cfRule type="containsText" dxfId="402" priority="579" operator="containsText" text="Moderado">
      <formula>NOT(ISERROR(SEARCH("Moderado",H10)))</formula>
    </cfRule>
    <cfRule type="containsText" dxfId="401" priority="580" operator="containsText" text="Extremo">
      <formula>NOT(ISERROR(SEARCH("Extremo",H10)))</formula>
    </cfRule>
  </conditionalFormatting>
  <conditionalFormatting sqref="H61:I61">
    <cfRule type="containsText" dxfId="400" priority="220" operator="containsText" text="Extremo">
      <formula>NOT(ISERROR(SEARCH("Extremo",H61)))</formula>
    </cfRule>
    <cfRule type="containsText" dxfId="399" priority="221" operator="containsText" text="Alto">
      <formula>NOT(ISERROR(SEARCH("Alto",H61)))</formula>
    </cfRule>
    <cfRule type="containsText" dxfId="398" priority="222" operator="containsText" text="Bajo">
      <formula>NOT(ISERROR(SEARCH("Bajo",H61)))</formula>
    </cfRule>
    <cfRule type="containsText" dxfId="397" priority="223" operator="containsText" text="Moderado">
      <formula>NOT(ISERROR(SEARCH("Moderado",H61)))</formula>
    </cfRule>
    <cfRule type="containsText" dxfId="396" priority="224" operator="containsText" text="Extremo">
      <formula>NOT(ISERROR(SEARCH("Extremo",H61)))</formula>
    </cfRule>
  </conditionalFormatting>
  <conditionalFormatting sqref="H71:I71">
    <cfRule type="containsText" dxfId="395" priority="178" operator="containsText" text="Extremo">
      <formula>NOT(ISERROR(SEARCH("Extremo",H71)))</formula>
    </cfRule>
    <cfRule type="containsText" dxfId="394" priority="179" operator="containsText" text="Alto">
      <formula>NOT(ISERROR(SEARCH("Alto",H71)))</formula>
    </cfRule>
    <cfRule type="containsText" dxfId="393" priority="180" operator="containsText" text="Bajo">
      <formula>NOT(ISERROR(SEARCH("Bajo",H71)))</formula>
    </cfRule>
    <cfRule type="containsText" dxfId="392" priority="181" operator="containsText" text="Moderado">
      <formula>NOT(ISERROR(SEARCH("Moderado",H71)))</formula>
    </cfRule>
    <cfRule type="containsText" dxfId="391" priority="182" operator="containsText" text="Extremo">
      <formula>NOT(ISERROR(SEARCH("Extremo",H71)))</formula>
    </cfRule>
  </conditionalFormatting>
  <conditionalFormatting sqref="H81:I81">
    <cfRule type="containsText" dxfId="390" priority="52" operator="containsText" text="Extremo">
      <formula>NOT(ISERROR(SEARCH("Extremo",H81)))</formula>
    </cfRule>
    <cfRule type="containsText" dxfId="389" priority="53" operator="containsText" text="Alto">
      <formula>NOT(ISERROR(SEARCH("Alto",H81)))</formula>
    </cfRule>
    <cfRule type="containsText" dxfId="388" priority="54" operator="containsText" text="Bajo">
      <formula>NOT(ISERROR(SEARCH("Bajo",H81)))</formula>
    </cfRule>
    <cfRule type="containsText" dxfId="387" priority="55" operator="containsText" text="Moderado">
      <formula>NOT(ISERROR(SEARCH("Moderado",H81)))</formula>
    </cfRule>
    <cfRule type="containsText" dxfId="386" priority="56" operator="containsText" text="Extremo">
      <formula>NOT(ISERROR(SEARCH("Extremo",H81)))</formula>
    </cfRule>
  </conditionalFormatting>
  <conditionalFormatting sqref="H91:I91">
    <cfRule type="containsText" dxfId="385" priority="10" operator="containsText" text="Extremo">
      <formula>NOT(ISERROR(SEARCH("Extremo",H91)))</formula>
    </cfRule>
    <cfRule type="containsText" dxfId="384" priority="11" operator="containsText" text="Alto">
      <formula>NOT(ISERROR(SEARCH("Alto",H91)))</formula>
    </cfRule>
    <cfRule type="containsText" dxfId="383" priority="12" operator="containsText" text="Bajo">
      <formula>NOT(ISERROR(SEARCH("Bajo",H91)))</formula>
    </cfRule>
    <cfRule type="containsText" dxfId="382" priority="13" operator="containsText" text="Moderado">
      <formula>NOT(ISERROR(SEARCH("Moderado",H91)))</formula>
    </cfRule>
    <cfRule type="containsText" dxfId="381" priority="14" operator="containsText" text="Extremo">
      <formula>NOT(ISERROR(SEARCH("Extremo",H91)))</formula>
    </cfRule>
  </conditionalFormatting>
  <conditionalFormatting sqref="J10:J49">
    <cfRule type="containsText" dxfId="380" priority="545" operator="containsText" text="Muy Alta">
      <formula>NOT(ISERROR(SEARCH("Muy Alta",J10)))</formula>
    </cfRule>
    <cfRule type="containsText" dxfId="379" priority="546" operator="containsText" text="Alta">
      <formula>NOT(ISERROR(SEARCH("Alta",J10)))</formula>
    </cfRule>
    <cfRule type="containsText" dxfId="378" priority="547" operator="containsText" text="Media">
      <formula>NOT(ISERROR(SEARCH("Media",J10)))</formula>
    </cfRule>
    <cfRule type="containsText" dxfId="377" priority="548" operator="containsText" text="Baja">
      <formula>NOT(ISERROR(SEARCH("Baja",J10)))</formula>
    </cfRule>
    <cfRule type="containsText" dxfId="376" priority="549" operator="containsText" text="Muy Baja">
      <formula>NOT(ISERROR(SEARCH("Muy Baja",J10)))</formula>
    </cfRule>
  </conditionalFormatting>
  <conditionalFormatting sqref="J10:J58 J61:J100">
    <cfRule type="containsText" dxfId="375" priority="263" operator="containsText" text="Muy Baja">
      <formula>NOT(ISERROR(SEARCH("Muy Baja",J10)))</formula>
    </cfRule>
  </conditionalFormatting>
  <conditionalFormatting sqref="J50:J58 J61:J100">
    <cfRule type="containsText" dxfId="374" priority="253" operator="containsText" text="Muy Baja">
      <formula>NOT(ISERROR(SEARCH("Muy Baja",J50)))</formula>
    </cfRule>
    <cfRule type="containsText" dxfId="373" priority="259" operator="containsText" text="Muy Alta">
      <formula>NOT(ISERROR(SEARCH("Muy Alta",J50)))</formula>
    </cfRule>
    <cfRule type="containsText" dxfId="372" priority="260" operator="containsText" text="Alta">
      <formula>NOT(ISERROR(SEARCH("Alta",J50)))</formula>
    </cfRule>
    <cfRule type="containsText" dxfId="371" priority="261" operator="containsText" text="Media">
      <formula>NOT(ISERROR(SEARCH("Media",J50)))</formula>
    </cfRule>
    <cfRule type="containsText" dxfId="370" priority="262" operator="containsText" text="Baja">
      <formula>NOT(ISERROR(SEARCH("Baja",J50)))</formula>
    </cfRule>
  </conditionalFormatting>
  <conditionalFormatting sqref="K10:K58 K61:K100">
    <cfRule type="containsText" dxfId="369" priority="254" operator="containsText" text="Catastrófico">
      <formula>NOT(ISERROR(SEARCH("Catastrófico",K10)))</formula>
    </cfRule>
    <cfRule type="containsText" dxfId="368" priority="255" operator="containsText" text="Moderado">
      <formula>NOT(ISERROR(SEARCH("Moderado",K10)))</formula>
    </cfRule>
    <cfRule type="containsText" dxfId="367" priority="256" operator="containsText" text="Menor">
      <formula>NOT(ISERROR(SEARCH("Menor",K10)))</formula>
    </cfRule>
    <cfRule type="containsText" dxfId="366" priority="257" operator="containsText" text="Leve">
      <formula>NOT(ISERROR(SEARCH("Leve",K10)))</formula>
    </cfRule>
    <cfRule type="containsText" dxfId="365" priority="258" operator="containsText" text="Mayor">
      <formula>NOT(ISERROR(SEARCH("Mayor",K10)))</formula>
    </cfRule>
  </conditionalFormatting>
  <conditionalFormatting sqref="M10 M20 M30 M40">
    <cfRule type="containsText" dxfId="364" priority="550" operator="containsText" text="Extremo">
      <formula>NOT(ISERROR(SEARCH("Extremo",M10)))</formula>
    </cfRule>
    <cfRule type="containsText" dxfId="363" priority="551" operator="containsText" text="Alto">
      <formula>NOT(ISERROR(SEARCH("Alto",M10)))</formula>
    </cfRule>
    <cfRule type="containsText" dxfId="362" priority="552" operator="containsText" text="Moderado">
      <formula>NOT(ISERROR(SEARCH("Moderado",M10)))</formula>
    </cfRule>
    <cfRule type="containsText" dxfId="361" priority="553" operator="containsText" text="Menor">
      <formula>NOT(ISERROR(SEARCH("Menor",M10)))</formula>
    </cfRule>
    <cfRule type="containsText" dxfId="360" priority="554" operator="containsText" text="Bajo">
      <formula>NOT(ISERROR(SEARCH("Bajo",M10)))</formula>
    </cfRule>
    <cfRule type="containsText" dxfId="359" priority="555" operator="containsText" text="Moderado">
      <formula>NOT(ISERROR(SEARCH("Moderado",M10)))</formula>
    </cfRule>
    <cfRule type="containsText" dxfId="358" priority="556" operator="containsText" text="Extremo">
      <formula>NOT(ISERROR(SEARCH("Extremo",M10)))</formula>
    </cfRule>
    <cfRule type="containsText" dxfId="357" priority="557" operator="containsText" text="Baja">
      <formula>NOT(ISERROR(SEARCH("Baja",M10)))</formula>
    </cfRule>
    <cfRule type="containsText" dxfId="356" priority="558" operator="containsText" text="Alto">
      <formula>NOT(ISERROR(SEARCH("Alto",M10)))</formula>
    </cfRule>
  </conditionalFormatting>
  <conditionalFormatting sqref="M50">
    <cfRule type="containsText" dxfId="355" priority="264" operator="containsText" text="Extremo">
      <formula>NOT(ISERROR(SEARCH("Extremo",M50)))</formula>
    </cfRule>
    <cfRule type="containsText" dxfId="354" priority="265" operator="containsText" text="Alto">
      <formula>NOT(ISERROR(SEARCH("Alto",M50)))</formula>
    </cfRule>
    <cfRule type="containsText" dxfId="353" priority="266" operator="containsText" text="Moderado">
      <formula>NOT(ISERROR(SEARCH("Moderado",M50)))</formula>
    </cfRule>
    <cfRule type="containsText" dxfId="352" priority="267" operator="containsText" text="Menor">
      <formula>NOT(ISERROR(SEARCH("Menor",M50)))</formula>
    </cfRule>
    <cfRule type="containsText" dxfId="351" priority="268" operator="containsText" text="Bajo">
      <formula>NOT(ISERROR(SEARCH("Bajo",M50)))</formula>
    </cfRule>
    <cfRule type="containsText" dxfId="350" priority="269" operator="containsText" text="Moderado">
      <formula>NOT(ISERROR(SEARCH("Moderado",M50)))</formula>
    </cfRule>
    <cfRule type="containsText" dxfId="349" priority="270" operator="containsText" text="Extremo">
      <formula>NOT(ISERROR(SEARCH("Extremo",M50)))</formula>
    </cfRule>
    <cfRule type="containsText" dxfId="348" priority="271" operator="containsText" text="Baja">
      <formula>NOT(ISERROR(SEARCH("Baja",M50)))</formula>
    </cfRule>
    <cfRule type="containsText" dxfId="347" priority="272" operator="containsText" text="Alto">
      <formula>NOT(ISERROR(SEARCH("Alto",M50)))</formula>
    </cfRule>
  </conditionalFormatting>
  <conditionalFormatting sqref="M61">
    <cfRule type="containsText" dxfId="346" priority="211" operator="containsText" text="Extremo">
      <formula>NOT(ISERROR(SEARCH("Extremo",M61)))</formula>
    </cfRule>
    <cfRule type="containsText" dxfId="345" priority="212" operator="containsText" text="Alto">
      <formula>NOT(ISERROR(SEARCH("Alto",M61)))</formula>
    </cfRule>
    <cfRule type="containsText" dxfId="344" priority="213" operator="containsText" text="Moderado">
      <formula>NOT(ISERROR(SEARCH("Moderado",M61)))</formula>
    </cfRule>
    <cfRule type="containsText" dxfId="343" priority="214" operator="containsText" text="Menor">
      <formula>NOT(ISERROR(SEARCH("Menor",M61)))</formula>
    </cfRule>
    <cfRule type="containsText" dxfId="342" priority="215" operator="containsText" text="Bajo">
      <formula>NOT(ISERROR(SEARCH("Bajo",M61)))</formula>
    </cfRule>
    <cfRule type="containsText" dxfId="341" priority="216" operator="containsText" text="Moderado">
      <formula>NOT(ISERROR(SEARCH("Moderado",M61)))</formula>
    </cfRule>
    <cfRule type="containsText" dxfId="340" priority="217" operator="containsText" text="Extremo">
      <formula>NOT(ISERROR(SEARCH("Extremo",M61)))</formula>
    </cfRule>
    <cfRule type="containsText" dxfId="339" priority="218" operator="containsText" text="Baja">
      <formula>NOT(ISERROR(SEARCH("Baja",M61)))</formula>
    </cfRule>
    <cfRule type="containsText" dxfId="338" priority="219" operator="containsText" text="Alto">
      <formula>NOT(ISERROR(SEARCH("Alto",M61)))</formula>
    </cfRule>
  </conditionalFormatting>
  <conditionalFormatting sqref="M71">
    <cfRule type="containsText" dxfId="337" priority="169" operator="containsText" text="Extremo">
      <formula>NOT(ISERROR(SEARCH("Extremo",M71)))</formula>
    </cfRule>
    <cfRule type="containsText" dxfId="336" priority="170" operator="containsText" text="Alto">
      <formula>NOT(ISERROR(SEARCH("Alto",M71)))</formula>
    </cfRule>
    <cfRule type="containsText" dxfId="335" priority="171" operator="containsText" text="Moderado">
      <formula>NOT(ISERROR(SEARCH("Moderado",M71)))</formula>
    </cfRule>
    <cfRule type="containsText" dxfId="334" priority="172" operator="containsText" text="Menor">
      <formula>NOT(ISERROR(SEARCH("Menor",M71)))</formula>
    </cfRule>
    <cfRule type="containsText" dxfId="333" priority="173" operator="containsText" text="Bajo">
      <formula>NOT(ISERROR(SEARCH("Bajo",M71)))</formula>
    </cfRule>
    <cfRule type="containsText" dxfId="332" priority="174" operator="containsText" text="Moderado">
      <formula>NOT(ISERROR(SEARCH("Moderado",M71)))</formula>
    </cfRule>
    <cfRule type="containsText" dxfId="331" priority="175" operator="containsText" text="Extremo">
      <formula>NOT(ISERROR(SEARCH("Extremo",M71)))</formula>
    </cfRule>
    <cfRule type="containsText" dxfId="330" priority="176" operator="containsText" text="Baja">
      <formula>NOT(ISERROR(SEARCH("Baja",M71)))</formula>
    </cfRule>
    <cfRule type="containsText" dxfId="329" priority="177" operator="containsText" text="Alto">
      <formula>NOT(ISERROR(SEARCH("Alto",M71)))</formula>
    </cfRule>
  </conditionalFormatting>
  <conditionalFormatting sqref="M81">
    <cfRule type="containsText" dxfId="328" priority="43" operator="containsText" text="Extremo">
      <formula>NOT(ISERROR(SEARCH("Extremo",M81)))</formula>
    </cfRule>
    <cfRule type="containsText" dxfId="327" priority="44" operator="containsText" text="Alto">
      <formula>NOT(ISERROR(SEARCH("Alto",M81)))</formula>
    </cfRule>
    <cfRule type="containsText" dxfId="326" priority="45" operator="containsText" text="Moderado">
      <formula>NOT(ISERROR(SEARCH("Moderado",M81)))</formula>
    </cfRule>
    <cfRule type="containsText" dxfId="325" priority="46" operator="containsText" text="Menor">
      <formula>NOT(ISERROR(SEARCH("Menor",M81)))</formula>
    </cfRule>
    <cfRule type="containsText" dxfId="324" priority="47" operator="containsText" text="Bajo">
      <formula>NOT(ISERROR(SEARCH("Bajo",M81)))</formula>
    </cfRule>
    <cfRule type="containsText" dxfId="323" priority="48" operator="containsText" text="Moderado">
      <formula>NOT(ISERROR(SEARCH("Moderado",M81)))</formula>
    </cfRule>
    <cfRule type="containsText" dxfId="322" priority="49" operator="containsText" text="Extremo">
      <formula>NOT(ISERROR(SEARCH("Extremo",M81)))</formula>
    </cfRule>
    <cfRule type="containsText" dxfId="321" priority="50" operator="containsText" text="Baja">
      <formula>NOT(ISERROR(SEARCH("Baja",M81)))</formula>
    </cfRule>
    <cfRule type="containsText" dxfId="320" priority="51" operator="containsText" text="Alto">
      <formula>NOT(ISERROR(SEARCH("Alto",M81)))</formula>
    </cfRule>
  </conditionalFormatting>
  <conditionalFormatting sqref="M91">
    <cfRule type="containsText" dxfId="319" priority="1" operator="containsText" text="Extremo">
      <formula>NOT(ISERROR(SEARCH("Extremo",M91)))</formula>
    </cfRule>
    <cfRule type="containsText" dxfId="318" priority="2" operator="containsText" text="Alto">
      <formula>NOT(ISERROR(SEARCH("Alto",M91)))</formula>
    </cfRule>
    <cfRule type="containsText" dxfId="317" priority="3" operator="containsText" text="Moderado">
      <formula>NOT(ISERROR(SEARCH("Moderado",M91)))</formula>
    </cfRule>
    <cfRule type="containsText" dxfId="316" priority="4" operator="containsText" text="Menor">
      <formula>NOT(ISERROR(SEARCH("Menor",M91)))</formula>
    </cfRule>
    <cfRule type="containsText" dxfId="315" priority="5" operator="containsText" text="Bajo">
      <formula>NOT(ISERROR(SEARCH("Bajo",M91)))</formula>
    </cfRule>
    <cfRule type="containsText" dxfId="314" priority="6" operator="containsText" text="Moderado">
      <formula>NOT(ISERROR(SEARCH("Moderado",M91)))</formula>
    </cfRule>
    <cfRule type="containsText" dxfId="313" priority="7" operator="containsText" text="Extremo">
      <formula>NOT(ISERROR(SEARCH("Extremo",M91)))</formula>
    </cfRule>
    <cfRule type="containsText" dxfId="312" priority="8" operator="containsText" text="Baja">
      <formula>NOT(ISERROR(SEARCH("Baja",M91)))</formula>
    </cfRule>
    <cfRule type="containsText" dxfId="311" priority="9" operator="containsText" text="Alto">
      <formula>NOT(ISERROR(SEARCH("Alto",M91)))</formula>
    </cfRule>
  </conditionalFormatting>
  <dataValidations count="1">
    <dataValidation type="list" allowBlank="1" showInputMessage="1" showErrorMessage="1" sqref="D10:D100" xr:uid="{00000000-0002-0000-0700-000000000000}">
      <formula1>#REF!</formula1>
    </dataValidation>
  </dataValidations>
  <printOptions horizontalCentered="1"/>
  <pageMargins left="0.70866141732283472" right="0.70866141732283472" top="0.74803149606299213" bottom="0.74803149606299213" header="0.31496062992125984" footer="0.31496062992125984"/>
  <pageSetup scale="58"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containsText" priority="606" operator="containsText" id="{E50DE147-7B2A-40A6-95D7-AEA96FC942F8}">
            <xm:f>NOT(ISERROR(SEARCH('8- Políticas de Administración '!$B$5,F10)))</xm:f>
            <xm:f>'8- Políticas de Administración '!$B$5</xm:f>
            <x14:dxf>
              <font>
                <color rgb="FF006100"/>
              </font>
              <fill>
                <patternFill>
                  <bgColor rgb="FFC6EFCE"/>
                </patternFill>
              </fill>
            </x14:dxf>
          </x14:cfRule>
          <x14:cfRule type="containsText" priority="607" operator="containsText" id="{1034B27F-53CC-4A29-BA39-C5FDB949099A}">
            <xm:f>NOT(ISERROR(SEARCH('8- Políticas de Administración '!$B$5,F10)))</xm:f>
            <xm:f>'8- Políticas de Administración '!$B$5</xm:f>
            <x14:dxf>
              <font>
                <color rgb="FF9C0006"/>
              </font>
              <fill>
                <patternFill>
                  <bgColor rgb="FFFFC7CE"/>
                </patternFill>
              </fill>
            </x14:dxf>
          </x14:cfRule>
          <xm:sqref>F10 F20 F30 F40 F50</xm:sqref>
        </x14:conditionalFormatting>
        <x14:conditionalFormatting xmlns:xm="http://schemas.microsoft.com/office/excel/2006/main">
          <x14:cfRule type="containsText" priority="249" operator="containsText" id="{91756295-6D92-47C2-BE74-D10A34FEA2E1}">
            <xm:f>NOT(ISERROR(SEARCH('8- Políticas de Administración '!$B$5,F61)))</xm:f>
            <xm:f>'8- Políticas de Administración '!$B$5</xm:f>
            <x14:dxf>
              <font>
                <color rgb="FF006100"/>
              </font>
              <fill>
                <patternFill>
                  <bgColor rgb="FFC6EFCE"/>
                </patternFill>
              </fill>
            </x14:dxf>
          </x14:cfRule>
          <x14:cfRule type="containsText" priority="250" operator="containsText" id="{3190203D-BB23-48A1-90E6-DEE308CAD889}">
            <xm:f>NOT(ISERROR(SEARCH('8- Políticas de Administración '!$B$5,F61)))</xm:f>
            <xm:f>'8- Políticas de Administración '!$B$5</xm:f>
            <x14:dxf>
              <font>
                <color rgb="FF9C0006"/>
              </font>
              <fill>
                <patternFill>
                  <bgColor rgb="FFFFC7CE"/>
                </patternFill>
              </fill>
            </x14:dxf>
          </x14:cfRule>
          <xm:sqref>F61</xm:sqref>
        </x14:conditionalFormatting>
        <x14:conditionalFormatting xmlns:xm="http://schemas.microsoft.com/office/excel/2006/main">
          <x14:cfRule type="containsText" priority="207" operator="containsText" id="{37B1FF55-3E45-460B-95E7-60D085119331}">
            <xm:f>NOT(ISERROR(SEARCH('8- Políticas de Administración '!$B$5,F71)))</xm:f>
            <xm:f>'8- Políticas de Administración '!$B$5</xm:f>
            <x14:dxf>
              <font>
                <color rgb="FF006100"/>
              </font>
              <fill>
                <patternFill>
                  <bgColor rgb="FFC6EFCE"/>
                </patternFill>
              </fill>
            </x14:dxf>
          </x14:cfRule>
          <x14:cfRule type="containsText" priority="208" operator="containsText" id="{C867839D-11E6-4724-8481-E951D7A735DE}">
            <xm:f>NOT(ISERROR(SEARCH('8- Políticas de Administración '!$B$5,F71)))</xm:f>
            <xm:f>'8- Políticas de Administración '!$B$5</xm:f>
            <x14:dxf>
              <font>
                <color rgb="FF9C0006"/>
              </font>
              <fill>
                <patternFill>
                  <bgColor rgb="FFFFC7CE"/>
                </patternFill>
              </fill>
            </x14:dxf>
          </x14:cfRule>
          <xm:sqref>F71</xm:sqref>
        </x14:conditionalFormatting>
        <x14:conditionalFormatting xmlns:xm="http://schemas.microsoft.com/office/excel/2006/main">
          <x14:cfRule type="containsText" priority="81" operator="containsText" id="{B789873B-1499-470E-AC4A-852F1DABE718}">
            <xm:f>NOT(ISERROR(SEARCH('8- Políticas de Administración '!$B$5,F81)))</xm:f>
            <xm:f>'8- Políticas de Administración '!$B$5</xm:f>
            <x14:dxf>
              <font>
                <color rgb="FF006100"/>
              </font>
              <fill>
                <patternFill>
                  <bgColor rgb="FFC6EFCE"/>
                </patternFill>
              </fill>
            </x14:dxf>
          </x14:cfRule>
          <x14:cfRule type="containsText" priority="82" operator="containsText" id="{3720DE3E-57B0-4635-83EB-15526E5A76B6}">
            <xm:f>NOT(ISERROR(SEARCH('8- Políticas de Administración '!$B$5,F81)))</xm:f>
            <xm:f>'8- Políticas de Administración '!$B$5</xm:f>
            <x14:dxf>
              <font>
                <color rgb="FF9C0006"/>
              </font>
              <fill>
                <patternFill>
                  <bgColor rgb="FFFFC7CE"/>
                </patternFill>
              </fill>
            </x14:dxf>
          </x14:cfRule>
          <xm:sqref>F81</xm:sqref>
        </x14:conditionalFormatting>
        <x14:conditionalFormatting xmlns:xm="http://schemas.microsoft.com/office/excel/2006/main">
          <x14:cfRule type="containsText" priority="39" operator="containsText" id="{0C561044-5F74-4808-B0CD-95AA49655497}">
            <xm:f>NOT(ISERROR(SEARCH('8- Políticas de Administración '!$B$5,F91)))</xm:f>
            <xm:f>'8- Políticas de Administración '!$B$5</xm:f>
            <x14:dxf>
              <font>
                <color rgb="FF006100"/>
              </font>
              <fill>
                <patternFill>
                  <bgColor rgb="FFC6EFCE"/>
                </patternFill>
              </fill>
            </x14:dxf>
          </x14:cfRule>
          <x14:cfRule type="containsText" priority="40" operator="containsText" id="{A6DCE7D2-2258-4111-B179-C9F8DFACFD5B}">
            <xm:f>NOT(ISERROR(SEARCH('8- Políticas de Administración '!$B$5,F91)))</xm:f>
            <xm:f>'8- Políticas de Administración '!$B$5</xm:f>
            <x14:dxf>
              <font>
                <color rgb="FF9C0006"/>
              </font>
              <fill>
                <patternFill>
                  <bgColor rgb="FFFFC7CE"/>
                </patternFill>
              </fill>
            </x14:dxf>
          </x14:cfRule>
          <xm:sqref>F91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'9- Matriz de Calor '!$S$8:$S$11</xm:f>
          </x14:formula1>
          <xm:sqref>N10:N100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F0"/>
    <pageSetUpPr fitToPage="1"/>
  </sheetPr>
  <dimension ref="A1:EH718"/>
  <sheetViews>
    <sheetView showGridLines="0" zoomScale="70" zoomScaleNormal="70" workbookViewId="0">
      <selection activeCell="C17" sqref="C17:E17"/>
    </sheetView>
  </sheetViews>
  <sheetFormatPr defaultColWidth="11.42578125" defaultRowHeight="15"/>
  <cols>
    <col min="2" max="2" width="24.28515625" customWidth="1"/>
    <col min="3" max="3" width="62.85546875" customWidth="1"/>
    <col min="4" max="4" width="10.28515625" bestFit="1" customWidth="1"/>
    <col min="5" max="5" width="84.28515625" style="45" customWidth="1"/>
    <col min="6" max="6" width="24.7109375" customWidth="1"/>
    <col min="7" max="7" width="11.5703125" customWidth="1"/>
    <col min="8" max="8" width="13.7109375" customWidth="1"/>
    <col min="9" max="9" width="38.140625" hidden="1" customWidth="1"/>
    <col min="10" max="13" width="11.5703125" customWidth="1"/>
    <col min="14" max="14" width="11.5703125" style="126"/>
    <col min="15" max="15" width="102.7109375" style="317" customWidth="1"/>
    <col min="16" max="32" width="11.5703125" style="94"/>
    <col min="33" max="36" width="11.42578125" style="3"/>
    <col min="37" max="138" width="11.42578125" style="2"/>
  </cols>
  <sheetData>
    <row r="1" spans="1:138" s="2" customFormat="1">
      <c r="E1" s="42"/>
      <c r="N1" s="123"/>
      <c r="O1" s="312"/>
      <c r="P1" s="3"/>
      <c r="Q1" s="3"/>
      <c r="R1" s="3"/>
      <c r="S1" s="3"/>
      <c r="T1" s="3"/>
      <c r="U1" s="3"/>
      <c r="V1" s="3"/>
      <c r="W1" s="3"/>
      <c r="X1" s="3"/>
      <c r="Y1" s="3"/>
      <c r="Z1" s="3"/>
      <c r="AA1" s="3"/>
      <c r="AB1" s="3"/>
      <c r="AC1" s="3"/>
      <c r="AD1" s="3"/>
      <c r="AE1" s="3"/>
      <c r="AF1" s="3"/>
      <c r="AG1" s="3"/>
      <c r="AH1" s="3"/>
      <c r="AI1" s="3"/>
      <c r="AJ1" s="3"/>
    </row>
    <row r="2" spans="1:138" ht="24" thickBot="1">
      <c r="A2" s="2"/>
      <c r="B2" s="756" t="s">
        <v>465</v>
      </c>
      <c r="C2" s="756"/>
      <c r="D2" s="756"/>
      <c r="E2" s="756"/>
      <c r="F2" s="83"/>
      <c r="G2" s="2"/>
      <c r="H2" s="2"/>
      <c r="I2" s="2"/>
      <c r="J2" s="2"/>
      <c r="K2" s="2"/>
      <c r="L2" s="2"/>
      <c r="M2" s="2"/>
      <c r="N2" s="123"/>
      <c r="O2" s="312"/>
      <c r="P2" s="3"/>
      <c r="Q2" s="3"/>
      <c r="R2" s="3"/>
      <c r="S2" s="3"/>
      <c r="T2" s="3"/>
      <c r="U2" s="3"/>
      <c r="V2" s="3"/>
      <c r="W2" s="3"/>
      <c r="X2" s="3"/>
      <c r="Y2" s="3"/>
      <c r="Z2" s="3"/>
      <c r="AA2" s="3"/>
      <c r="AB2" s="3"/>
      <c r="AC2" s="3"/>
      <c r="AD2" s="3"/>
      <c r="AE2" s="3"/>
      <c r="AF2" s="3"/>
    </row>
    <row r="3" spans="1:138" ht="15.75" thickTop="1">
      <c r="A3" s="2"/>
      <c r="B3" s="16"/>
      <c r="C3" s="16"/>
      <c r="D3" s="16"/>
      <c r="E3" s="43"/>
      <c r="F3" s="2"/>
      <c r="G3" s="2"/>
      <c r="H3" s="2"/>
      <c r="I3" s="2"/>
      <c r="J3" s="2"/>
      <c r="K3" s="2"/>
      <c r="L3" s="2"/>
      <c r="M3" s="2"/>
      <c r="N3" s="123"/>
      <c r="O3" s="312"/>
      <c r="P3" s="3"/>
      <c r="Q3" s="3"/>
      <c r="R3" s="3"/>
      <c r="S3" s="3"/>
      <c r="T3" s="3"/>
      <c r="U3" s="3"/>
      <c r="V3" s="3"/>
      <c r="W3" s="3"/>
      <c r="X3" s="3"/>
      <c r="Y3" s="3"/>
      <c r="Z3" s="3"/>
      <c r="AA3" s="3"/>
      <c r="AB3" s="3"/>
      <c r="AC3" s="3"/>
      <c r="AD3" s="3"/>
      <c r="AE3" s="3"/>
      <c r="AF3" s="3"/>
    </row>
    <row r="4" spans="1:138" ht="21">
      <c r="A4" s="2"/>
      <c r="B4" s="58"/>
      <c r="C4" s="59" t="s">
        <v>466</v>
      </c>
      <c r="D4" s="59"/>
      <c r="E4" s="59" t="s">
        <v>467</v>
      </c>
      <c r="F4" s="60"/>
      <c r="G4" s="2"/>
      <c r="H4" s="2"/>
      <c r="I4" s="2"/>
      <c r="J4" s="2"/>
      <c r="K4" s="2"/>
      <c r="L4" s="2"/>
      <c r="M4" s="2"/>
      <c r="N4" s="123"/>
      <c r="O4" s="312"/>
      <c r="P4" s="3"/>
      <c r="Q4" s="3"/>
      <c r="R4" s="3"/>
      <c r="S4" s="3"/>
      <c r="T4" s="3"/>
      <c r="U4" s="3"/>
      <c r="V4" s="3"/>
      <c r="W4" s="3"/>
      <c r="X4" s="3"/>
      <c r="Y4" s="3"/>
      <c r="Z4" s="3"/>
      <c r="AA4" s="3"/>
      <c r="AB4" s="3"/>
      <c r="AC4" s="3"/>
      <c r="AD4" s="3"/>
      <c r="AE4" s="3"/>
      <c r="AF4" s="3"/>
    </row>
    <row r="5" spans="1:138" ht="40.5">
      <c r="A5" s="2"/>
      <c r="B5" s="58"/>
      <c r="C5" s="59" t="s">
        <v>468</v>
      </c>
      <c r="D5" s="59"/>
      <c r="E5" s="61" t="s">
        <v>469</v>
      </c>
      <c r="F5" s="59" t="s">
        <v>467</v>
      </c>
      <c r="G5" s="2"/>
      <c r="H5" s="2"/>
      <c r="I5" s="2"/>
      <c r="J5" s="2"/>
      <c r="K5" s="2"/>
      <c r="L5" s="2"/>
      <c r="M5" s="2"/>
      <c r="N5" s="123"/>
      <c r="O5" s="312"/>
      <c r="P5" s="3"/>
      <c r="Q5" s="3"/>
      <c r="R5" s="3"/>
      <c r="S5" s="3"/>
      <c r="T5" s="3"/>
      <c r="U5" s="3"/>
      <c r="V5" s="3"/>
      <c r="W5" s="3"/>
      <c r="X5" s="3"/>
      <c r="Y5" s="3"/>
      <c r="Z5" s="3"/>
      <c r="AA5" s="3"/>
      <c r="AB5" s="3"/>
      <c r="AC5" s="3"/>
      <c r="AD5" s="3"/>
      <c r="AE5" s="3"/>
      <c r="AF5" s="3"/>
    </row>
    <row r="6" spans="1:138" ht="20.25">
      <c r="A6" s="2"/>
      <c r="B6" s="62" t="s">
        <v>470</v>
      </c>
      <c r="C6" s="108" t="s">
        <v>471</v>
      </c>
      <c r="D6" s="63">
        <v>0.04</v>
      </c>
      <c r="E6" s="64" t="s">
        <v>472</v>
      </c>
      <c r="F6" s="65">
        <v>1</v>
      </c>
      <c r="G6" s="2"/>
      <c r="H6" s="47"/>
      <c r="I6" s="2"/>
      <c r="J6" s="2"/>
      <c r="K6" s="2"/>
      <c r="L6" s="2"/>
      <c r="M6" s="2"/>
      <c r="N6" s="123"/>
      <c r="O6" s="313"/>
      <c r="P6" s="3"/>
      <c r="Q6" s="3"/>
      <c r="R6" s="3"/>
      <c r="S6" s="3"/>
      <c r="T6" s="3"/>
      <c r="U6" s="3"/>
      <c r="V6" s="3"/>
      <c r="W6" s="3"/>
      <c r="X6" s="3"/>
      <c r="Y6" s="3"/>
      <c r="Z6" s="3"/>
      <c r="AA6" s="3"/>
      <c r="AB6" s="3"/>
      <c r="AC6" s="3"/>
      <c r="AD6" s="3"/>
      <c r="AE6" s="3"/>
      <c r="AF6" s="3"/>
    </row>
    <row r="7" spans="1:138" ht="20.25">
      <c r="A7" s="2"/>
      <c r="B7" s="66" t="s">
        <v>473</v>
      </c>
      <c r="C7" s="108" t="s">
        <v>474</v>
      </c>
      <c r="D7" s="63">
        <v>0.09</v>
      </c>
      <c r="E7" s="64" t="s">
        <v>475</v>
      </c>
      <c r="F7" s="65">
        <v>2</v>
      </c>
      <c r="G7" s="2"/>
      <c r="H7" s="2"/>
      <c r="I7" s="2"/>
      <c r="J7" s="2"/>
      <c r="K7" s="2"/>
      <c r="L7" s="2"/>
      <c r="M7" s="2"/>
      <c r="N7" s="123"/>
      <c r="O7" s="313"/>
      <c r="P7" s="3"/>
      <c r="Q7" s="3"/>
      <c r="R7" s="3"/>
      <c r="S7" s="3"/>
      <c r="T7" s="3"/>
      <c r="U7" s="3"/>
      <c r="V7" s="3"/>
      <c r="W7" s="3"/>
      <c r="X7" s="3"/>
      <c r="Y7" s="3"/>
      <c r="Z7" s="3"/>
      <c r="AA7" s="3"/>
      <c r="AB7" s="3"/>
      <c r="AC7" s="3"/>
      <c r="AD7" s="3"/>
      <c r="AE7" s="3"/>
      <c r="AF7" s="3"/>
    </row>
    <row r="8" spans="1:138" ht="20.25">
      <c r="A8" s="2"/>
      <c r="B8" s="67" t="s">
        <v>476</v>
      </c>
      <c r="C8" s="108" t="s">
        <v>477</v>
      </c>
      <c r="D8" s="63">
        <v>0.28999999999999998</v>
      </c>
      <c r="E8" s="64" t="s">
        <v>478</v>
      </c>
      <c r="F8" s="65">
        <v>3</v>
      </c>
      <c r="G8" s="2"/>
      <c r="H8" s="2"/>
      <c r="I8" s="2"/>
      <c r="J8" s="2"/>
      <c r="K8" s="2"/>
      <c r="L8" s="2"/>
      <c r="M8" s="2"/>
      <c r="N8" s="123"/>
      <c r="O8" s="313"/>
      <c r="P8" s="3"/>
      <c r="Q8" s="3"/>
      <c r="R8" s="3"/>
      <c r="S8" s="3"/>
      <c r="T8" s="3"/>
      <c r="U8" s="3"/>
      <c r="V8" s="3"/>
      <c r="W8" s="3"/>
      <c r="X8" s="3"/>
      <c r="Y8" s="3"/>
      <c r="Z8" s="3"/>
      <c r="AA8" s="3"/>
      <c r="AB8" s="3"/>
      <c r="AC8" s="3"/>
      <c r="AD8" s="3"/>
      <c r="AE8" s="3"/>
      <c r="AF8" s="3"/>
    </row>
    <row r="9" spans="1:138" ht="20.25">
      <c r="A9" s="2"/>
      <c r="B9" s="68" t="s">
        <v>479</v>
      </c>
      <c r="C9" s="108" t="s">
        <v>480</v>
      </c>
      <c r="D9" s="63">
        <v>0.49</v>
      </c>
      <c r="E9" s="64" t="s">
        <v>481</v>
      </c>
      <c r="F9" s="65">
        <v>4</v>
      </c>
      <c r="G9" s="2"/>
      <c r="H9" s="2"/>
      <c r="I9" s="2"/>
      <c r="J9" s="2"/>
      <c r="K9" s="2"/>
      <c r="L9" s="2"/>
      <c r="M9" s="2"/>
      <c r="N9" s="123"/>
      <c r="O9" s="313"/>
      <c r="P9" s="3"/>
      <c r="Q9" s="3"/>
      <c r="R9" s="3"/>
      <c r="S9" s="3"/>
      <c r="T9" s="3"/>
      <c r="U9" s="3"/>
      <c r="V9" s="3"/>
      <c r="W9" s="3"/>
      <c r="X9" s="3"/>
      <c r="Y9" s="3"/>
      <c r="Z9" s="3"/>
      <c r="AA9" s="3"/>
      <c r="AB9" s="3"/>
      <c r="AC9" s="3"/>
      <c r="AD9" s="3"/>
      <c r="AE9" s="3"/>
      <c r="AF9" s="3"/>
    </row>
    <row r="10" spans="1:138" ht="20.25">
      <c r="A10" s="2"/>
      <c r="B10" s="69" t="s">
        <v>482</v>
      </c>
      <c r="C10" s="108" t="s">
        <v>483</v>
      </c>
      <c r="D10" s="63">
        <v>1</v>
      </c>
      <c r="E10" s="64" t="s">
        <v>484</v>
      </c>
      <c r="F10" s="65">
        <v>5</v>
      </c>
      <c r="G10" s="2"/>
      <c r="H10" s="2"/>
      <c r="I10" s="88" t="s">
        <v>377</v>
      </c>
      <c r="J10" s="2"/>
      <c r="K10" s="2"/>
      <c r="L10" s="2"/>
      <c r="M10" s="2"/>
      <c r="N10" s="123"/>
      <c r="O10" s="313"/>
      <c r="P10" s="3"/>
      <c r="Q10" s="3"/>
      <c r="R10" s="3"/>
      <c r="S10" s="3"/>
      <c r="T10" s="3"/>
      <c r="U10" s="3"/>
      <c r="V10" s="3"/>
      <c r="W10" s="3"/>
      <c r="X10" s="3"/>
      <c r="Y10" s="3"/>
      <c r="Z10" s="3"/>
      <c r="AA10" s="3"/>
      <c r="AB10" s="3"/>
      <c r="AC10" s="3"/>
      <c r="AD10" s="3"/>
      <c r="AE10" s="3"/>
      <c r="AF10" s="3"/>
    </row>
    <row r="11" spans="1:138" ht="16.5">
      <c r="A11" s="2"/>
      <c r="B11" s="4"/>
      <c r="C11" s="3"/>
      <c r="D11" s="3"/>
      <c r="E11" s="44"/>
      <c r="F11" s="2"/>
      <c r="G11" s="2"/>
      <c r="H11" s="2"/>
      <c r="I11" s="2"/>
      <c r="J11" s="2"/>
      <c r="K11" s="2"/>
      <c r="L11" s="2"/>
      <c r="M11" s="2"/>
      <c r="N11" s="123"/>
      <c r="O11" s="312"/>
      <c r="P11" s="3"/>
      <c r="Q11" s="3"/>
      <c r="R11" s="3"/>
      <c r="S11" s="3"/>
      <c r="T11" s="3"/>
      <c r="U11" s="3"/>
      <c r="V11" s="3"/>
      <c r="W11" s="3"/>
      <c r="X11" s="3"/>
      <c r="Y11" s="3"/>
      <c r="Z11" s="3"/>
      <c r="AA11" s="3"/>
      <c r="AB11" s="3"/>
      <c r="AC11" s="3"/>
      <c r="AD11" s="3"/>
      <c r="AE11" s="3"/>
      <c r="AF11" s="3"/>
    </row>
    <row r="12" spans="1:138">
      <c r="A12" s="2"/>
      <c r="B12" s="2"/>
      <c r="C12" s="2"/>
      <c r="D12" s="2"/>
      <c r="E12" s="42"/>
      <c r="F12" s="2"/>
      <c r="G12" s="2"/>
      <c r="H12" s="2"/>
      <c r="I12" s="2"/>
      <c r="J12" s="2"/>
      <c r="K12" s="2"/>
      <c r="L12" s="2"/>
      <c r="M12" s="2"/>
      <c r="N12" s="123"/>
      <c r="O12" s="312"/>
      <c r="P12" s="3"/>
      <c r="Q12" s="3"/>
      <c r="R12" s="3"/>
      <c r="S12" s="3"/>
      <c r="T12" s="3"/>
      <c r="U12" s="3"/>
      <c r="V12" s="3"/>
      <c r="W12" s="3"/>
      <c r="X12" s="3"/>
      <c r="Y12" s="3"/>
      <c r="Z12" s="3"/>
      <c r="AA12" s="3"/>
      <c r="AB12" s="3"/>
      <c r="AC12" s="3"/>
      <c r="AD12" s="3"/>
      <c r="AE12" s="3"/>
      <c r="AF12" s="3"/>
    </row>
    <row r="13" spans="1:138">
      <c r="A13" s="2"/>
      <c r="B13" s="2"/>
      <c r="C13" s="2"/>
      <c r="D13" s="2"/>
      <c r="E13" s="42"/>
      <c r="F13" s="2"/>
      <c r="G13" s="2"/>
      <c r="H13" s="2"/>
      <c r="I13" s="2"/>
      <c r="J13" s="2"/>
      <c r="K13" s="2"/>
      <c r="L13" s="2"/>
      <c r="M13" s="2"/>
      <c r="N13" s="123"/>
      <c r="O13" s="312"/>
      <c r="P13" s="3"/>
      <c r="Q13" s="3"/>
      <c r="R13" s="3"/>
      <c r="S13" s="3"/>
      <c r="T13" s="3"/>
      <c r="U13" s="3"/>
      <c r="V13" s="3"/>
      <c r="W13" s="3"/>
      <c r="X13" s="3"/>
      <c r="Y13" s="3"/>
      <c r="Z13" s="3"/>
      <c r="AA13" s="3"/>
      <c r="AB13" s="3"/>
      <c r="AC13" s="3"/>
      <c r="AD13" s="3"/>
      <c r="AE13" s="3"/>
      <c r="AF13" s="3"/>
    </row>
    <row r="14" spans="1:138" ht="23.25">
      <c r="A14" s="2"/>
      <c r="B14" s="757" t="s">
        <v>485</v>
      </c>
      <c r="C14" s="757"/>
      <c r="D14" s="757"/>
      <c r="E14" s="757"/>
      <c r="F14" s="96"/>
      <c r="G14" s="57"/>
      <c r="H14" s="2"/>
      <c r="I14" s="2"/>
      <c r="J14" s="2"/>
      <c r="K14" s="2"/>
      <c r="L14" s="2"/>
      <c r="M14" s="2"/>
      <c r="N14" s="123"/>
      <c r="O14" s="312"/>
      <c r="P14" s="3"/>
      <c r="Q14" s="3"/>
      <c r="R14" s="3"/>
      <c r="S14" s="3"/>
      <c r="T14" s="3"/>
      <c r="U14" s="3"/>
      <c r="V14" s="3"/>
      <c r="W14" s="3"/>
      <c r="X14" s="3"/>
      <c r="Y14" s="3"/>
      <c r="Z14" s="3"/>
      <c r="AA14" s="3"/>
      <c r="AB14" s="3"/>
      <c r="AC14" s="3"/>
      <c r="AD14" s="3"/>
      <c r="AE14" s="3"/>
      <c r="AF14" s="3"/>
    </row>
    <row r="15" spans="1:138">
      <c r="A15" s="2"/>
      <c r="B15" s="95"/>
      <c r="C15" s="95"/>
      <c r="D15" s="95"/>
      <c r="E15" s="95"/>
      <c r="F15" s="97"/>
      <c r="G15" s="2"/>
      <c r="H15" s="2"/>
      <c r="I15" s="2"/>
      <c r="J15" s="2"/>
      <c r="K15" s="2"/>
      <c r="L15" s="2"/>
      <c r="M15" s="2"/>
      <c r="N15" s="123"/>
      <c r="O15" s="312"/>
      <c r="P15" s="3"/>
      <c r="Q15" s="3"/>
      <c r="R15" s="3"/>
      <c r="S15" s="3"/>
      <c r="T15" s="3"/>
      <c r="U15" s="3"/>
      <c r="V15" s="3"/>
      <c r="W15" s="3"/>
      <c r="X15" s="3"/>
      <c r="Y15" s="3"/>
      <c r="Z15" s="3"/>
      <c r="AA15" s="3"/>
      <c r="AB15" s="3"/>
      <c r="AC15" s="3"/>
      <c r="AD15" s="3"/>
      <c r="AE15" s="3"/>
      <c r="AF15" s="3"/>
    </row>
    <row r="16" spans="1:138" s="73" customFormat="1" ht="20.25">
      <c r="A16" s="71"/>
      <c r="B16" s="98"/>
      <c r="C16" s="755" t="s">
        <v>329</v>
      </c>
      <c r="D16" s="755"/>
      <c r="E16" s="755"/>
      <c r="F16" s="99"/>
      <c r="G16" s="71"/>
      <c r="H16" s="71"/>
      <c r="I16" s="89" t="s">
        <v>323</v>
      </c>
      <c r="J16" s="71"/>
      <c r="K16" s="71"/>
      <c r="L16" s="71"/>
      <c r="M16" s="71"/>
      <c r="N16" s="124"/>
      <c r="O16" s="314"/>
      <c r="P16" s="101"/>
      <c r="Q16" s="101"/>
      <c r="R16" s="101"/>
      <c r="S16" s="101"/>
      <c r="T16" s="101"/>
      <c r="U16" s="101"/>
      <c r="V16" s="101"/>
      <c r="W16" s="101"/>
      <c r="X16" s="101"/>
      <c r="Y16" s="101"/>
      <c r="Z16" s="101"/>
      <c r="AA16" s="101"/>
      <c r="AB16" s="101"/>
      <c r="AC16" s="101"/>
      <c r="AD16" s="101"/>
      <c r="AE16" s="101"/>
      <c r="AF16" s="101"/>
      <c r="AG16" s="101"/>
      <c r="AH16" s="101"/>
      <c r="AI16" s="101"/>
      <c r="AJ16" s="10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71"/>
      <c r="BZ16" s="71"/>
      <c r="CA16" s="71"/>
      <c r="CB16" s="71"/>
      <c r="CC16" s="71"/>
      <c r="CD16" s="71"/>
      <c r="CE16" s="71"/>
      <c r="CF16" s="71"/>
      <c r="CG16" s="71"/>
      <c r="CH16" s="71"/>
      <c r="CI16" s="71"/>
      <c r="CJ16" s="71"/>
      <c r="CK16" s="71"/>
      <c r="CL16" s="71"/>
      <c r="CM16" s="71"/>
      <c r="CN16" s="71"/>
      <c r="CO16" s="71"/>
      <c r="CP16" s="71"/>
      <c r="CQ16" s="71"/>
      <c r="CR16" s="71"/>
      <c r="CS16" s="71"/>
      <c r="CT16" s="71"/>
      <c r="CU16" s="71"/>
      <c r="CV16" s="71"/>
      <c r="CW16" s="71"/>
      <c r="CX16" s="71"/>
      <c r="CY16" s="71"/>
      <c r="CZ16" s="71"/>
      <c r="DA16" s="71"/>
      <c r="DB16" s="71"/>
      <c r="DC16" s="71"/>
      <c r="DD16" s="71"/>
      <c r="DE16" s="71"/>
      <c r="DF16" s="71"/>
      <c r="DG16" s="71"/>
      <c r="DH16" s="71"/>
      <c r="DI16" s="71"/>
      <c r="DJ16" s="71"/>
      <c r="DK16" s="71"/>
      <c r="DL16" s="71"/>
      <c r="DM16" s="71"/>
      <c r="DN16" s="71"/>
      <c r="DO16" s="71"/>
      <c r="DP16" s="71"/>
      <c r="DQ16" s="71"/>
      <c r="DR16" s="71"/>
      <c r="DS16" s="71"/>
      <c r="DT16" s="71"/>
      <c r="DU16" s="71"/>
      <c r="DV16" s="71"/>
      <c r="DW16" s="71"/>
      <c r="DX16" s="71"/>
      <c r="DY16" s="71"/>
      <c r="DZ16" s="71"/>
      <c r="EA16" s="71"/>
      <c r="EB16" s="71"/>
      <c r="EC16" s="71"/>
      <c r="ED16" s="71"/>
      <c r="EE16" s="71"/>
      <c r="EF16" s="71"/>
      <c r="EG16" s="71"/>
      <c r="EH16" s="71"/>
    </row>
    <row r="17" spans="1:138" s="73" customFormat="1" ht="40.5" customHeight="1">
      <c r="A17" s="71"/>
      <c r="B17" s="62" t="s">
        <v>486</v>
      </c>
      <c r="C17" s="753" t="s">
        <v>371</v>
      </c>
      <c r="D17" s="753"/>
      <c r="E17" s="753"/>
      <c r="F17" s="100">
        <v>1</v>
      </c>
      <c r="G17" s="71"/>
      <c r="H17" s="71"/>
      <c r="I17" s="88" t="s">
        <v>329</v>
      </c>
      <c r="J17" s="71"/>
      <c r="K17" s="71"/>
      <c r="L17" s="71"/>
      <c r="M17" s="71"/>
      <c r="N17" s="124"/>
      <c r="O17" s="315"/>
      <c r="P17" s="101"/>
      <c r="Q17" s="101"/>
      <c r="R17" s="101"/>
      <c r="S17" s="101"/>
      <c r="T17" s="101"/>
      <c r="U17" s="101"/>
      <c r="V17" s="101"/>
      <c r="W17" s="101"/>
      <c r="X17" s="101"/>
      <c r="Y17" s="101"/>
      <c r="Z17" s="101"/>
      <c r="AA17" s="101"/>
      <c r="AB17" s="101"/>
      <c r="AC17" s="101"/>
      <c r="AD17" s="101"/>
      <c r="AE17" s="101"/>
      <c r="AF17" s="101"/>
      <c r="AG17" s="101"/>
      <c r="AH17" s="101"/>
      <c r="AI17" s="101"/>
      <c r="AJ17" s="10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71"/>
      <c r="CO17" s="71"/>
      <c r="CP17" s="71"/>
      <c r="CQ17" s="71"/>
      <c r="CR17" s="71"/>
      <c r="CS17" s="71"/>
      <c r="CT17" s="71"/>
      <c r="CU17" s="71"/>
      <c r="CV17" s="71"/>
      <c r="CW17" s="71"/>
      <c r="CX17" s="71"/>
      <c r="CY17" s="71"/>
      <c r="CZ17" s="71"/>
      <c r="DA17" s="71"/>
      <c r="DB17" s="71"/>
      <c r="DC17" s="71"/>
      <c r="DD17" s="71"/>
      <c r="DE17" s="71"/>
      <c r="DF17" s="71"/>
      <c r="DG17" s="71"/>
      <c r="DH17" s="71"/>
      <c r="DI17" s="71"/>
      <c r="DJ17" s="71"/>
      <c r="DK17" s="71"/>
      <c r="DL17" s="71"/>
      <c r="DM17" s="71"/>
      <c r="DN17" s="71"/>
      <c r="DO17" s="71"/>
      <c r="DP17" s="71"/>
      <c r="DQ17" s="71"/>
      <c r="DR17" s="71"/>
      <c r="DS17" s="71"/>
      <c r="DT17" s="71"/>
      <c r="DU17" s="71"/>
      <c r="DV17" s="71"/>
      <c r="DW17" s="71"/>
      <c r="DX17" s="71"/>
      <c r="DY17" s="71"/>
      <c r="DZ17" s="71"/>
      <c r="EA17" s="71"/>
      <c r="EB17" s="71"/>
      <c r="EC17" s="71"/>
      <c r="ED17" s="71"/>
      <c r="EE17" s="71"/>
      <c r="EF17" s="71"/>
      <c r="EG17" s="71"/>
      <c r="EH17" s="71"/>
    </row>
    <row r="18" spans="1:138" s="73" customFormat="1" ht="33.75">
      <c r="A18" s="71"/>
      <c r="B18" s="66" t="s">
        <v>487</v>
      </c>
      <c r="C18" s="753" t="s">
        <v>330</v>
      </c>
      <c r="D18" s="753"/>
      <c r="E18" s="753"/>
      <c r="F18" s="100">
        <v>2</v>
      </c>
      <c r="G18" s="71"/>
      <c r="H18" s="71"/>
      <c r="I18" s="88" t="s">
        <v>332</v>
      </c>
      <c r="J18" s="71"/>
      <c r="K18" s="71"/>
      <c r="L18" s="71"/>
      <c r="M18" s="71"/>
      <c r="N18" s="124"/>
      <c r="O18" s="315"/>
      <c r="P18" s="101"/>
      <c r="Q18" s="101"/>
      <c r="R18" s="101"/>
      <c r="S18" s="101"/>
      <c r="T18" s="101"/>
      <c r="U18" s="101"/>
      <c r="V18" s="101"/>
      <c r="W18" s="101"/>
      <c r="X18" s="101"/>
      <c r="Y18" s="101"/>
      <c r="Z18" s="101"/>
      <c r="AA18" s="101"/>
      <c r="AB18" s="101"/>
      <c r="AC18" s="101"/>
      <c r="AD18" s="101"/>
      <c r="AE18" s="101"/>
      <c r="AF18" s="101"/>
      <c r="AG18" s="101"/>
      <c r="AH18" s="101"/>
      <c r="AI18" s="101"/>
      <c r="AJ18" s="101"/>
      <c r="AK18" s="71"/>
      <c r="AL18" s="71"/>
      <c r="AM18" s="71"/>
      <c r="AN18" s="71"/>
      <c r="AO18" s="71"/>
      <c r="AP18" s="71"/>
      <c r="AQ18" s="71"/>
      <c r="AR18" s="71"/>
      <c r="AS18" s="71"/>
      <c r="AT18" s="71"/>
      <c r="AU18" s="71"/>
      <c r="AV18" s="71"/>
      <c r="AW18" s="71"/>
      <c r="AX18" s="71"/>
      <c r="AY18" s="71"/>
      <c r="AZ18" s="71"/>
      <c r="BA18" s="71"/>
      <c r="BB18" s="71"/>
      <c r="BC18" s="71"/>
      <c r="BD18" s="71"/>
      <c r="BE18" s="71"/>
      <c r="BF18" s="71"/>
      <c r="BG18" s="71"/>
      <c r="BH18" s="71"/>
      <c r="BI18" s="71"/>
      <c r="BJ18" s="71"/>
      <c r="BK18" s="71"/>
      <c r="BL18" s="71"/>
      <c r="BM18" s="71"/>
      <c r="BN18" s="71"/>
      <c r="BO18" s="71"/>
      <c r="BP18" s="71"/>
      <c r="BQ18" s="71"/>
      <c r="BR18" s="71"/>
      <c r="BS18" s="71"/>
      <c r="BT18" s="71"/>
      <c r="BU18" s="71"/>
      <c r="BV18" s="71"/>
      <c r="BW18" s="71"/>
      <c r="BX18" s="71"/>
      <c r="BY18" s="71"/>
      <c r="BZ18" s="71"/>
      <c r="CA18" s="71"/>
      <c r="CB18" s="71"/>
      <c r="CC18" s="71"/>
      <c r="CD18" s="71"/>
      <c r="CE18" s="71"/>
      <c r="CF18" s="71"/>
      <c r="CG18" s="71"/>
      <c r="CH18" s="71"/>
      <c r="CI18" s="71"/>
      <c r="CJ18" s="71"/>
      <c r="CK18" s="71"/>
      <c r="CL18" s="71"/>
      <c r="CM18" s="71"/>
      <c r="CN18" s="71"/>
      <c r="CO18" s="71"/>
      <c r="CP18" s="71"/>
      <c r="CQ18" s="71"/>
      <c r="CR18" s="71"/>
      <c r="CS18" s="71"/>
      <c r="CT18" s="71"/>
      <c r="CU18" s="71"/>
      <c r="CV18" s="71"/>
      <c r="CW18" s="71"/>
      <c r="CX18" s="71"/>
      <c r="CY18" s="71"/>
      <c r="CZ18" s="71"/>
      <c r="DA18" s="71"/>
      <c r="DB18" s="71"/>
      <c r="DC18" s="71"/>
      <c r="DD18" s="71"/>
      <c r="DE18" s="71"/>
      <c r="DF18" s="71"/>
      <c r="DG18" s="71"/>
      <c r="DH18" s="71"/>
      <c r="DI18" s="71"/>
      <c r="DJ18" s="71"/>
      <c r="DK18" s="71"/>
      <c r="DL18" s="71"/>
      <c r="DM18" s="71"/>
      <c r="DN18" s="71"/>
      <c r="DO18" s="71"/>
      <c r="DP18" s="71"/>
      <c r="DQ18" s="71"/>
      <c r="DR18" s="71"/>
      <c r="DS18" s="71"/>
      <c r="DT18" s="71"/>
      <c r="DU18" s="71"/>
      <c r="DV18" s="71"/>
      <c r="DW18" s="71"/>
      <c r="DX18" s="71"/>
      <c r="DY18" s="71"/>
      <c r="DZ18" s="71"/>
      <c r="EA18" s="71"/>
      <c r="EB18" s="71"/>
      <c r="EC18" s="71"/>
      <c r="ED18" s="71"/>
      <c r="EE18" s="71"/>
      <c r="EF18" s="71"/>
      <c r="EG18" s="71"/>
      <c r="EH18" s="71"/>
    </row>
    <row r="19" spans="1:138" s="73" customFormat="1" ht="33.75">
      <c r="A19" s="71"/>
      <c r="B19" s="67" t="s">
        <v>488</v>
      </c>
      <c r="C19" s="753" t="s">
        <v>344</v>
      </c>
      <c r="D19" s="753"/>
      <c r="E19" s="753"/>
      <c r="F19" s="100">
        <v>3</v>
      </c>
      <c r="G19" s="71"/>
      <c r="H19" s="71"/>
      <c r="I19" s="88" t="s">
        <v>338</v>
      </c>
      <c r="J19" s="71"/>
      <c r="K19" s="71"/>
      <c r="L19" s="71"/>
      <c r="M19" s="71"/>
      <c r="N19" s="124"/>
      <c r="O19" s="315"/>
      <c r="P19" s="101"/>
      <c r="Q19" s="101"/>
      <c r="R19" s="101"/>
      <c r="S19" s="101"/>
      <c r="T19" s="101"/>
      <c r="U19" s="101"/>
      <c r="V19" s="101"/>
      <c r="W19" s="101"/>
      <c r="X19" s="101"/>
      <c r="Y19" s="101"/>
      <c r="Z19" s="101"/>
      <c r="AA19" s="101"/>
      <c r="AB19" s="101"/>
      <c r="AC19" s="101"/>
      <c r="AD19" s="101"/>
      <c r="AE19" s="101"/>
      <c r="AF19" s="101"/>
      <c r="AG19" s="101"/>
      <c r="AH19" s="101"/>
      <c r="AI19" s="101"/>
      <c r="AJ19" s="10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c r="BL19" s="71"/>
      <c r="BM19" s="71"/>
      <c r="BN19" s="71"/>
      <c r="BO19" s="71"/>
      <c r="BP19" s="71"/>
      <c r="BQ19" s="71"/>
      <c r="BR19" s="71"/>
      <c r="BS19" s="71"/>
      <c r="BT19" s="71"/>
      <c r="BU19" s="71"/>
      <c r="BV19" s="71"/>
      <c r="BW19" s="71"/>
      <c r="BX19" s="71"/>
      <c r="BY19" s="71"/>
      <c r="BZ19" s="71"/>
      <c r="CA19" s="71"/>
      <c r="CB19" s="71"/>
      <c r="CC19" s="71"/>
      <c r="CD19" s="71"/>
      <c r="CE19" s="71"/>
      <c r="CF19" s="71"/>
      <c r="CG19" s="71"/>
      <c r="CH19" s="71"/>
      <c r="CI19" s="71"/>
      <c r="CJ19" s="71"/>
      <c r="CK19" s="71"/>
      <c r="CL19" s="71"/>
      <c r="CM19" s="71"/>
      <c r="CN19" s="71"/>
      <c r="CO19" s="71"/>
      <c r="CP19" s="71"/>
      <c r="CQ19" s="71"/>
      <c r="CR19" s="71"/>
      <c r="CS19" s="71"/>
      <c r="CT19" s="71"/>
      <c r="CU19" s="71"/>
      <c r="CV19" s="71"/>
      <c r="CW19" s="71"/>
      <c r="CX19" s="71"/>
      <c r="CY19" s="71"/>
      <c r="CZ19" s="71"/>
      <c r="DA19" s="71"/>
      <c r="DB19" s="71"/>
      <c r="DC19" s="71"/>
      <c r="DD19" s="71"/>
      <c r="DE19" s="71"/>
      <c r="DF19" s="71"/>
      <c r="DG19" s="71"/>
      <c r="DH19" s="71"/>
      <c r="DI19" s="71"/>
      <c r="DJ19" s="71"/>
      <c r="DK19" s="71"/>
      <c r="DL19" s="71"/>
      <c r="DM19" s="71"/>
      <c r="DN19" s="71"/>
      <c r="DO19" s="71"/>
      <c r="DP19" s="71"/>
      <c r="DQ19" s="71"/>
      <c r="DR19" s="71"/>
      <c r="DS19" s="71"/>
      <c r="DT19" s="71"/>
      <c r="DU19" s="71"/>
      <c r="DV19" s="71"/>
      <c r="DW19" s="71"/>
      <c r="DX19" s="71"/>
      <c r="DY19" s="71"/>
      <c r="DZ19" s="71"/>
      <c r="EA19" s="71"/>
      <c r="EB19" s="71"/>
      <c r="EC19" s="71"/>
      <c r="ED19" s="71"/>
      <c r="EE19" s="71"/>
      <c r="EF19" s="71"/>
      <c r="EG19" s="71"/>
      <c r="EH19" s="71"/>
    </row>
    <row r="20" spans="1:138" s="73" customFormat="1" ht="33.75">
      <c r="A20" s="71"/>
      <c r="B20" s="68" t="s">
        <v>489</v>
      </c>
      <c r="C20" s="753" t="s">
        <v>352</v>
      </c>
      <c r="D20" s="753"/>
      <c r="E20" s="753"/>
      <c r="F20" s="100">
        <v>4</v>
      </c>
      <c r="G20" s="71"/>
      <c r="H20" s="71"/>
      <c r="I20" s="88" t="s">
        <v>335</v>
      </c>
      <c r="J20" s="71"/>
      <c r="K20" s="71"/>
      <c r="L20" s="71"/>
      <c r="M20" s="71"/>
      <c r="N20" s="124"/>
      <c r="O20" s="315"/>
      <c r="P20" s="101"/>
      <c r="Q20" s="101"/>
      <c r="R20" s="101"/>
      <c r="S20" s="101"/>
      <c r="T20" s="101"/>
      <c r="U20" s="101"/>
      <c r="V20" s="101"/>
      <c r="W20" s="101"/>
      <c r="X20" s="101"/>
      <c r="Y20" s="101"/>
      <c r="Z20" s="101"/>
      <c r="AA20" s="101"/>
      <c r="AB20" s="101"/>
      <c r="AC20" s="101"/>
      <c r="AD20" s="101"/>
      <c r="AE20" s="101"/>
      <c r="AF20" s="101"/>
      <c r="AG20" s="101"/>
      <c r="AH20" s="101"/>
      <c r="AI20" s="101"/>
      <c r="AJ20" s="10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71"/>
      <c r="CO20" s="71"/>
      <c r="CP20" s="71"/>
      <c r="CQ20" s="71"/>
      <c r="CR20" s="71"/>
      <c r="CS20" s="71"/>
      <c r="CT20" s="71"/>
      <c r="CU20" s="71"/>
      <c r="CV20" s="71"/>
      <c r="CW20" s="71"/>
      <c r="CX20" s="71"/>
      <c r="CY20" s="71"/>
      <c r="CZ20" s="71"/>
      <c r="DA20" s="71"/>
      <c r="DB20" s="71"/>
      <c r="DC20" s="71"/>
      <c r="DD20" s="71"/>
      <c r="DE20" s="71"/>
      <c r="DF20" s="71"/>
      <c r="DG20" s="71"/>
      <c r="DH20" s="71"/>
      <c r="DI20" s="71"/>
      <c r="DJ20" s="71"/>
      <c r="DK20" s="71"/>
      <c r="DL20" s="71"/>
      <c r="DM20" s="71"/>
      <c r="DN20" s="71"/>
      <c r="DO20" s="71"/>
      <c r="DP20" s="71"/>
      <c r="DQ20" s="71"/>
      <c r="DR20" s="71"/>
      <c r="DS20" s="71"/>
      <c r="DT20" s="71"/>
      <c r="DU20" s="71"/>
      <c r="DV20" s="71"/>
      <c r="DW20" s="71"/>
      <c r="DX20" s="71"/>
      <c r="DY20" s="71"/>
      <c r="DZ20" s="71"/>
      <c r="EA20" s="71"/>
      <c r="EB20" s="71"/>
      <c r="EC20" s="71"/>
      <c r="ED20" s="71"/>
      <c r="EE20" s="71"/>
      <c r="EF20" s="71"/>
      <c r="EG20" s="71"/>
      <c r="EH20" s="71"/>
    </row>
    <row r="21" spans="1:138" s="73" customFormat="1" ht="60.6" customHeight="1">
      <c r="A21" s="71"/>
      <c r="B21" s="69" t="s">
        <v>490</v>
      </c>
      <c r="C21" s="753" t="s">
        <v>491</v>
      </c>
      <c r="D21" s="753"/>
      <c r="E21" s="753"/>
      <c r="F21" s="100">
        <v>5</v>
      </c>
      <c r="G21" s="71"/>
      <c r="H21" s="71"/>
      <c r="I21" s="88" t="str">
        <f>C48</f>
        <v>Interrupción o afectación en la prestación del servicio administrativo</v>
      </c>
      <c r="J21" s="71"/>
      <c r="K21" s="71"/>
      <c r="L21" s="71"/>
      <c r="M21" s="71"/>
      <c r="N21" s="124"/>
      <c r="O21" s="315"/>
      <c r="P21" s="101"/>
      <c r="Q21" s="101"/>
      <c r="R21" s="101"/>
      <c r="S21" s="101"/>
      <c r="T21" s="101"/>
      <c r="U21" s="101"/>
      <c r="V21" s="101"/>
      <c r="W21" s="101"/>
      <c r="X21" s="101"/>
      <c r="Y21" s="101"/>
      <c r="Z21" s="101"/>
      <c r="AA21" s="101"/>
      <c r="AB21" s="101"/>
      <c r="AC21" s="101"/>
      <c r="AD21" s="101"/>
      <c r="AE21" s="101"/>
      <c r="AF21" s="101"/>
      <c r="AG21" s="101"/>
      <c r="AH21" s="101"/>
      <c r="AI21" s="101"/>
      <c r="AJ21" s="10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c r="CA21" s="71"/>
      <c r="CB21" s="71"/>
      <c r="CC21" s="71"/>
      <c r="CD21" s="71"/>
      <c r="CE21" s="71"/>
      <c r="CF21" s="71"/>
      <c r="CG21" s="71"/>
      <c r="CH21" s="71"/>
      <c r="CI21" s="71"/>
      <c r="CJ21" s="71"/>
      <c r="CK21" s="71"/>
      <c r="CL21" s="71"/>
      <c r="CM21" s="71"/>
      <c r="CN21" s="71"/>
      <c r="CO21" s="71"/>
      <c r="CP21" s="71"/>
      <c r="CQ21" s="71"/>
      <c r="CR21" s="71"/>
      <c r="CS21" s="71"/>
      <c r="CT21" s="71"/>
      <c r="CU21" s="71"/>
      <c r="CV21" s="71"/>
      <c r="CW21" s="71"/>
      <c r="CX21" s="71"/>
      <c r="CY21" s="71"/>
      <c r="CZ21" s="71"/>
      <c r="DA21" s="71"/>
      <c r="DB21" s="71"/>
      <c r="DC21" s="71"/>
      <c r="DD21" s="71"/>
      <c r="DE21" s="71"/>
      <c r="DF21" s="71"/>
      <c r="DG21" s="71"/>
      <c r="DH21" s="71"/>
      <c r="DI21" s="71"/>
      <c r="DJ21" s="71"/>
      <c r="DK21" s="71"/>
      <c r="DL21" s="71"/>
      <c r="DM21" s="71"/>
      <c r="DN21" s="71"/>
      <c r="DO21" s="71"/>
      <c r="DP21" s="71"/>
      <c r="DQ21" s="71"/>
      <c r="DR21" s="71"/>
      <c r="DS21" s="71"/>
      <c r="DT21" s="71"/>
      <c r="DU21" s="71"/>
      <c r="DV21" s="71"/>
      <c r="DW21" s="71"/>
      <c r="DX21" s="71"/>
      <c r="DY21" s="71"/>
      <c r="DZ21" s="71"/>
      <c r="EA21" s="71"/>
      <c r="EB21" s="71"/>
      <c r="EC21" s="71"/>
      <c r="ED21" s="71"/>
      <c r="EE21" s="71"/>
      <c r="EF21" s="71"/>
      <c r="EG21" s="71"/>
      <c r="EH21" s="71"/>
    </row>
    <row r="22" spans="1:138" s="73" customFormat="1" ht="20.25">
      <c r="A22" s="71"/>
      <c r="B22" s="79"/>
      <c r="C22" s="70"/>
      <c r="D22" s="70"/>
      <c r="E22" s="70"/>
      <c r="F22" s="80"/>
      <c r="G22" s="71"/>
      <c r="H22" s="71"/>
      <c r="I22" s="88" t="str">
        <f>C56</f>
        <v>Afectación Ambiental</v>
      </c>
      <c r="J22" s="71"/>
      <c r="K22" s="71"/>
      <c r="L22" s="71"/>
      <c r="M22" s="71"/>
      <c r="N22" s="124"/>
      <c r="O22" s="314"/>
      <c r="P22" s="101"/>
      <c r="Q22" s="101"/>
      <c r="R22" s="101"/>
      <c r="S22" s="101"/>
      <c r="T22" s="101"/>
      <c r="U22" s="101"/>
      <c r="V22" s="101"/>
      <c r="W22" s="101"/>
      <c r="X22" s="101"/>
      <c r="Y22" s="101"/>
      <c r="Z22" s="101"/>
      <c r="AA22" s="101"/>
      <c r="AB22" s="101"/>
      <c r="AC22" s="101"/>
      <c r="AD22" s="101"/>
      <c r="AE22" s="101"/>
      <c r="AF22" s="101"/>
      <c r="AG22" s="101"/>
      <c r="AH22" s="101"/>
      <c r="AI22" s="101"/>
      <c r="AJ22" s="101"/>
      <c r="AK22" s="71"/>
      <c r="AL22" s="71"/>
      <c r="AM22" s="71"/>
      <c r="AN22" s="71"/>
      <c r="AO22" s="71"/>
      <c r="AP22" s="71"/>
      <c r="AQ22" s="71"/>
      <c r="AR22" s="71"/>
      <c r="AS22" s="71"/>
      <c r="AT22" s="71"/>
      <c r="AU22" s="71"/>
      <c r="AV22" s="71"/>
      <c r="AW22" s="71"/>
      <c r="AX22" s="71"/>
      <c r="AY22" s="71"/>
      <c r="AZ22" s="71"/>
      <c r="BA22" s="71"/>
      <c r="BB22" s="71"/>
      <c r="BC22" s="71"/>
      <c r="BD22" s="71"/>
      <c r="BE22" s="71"/>
      <c r="BF22" s="71"/>
      <c r="BG22" s="71"/>
      <c r="BH22" s="71"/>
      <c r="BI22" s="71"/>
      <c r="BJ22" s="71"/>
      <c r="BK22" s="71"/>
      <c r="BL22" s="71"/>
      <c r="BM22" s="71"/>
      <c r="BN22" s="71"/>
      <c r="BO22" s="71"/>
      <c r="BP22" s="71"/>
      <c r="BQ22" s="71"/>
      <c r="BR22" s="71"/>
      <c r="BS22" s="71"/>
      <c r="BT22" s="71"/>
      <c r="BU22" s="71"/>
      <c r="BV22" s="71"/>
      <c r="BW22" s="71"/>
      <c r="BX22" s="71"/>
      <c r="BY22" s="71"/>
      <c r="BZ22" s="71"/>
      <c r="CA22" s="71"/>
      <c r="CB22" s="71"/>
      <c r="CC22" s="71"/>
      <c r="CD22" s="71"/>
      <c r="CE22" s="71"/>
      <c r="CF22" s="71"/>
      <c r="CG22" s="71"/>
      <c r="CH22" s="71"/>
      <c r="CI22" s="71"/>
      <c r="CJ22" s="71"/>
      <c r="CK22" s="71"/>
      <c r="CL22" s="71"/>
      <c r="CM22" s="71"/>
      <c r="CN22" s="71"/>
      <c r="CO22" s="71"/>
      <c r="CP22" s="71"/>
      <c r="CQ22" s="71"/>
      <c r="CR22" s="71"/>
      <c r="CS22" s="71"/>
      <c r="CT22" s="71"/>
      <c r="CU22" s="71"/>
      <c r="CV22" s="71"/>
      <c r="CW22" s="71"/>
      <c r="CX22" s="71"/>
      <c r="CY22" s="71"/>
      <c r="CZ22" s="71"/>
      <c r="DA22" s="71"/>
      <c r="DB22" s="71"/>
      <c r="DC22" s="71"/>
      <c r="DD22" s="71"/>
      <c r="DE22" s="71"/>
      <c r="DF22" s="71"/>
      <c r="DG22" s="71"/>
      <c r="DH22" s="71"/>
      <c r="DI22" s="71"/>
      <c r="DJ22" s="71"/>
      <c r="DK22" s="71"/>
      <c r="DL22" s="71"/>
      <c r="DM22" s="71"/>
      <c r="DN22" s="71"/>
      <c r="DO22" s="71"/>
      <c r="DP22" s="71"/>
      <c r="DQ22" s="71"/>
      <c r="DR22" s="71"/>
      <c r="DS22" s="71"/>
      <c r="DT22" s="71"/>
      <c r="DU22" s="71"/>
      <c r="DV22" s="71"/>
      <c r="DW22" s="71"/>
      <c r="DX22" s="71"/>
      <c r="DY22" s="71"/>
      <c r="DZ22" s="71"/>
      <c r="EA22" s="71"/>
      <c r="EB22" s="71"/>
      <c r="EC22" s="71"/>
      <c r="ED22" s="71"/>
      <c r="EE22" s="71"/>
      <c r="EF22" s="71"/>
      <c r="EG22" s="71"/>
      <c r="EH22" s="71"/>
    </row>
    <row r="23" spans="1:138" s="73" customFormat="1" ht="20.25">
      <c r="A23" s="71"/>
      <c r="B23" s="79"/>
      <c r="C23" s="70"/>
      <c r="D23" s="70"/>
      <c r="E23" s="70"/>
      <c r="F23" s="80"/>
      <c r="G23" s="71"/>
      <c r="H23" s="71"/>
      <c r="I23" s="71"/>
      <c r="J23" s="71"/>
      <c r="K23" s="71"/>
      <c r="L23" s="71"/>
      <c r="M23" s="71"/>
      <c r="N23" s="124"/>
      <c r="O23" s="314"/>
      <c r="P23" s="101"/>
      <c r="Q23" s="101"/>
      <c r="R23" s="101"/>
      <c r="S23" s="101"/>
      <c r="T23" s="101"/>
      <c r="U23" s="101"/>
      <c r="V23" s="101"/>
      <c r="W23" s="101"/>
      <c r="X23" s="101"/>
      <c r="Y23" s="101"/>
      <c r="Z23" s="101"/>
      <c r="AA23" s="101"/>
      <c r="AB23" s="101"/>
      <c r="AC23" s="101"/>
      <c r="AD23" s="101"/>
      <c r="AE23" s="101"/>
      <c r="AF23" s="101"/>
      <c r="AG23" s="101"/>
      <c r="AH23" s="101"/>
      <c r="AI23" s="101"/>
      <c r="AJ23" s="10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c r="BO23" s="71"/>
      <c r="BP23" s="71"/>
      <c r="BQ23" s="71"/>
      <c r="BR23" s="71"/>
      <c r="BS23" s="71"/>
      <c r="BT23" s="71"/>
      <c r="BU23" s="71"/>
      <c r="BV23" s="71"/>
      <c r="BW23" s="71"/>
      <c r="BX23" s="71"/>
      <c r="BY23" s="71"/>
      <c r="BZ23" s="71"/>
      <c r="CA23" s="71"/>
      <c r="CB23" s="71"/>
      <c r="CC23" s="71"/>
      <c r="CD23" s="71"/>
      <c r="CE23" s="71"/>
      <c r="CF23" s="71"/>
      <c r="CG23" s="71"/>
      <c r="CH23" s="71"/>
      <c r="CI23" s="71"/>
      <c r="CJ23" s="71"/>
      <c r="CK23" s="71"/>
      <c r="CL23" s="71"/>
      <c r="CM23" s="71"/>
      <c r="CN23" s="71"/>
      <c r="CO23" s="71"/>
      <c r="CP23" s="71"/>
      <c r="CQ23" s="71"/>
      <c r="CR23" s="71"/>
      <c r="CS23" s="71"/>
      <c r="CT23" s="71"/>
      <c r="CU23" s="71"/>
      <c r="CV23" s="71"/>
      <c r="CW23" s="71"/>
      <c r="CX23" s="71"/>
      <c r="CY23" s="71"/>
      <c r="CZ23" s="71"/>
      <c r="DA23" s="71"/>
      <c r="DB23" s="71"/>
      <c r="DC23" s="71"/>
      <c r="DD23" s="71"/>
      <c r="DE23" s="71"/>
      <c r="DF23" s="71"/>
      <c r="DG23" s="71"/>
      <c r="DH23" s="71"/>
      <c r="DI23" s="71"/>
      <c r="DJ23" s="71"/>
      <c r="DK23" s="71"/>
      <c r="DL23" s="71"/>
      <c r="DM23" s="71"/>
      <c r="DN23" s="71"/>
      <c r="DO23" s="71"/>
      <c r="DP23" s="71"/>
      <c r="DQ23" s="71"/>
      <c r="DR23" s="71"/>
      <c r="DS23" s="71"/>
      <c r="DT23" s="71"/>
      <c r="DU23" s="71"/>
      <c r="DV23" s="71"/>
      <c r="DW23" s="71"/>
      <c r="DX23" s="71"/>
      <c r="DY23" s="71"/>
      <c r="DZ23" s="71"/>
      <c r="EA23" s="71"/>
      <c r="EB23" s="71"/>
      <c r="EC23" s="71"/>
      <c r="ED23" s="71"/>
      <c r="EE23" s="71"/>
      <c r="EF23" s="71"/>
      <c r="EG23" s="71"/>
      <c r="EH23" s="71"/>
    </row>
    <row r="24" spans="1:138" s="73" customFormat="1" ht="20.25">
      <c r="A24" s="71"/>
      <c r="B24" s="72"/>
      <c r="C24" s="754" t="s">
        <v>332</v>
      </c>
      <c r="D24" s="754"/>
      <c r="E24" s="754"/>
      <c r="F24" s="80"/>
      <c r="G24" s="71"/>
      <c r="H24" s="71"/>
      <c r="I24" s="71"/>
      <c r="J24" s="71"/>
      <c r="K24" s="71"/>
      <c r="L24" s="71"/>
      <c r="M24" s="71"/>
      <c r="N24" s="124"/>
      <c r="O24" s="314"/>
      <c r="P24" s="101"/>
      <c r="Q24" s="101"/>
      <c r="R24" s="101"/>
      <c r="S24" s="101"/>
      <c r="T24" s="101"/>
      <c r="U24" s="101"/>
      <c r="V24" s="101"/>
      <c r="W24" s="101"/>
      <c r="X24" s="101"/>
      <c r="Y24" s="101"/>
      <c r="Z24" s="101"/>
      <c r="AA24" s="101"/>
      <c r="AB24" s="101"/>
      <c r="AC24" s="101"/>
      <c r="AD24" s="101"/>
      <c r="AE24" s="101"/>
      <c r="AF24" s="101"/>
      <c r="AG24" s="101"/>
      <c r="AH24" s="101"/>
      <c r="AI24" s="101"/>
      <c r="AJ24" s="10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1"/>
      <c r="BM24" s="71"/>
      <c r="BN24" s="71"/>
      <c r="BO24" s="71"/>
      <c r="BP24" s="71"/>
      <c r="BQ24" s="71"/>
      <c r="BR24" s="71"/>
      <c r="BS24" s="71"/>
      <c r="BT24" s="71"/>
      <c r="BU24" s="71"/>
      <c r="BV24" s="71"/>
      <c r="BW24" s="71"/>
      <c r="BX24" s="71"/>
      <c r="BY24" s="71"/>
      <c r="BZ24" s="71"/>
      <c r="CA24" s="71"/>
      <c r="CB24" s="71"/>
      <c r="CC24" s="71"/>
      <c r="CD24" s="71"/>
      <c r="CE24" s="71"/>
      <c r="CF24" s="71"/>
      <c r="CG24" s="71"/>
      <c r="CH24" s="71"/>
      <c r="CI24" s="71"/>
      <c r="CJ24" s="71"/>
      <c r="CK24" s="71"/>
      <c r="CL24" s="71"/>
      <c r="CM24" s="71"/>
      <c r="CN24" s="71"/>
      <c r="CO24" s="71"/>
      <c r="CP24" s="71"/>
      <c r="CQ24" s="71"/>
      <c r="CR24" s="71"/>
      <c r="CS24" s="71"/>
      <c r="CT24" s="71"/>
      <c r="CU24" s="71"/>
      <c r="CV24" s="71"/>
      <c r="CW24" s="71"/>
      <c r="CX24" s="71"/>
      <c r="CY24" s="71"/>
      <c r="CZ24" s="71"/>
      <c r="DA24" s="71"/>
      <c r="DB24" s="71"/>
      <c r="DC24" s="71"/>
      <c r="DD24" s="71"/>
      <c r="DE24" s="71"/>
      <c r="DF24" s="71"/>
      <c r="DG24" s="71"/>
      <c r="DH24" s="71"/>
      <c r="DI24" s="71"/>
      <c r="DJ24" s="71"/>
      <c r="DK24" s="71"/>
      <c r="DL24" s="71"/>
      <c r="DM24" s="71"/>
      <c r="DN24" s="71"/>
      <c r="DO24" s="71"/>
      <c r="DP24" s="71"/>
      <c r="DQ24" s="71"/>
      <c r="DR24" s="71"/>
      <c r="DS24" s="71"/>
      <c r="DT24" s="71"/>
      <c r="DU24" s="71"/>
      <c r="DV24" s="71"/>
      <c r="DW24" s="71"/>
      <c r="DX24" s="71"/>
      <c r="DY24" s="71"/>
      <c r="DZ24" s="71"/>
      <c r="EA24" s="71"/>
      <c r="EB24" s="71"/>
      <c r="EC24" s="71"/>
      <c r="ED24" s="71"/>
      <c r="EE24" s="71"/>
      <c r="EF24" s="71"/>
      <c r="EG24" s="71"/>
      <c r="EH24" s="71"/>
    </row>
    <row r="25" spans="1:138" s="73" customFormat="1" ht="33.75">
      <c r="A25" s="71"/>
      <c r="B25" s="74" t="s">
        <v>486</v>
      </c>
      <c r="C25" s="753" t="s">
        <v>492</v>
      </c>
      <c r="D25" s="753"/>
      <c r="E25" s="753"/>
      <c r="F25" s="100">
        <v>1</v>
      </c>
      <c r="G25" s="71"/>
      <c r="H25" s="71"/>
      <c r="I25" s="71"/>
      <c r="J25" s="71"/>
      <c r="K25" s="71"/>
      <c r="L25" s="71"/>
      <c r="M25" s="71"/>
      <c r="N25" s="124"/>
      <c r="O25" s="316"/>
      <c r="P25" s="101"/>
      <c r="Q25" s="101"/>
      <c r="R25" s="101"/>
      <c r="S25" s="101"/>
      <c r="T25" s="101"/>
      <c r="U25" s="101"/>
      <c r="V25" s="101"/>
      <c r="W25" s="101"/>
      <c r="X25" s="101"/>
      <c r="Y25" s="101"/>
      <c r="Z25" s="101"/>
      <c r="AA25" s="101"/>
      <c r="AB25" s="101"/>
      <c r="AC25" s="101"/>
      <c r="AD25" s="101"/>
      <c r="AE25" s="101"/>
      <c r="AF25" s="101"/>
      <c r="AG25" s="101"/>
      <c r="AH25" s="101"/>
      <c r="AI25" s="101"/>
      <c r="AJ25" s="101"/>
      <c r="AK25" s="71"/>
      <c r="AL25" s="71"/>
      <c r="AM25" s="71"/>
      <c r="AN25" s="71"/>
      <c r="AO25" s="71"/>
      <c r="AP25" s="71"/>
      <c r="AQ25" s="71"/>
      <c r="AR25" s="71"/>
      <c r="AS25" s="71"/>
      <c r="AT25" s="71"/>
      <c r="AU25" s="71"/>
      <c r="AV25" s="71"/>
      <c r="AW25" s="71"/>
      <c r="AX25" s="71"/>
      <c r="AY25" s="71"/>
      <c r="AZ25" s="71"/>
      <c r="BA25" s="71"/>
      <c r="BB25" s="71"/>
      <c r="BC25" s="71"/>
      <c r="BD25" s="71"/>
      <c r="BE25" s="71"/>
      <c r="BF25" s="71"/>
      <c r="BG25" s="71"/>
      <c r="BH25" s="71"/>
      <c r="BI25" s="71"/>
      <c r="BJ25" s="71"/>
      <c r="BK25" s="71"/>
      <c r="BL25" s="71"/>
      <c r="BM25" s="71"/>
      <c r="BN25" s="71"/>
      <c r="BO25" s="71"/>
      <c r="BP25" s="71"/>
      <c r="BQ25" s="71"/>
      <c r="BR25" s="71"/>
      <c r="BS25" s="71"/>
      <c r="BT25" s="71"/>
      <c r="BU25" s="71"/>
      <c r="BV25" s="71"/>
      <c r="BW25" s="71"/>
      <c r="BX25" s="71"/>
      <c r="BY25" s="71"/>
      <c r="BZ25" s="71"/>
      <c r="CA25" s="71"/>
      <c r="CB25" s="71"/>
      <c r="CC25" s="71"/>
      <c r="CD25" s="71"/>
      <c r="CE25" s="71"/>
      <c r="CF25" s="71"/>
      <c r="CG25" s="71"/>
      <c r="CH25" s="71"/>
      <c r="CI25" s="71"/>
      <c r="CJ25" s="71"/>
      <c r="CK25" s="71"/>
      <c r="CL25" s="71"/>
      <c r="CM25" s="71"/>
      <c r="CN25" s="71"/>
      <c r="CO25" s="71"/>
      <c r="CP25" s="71"/>
      <c r="CQ25" s="71"/>
      <c r="CR25" s="71"/>
      <c r="CS25" s="71"/>
      <c r="CT25" s="71"/>
      <c r="CU25" s="71"/>
      <c r="CV25" s="71"/>
      <c r="CW25" s="71"/>
      <c r="CX25" s="71"/>
      <c r="CY25" s="71"/>
      <c r="CZ25" s="71"/>
      <c r="DA25" s="71"/>
      <c r="DB25" s="71"/>
      <c r="DC25" s="71"/>
      <c r="DD25" s="71"/>
      <c r="DE25" s="71"/>
      <c r="DF25" s="71"/>
      <c r="DG25" s="71"/>
      <c r="DH25" s="71"/>
      <c r="DI25" s="71"/>
      <c r="DJ25" s="71"/>
      <c r="DK25" s="71"/>
      <c r="DL25" s="71"/>
      <c r="DM25" s="71"/>
      <c r="DN25" s="71"/>
      <c r="DO25" s="71"/>
      <c r="DP25" s="71"/>
      <c r="DQ25" s="71"/>
      <c r="DR25" s="71"/>
      <c r="DS25" s="71"/>
      <c r="DT25" s="71"/>
      <c r="DU25" s="71"/>
      <c r="DV25" s="71"/>
      <c r="DW25" s="71"/>
      <c r="DX25" s="71"/>
      <c r="DY25" s="71"/>
      <c r="DZ25" s="71"/>
      <c r="EA25" s="71"/>
      <c r="EB25" s="71"/>
      <c r="EC25" s="71"/>
      <c r="ED25" s="71"/>
      <c r="EE25" s="71"/>
      <c r="EF25" s="71"/>
      <c r="EG25" s="71"/>
      <c r="EH25" s="71"/>
    </row>
    <row r="26" spans="1:138" s="73" customFormat="1" ht="33.75">
      <c r="A26" s="71"/>
      <c r="B26" s="75" t="s">
        <v>487</v>
      </c>
      <c r="C26" s="753" t="s">
        <v>493</v>
      </c>
      <c r="D26" s="753"/>
      <c r="E26" s="753"/>
      <c r="F26" s="100">
        <v>2</v>
      </c>
      <c r="G26" s="71"/>
      <c r="H26" s="71"/>
      <c r="I26" s="79"/>
      <c r="J26" s="79"/>
      <c r="K26" s="79"/>
      <c r="L26" s="79"/>
      <c r="M26" s="79"/>
      <c r="N26" s="125"/>
      <c r="O26" s="316"/>
      <c r="P26" s="101"/>
      <c r="Q26" s="101"/>
      <c r="R26" s="101"/>
      <c r="S26" s="101"/>
      <c r="T26" s="101"/>
      <c r="U26" s="101"/>
      <c r="V26" s="101"/>
      <c r="W26" s="101"/>
      <c r="X26" s="101"/>
      <c r="Y26" s="101"/>
      <c r="Z26" s="101"/>
      <c r="AA26" s="101"/>
      <c r="AB26" s="101"/>
      <c r="AC26" s="101"/>
      <c r="AD26" s="101"/>
      <c r="AE26" s="101"/>
      <c r="AF26" s="101"/>
      <c r="AG26" s="101"/>
      <c r="AH26" s="101"/>
      <c r="AI26" s="101"/>
      <c r="AJ26" s="101"/>
      <c r="AK26" s="71"/>
      <c r="AL26" s="71"/>
      <c r="AM26" s="71"/>
      <c r="AN26" s="71"/>
      <c r="AO26" s="71"/>
      <c r="AP26" s="71"/>
      <c r="AQ26" s="71"/>
      <c r="AR26" s="71"/>
      <c r="AS26" s="71"/>
      <c r="AT26" s="71"/>
      <c r="AU26" s="71"/>
      <c r="AV26" s="71"/>
      <c r="AW26" s="71"/>
      <c r="AX26" s="71"/>
      <c r="AY26" s="71"/>
      <c r="AZ26" s="71"/>
      <c r="BA26" s="71"/>
      <c r="BB26" s="71"/>
      <c r="BC26" s="71"/>
      <c r="BD26" s="71"/>
      <c r="BE26" s="71"/>
      <c r="BF26" s="71"/>
      <c r="BG26" s="71"/>
      <c r="BH26" s="71"/>
      <c r="BI26" s="71"/>
      <c r="BJ26" s="71"/>
      <c r="BK26" s="71"/>
      <c r="BL26" s="71"/>
      <c r="BM26" s="71"/>
      <c r="BN26" s="71"/>
      <c r="BO26" s="71"/>
      <c r="BP26" s="71"/>
      <c r="BQ26" s="71"/>
      <c r="BR26" s="71"/>
      <c r="BS26" s="71"/>
      <c r="BT26" s="71"/>
      <c r="BU26" s="71"/>
      <c r="BV26" s="71"/>
      <c r="BW26" s="71"/>
      <c r="BX26" s="71"/>
      <c r="BY26" s="71"/>
      <c r="BZ26" s="71"/>
      <c r="CA26" s="71"/>
      <c r="CB26" s="71"/>
      <c r="CC26" s="71"/>
      <c r="CD26" s="71"/>
      <c r="CE26" s="71"/>
      <c r="CF26" s="71"/>
      <c r="CG26" s="71"/>
      <c r="CH26" s="71"/>
      <c r="CI26" s="71"/>
      <c r="CJ26" s="71"/>
      <c r="CK26" s="71"/>
      <c r="CL26" s="71"/>
      <c r="CM26" s="71"/>
      <c r="CN26" s="71"/>
      <c r="CO26" s="71"/>
      <c r="CP26" s="71"/>
      <c r="CQ26" s="71"/>
      <c r="CR26" s="71"/>
      <c r="CS26" s="71"/>
      <c r="CT26" s="71"/>
      <c r="CU26" s="71"/>
      <c r="CV26" s="71"/>
      <c r="CW26" s="71"/>
      <c r="CX26" s="71"/>
      <c r="CY26" s="71"/>
      <c r="CZ26" s="71"/>
      <c r="DA26" s="71"/>
      <c r="DB26" s="71"/>
      <c r="DC26" s="71"/>
      <c r="DD26" s="71"/>
      <c r="DE26" s="71"/>
      <c r="DF26" s="71"/>
      <c r="DG26" s="71"/>
      <c r="DH26" s="71"/>
      <c r="DI26" s="71"/>
      <c r="DJ26" s="71"/>
      <c r="DK26" s="71"/>
      <c r="DL26" s="71"/>
      <c r="DM26" s="71"/>
      <c r="DN26" s="71"/>
      <c r="DO26" s="71"/>
      <c r="DP26" s="71"/>
      <c r="DQ26" s="71"/>
      <c r="DR26" s="71"/>
      <c r="DS26" s="71"/>
      <c r="DT26" s="71"/>
      <c r="DU26" s="71"/>
      <c r="DV26" s="71"/>
      <c r="DW26" s="71"/>
      <c r="DX26" s="71"/>
      <c r="DY26" s="71"/>
      <c r="DZ26" s="71"/>
      <c r="EA26" s="71"/>
      <c r="EB26" s="71"/>
      <c r="EC26" s="71"/>
      <c r="ED26" s="71"/>
      <c r="EE26" s="71"/>
      <c r="EF26" s="71"/>
      <c r="EG26" s="71"/>
      <c r="EH26" s="71"/>
    </row>
    <row r="27" spans="1:138" s="73" customFormat="1" ht="33.75">
      <c r="A27" s="71"/>
      <c r="B27" s="76" t="s">
        <v>488</v>
      </c>
      <c r="C27" s="753" t="s">
        <v>354</v>
      </c>
      <c r="D27" s="753"/>
      <c r="E27" s="753"/>
      <c r="F27" s="100">
        <v>3</v>
      </c>
      <c r="G27" s="71"/>
      <c r="H27" s="71"/>
      <c r="I27" s="79" t="str" cm="1">
        <f t="array" ref="I27:I31">_xlfn.IFS(I10='8- Políticas de Administración '!$C$16,'8- Políticas de Administración '!$C$17:$C$21,I10='8- Políticas de Administración '!$C$24,'8- Políticas de Administración '!$C$25:$C$29,I10='8- Políticas de Administración '!$C$32,'8- Políticas de Administración '!$C$33:$C$37,I10='8- Políticas de Administración '!$C$40,'8- Políticas de Administración '!$C$41:$C$45,I10='8- Políticas de Administración '!$C$48,'8- Políticas de Administración '!$C$49:$C$53,I10='8- Políticas de Administración '!$C$56,'8- Políticas de Administración '!$C$57:$C$61)</f>
        <v xml:space="preserve">Si el hecho llegara a presentarse, tendría consecuencias o efectos mínimos sobre la entidad.
</v>
      </c>
      <c r="J27" s="79"/>
      <c r="K27" s="79"/>
      <c r="L27" s="79"/>
      <c r="M27" s="79"/>
      <c r="N27" s="125"/>
      <c r="O27" s="316"/>
      <c r="P27" s="101"/>
      <c r="Q27" s="101"/>
      <c r="R27" s="101"/>
      <c r="S27" s="101"/>
      <c r="T27" s="101"/>
      <c r="U27" s="101"/>
      <c r="V27" s="101"/>
      <c r="W27" s="101"/>
      <c r="X27" s="101"/>
      <c r="Y27" s="101"/>
      <c r="Z27" s="101"/>
      <c r="AA27" s="101"/>
      <c r="AB27" s="101"/>
      <c r="AC27" s="101"/>
      <c r="AD27" s="101"/>
      <c r="AE27" s="101"/>
      <c r="AF27" s="101"/>
      <c r="AG27" s="101"/>
      <c r="AH27" s="101"/>
      <c r="AI27" s="101"/>
      <c r="AJ27" s="10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71"/>
      <c r="BQ27" s="71"/>
      <c r="BR27" s="71"/>
      <c r="BS27" s="71"/>
      <c r="BT27" s="71"/>
      <c r="BU27" s="71"/>
      <c r="BV27" s="71"/>
      <c r="BW27" s="71"/>
      <c r="BX27" s="71"/>
      <c r="BY27" s="71"/>
      <c r="BZ27" s="71"/>
      <c r="CA27" s="71"/>
      <c r="CB27" s="71"/>
      <c r="CC27" s="71"/>
      <c r="CD27" s="71"/>
      <c r="CE27" s="71"/>
      <c r="CF27" s="71"/>
      <c r="CG27" s="71"/>
      <c r="CH27" s="71"/>
      <c r="CI27" s="71"/>
      <c r="CJ27" s="71"/>
      <c r="CK27" s="71"/>
      <c r="CL27" s="71"/>
      <c r="CM27" s="71"/>
      <c r="CN27" s="71"/>
      <c r="CO27" s="71"/>
      <c r="CP27" s="71"/>
      <c r="CQ27" s="71"/>
      <c r="CR27" s="71"/>
      <c r="CS27" s="71"/>
      <c r="CT27" s="71"/>
      <c r="CU27" s="71"/>
      <c r="CV27" s="71"/>
      <c r="CW27" s="71"/>
      <c r="CX27" s="71"/>
      <c r="CY27" s="71"/>
      <c r="CZ27" s="71"/>
      <c r="DA27" s="71"/>
      <c r="DB27" s="71"/>
      <c r="DC27" s="71"/>
      <c r="DD27" s="71"/>
      <c r="DE27" s="71"/>
      <c r="DF27" s="71"/>
      <c r="DG27" s="71"/>
      <c r="DH27" s="71"/>
      <c r="DI27" s="71"/>
      <c r="DJ27" s="71"/>
      <c r="DK27" s="71"/>
      <c r="DL27" s="71"/>
      <c r="DM27" s="71"/>
      <c r="DN27" s="71"/>
      <c r="DO27" s="71"/>
      <c r="DP27" s="71"/>
      <c r="DQ27" s="71"/>
      <c r="DR27" s="71"/>
      <c r="DS27" s="71"/>
      <c r="DT27" s="71"/>
      <c r="DU27" s="71"/>
      <c r="DV27" s="71"/>
      <c r="DW27" s="71"/>
      <c r="DX27" s="71"/>
      <c r="DY27" s="71"/>
      <c r="DZ27" s="71"/>
      <c r="EA27" s="71"/>
      <c r="EB27" s="71"/>
      <c r="EC27" s="71"/>
      <c r="ED27" s="71"/>
      <c r="EE27" s="71"/>
      <c r="EF27" s="71"/>
      <c r="EG27" s="71"/>
      <c r="EH27" s="71"/>
    </row>
    <row r="28" spans="1:138" s="73" customFormat="1" ht="33.75">
      <c r="A28" s="71"/>
      <c r="B28" s="77" t="s">
        <v>489</v>
      </c>
      <c r="C28" s="753" t="s">
        <v>494</v>
      </c>
      <c r="D28" s="753"/>
      <c r="E28" s="753"/>
      <c r="F28" s="100">
        <v>4</v>
      </c>
      <c r="G28" s="71"/>
      <c r="H28" s="71"/>
      <c r="I28" s="79" t="str">
        <v xml:space="preserve">Si el hecho llegara a presentarse, tendría bajo impacto o efecto sobre la entidad.
</v>
      </c>
      <c r="J28" s="79"/>
      <c r="K28" s="79"/>
      <c r="L28" s="79"/>
      <c r="M28" s="79"/>
      <c r="N28" s="125"/>
      <c r="O28" s="316"/>
      <c r="P28" s="101"/>
      <c r="Q28" s="101"/>
      <c r="R28" s="101"/>
      <c r="S28" s="101"/>
      <c r="T28" s="101"/>
      <c r="U28" s="101"/>
      <c r="V28" s="101"/>
      <c r="W28" s="101"/>
      <c r="X28" s="101"/>
      <c r="Y28" s="101"/>
      <c r="Z28" s="101"/>
      <c r="AA28" s="101"/>
      <c r="AB28" s="101"/>
      <c r="AC28" s="101"/>
      <c r="AD28" s="101"/>
      <c r="AE28" s="101"/>
      <c r="AF28" s="101"/>
      <c r="AG28" s="101"/>
      <c r="AH28" s="101"/>
      <c r="AI28" s="101"/>
      <c r="AJ28" s="10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c r="BL28" s="71"/>
      <c r="BM28" s="71"/>
      <c r="BN28" s="71"/>
      <c r="BO28" s="71"/>
      <c r="BP28" s="71"/>
      <c r="BQ28" s="71"/>
      <c r="BR28" s="71"/>
      <c r="BS28" s="71"/>
      <c r="BT28" s="71"/>
      <c r="BU28" s="71"/>
      <c r="BV28" s="71"/>
      <c r="BW28" s="71"/>
      <c r="BX28" s="71"/>
      <c r="BY28" s="71"/>
      <c r="BZ28" s="71"/>
      <c r="CA28" s="71"/>
      <c r="CB28" s="71"/>
      <c r="CC28" s="71"/>
      <c r="CD28" s="71"/>
      <c r="CE28" s="71"/>
      <c r="CF28" s="71"/>
      <c r="CG28" s="71"/>
      <c r="CH28" s="71"/>
      <c r="CI28" s="71"/>
      <c r="CJ28" s="71"/>
      <c r="CK28" s="71"/>
      <c r="CL28" s="71"/>
      <c r="CM28" s="71"/>
      <c r="CN28" s="71"/>
      <c r="CO28" s="71"/>
      <c r="CP28" s="71"/>
      <c r="CQ28" s="71"/>
      <c r="CR28" s="71"/>
      <c r="CS28" s="71"/>
      <c r="CT28" s="71"/>
      <c r="CU28" s="71"/>
      <c r="CV28" s="71"/>
      <c r="CW28" s="71"/>
      <c r="CX28" s="71"/>
      <c r="CY28" s="71"/>
      <c r="CZ28" s="71"/>
      <c r="DA28" s="71"/>
      <c r="DB28" s="71"/>
      <c r="DC28" s="71"/>
      <c r="DD28" s="71"/>
      <c r="DE28" s="71"/>
      <c r="DF28" s="71"/>
      <c r="DG28" s="71"/>
      <c r="DH28" s="71"/>
      <c r="DI28" s="71"/>
      <c r="DJ28" s="71"/>
      <c r="DK28" s="71"/>
      <c r="DL28" s="71"/>
      <c r="DM28" s="71"/>
      <c r="DN28" s="71"/>
      <c r="DO28" s="71"/>
      <c r="DP28" s="71"/>
      <c r="DQ28" s="71"/>
      <c r="DR28" s="71"/>
      <c r="DS28" s="71"/>
      <c r="DT28" s="71"/>
      <c r="DU28" s="71"/>
      <c r="DV28" s="71"/>
      <c r="DW28" s="71"/>
      <c r="DX28" s="71"/>
      <c r="DY28" s="71"/>
      <c r="DZ28" s="71"/>
      <c r="EA28" s="71"/>
      <c r="EB28" s="71"/>
      <c r="EC28" s="71"/>
      <c r="ED28" s="71"/>
      <c r="EE28" s="71"/>
      <c r="EF28" s="71"/>
      <c r="EG28" s="71"/>
      <c r="EH28" s="71"/>
    </row>
    <row r="29" spans="1:138" s="73" customFormat="1" ht="33.75">
      <c r="A29" s="71"/>
      <c r="B29" s="78" t="s">
        <v>490</v>
      </c>
      <c r="C29" s="753" t="s">
        <v>333</v>
      </c>
      <c r="D29" s="753"/>
      <c r="E29" s="753"/>
      <c r="F29" s="100">
        <v>5</v>
      </c>
      <c r="G29" s="71"/>
      <c r="H29" s="71"/>
      <c r="I29" s="79" t="str">
        <v xml:space="preserve">Si el hecho llegara a presentarse, tendría medianas consecuencias o efectos sobre la entidad.
</v>
      </c>
      <c r="J29" s="79"/>
      <c r="K29" s="79"/>
      <c r="L29" s="79"/>
      <c r="M29" s="79"/>
      <c r="N29" s="125"/>
      <c r="O29" s="316"/>
      <c r="P29" s="101"/>
      <c r="Q29" s="101"/>
      <c r="R29" s="101"/>
      <c r="S29" s="101"/>
      <c r="T29" s="101"/>
      <c r="U29" s="101"/>
      <c r="V29" s="101"/>
      <c r="W29" s="101"/>
      <c r="X29" s="101"/>
      <c r="Y29" s="101"/>
      <c r="Z29" s="101"/>
      <c r="AA29" s="101"/>
      <c r="AB29" s="101"/>
      <c r="AC29" s="101"/>
      <c r="AD29" s="101"/>
      <c r="AE29" s="101"/>
      <c r="AF29" s="101"/>
      <c r="AG29" s="101"/>
      <c r="AH29" s="101"/>
      <c r="AI29" s="101"/>
      <c r="AJ29" s="10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1"/>
      <c r="BM29" s="71"/>
      <c r="BN29" s="71"/>
      <c r="BO29" s="71"/>
      <c r="BP29" s="71"/>
      <c r="BQ29" s="71"/>
      <c r="BR29" s="71"/>
      <c r="BS29" s="71"/>
      <c r="BT29" s="71"/>
      <c r="BU29" s="71"/>
      <c r="BV29" s="71"/>
      <c r="BW29" s="71"/>
      <c r="BX29" s="71"/>
      <c r="BY29" s="71"/>
      <c r="BZ29" s="71"/>
      <c r="CA29" s="71"/>
      <c r="CB29" s="71"/>
      <c r="CC29" s="71"/>
      <c r="CD29" s="71"/>
      <c r="CE29" s="71"/>
      <c r="CF29" s="71"/>
      <c r="CG29" s="71"/>
      <c r="CH29" s="71"/>
      <c r="CI29" s="71"/>
      <c r="CJ29" s="71"/>
      <c r="CK29" s="71"/>
      <c r="CL29" s="71"/>
      <c r="CM29" s="71"/>
      <c r="CN29" s="71"/>
      <c r="CO29" s="71"/>
      <c r="CP29" s="71"/>
      <c r="CQ29" s="71"/>
      <c r="CR29" s="71"/>
      <c r="CS29" s="71"/>
      <c r="CT29" s="71"/>
      <c r="CU29" s="71"/>
      <c r="CV29" s="71"/>
      <c r="CW29" s="71"/>
      <c r="CX29" s="71"/>
      <c r="CY29" s="71"/>
      <c r="CZ29" s="71"/>
      <c r="DA29" s="71"/>
      <c r="DB29" s="71"/>
      <c r="DC29" s="71"/>
      <c r="DD29" s="71"/>
      <c r="DE29" s="71"/>
      <c r="DF29" s="71"/>
      <c r="DG29" s="71"/>
      <c r="DH29" s="71"/>
      <c r="DI29" s="71"/>
      <c r="DJ29" s="71"/>
      <c r="DK29" s="71"/>
      <c r="DL29" s="71"/>
      <c r="DM29" s="71"/>
      <c r="DN29" s="71"/>
      <c r="DO29" s="71"/>
      <c r="DP29" s="71"/>
      <c r="DQ29" s="71"/>
      <c r="DR29" s="71"/>
      <c r="DS29" s="71"/>
      <c r="DT29" s="71"/>
      <c r="DU29" s="71"/>
      <c r="DV29" s="71"/>
      <c r="DW29" s="71"/>
      <c r="DX29" s="71"/>
      <c r="DY29" s="71"/>
      <c r="DZ29" s="71"/>
      <c r="EA29" s="71"/>
      <c r="EB29" s="71"/>
      <c r="EC29" s="71"/>
      <c r="ED29" s="71"/>
      <c r="EE29" s="71"/>
      <c r="EF29" s="71"/>
      <c r="EG29" s="71"/>
      <c r="EH29" s="71"/>
    </row>
    <row r="30" spans="1:138" s="73" customFormat="1" ht="20.25">
      <c r="A30" s="71"/>
      <c r="B30" s="79"/>
      <c r="C30" s="70"/>
      <c r="D30" s="70"/>
      <c r="E30" s="70"/>
      <c r="F30" s="80"/>
      <c r="G30" s="71"/>
      <c r="H30" s="71"/>
      <c r="I30" s="79" t="str">
        <v xml:space="preserve">Si el hecho llegara a presentarse, tendría altas consecuencias o efectos sobre la entidad
</v>
      </c>
      <c r="J30" s="79"/>
      <c r="K30" s="79"/>
      <c r="L30" s="79"/>
      <c r="M30" s="79"/>
      <c r="N30" s="125"/>
      <c r="O30" s="314"/>
      <c r="P30" s="101"/>
      <c r="Q30" s="101"/>
      <c r="R30" s="101"/>
      <c r="S30" s="101"/>
      <c r="T30" s="101"/>
      <c r="U30" s="101"/>
      <c r="V30" s="101"/>
      <c r="W30" s="101"/>
      <c r="X30" s="101"/>
      <c r="Y30" s="101"/>
      <c r="Z30" s="101"/>
      <c r="AA30" s="101"/>
      <c r="AB30" s="101"/>
      <c r="AC30" s="101"/>
      <c r="AD30" s="101"/>
      <c r="AE30" s="101"/>
      <c r="AF30" s="101"/>
      <c r="AG30" s="101"/>
      <c r="AH30" s="101"/>
      <c r="AI30" s="101"/>
      <c r="AJ30" s="10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1"/>
      <c r="BM30" s="71"/>
      <c r="BN30" s="71"/>
      <c r="BO30" s="71"/>
      <c r="BP30" s="71"/>
      <c r="BQ30" s="71"/>
      <c r="BR30" s="71"/>
      <c r="BS30" s="71"/>
      <c r="BT30" s="71"/>
      <c r="BU30" s="71"/>
      <c r="BV30" s="71"/>
      <c r="BW30" s="71"/>
      <c r="BX30" s="71"/>
      <c r="BY30" s="71"/>
      <c r="BZ30" s="71"/>
      <c r="CA30" s="71"/>
      <c r="CB30" s="71"/>
      <c r="CC30" s="71"/>
      <c r="CD30" s="71"/>
      <c r="CE30" s="71"/>
      <c r="CF30" s="71"/>
      <c r="CG30" s="71"/>
      <c r="CH30" s="71"/>
      <c r="CI30" s="71"/>
      <c r="CJ30" s="71"/>
      <c r="CK30" s="71"/>
      <c r="CL30" s="71"/>
      <c r="CM30" s="71"/>
      <c r="CN30" s="71"/>
      <c r="CO30" s="71"/>
      <c r="CP30" s="71"/>
      <c r="CQ30" s="71"/>
      <c r="CR30" s="71"/>
      <c r="CS30" s="71"/>
      <c r="CT30" s="71"/>
      <c r="CU30" s="71"/>
      <c r="CV30" s="71"/>
      <c r="CW30" s="71"/>
      <c r="CX30" s="71"/>
      <c r="CY30" s="71"/>
      <c r="CZ30" s="71"/>
      <c r="DA30" s="71"/>
      <c r="DB30" s="71"/>
      <c r="DC30" s="71"/>
      <c r="DD30" s="71"/>
      <c r="DE30" s="71"/>
      <c r="DF30" s="71"/>
      <c r="DG30" s="71"/>
      <c r="DH30" s="71"/>
      <c r="DI30" s="71"/>
      <c r="DJ30" s="71"/>
      <c r="DK30" s="71"/>
      <c r="DL30" s="71"/>
      <c r="DM30" s="71"/>
      <c r="DN30" s="71"/>
      <c r="DO30" s="71"/>
      <c r="DP30" s="71"/>
      <c r="DQ30" s="71"/>
      <c r="DR30" s="71"/>
      <c r="DS30" s="71"/>
      <c r="DT30" s="71"/>
      <c r="DU30" s="71"/>
      <c r="DV30" s="71"/>
      <c r="DW30" s="71"/>
      <c r="DX30" s="71"/>
      <c r="DY30" s="71"/>
      <c r="DZ30" s="71"/>
      <c r="EA30" s="71"/>
      <c r="EB30" s="71"/>
      <c r="EC30" s="71"/>
      <c r="ED30" s="71"/>
      <c r="EE30" s="71"/>
      <c r="EF30" s="71"/>
      <c r="EG30" s="71"/>
      <c r="EH30" s="71"/>
    </row>
    <row r="31" spans="1:138" s="71" customFormat="1" ht="20.25">
      <c r="B31" s="81"/>
      <c r="C31" s="81"/>
      <c r="D31" s="81"/>
      <c r="E31" s="81"/>
      <c r="F31" s="80"/>
      <c r="I31" s="79" t="str">
        <v xml:space="preserve">Si el hecho llegara a presentarse, tendría desastrosas consecuencias o efectos sobre la entidad.
</v>
      </c>
      <c r="J31" s="79"/>
      <c r="K31" s="79"/>
      <c r="L31" s="79"/>
      <c r="M31" s="79"/>
      <c r="N31" s="125"/>
      <c r="O31" s="314"/>
      <c r="P31" s="101"/>
      <c r="Q31" s="101"/>
      <c r="R31" s="101"/>
      <c r="S31" s="101"/>
      <c r="T31" s="101"/>
      <c r="U31" s="101"/>
      <c r="V31" s="101"/>
      <c r="W31" s="101"/>
      <c r="X31" s="101"/>
      <c r="Y31" s="101"/>
      <c r="Z31" s="101"/>
      <c r="AA31" s="101"/>
      <c r="AB31" s="101"/>
      <c r="AC31" s="101"/>
      <c r="AD31" s="101"/>
      <c r="AE31" s="101"/>
      <c r="AF31" s="101"/>
      <c r="AG31" s="101"/>
      <c r="AH31" s="101"/>
      <c r="AI31" s="101"/>
      <c r="AJ31" s="101"/>
    </row>
    <row r="32" spans="1:138" s="71" customFormat="1" ht="20.25">
      <c r="B32" s="98"/>
      <c r="C32" s="755" t="s">
        <v>338</v>
      </c>
      <c r="D32" s="755"/>
      <c r="E32" s="755"/>
      <c r="F32" s="80"/>
      <c r="I32" s="79"/>
      <c r="J32" s="79"/>
      <c r="K32" s="79"/>
      <c r="L32" s="79"/>
      <c r="M32" s="79"/>
      <c r="N32" s="125"/>
      <c r="O32" s="314"/>
      <c r="P32" s="101"/>
      <c r="Q32" s="101"/>
      <c r="R32" s="101"/>
      <c r="S32" s="101"/>
      <c r="T32" s="101"/>
      <c r="U32" s="101"/>
      <c r="V32" s="101"/>
      <c r="W32" s="101"/>
      <c r="X32" s="101"/>
      <c r="Y32" s="101"/>
      <c r="Z32" s="101"/>
      <c r="AA32" s="101"/>
      <c r="AB32" s="101"/>
      <c r="AC32" s="101"/>
      <c r="AD32" s="101"/>
      <c r="AE32" s="101"/>
      <c r="AF32" s="101"/>
      <c r="AG32" s="101"/>
      <c r="AH32" s="101"/>
      <c r="AI32" s="101"/>
      <c r="AJ32" s="101"/>
    </row>
    <row r="33" spans="2:36" s="71" customFormat="1" ht="20.25">
      <c r="B33" s="62" t="s">
        <v>486</v>
      </c>
      <c r="C33" s="753" t="s">
        <v>495</v>
      </c>
      <c r="D33" s="753"/>
      <c r="E33" s="753"/>
      <c r="F33" s="102">
        <v>1</v>
      </c>
      <c r="I33" s="79" t="str" cm="1">
        <f t="array" ref="I33:I37">IF(I10='8- Políticas de Administración '!$C$16,'8- Políticas de Administración '!$C$17:$C$21,IF(I10='8- Políticas de Administración '!$C$24,'8- Políticas de Administración '!$C$25:$C$29,IF(I10='8- Políticas de Administración '!$C$32,'8- Políticas de Administración '!$C$33:$C$37,IF(I10='8- Políticas de Administración '!$C$40,'8- Políticas de Administración '!$C$41:$C$45,IF(I10='8- Políticas de Administración '!$C$48,'8- Políticas de Administración '!$C$49:$C$53,IF(I10='8- Políticas de Administración '!$C$56,'8- Políticas de Administración '!$C$57:$C$61))))))</f>
        <v xml:space="preserve">Si el hecho llegara a presentarse, tendría consecuencias o efectos mínimos sobre la entidad.
</v>
      </c>
      <c r="J33" s="79"/>
      <c r="K33" s="79"/>
      <c r="L33" s="79"/>
      <c r="M33" s="79"/>
      <c r="N33" s="125"/>
      <c r="O33" s="314"/>
      <c r="P33" s="101"/>
      <c r="Q33" s="101"/>
      <c r="R33" s="101"/>
      <c r="S33" s="101"/>
      <c r="T33" s="101"/>
      <c r="U33" s="101"/>
      <c r="V33" s="101"/>
      <c r="W33" s="101"/>
      <c r="X33" s="101"/>
      <c r="Y33" s="101"/>
      <c r="Z33" s="101"/>
      <c r="AA33" s="101"/>
      <c r="AB33" s="101"/>
      <c r="AC33" s="101"/>
      <c r="AD33" s="101"/>
      <c r="AE33" s="101"/>
      <c r="AF33" s="101"/>
      <c r="AG33" s="101"/>
      <c r="AH33" s="101"/>
      <c r="AI33" s="101"/>
      <c r="AJ33" s="101"/>
    </row>
    <row r="34" spans="2:36" s="71" customFormat="1" ht="20.25">
      <c r="B34" s="66" t="s">
        <v>487</v>
      </c>
      <c r="C34" s="753" t="s">
        <v>496</v>
      </c>
      <c r="D34" s="753"/>
      <c r="E34" s="753"/>
      <c r="F34" s="102">
        <v>2</v>
      </c>
      <c r="I34" s="79" t="str">
        <v xml:space="preserve">Si el hecho llegara a presentarse, tendría bajo impacto o efecto sobre la entidad.
</v>
      </c>
      <c r="J34" s="79"/>
      <c r="K34" s="79"/>
      <c r="L34" s="79"/>
      <c r="M34" s="79"/>
      <c r="N34" s="125"/>
      <c r="O34" s="314"/>
      <c r="P34" s="101"/>
      <c r="Q34" s="101"/>
      <c r="R34" s="101"/>
      <c r="S34" s="101"/>
      <c r="T34" s="101"/>
      <c r="U34" s="101"/>
      <c r="V34" s="101"/>
      <c r="W34" s="101"/>
      <c r="X34" s="101"/>
      <c r="Y34" s="101"/>
      <c r="Z34" s="101"/>
      <c r="AA34" s="101"/>
      <c r="AB34" s="101"/>
      <c r="AC34" s="101"/>
      <c r="AD34" s="101"/>
      <c r="AE34" s="101"/>
      <c r="AF34" s="101"/>
      <c r="AG34" s="101"/>
      <c r="AH34" s="101"/>
      <c r="AI34" s="101"/>
      <c r="AJ34" s="101"/>
    </row>
    <row r="35" spans="2:36" s="71" customFormat="1" ht="20.25">
      <c r="B35" s="67" t="s">
        <v>488</v>
      </c>
      <c r="C35" s="753" t="s">
        <v>339</v>
      </c>
      <c r="D35" s="753"/>
      <c r="E35" s="753"/>
      <c r="F35" s="102">
        <v>3</v>
      </c>
      <c r="I35" s="79" t="str">
        <v xml:space="preserve">Si el hecho llegara a presentarse, tendría medianas consecuencias o efectos sobre la entidad.
</v>
      </c>
      <c r="J35" s="79"/>
      <c r="K35" s="79"/>
      <c r="L35" s="79"/>
      <c r="M35" s="79"/>
      <c r="N35" s="125"/>
      <c r="O35" s="314"/>
      <c r="P35" s="101"/>
      <c r="Q35" s="101"/>
      <c r="R35" s="101"/>
      <c r="S35" s="101"/>
      <c r="T35" s="101"/>
      <c r="U35" s="101"/>
      <c r="V35" s="101"/>
      <c r="W35" s="101"/>
      <c r="X35" s="101"/>
      <c r="Y35" s="101"/>
      <c r="Z35" s="101"/>
      <c r="AA35" s="101"/>
      <c r="AB35" s="101"/>
      <c r="AC35" s="101"/>
      <c r="AD35" s="101"/>
      <c r="AE35" s="101"/>
      <c r="AF35" s="101"/>
      <c r="AG35" s="101"/>
      <c r="AH35" s="101"/>
      <c r="AI35" s="101"/>
      <c r="AJ35" s="101"/>
    </row>
    <row r="36" spans="2:36" s="71" customFormat="1" ht="20.25">
      <c r="B36" s="68" t="s">
        <v>489</v>
      </c>
      <c r="C36" s="753" t="s">
        <v>497</v>
      </c>
      <c r="D36" s="753"/>
      <c r="E36" s="753"/>
      <c r="F36" s="102">
        <v>4</v>
      </c>
      <c r="I36" s="79" t="str">
        <v xml:space="preserve">Si el hecho llegara a presentarse, tendría altas consecuencias o efectos sobre la entidad
</v>
      </c>
      <c r="J36" s="79"/>
      <c r="K36" s="79"/>
      <c r="L36" s="79"/>
      <c r="M36" s="79"/>
      <c r="N36" s="125"/>
      <c r="O36" s="314"/>
      <c r="P36" s="101"/>
      <c r="Q36" s="101"/>
      <c r="R36" s="101"/>
      <c r="S36" s="101"/>
      <c r="T36" s="101"/>
      <c r="U36" s="101"/>
      <c r="V36" s="101"/>
      <c r="W36" s="101"/>
      <c r="X36" s="101"/>
      <c r="Y36" s="101"/>
      <c r="Z36" s="101"/>
      <c r="AA36" s="101"/>
      <c r="AB36" s="101"/>
      <c r="AC36" s="101"/>
      <c r="AD36" s="101"/>
      <c r="AE36" s="101"/>
      <c r="AF36" s="101"/>
      <c r="AG36" s="101"/>
      <c r="AH36" s="101"/>
      <c r="AI36" s="101"/>
      <c r="AJ36" s="101"/>
    </row>
    <row r="37" spans="2:36" s="71" customFormat="1" ht="20.25">
      <c r="B37" s="69" t="s">
        <v>490</v>
      </c>
      <c r="C37" s="753" t="s">
        <v>498</v>
      </c>
      <c r="D37" s="753"/>
      <c r="E37" s="753"/>
      <c r="F37" s="102">
        <v>5</v>
      </c>
      <c r="I37" s="79" t="str">
        <v xml:space="preserve">Si el hecho llegara a presentarse, tendría desastrosas consecuencias o efectos sobre la entidad.
</v>
      </c>
      <c r="J37" s="79"/>
      <c r="K37" s="79"/>
      <c r="L37" s="79"/>
      <c r="M37" s="79"/>
      <c r="N37" s="125"/>
      <c r="O37" s="314"/>
      <c r="P37" s="101"/>
      <c r="Q37" s="101"/>
      <c r="R37" s="101"/>
      <c r="S37" s="101"/>
      <c r="T37" s="101"/>
      <c r="U37" s="101"/>
      <c r="V37" s="101"/>
      <c r="W37" s="101"/>
      <c r="X37" s="101"/>
      <c r="Y37" s="101"/>
      <c r="Z37" s="101"/>
      <c r="AA37" s="101"/>
      <c r="AB37" s="101"/>
      <c r="AC37" s="101"/>
      <c r="AD37" s="101"/>
      <c r="AE37" s="101"/>
      <c r="AF37" s="101"/>
      <c r="AG37" s="101"/>
      <c r="AH37" s="101"/>
      <c r="AI37" s="101"/>
      <c r="AJ37" s="101"/>
    </row>
    <row r="38" spans="2:36" s="71" customFormat="1" ht="20.25">
      <c r="B38" s="81"/>
      <c r="C38" s="81"/>
      <c r="D38" s="81"/>
      <c r="E38" s="81"/>
      <c r="F38" s="80"/>
      <c r="I38" s="79"/>
      <c r="J38" s="79"/>
      <c r="K38" s="79"/>
      <c r="L38" s="79"/>
      <c r="M38" s="79"/>
      <c r="N38" s="125"/>
      <c r="O38" s="314"/>
      <c r="P38" s="101"/>
      <c r="Q38" s="101"/>
      <c r="R38" s="101"/>
      <c r="S38" s="101"/>
      <c r="T38" s="101"/>
      <c r="U38" s="101"/>
      <c r="V38" s="101"/>
      <c r="W38" s="101"/>
      <c r="X38" s="101"/>
      <c r="Y38" s="101"/>
      <c r="Z38" s="101"/>
      <c r="AA38" s="101"/>
      <c r="AB38" s="101"/>
      <c r="AC38" s="101"/>
      <c r="AD38" s="101"/>
      <c r="AE38" s="101"/>
      <c r="AF38" s="101"/>
      <c r="AG38" s="101"/>
      <c r="AH38" s="101"/>
      <c r="AI38" s="101"/>
      <c r="AJ38" s="101"/>
    </row>
    <row r="39" spans="2:36" s="71" customFormat="1" ht="20.25">
      <c r="B39" s="81"/>
      <c r="C39" s="81"/>
      <c r="D39" s="81"/>
      <c r="E39" s="81"/>
      <c r="F39" s="80"/>
      <c r="N39" s="124"/>
      <c r="O39" s="314"/>
      <c r="P39" s="101"/>
      <c r="Q39" s="101"/>
      <c r="R39" s="101"/>
      <c r="S39" s="101"/>
      <c r="T39" s="101"/>
      <c r="U39" s="101"/>
      <c r="V39" s="101"/>
      <c r="W39" s="101"/>
      <c r="X39" s="101"/>
      <c r="Y39" s="101"/>
      <c r="Z39" s="101"/>
      <c r="AA39" s="101"/>
      <c r="AB39" s="101"/>
      <c r="AC39" s="101"/>
      <c r="AD39" s="101"/>
      <c r="AE39" s="101"/>
      <c r="AF39" s="101"/>
      <c r="AG39" s="101"/>
      <c r="AH39" s="101"/>
      <c r="AI39" s="101"/>
      <c r="AJ39" s="101"/>
    </row>
    <row r="40" spans="2:36" s="71" customFormat="1" ht="20.25">
      <c r="B40" s="72"/>
      <c r="C40" s="755" t="s">
        <v>335</v>
      </c>
      <c r="D40" s="755"/>
      <c r="E40" s="755"/>
      <c r="F40" s="80"/>
      <c r="N40" s="124"/>
      <c r="O40" s="314"/>
      <c r="P40" s="101"/>
      <c r="Q40" s="101"/>
      <c r="R40" s="101"/>
      <c r="S40" s="101"/>
      <c r="T40" s="101"/>
      <c r="U40" s="101"/>
      <c r="V40" s="101"/>
      <c r="W40" s="101"/>
      <c r="X40" s="101"/>
      <c r="Y40" s="101"/>
      <c r="Z40" s="101"/>
      <c r="AA40" s="101"/>
      <c r="AB40" s="101"/>
      <c r="AC40" s="101"/>
      <c r="AD40" s="101"/>
      <c r="AE40" s="101"/>
      <c r="AF40" s="101"/>
      <c r="AG40" s="101"/>
      <c r="AH40" s="101"/>
      <c r="AI40" s="101"/>
      <c r="AJ40" s="101"/>
    </row>
    <row r="41" spans="2:36" s="71" customFormat="1" ht="20.25">
      <c r="B41" s="103" t="s">
        <v>486</v>
      </c>
      <c r="C41" s="753" t="s">
        <v>499</v>
      </c>
      <c r="D41" s="753"/>
      <c r="E41" s="753"/>
      <c r="F41" s="102">
        <v>1</v>
      </c>
      <c r="N41" s="124"/>
      <c r="O41" s="314"/>
      <c r="P41" s="101"/>
      <c r="Q41" s="101"/>
      <c r="R41" s="101"/>
      <c r="S41" s="101"/>
      <c r="T41" s="101"/>
      <c r="U41" s="101"/>
      <c r="V41" s="101"/>
      <c r="W41" s="101"/>
      <c r="X41" s="101"/>
      <c r="Y41" s="101"/>
      <c r="Z41" s="101"/>
      <c r="AA41" s="101"/>
      <c r="AB41" s="101"/>
      <c r="AC41" s="101"/>
      <c r="AD41" s="101"/>
      <c r="AE41" s="101"/>
      <c r="AF41" s="101"/>
      <c r="AG41" s="101"/>
      <c r="AH41" s="101"/>
      <c r="AI41" s="101"/>
      <c r="AJ41" s="101"/>
    </row>
    <row r="42" spans="2:36" s="71" customFormat="1" ht="20.25">
      <c r="B42" s="104" t="s">
        <v>487</v>
      </c>
      <c r="C42" s="753" t="s">
        <v>336</v>
      </c>
      <c r="D42" s="753"/>
      <c r="E42" s="753"/>
      <c r="F42" s="102">
        <v>2</v>
      </c>
      <c r="N42" s="124"/>
      <c r="O42" s="314"/>
      <c r="P42" s="101"/>
      <c r="Q42" s="101"/>
      <c r="R42" s="101"/>
      <c r="S42" s="101"/>
      <c r="T42" s="101"/>
      <c r="U42" s="101"/>
      <c r="V42" s="101"/>
      <c r="W42" s="101"/>
      <c r="X42" s="101"/>
      <c r="Y42" s="101"/>
      <c r="Z42" s="101"/>
      <c r="AA42" s="101"/>
      <c r="AB42" s="101"/>
      <c r="AC42" s="101"/>
      <c r="AD42" s="101"/>
      <c r="AE42" s="101"/>
      <c r="AF42" s="101"/>
      <c r="AG42" s="101"/>
      <c r="AH42" s="101"/>
      <c r="AI42" s="101"/>
      <c r="AJ42" s="101"/>
    </row>
    <row r="43" spans="2:36" s="71" customFormat="1" ht="20.25">
      <c r="B43" s="105" t="s">
        <v>488</v>
      </c>
      <c r="C43" s="753" t="s">
        <v>500</v>
      </c>
      <c r="D43" s="753"/>
      <c r="E43" s="753"/>
      <c r="F43" s="102">
        <v>3</v>
      </c>
      <c r="N43" s="124"/>
      <c r="O43" s="314"/>
      <c r="P43" s="101"/>
      <c r="Q43" s="101"/>
      <c r="R43" s="101"/>
      <c r="S43" s="101"/>
      <c r="T43" s="101"/>
      <c r="U43" s="101"/>
      <c r="V43" s="101"/>
      <c r="W43" s="101"/>
      <c r="X43" s="101"/>
      <c r="Y43" s="101"/>
      <c r="Z43" s="101"/>
      <c r="AA43" s="101"/>
      <c r="AB43" s="101"/>
      <c r="AC43" s="101"/>
      <c r="AD43" s="101"/>
      <c r="AE43" s="101"/>
      <c r="AF43" s="101"/>
      <c r="AG43" s="101"/>
      <c r="AH43" s="101"/>
      <c r="AI43" s="101"/>
      <c r="AJ43" s="101"/>
    </row>
    <row r="44" spans="2:36" s="71" customFormat="1" ht="20.25">
      <c r="B44" s="106" t="s">
        <v>489</v>
      </c>
      <c r="C44" s="753" t="s">
        <v>364</v>
      </c>
      <c r="D44" s="753"/>
      <c r="E44" s="753"/>
      <c r="F44" s="102">
        <v>4</v>
      </c>
      <c r="N44" s="124"/>
      <c r="O44" s="314"/>
      <c r="P44" s="101"/>
      <c r="Q44" s="101"/>
      <c r="R44" s="101"/>
      <c r="S44" s="101"/>
      <c r="T44" s="101"/>
      <c r="U44" s="101"/>
      <c r="V44" s="101"/>
      <c r="W44" s="101"/>
      <c r="X44" s="101"/>
      <c r="Y44" s="101"/>
      <c r="Z44" s="101"/>
      <c r="AA44" s="101"/>
      <c r="AB44" s="101"/>
      <c r="AC44" s="101"/>
      <c r="AD44" s="101"/>
      <c r="AE44" s="101"/>
      <c r="AF44" s="101"/>
      <c r="AG44" s="101"/>
      <c r="AH44" s="101"/>
      <c r="AI44" s="101"/>
      <c r="AJ44" s="101"/>
    </row>
    <row r="45" spans="2:36" s="71" customFormat="1" ht="20.25">
      <c r="B45" s="107" t="s">
        <v>490</v>
      </c>
      <c r="C45" s="753" t="s">
        <v>501</v>
      </c>
      <c r="D45" s="753"/>
      <c r="E45" s="753"/>
      <c r="F45" s="102">
        <v>5</v>
      </c>
      <c r="N45" s="124"/>
      <c r="O45" s="314"/>
      <c r="P45" s="101"/>
      <c r="Q45" s="101"/>
      <c r="R45" s="101"/>
      <c r="S45" s="101"/>
      <c r="T45" s="101"/>
      <c r="U45" s="101"/>
      <c r="V45" s="101"/>
      <c r="W45" s="101"/>
      <c r="X45" s="101"/>
      <c r="Y45" s="101"/>
      <c r="Z45" s="101"/>
      <c r="AA45" s="101"/>
      <c r="AB45" s="101"/>
      <c r="AC45" s="101"/>
      <c r="AD45" s="101"/>
      <c r="AE45" s="101"/>
      <c r="AF45" s="101"/>
      <c r="AG45" s="101"/>
      <c r="AH45" s="101"/>
      <c r="AI45" s="101"/>
      <c r="AJ45" s="101"/>
    </row>
    <row r="46" spans="2:36" s="71" customFormat="1" ht="20.25">
      <c r="B46" s="79"/>
      <c r="C46" s="79" t="s">
        <v>502</v>
      </c>
      <c r="D46" s="79"/>
      <c r="F46" s="80"/>
      <c r="N46" s="124"/>
      <c r="O46" s="314"/>
      <c r="P46" s="101"/>
      <c r="Q46" s="101"/>
      <c r="R46" s="101"/>
      <c r="S46" s="101"/>
      <c r="T46" s="101"/>
      <c r="U46" s="101"/>
      <c r="V46" s="101"/>
      <c r="W46" s="101"/>
      <c r="X46" s="101"/>
      <c r="Y46" s="101"/>
      <c r="Z46" s="101"/>
      <c r="AA46" s="101"/>
      <c r="AB46" s="101"/>
      <c r="AC46" s="101"/>
      <c r="AD46" s="101"/>
      <c r="AE46" s="101"/>
      <c r="AF46" s="101"/>
      <c r="AG46" s="101"/>
      <c r="AH46" s="101"/>
      <c r="AI46" s="101"/>
      <c r="AJ46" s="101"/>
    </row>
    <row r="47" spans="2:36" s="71" customFormat="1" ht="20.25">
      <c r="B47" s="79"/>
      <c r="C47" s="79"/>
      <c r="D47" s="79"/>
      <c r="F47" s="80"/>
      <c r="N47" s="124"/>
      <c r="O47" s="314"/>
      <c r="P47" s="101"/>
      <c r="Q47" s="101"/>
      <c r="R47" s="101"/>
      <c r="S47" s="101"/>
      <c r="T47" s="101"/>
      <c r="U47" s="101"/>
      <c r="V47" s="101"/>
      <c r="W47" s="101"/>
      <c r="X47" s="101"/>
      <c r="Y47" s="101"/>
      <c r="Z47" s="101"/>
      <c r="AA47" s="101"/>
      <c r="AB47" s="101"/>
      <c r="AC47" s="101"/>
      <c r="AD47" s="101"/>
      <c r="AE47" s="101"/>
      <c r="AF47" s="101"/>
      <c r="AG47" s="101"/>
      <c r="AH47" s="101"/>
      <c r="AI47" s="101"/>
      <c r="AJ47" s="101"/>
    </row>
    <row r="48" spans="2:36" s="71" customFormat="1" ht="20.25">
      <c r="B48" s="72"/>
      <c r="C48" s="754" t="s">
        <v>358</v>
      </c>
      <c r="D48" s="754"/>
      <c r="E48" s="754"/>
      <c r="F48" s="80"/>
      <c r="N48" s="124"/>
      <c r="O48" s="314"/>
      <c r="P48" s="101"/>
      <c r="Q48" s="101"/>
      <c r="R48" s="101"/>
      <c r="S48" s="101"/>
      <c r="T48" s="101"/>
      <c r="U48" s="101"/>
      <c r="V48" s="101"/>
      <c r="W48" s="101"/>
      <c r="X48" s="101"/>
      <c r="Y48" s="101"/>
      <c r="Z48" s="101"/>
      <c r="AA48" s="101"/>
      <c r="AB48" s="101"/>
      <c r="AC48" s="101"/>
      <c r="AD48" s="101"/>
      <c r="AE48" s="101"/>
      <c r="AF48" s="101"/>
      <c r="AG48" s="101"/>
      <c r="AH48" s="101"/>
      <c r="AI48" s="101"/>
      <c r="AJ48" s="101"/>
    </row>
    <row r="49" spans="2:36" s="71" customFormat="1" ht="20.25" customHeight="1">
      <c r="B49" s="74" t="s">
        <v>486</v>
      </c>
      <c r="C49" s="750" t="s">
        <v>503</v>
      </c>
      <c r="D49" s="751"/>
      <c r="E49" s="752"/>
      <c r="F49" s="65">
        <v>1</v>
      </c>
      <c r="N49" s="124"/>
      <c r="O49" s="314"/>
      <c r="P49" s="101"/>
      <c r="Q49" s="101"/>
      <c r="R49" s="101"/>
      <c r="S49" s="101"/>
      <c r="T49" s="101"/>
      <c r="U49" s="101"/>
      <c r="V49" s="101"/>
      <c r="W49" s="101"/>
      <c r="X49" s="101"/>
      <c r="Y49" s="101"/>
      <c r="Z49" s="101"/>
      <c r="AA49" s="101"/>
      <c r="AB49" s="101"/>
      <c r="AC49" s="101"/>
      <c r="AD49" s="101"/>
      <c r="AE49" s="101"/>
      <c r="AF49" s="101"/>
      <c r="AG49" s="101"/>
      <c r="AH49" s="101"/>
      <c r="AI49" s="101"/>
      <c r="AJ49" s="101"/>
    </row>
    <row r="50" spans="2:36" s="71" customFormat="1" ht="20.25" customHeight="1">
      <c r="B50" s="75" t="s">
        <v>487</v>
      </c>
      <c r="C50" s="750" t="s">
        <v>504</v>
      </c>
      <c r="D50" s="751"/>
      <c r="E50" s="752"/>
      <c r="F50" s="65">
        <v>2</v>
      </c>
      <c r="N50" s="124"/>
      <c r="O50" s="314"/>
      <c r="P50" s="101"/>
      <c r="Q50" s="101"/>
      <c r="R50" s="101"/>
      <c r="S50" s="101"/>
      <c r="T50" s="101"/>
      <c r="U50" s="101"/>
      <c r="V50" s="101"/>
      <c r="W50" s="101"/>
      <c r="X50" s="101"/>
      <c r="Y50" s="101"/>
      <c r="Z50" s="101"/>
      <c r="AA50" s="101"/>
      <c r="AB50" s="101"/>
      <c r="AC50" s="101"/>
      <c r="AD50" s="101"/>
      <c r="AE50" s="101"/>
      <c r="AF50" s="101"/>
      <c r="AG50" s="101"/>
      <c r="AH50" s="101"/>
      <c r="AI50" s="101"/>
      <c r="AJ50" s="101"/>
    </row>
    <row r="51" spans="2:36" s="71" customFormat="1" ht="20.25" customHeight="1">
      <c r="B51" s="76" t="s">
        <v>488</v>
      </c>
      <c r="C51" s="750" t="s">
        <v>359</v>
      </c>
      <c r="D51" s="751"/>
      <c r="E51" s="752"/>
      <c r="F51" s="65">
        <v>3</v>
      </c>
      <c r="N51" s="124"/>
      <c r="O51" s="314"/>
      <c r="P51" s="101"/>
      <c r="Q51" s="101"/>
      <c r="R51" s="101"/>
      <c r="S51" s="101"/>
      <c r="T51" s="101"/>
      <c r="U51" s="101"/>
      <c r="V51" s="101"/>
      <c r="W51" s="101"/>
      <c r="X51" s="101"/>
      <c r="Y51" s="101"/>
      <c r="Z51" s="101"/>
      <c r="AA51" s="101"/>
      <c r="AB51" s="101"/>
      <c r="AC51" s="101"/>
      <c r="AD51" s="101"/>
      <c r="AE51" s="101"/>
      <c r="AF51" s="101"/>
      <c r="AG51" s="101"/>
      <c r="AH51" s="101"/>
      <c r="AI51" s="101"/>
      <c r="AJ51" s="101"/>
    </row>
    <row r="52" spans="2:36" s="71" customFormat="1" ht="20.25" customHeight="1">
      <c r="B52" s="77" t="s">
        <v>489</v>
      </c>
      <c r="C52" s="750" t="s">
        <v>505</v>
      </c>
      <c r="D52" s="751"/>
      <c r="E52" s="752"/>
      <c r="F52" s="65">
        <v>4</v>
      </c>
      <c r="N52" s="124"/>
      <c r="O52" s="314"/>
      <c r="P52" s="101"/>
      <c r="Q52" s="101"/>
      <c r="R52" s="101"/>
      <c r="S52" s="101"/>
      <c r="T52" s="101"/>
      <c r="U52" s="101"/>
      <c r="V52" s="101"/>
      <c r="W52" s="101"/>
      <c r="X52" s="101"/>
      <c r="Y52" s="101"/>
      <c r="Z52" s="101"/>
      <c r="AA52" s="101"/>
      <c r="AB52" s="101"/>
      <c r="AC52" s="101"/>
      <c r="AD52" s="101"/>
      <c r="AE52" s="101"/>
      <c r="AF52" s="101"/>
      <c r="AG52" s="101"/>
      <c r="AH52" s="101"/>
      <c r="AI52" s="101"/>
      <c r="AJ52" s="101"/>
    </row>
    <row r="53" spans="2:36" s="71" customFormat="1" ht="20.25" customHeight="1">
      <c r="B53" s="78" t="s">
        <v>490</v>
      </c>
      <c r="C53" s="750" t="s">
        <v>506</v>
      </c>
      <c r="D53" s="751"/>
      <c r="E53" s="752"/>
      <c r="F53" s="65">
        <v>5</v>
      </c>
      <c r="N53" s="124"/>
      <c r="O53" s="314"/>
      <c r="P53" s="101"/>
      <c r="Q53" s="101"/>
      <c r="R53" s="101"/>
      <c r="S53" s="101"/>
      <c r="T53" s="101"/>
      <c r="U53" s="101"/>
      <c r="V53" s="101"/>
      <c r="W53" s="101"/>
      <c r="X53" s="101"/>
      <c r="Y53" s="101"/>
      <c r="Z53" s="101"/>
      <c r="AA53" s="101"/>
      <c r="AB53" s="101"/>
      <c r="AC53" s="101"/>
      <c r="AD53" s="101"/>
      <c r="AE53" s="101"/>
      <c r="AF53" s="101"/>
      <c r="AG53" s="101"/>
      <c r="AH53" s="101"/>
      <c r="AI53" s="101"/>
      <c r="AJ53" s="101"/>
    </row>
    <row r="54" spans="2:36" s="71" customFormat="1" ht="20.25">
      <c r="B54" s="79"/>
      <c r="C54" s="79"/>
      <c r="D54" s="79"/>
      <c r="E54" s="79"/>
      <c r="F54" s="80"/>
      <c r="N54" s="124"/>
      <c r="O54" s="314"/>
      <c r="P54" s="101"/>
      <c r="Q54" s="101"/>
      <c r="R54" s="101"/>
      <c r="S54" s="101"/>
      <c r="T54" s="101"/>
      <c r="U54" s="101"/>
      <c r="V54" s="101"/>
      <c r="W54" s="101"/>
      <c r="X54" s="101"/>
      <c r="Y54" s="101"/>
      <c r="Z54" s="101"/>
      <c r="AA54" s="101"/>
      <c r="AB54" s="101"/>
      <c r="AC54" s="101"/>
      <c r="AD54" s="101"/>
      <c r="AE54" s="101"/>
      <c r="AF54" s="101"/>
      <c r="AG54" s="101"/>
      <c r="AH54" s="101"/>
      <c r="AI54" s="101"/>
      <c r="AJ54" s="101"/>
    </row>
    <row r="55" spans="2:36" s="71" customFormat="1" ht="20.25">
      <c r="N55" s="124"/>
      <c r="O55" s="314"/>
      <c r="P55" s="101"/>
      <c r="Q55" s="101"/>
      <c r="R55" s="101"/>
      <c r="S55" s="101"/>
      <c r="T55" s="101"/>
      <c r="U55" s="101"/>
      <c r="V55" s="101"/>
      <c r="W55" s="101"/>
      <c r="X55" s="101"/>
      <c r="Y55" s="101"/>
      <c r="Z55" s="101"/>
      <c r="AA55" s="101"/>
      <c r="AB55" s="101"/>
      <c r="AC55" s="101"/>
      <c r="AD55" s="101"/>
      <c r="AE55" s="101"/>
      <c r="AF55" s="101"/>
      <c r="AG55" s="101"/>
      <c r="AH55" s="101"/>
      <c r="AI55" s="101"/>
      <c r="AJ55" s="101"/>
    </row>
    <row r="56" spans="2:36" s="71" customFormat="1" ht="20.25" customHeight="1">
      <c r="B56" s="72"/>
      <c r="C56" s="91" t="s">
        <v>377</v>
      </c>
      <c r="D56" s="91"/>
      <c r="E56" s="91"/>
      <c r="F56" s="80"/>
      <c r="N56" s="124"/>
      <c r="O56" s="314"/>
      <c r="P56" s="101"/>
      <c r="Q56" s="101"/>
      <c r="R56" s="101"/>
      <c r="S56" s="101"/>
      <c r="T56" s="101"/>
      <c r="U56" s="101"/>
      <c r="V56" s="101"/>
      <c r="W56" s="101"/>
      <c r="X56" s="101"/>
      <c r="Y56" s="101"/>
      <c r="Z56" s="101"/>
      <c r="AA56" s="101"/>
      <c r="AB56" s="101"/>
      <c r="AC56" s="101"/>
      <c r="AD56" s="101"/>
      <c r="AE56" s="101"/>
      <c r="AF56" s="101"/>
      <c r="AG56" s="101"/>
      <c r="AH56" s="101"/>
      <c r="AI56" s="101"/>
      <c r="AJ56" s="101"/>
    </row>
    <row r="57" spans="2:36" s="71" customFormat="1" ht="20.25" customHeight="1">
      <c r="B57" s="74" t="s">
        <v>486</v>
      </c>
      <c r="C57" s="747" t="s">
        <v>507</v>
      </c>
      <c r="D57" s="748"/>
      <c r="E57" s="749"/>
      <c r="F57" s="65">
        <v>1</v>
      </c>
      <c r="N57" s="124"/>
      <c r="O57" s="314"/>
      <c r="P57" s="101"/>
      <c r="Q57" s="101"/>
      <c r="R57" s="101"/>
      <c r="S57" s="101"/>
      <c r="T57" s="101"/>
      <c r="U57" s="101"/>
      <c r="V57" s="101"/>
      <c r="W57" s="101"/>
      <c r="X57" s="101"/>
      <c r="Y57" s="101"/>
      <c r="Z57" s="101"/>
      <c r="AA57" s="101"/>
      <c r="AB57" s="101"/>
      <c r="AC57" s="101"/>
      <c r="AD57" s="101"/>
      <c r="AE57" s="101"/>
      <c r="AF57" s="101"/>
      <c r="AG57" s="101"/>
      <c r="AH57" s="101"/>
      <c r="AI57" s="101"/>
      <c r="AJ57" s="101"/>
    </row>
    <row r="58" spans="2:36" s="71" customFormat="1" ht="20.25" customHeight="1">
      <c r="B58" s="75" t="s">
        <v>487</v>
      </c>
      <c r="C58" s="747" t="s">
        <v>508</v>
      </c>
      <c r="D58" s="748"/>
      <c r="E58" s="749"/>
      <c r="F58" s="65">
        <v>2</v>
      </c>
      <c r="N58" s="124"/>
      <c r="O58" s="314"/>
      <c r="P58" s="101"/>
      <c r="Q58" s="101"/>
      <c r="R58" s="101"/>
      <c r="S58" s="101"/>
      <c r="T58" s="101"/>
      <c r="U58" s="101"/>
      <c r="V58" s="101"/>
      <c r="W58" s="101"/>
      <c r="X58" s="101"/>
      <c r="Y58" s="101"/>
      <c r="Z58" s="101"/>
      <c r="AA58" s="101"/>
      <c r="AB58" s="101"/>
      <c r="AC58" s="101"/>
      <c r="AD58" s="101"/>
      <c r="AE58" s="101"/>
      <c r="AF58" s="101"/>
      <c r="AG58" s="101"/>
      <c r="AH58" s="101"/>
      <c r="AI58" s="101"/>
      <c r="AJ58" s="101"/>
    </row>
    <row r="59" spans="2:36" s="71" customFormat="1" ht="20.25" customHeight="1">
      <c r="B59" s="76" t="s">
        <v>488</v>
      </c>
      <c r="C59" s="747" t="s">
        <v>378</v>
      </c>
      <c r="D59" s="748"/>
      <c r="E59" s="749"/>
      <c r="F59" s="65">
        <v>3</v>
      </c>
      <c r="N59" s="124"/>
      <c r="O59" s="314"/>
      <c r="P59" s="101"/>
      <c r="Q59" s="101"/>
      <c r="R59" s="101"/>
      <c r="S59" s="101"/>
      <c r="T59" s="101"/>
      <c r="U59" s="101"/>
      <c r="V59" s="101"/>
      <c r="W59" s="101"/>
      <c r="X59" s="101"/>
      <c r="Y59" s="101"/>
      <c r="Z59" s="101"/>
      <c r="AA59" s="101"/>
      <c r="AB59" s="101"/>
      <c r="AC59" s="101"/>
      <c r="AD59" s="101"/>
      <c r="AE59" s="101"/>
      <c r="AF59" s="101"/>
      <c r="AG59" s="101"/>
      <c r="AH59" s="101"/>
      <c r="AI59" s="101"/>
      <c r="AJ59" s="101"/>
    </row>
    <row r="60" spans="2:36" s="71" customFormat="1" ht="20.25" customHeight="1">
      <c r="B60" s="77" t="s">
        <v>489</v>
      </c>
      <c r="C60" s="747" t="s">
        <v>509</v>
      </c>
      <c r="D60" s="748"/>
      <c r="E60" s="749"/>
      <c r="F60" s="65">
        <v>4</v>
      </c>
      <c r="N60" s="124"/>
      <c r="O60" s="314"/>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2:36" s="71" customFormat="1" ht="20.25" customHeight="1">
      <c r="B61" s="78" t="s">
        <v>490</v>
      </c>
      <c r="C61" s="747" t="s">
        <v>510</v>
      </c>
      <c r="D61" s="748"/>
      <c r="E61" s="749"/>
      <c r="F61" s="65">
        <v>5</v>
      </c>
      <c r="N61" s="124"/>
      <c r="O61" s="314"/>
      <c r="P61" s="101"/>
      <c r="Q61" s="101"/>
      <c r="R61" s="101"/>
      <c r="S61" s="101"/>
      <c r="T61" s="101"/>
      <c r="U61" s="101"/>
      <c r="V61" s="101"/>
      <c r="W61" s="101"/>
      <c r="X61" s="101"/>
      <c r="Y61" s="101"/>
      <c r="Z61" s="101"/>
      <c r="AA61" s="101"/>
      <c r="AB61" s="101"/>
      <c r="AC61" s="101"/>
      <c r="AD61" s="101"/>
      <c r="AE61" s="101"/>
      <c r="AF61" s="101"/>
      <c r="AG61" s="101"/>
      <c r="AH61" s="101"/>
      <c r="AI61" s="101"/>
      <c r="AJ61" s="101"/>
    </row>
    <row r="62" spans="2:36" s="71" customFormat="1" ht="20.25">
      <c r="E62" s="82"/>
      <c r="N62" s="124"/>
      <c r="O62" s="314"/>
      <c r="P62" s="101"/>
      <c r="Q62" s="101"/>
      <c r="R62" s="101"/>
      <c r="S62" s="101"/>
      <c r="T62" s="101"/>
      <c r="U62" s="101"/>
      <c r="V62" s="101"/>
      <c r="W62" s="101"/>
      <c r="X62" s="101"/>
      <c r="Y62" s="101"/>
      <c r="Z62" s="101"/>
      <c r="AA62" s="101"/>
      <c r="AB62" s="101"/>
      <c r="AC62" s="101"/>
      <c r="AD62" s="101"/>
      <c r="AE62" s="101"/>
      <c r="AF62" s="101"/>
      <c r="AG62" s="101"/>
      <c r="AH62" s="101"/>
      <c r="AI62" s="101"/>
      <c r="AJ62" s="101"/>
    </row>
    <row r="63" spans="2:36" s="71" customFormat="1" ht="20.25">
      <c r="E63" s="82"/>
      <c r="N63" s="124"/>
      <c r="O63" s="314"/>
      <c r="P63" s="101"/>
      <c r="Q63" s="101"/>
      <c r="R63" s="101"/>
      <c r="S63" s="101"/>
      <c r="T63" s="101"/>
      <c r="U63" s="101"/>
      <c r="V63" s="101"/>
      <c r="W63" s="101"/>
      <c r="X63" s="101"/>
      <c r="Y63" s="101"/>
      <c r="Z63" s="101"/>
      <c r="AA63" s="101"/>
      <c r="AB63" s="101"/>
      <c r="AC63" s="101"/>
      <c r="AD63" s="101"/>
      <c r="AE63" s="101"/>
      <c r="AF63" s="101"/>
      <c r="AG63" s="101"/>
      <c r="AH63" s="101"/>
      <c r="AI63" s="101"/>
      <c r="AJ63" s="101"/>
    </row>
    <row r="64" spans="2:36" s="71" customFormat="1" ht="20.25">
      <c r="E64" s="82"/>
      <c r="N64" s="124"/>
      <c r="O64" s="314"/>
      <c r="P64" s="101"/>
      <c r="Q64" s="101"/>
      <c r="R64" s="101"/>
      <c r="S64" s="101"/>
      <c r="T64" s="101"/>
      <c r="U64" s="101"/>
      <c r="V64" s="101"/>
      <c r="W64" s="101"/>
      <c r="X64" s="101"/>
      <c r="Y64" s="101"/>
      <c r="Z64" s="101"/>
      <c r="AA64" s="101"/>
      <c r="AB64" s="101"/>
      <c r="AC64" s="101"/>
      <c r="AD64" s="101"/>
      <c r="AE64" s="101"/>
      <c r="AF64" s="101"/>
      <c r="AG64" s="101"/>
      <c r="AH64" s="101"/>
      <c r="AI64" s="101"/>
      <c r="AJ64" s="101"/>
    </row>
    <row r="65" spans="5:36" s="71" customFormat="1" ht="20.25">
      <c r="E65" s="82"/>
      <c r="N65" s="124"/>
      <c r="O65" s="314"/>
      <c r="P65" s="101"/>
      <c r="Q65" s="101"/>
      <c r="R65" s="101"/>
      <c r="S65" s="101"/>
      <c r="T65" s="101"/>
      <c r="U65" s="101"/>
      <c r="V65" s="101"/>
      <c r="W65" s="101"/>
      <c r="X65" s="101"/>
      <c r="Y65" s="101"/>
      <c r="Z65" s="101"/>
      <c r="AA65" s="101"/>
      <c r="AB65" s="101"/>
      <c r="AC65" s="101"/>
      <c r="AD65" s="101"/>
      <c r="AE65" s="101"/>
      <c r="AF65" s="101"/>
      <c r="AG65" s="101"/>
      <c r="AH65" s="101"/>
      <c r="AI65" s="101"/>
      <c r="AJ65" s="101"/>
    </row>
    <row r="66" spans="5:36" s="71" customFormat="1" ht="20.25">
      <c r="E66" s="82"/>
      <c r="N66" s="124"/>
      <c r="O66" s="314"/>
      <c r="P66" s="101"/>
      <c r="Q66" s="101"/>
      <c r="R66" s="101"/>
      <c r="S66" s="101"/>
      <c r="T66" s="101"/>
      <c r="U66" s="101"/>
      <c r="V66" s="101"/>
      <c r="W66" s="101"/>
      <c r="X66" s="101"/>
      <c r="Y66" s="101"/>
      <c r="Z66" s="101"/>
      <c r="AA66" s="101"/>
      <c r="AB66" s="101"/>
      <c r="AC66" s="101"/>
      <c r="AD66" s="101"/>
      <c r="AE66" s="101"/>
      <c r="AF66" s="101"/>
      <c r="AG66" s="101"/>
      <c r="AH66" s="101"/>
      <c r="AI66" s="101"/>
      <c r="AJ66" s="101"/>
    </row>
    <row r="67" spans="5:36" s="71" customFormat="1" ht="20.25">
      <c r="E67" s="82"/>
      <c r="N67" s="124"/>
      <c r="O67" s="314"/>
      <c r="P67" s="101"/>
      <c r="Q67" s="101"/>
      <c r="R67" s="101"/>
      <c r="S67" s="101"/>
      <c r="T67" s="101"/>
      <c r="U67" s="101"/>
      <c r="V67" s="101"/>
      <c r="W67" s="101"/>
      <c r="X67" s="101"/>
      <c r="Y67" s="101"/>
      <c r="Z67" s="101"/>
      <c r="AA67" s="101"/>
      <c r="AB67" s="101"/>
      <c r="AC67" s="101"/>
      <c r="AD67" s="101"/>
      <c r="AE67" s="101"/>
      <c r="AF67" s="101"/>
      <c r="AG67" s="101"/>
      <c r="AH67" s="101"/>
      <c r="AI67" s="101"/>
      <c r="AJ67" s="101"/>
    </row>
    <row r="68" spans="5:36" s="71" customFormat="1" ht="20.25">
      <c r="E68" s="82"/>
      <c r="N68" s="124"/>
      <c r="O68" s="314"/>
      <c r="P68" s="101"/>
      <c r="Q68" s="101"/>
      <c r="R68" s="101"/>
      <c r="S68" s="101"/>
      <c r="T68" s="101"/>
      <c r="U68" s="101"/>
      <c r="V68" s="101"/>
      <c r="W68" s="101"/>
      <c r="X68" s="101"/>
      <c r="Y68" s="101"/>
      <c r="Z68" s="101"/>
      <c r="AA68" s="101"/>
      <c r="AB68" s="101"/>
      <c r="AC68" s="101"/>
      <c r="AD68" s="101"/>
      <c r="AE68" s="101"/>
      <c r="AF68" s="101"/>
      <c r="AG68" s="101"/>
      <c r="AH68" s="101"/>
      <c r="AI68" s="101"/>
      <c r="AJ68" s="101"/>
    </row>
    <row r="69" spans="5:36" s="71" customFormat="1" ht="20.25">
      <c r="E69" s="82"/>
      <c r="N69" s="124"/>
      <c r="O69" s="314"/>
      <c r="P69" s="101"/>
      <c r="Q69" s="101"/>
      <c r="R69" s="101"/>
      <c r="S69" s="101"/>
      <c r="T69" s="101"/>
      <c r="U69" s="101"/>
      <c r="V69" s="101"/>
      <c r="W69" s="101"/>
      <c r="X69" s="101"/>
      <c r="Y69" s="101"/>
      <c r="Z69" s="101"/>
      <c r="AA69" s="101"/>
      <c r="AB69" s="101"/>
      <c r="AC69" s="101"/>
      <c r="AD69" s="101"/>
      <c r="AE69" s="101"/>
      <c r="AF69" s="101"/>
      <c r="AG69" s="101"/>
      <c r="AH69" s="101"/>
      <c r="AI69" s="101"/>
      <c r="AJ69" s="101"/>
    </row>
    <row r="70" spans="5:36" s="71" customFormat="1" ht="20.25">
      <c r="E70" s="82"/>
      <c r="N70" s="124"/>
      <c r="O70" s="314"/>
      <c r="P70" s="101"/>
      <c r="Q70" s="101"/>
      <c r="R70" s="101"/>
      <c r="S70" s="101"/>
      <c r="T70" s="101"/>
      <c r="U70" s="101"/>
      <c r="V70" s="101"/>
      <c r="W70" s="101"/>
      <c r="X70" s="101"/>
      <c r="Y70" s="101"/>
      <c r="Z70" s="101"/>
      <c r="AA70" s="101"/>
      <c r="AB70" s="101"/>
      <c r="AC70" s="101"/>
      <c r="AD70" s="101"/>
      <c r="AE70" s="101"/>
      <c r="AF70" s="101"/>
      <c r="AG70" s="101"/>
      <c r="AH70" s="101"/>
      <c r="AI70" s="101"/>
      <c r="AJ70" s="101"/>
    </row>
    <row r="71" spans="5:36" s="71" customFormat="1" ht="20.25">
      <c r="E71" s="82"/>
      <c r="N71" s="124"/>
      <c r="O71" s="314"/>
      <c r="P71" s="101"/>
      <c r="Q71" s="101"/>
      <c r="R71" s="101"/>
      <c r="S71" s="101"/>
      <c r="T71" s="101"/>
      <c r="U71" s="101"/>
      <c r="V71" s="101"/>
      <c r="W71" s="101"/>
      <c r="X71" s="101"/>
      <c r="Y71" s="101"/>
      <c r="Z71" s="101"/>
      <c r="AA71" s="101"/>
      <c r="AB71" s="101"/>
      <c r="AC71" s="101"/>
      <c r="AD71" s="101"/>
      <c r="AE71" s="101"/>
      <c r="AF71" s="101"/>
      <c r="AG71" s="101"/>
      <c r="AH71" s="101"/>
      <c r="AI71" s="101"/>
      <c r="AJ71" s="101"/>
    </row>
    <row r="72" spans="5:36" s="71" customFormat="1" ht="20.25">
      <c r="E72" s="82"/>
      <c r="N72" s="124"/>
      <c r="O72" s="314"/>
      <c r="P72" s="101"/>
      <c r="Q72" s="101"/>
      <c r="R72" s="101"/>
      <c r="S72" s="101"/>
      <c r="T72" s="101"/>
      <c r="U72" s="101"/>
      <c r="V72" s="101"/>
      <c r="W72" s="101"/>
      <c r="X72" s="101"/>
      <c r="Y72" s="101"/>
      <c r="Z72" s="101"/>
      <c r="AA72" s="101"/>
      <c r="AB72" s="101"/>
      <c r="AC72" s="101"/>
      <c r="AD72" s="101"/>
      <c r="AE72" s="101"/>
      <c r="AF72" s="101"/>
      <c r="AG72" s="101"/>
      <c r="AH72" s="101"/>
      <c r="AI72" s="101"/>
      <c r="AJ72" s="101"/>
    </row>
    <row r="73" spans="5:36" s="71" customFormat="1" ht="20.25">
      <c r="E73" s="82"/>
      <c r="N73" s="124"/>
      <c r="O73" s="314"/>
      <c r="P73" s="101"/>
      <c r="Q73" s="101"/>
      <c r="R73" s="101"/>
      <c r="S73" s="101"/>
      <c r="T73" s="101"/>
      <c r="U73" s="101"/>
      <c r="V73" s="101"/>
      <c r="W73" s="101"/>
      <c r="X73" s="101"/>
      <c r="Y73" s="101"/>
      <c r="Z73" s="101"/>
      <c r="AA73" s="101"/>
      <c r="AB73" s="101"/>
      <c r="AC73" s="101"/>
      <c r="AD73" s="101"/>
      <c r="AE73" s="101"/>
      <c r="AF73" s="101"/>
      <c r="AG73" s="101"/>
      <c r="AH73" s="101"/>
      <c r="AI73" s="101"/>
      <c r="AJ73" s="101"/>
    </row>
    <row r="74" spans="5:36" s="71" customFormat="1" ht="20.25">
      <c r="E74" s="82"/>
      <c r="N74" s="124"/>
      <c r="O74" s="314"/>
      <c r="P74" s="101"/>
      <c r="Q74" s="101"/>
      <c r="R74" s="101"/>
      <c r="S74" s="101"/>
      <c r="T74" s="101"/>
      <c r="U74" s="101"/>
      <c r="V74" s="101"/>
      <c r="W74" s="101"/>
      <c r="X74" s="101"/>
      <c r="Y74" s="101"/>
      <c r="Z74" s="101"/>
      <c r="AA74" s="101"/>
      <c r="AB74" s="101"/>
      <c r="AC74" s="101"/>
      <c r="AD74" s="101"/>
      <c r="AE74" s="101"/>
      <c r="AF74" s="101"/>
      <c r="AG74" s="101"/>
      <c r="AH74" s="101"/>
      <c r="AI74" s="101"/>
      <c r="AJ74" s="101"/>
    </row>
    <row r="75" spans="5:36" s="71" customFormat="1" ht="20.25">
      <c r="E75" s="82"/>
      <c r="N75" s="124"/>
      <c r="O75" s="314"/>
      <c r="P75" s="101"/>
      <c r="Q75" s="101"/>
      <c r="R75" s="101"/>
      <c r="S75" s="101"/>
      <c r="T75" s="101"/>
      <c r="U75" s="101"/>
      <c r="V75" s="101"/>
      <c r="W75" s="101"/>
      <c r="X75" s="101"/>
      <c r="Y75" s="101"/>
      <c r="Z75" s="101"/>
      <c r="AA75" s="101"/>
      <c r="AB75" s="101"/>
      <c r="AC75" s="101"/>
      <c r="AD75" s="101"/>
      <c r="AE75" s="101"/>
      <c r="AF75" s="101"/>
      <c r="AG75" s="101"/>
      <c r="AH75" s="101"/>
      <c r="AI75" s="101"/>
      <c r="AJ75" s="101"/>
    </row>
    <row r="76" spans="5:36" s="71" customFormat="1" ht="20.25">
      <c r="E76" s="82"/>
      <c r="N76" s="124"/>
      <c r="O76" s="314"/>
      <c r="P76" s="101"/>
      <c r="Q76" s="101"/>
      <c r="R76" s="101"/>
      <c r="S76" s="101"/>
      <c r="T76" s="101"/>
      <c r="U76" s="101"/>
      <c r="V76" s="101"/>
      <c r="W76" s="101"/>
      <c r="X76" s="101"/>
      <c r="Y76" s="101"/>
      <c r="Z76" s="101"/>
      <c r="AA76" s="101"/>
      <c r="AB76" s="101"/>
      <c r="AC76" s="101"/>
      <c r="AD76" s="101"/>
      <c r="AE76" s="101"/>
      <c r="AF76" s="101"/>
      <c r="AG76" s="101"/>
      <c r="AH76" s="101"/>
      <c r="AI76" s="101"/>
      <c r="AJ76" s="101"/>
    </row>
    <row r="77" spans="5:36" s="71" customFormat="1" ht="20.25">
      <c r="E77" s="82"/>
      <c r="N77" s="124"/>
      <c r="O77" s="314"/>
      <c r="P77" s="101"/>
      <c r="Q77" s="101"/>
      <c r="R77" s="101"/>
      <c r="S77" s="101"/>
      <c r="T77" s="101"/>
      <c r="U77" s="101"/>
      <c r="V77" s="101"/>
      <c r="W77" s="101"/>
      <c r="X77" s="101"/>
      <c r="Y77" s="101"/>
      <c r="Z77" s="101"/>
      <c r="AA77" s="101"/>
      <c r="AB77" s="101"/>
      <c r="AC77" s="101"/>
      <c r="AD77" s="101"/>
      <c r="AE77" s="101"/>
      <c r="AF77" s="101"/>
      <c r="AG77" s="101"/>
      <c r="AH77" s="101"/>
      <c r="AI77" s="101"/>
      <c r="AJ77" s="101"/>
    </row>
    <row r="78" spans="5:36" s="71" customFormat="1" ht="20.25">
      <c r="E78" s="82"/>
      <c r="N78" s="124"/>
      <c r="O78" s="314"/>
      <c r="P78" s="101"/>
      <c r="Q78" s="101"/>
      <c r="R78" s="101"/>
      <c r="S78" s="101"/>
      <c r="T78" s="101"/>
      <c r="U78" s="101"/>
      <c r="V78" s="101"/>
      <c r="W78" s="101"/>
      <c r="X78" s="101"/>
      <c r="Y78" s="101"/>
      <c r="Z78" s="101"/>
      <c r="AA78" s="101"/>
      <c r="AB78" s="101"/>
      <c r="AC78" s="101"/>
      <c r="AD78" s="101"/>
      <c r="AE78" s="101"/>
      <c r="AF78" s="101"/>
      <c r="AG78" s="101"/>
      <c r="AH78" s="101"/>
      <c r="AI78" s="101"/>
      <c r="AJ78" s="101"/>
    </row>
    <row r="79" spans="5:36" s="71" customFormat="1" ht="20.25">
      <c r="E79" s="82"/>
      <c r="N79" s="124"/>
      <c r="O79" s="314"/>
      <c r="P79" s="101"/>
      <c r="Q79" s="101"/>
      <c r="R79" s="101"/>
      <c r="S79" s="101"/>
      <c r="T79" s="101"/>
      <c r="U79" s="101"/>
      <c r="V79" s="101"/>
      <c r="W79" s="101"/>
      <c r="X79" s="101"/>
      <c r="Y79" s="101"/>
      <c r="Z79" s="101"/>
      <c r="AA79" s="101"/>
      <c r="AB79" s="101"/>
      <c r="AC79" s="101"/>
      <c r="AD79" s="101"/>
      <c r="AE79" s="101"/>
      <c r="AF79" s="101"/>
      <c r="AG79" s="101"/>
      <c r="AH79" s="101"/>
      <c r="AI79" s="101"/>
      <c r="AJ79" s="101"/>
    </row>
    <row r="80" spans="5:36" s="71" customFormat="1" ht="20.25">
      <c r="E80" s="82"/>
      <c r="N80" s="124"/>
      <c r="O80" s="314"/>
      <c r="P80" s="101"/>
      <c r="Q80" s="101"/>
      <c r="R80" s="101"/>
      <c r="S80" s="101"/>
      <c r="T80" s="101"/>
      <c r="U80" s="101"/>
      <c r="V80" s="101"/>
      <c r="W80" s="101"/>
      <c r="X80" s="101"/>
      <c r="Y80" s="101"/>
      <c r="Z80" s="101"/>
      <c r="AA80" s="101"/>
      <c r="AB80" s="101"/>
      <c r="AC80" s="101"/>
      <c r="AD80" s="101"/>
      <c r="AE80" s="101"/>
      <c r="AF80" s="101"/>
      <c r="AG80" s="101"/>
      <c r="AH80" s="101"/>
      <c r="AI80" s="101"/>
      <c r="AJ80" s="101"/>
    </row>
    <row r="81" spans="5:36" s="71" customFormat="1" ht="20.25">
      <c r="E81" s="82"/>
      <c r="N81" s="124"/>
      <c r="O81" s="314"/>
      <c r="P81" s="101"/>
      <c r="Q81" s="101"/>
      <c r="R81" s="101"/>
      <c r="S81" s="101"/>
      <c r="T81" s="101"/>
      <c r="U81" s="101"/>
      <c r="V81" s="101"/>
      <c r="W81" s="101"/>
      <c r="X81" s="101"/>
      <c r="Y81" s="101"/>
      <c r="Z81" s="101"/>
      <c r="AA81" s="101"/>
      <c r="AB81" s="101"/>
      <c r="AC81" s="101"/>
      <c r="AD81" s="101"/>
      <c r="AE81" s="101"/>
      <c r="AF81" s="101"/>
      <c r="AG81" s="101"/>
      <c r="AH81" s="101"/>
      <c r="AI81" s="101"/>
      <c r="AJ81" s="101"/>
    </row>
    <row r="82" spans="5:36" s="71" customFormat="1" ht="20.25">
      <c r="E82" s="82"/>
      <c r="N82" s="124"/>
      <c r="O82" s="314"/>
      <c r="P82" s="101"/>
      <c r="Q82" s="101"/>
      <c r="R82" s="101"/>
      <c r="S82" s="101"/>
      <c r="T82" s="101"/>
      <c r="U82" s="101"/>
      <c r="V82" s="101"/>
      <c r="W82" s="101"/>
      <c r="X82" s="101"/>
      <c r="Y82" s="101"/>
      <c r="Z82" s="101"/>
      <c r="AA82" s="101"/>
      <c r="AB82" s="101"/>
      <c r="AC82" s="101"/>
      <c r="AD82" s="101"/>
      <c r="AE82" s="101"/>
      <c r="AF82" s="101"/>
      <c r="AG82" s="101"/>
      <c r="AH82" s="101"/>
      <c r="AI82" s="101"/>
      <c r="AJ82" s="101"/>
    </row>
    <row r="83" spans="5:36" s="71" customFormat="1" ht="20.25">
      <c r="E83" s="82"/>
      <c r="N83" s="124"/>
      <c r="O83" s="314"/>
      <c r="P83" s="101"/>
      <c r="Q83" s="101"/>
      <c r="R83" s="101"/>
      <c r="S83" s="101"/>
      <c r="T83" s="101"/>
      <c r="U83" s="101"/>
      <c r="V83" s="101"/>
      <c r="W83" s="101"/>
      <c r="X83" s="101"/>
      <c r="Y83" s="101"/>
      <c r="Z83" s="101"/>
      <c r="AA83" s="101"/>
      <c r="AB83" s="101"/>
      <c r="AC83" s="101"/>
      <c r="AD83" s="101"/>
      <c r="AE83" s="101"/>
      <c r="AF83" s="101"/>
      <c r="AG83" s="101"/>
      <c r="AH83" s="101"/>
      <c r="AI83" s="101"/>
      <c r="AJ83" s="101"/>
    </row>
    <row r="84" spans="5:36" s="71" customFormat="1" ht="20.25">
      <c r="E84" s="82"/>
      <c r="N84" s="124"/>
      <c r="O84" s="314"/>
      <c r="P84" s="101"/>
      <c r="Q84" s="101"/>
      <c r="R84" s="101"/>
      <c r="S84" s="101"/>
      <c r="T84" s="101"/>
      <c r="U84" s="101"/>
      <c r="V84" s="101"/>
      <c r="W84" s="101"/>
      <c r="X84" s="101"/>
      <c r="Y84" s="101"/>
      <c r="Z84" s="101"/>
      <c r="AA84" s="101"/>
      <c r="AB84" s="101"/>
      <c r="AC84" s="101"/>
      <c r="AD84" s="101"/>
      <c r="AE84" s="101"/>
      <c r="AF84" s="101"/>
      <c r="AG84" s="101"/>
      <c r="AH84" s="101"/>
      <c r="AI84" s="101"/>
      <c r="AJ84" s="101"/>
    </row>
    <row r="85" spans="5:36" s="71" customFormat="1" ht="20.25">
      <c r="E85" s="82"/>
      <c r="N85" s="124"/>
      <c r="O85" s="314"/>
      <c r="P85" s="101"/>
      <c r="Q85" s="101"/>
      <c r="R85" s="101"/>
      <c r="S85" s="101"/>
      <c r="T85" s="101"/>
      <c r="U85" s="101"/>
      <c r="V85" s="101"/>
      <c r="W85" s="101"/>
      <c r="X85" s="101"/>
      <c r="Y85" s="101"/>
      <c r="Z85" s="101"/>
      <c r="AA85" s="101"/>
      <c r="AB85" s="101"/>
      <c r="AC85" s="101"/>
      <c r="AD85" s="101"/>
      <c r="AE85" s="101"/>
      <c r="AF85" s="101"/>
      <c r="AG85" s="101"/>
      <c r="AH85" s="101"/>
      <c r="AI85" s="101"/>
      <c r="AJ85" s="101"/>
    </row>
    <row r="86" spans="5:36" s="71" customFormat="1" ht="20.25">
      <c r="E86" s="82"/>
      <c r="N86" s="124"/>
      <c r="O86" s="314"/>
      <c r="P86" s="101"/>
      <c r="Q86" s="101"/>
      <c r="R86" s="101"/>
      <c r="S86" s="101"/>
      <c r="T86" s="101"/>
      <c r="U86" s="101"/>
      <c r="V86" s="101"/>
      <c r="W86" s="101"/>
      <c r="X86" s="101"/>
      <c r="Y86" s="101"/>
      <c r="Z86" s="101"/>
      <c r="AA86" s="101"/>
      <c r="AB86" s="101"/>
      <c r="AC86" s="101"/>
      <c r="AD86" s="101"/>
      <c r="AE86" s="101"/>
      <c r="AF86" s="101"/>
      <c r="AG86" s="101"/>
      <c r="AH86" s="101"/>
      <c r="AI86" s="101"/>
      <c r="AJ86" s="101"/>
    </row>
    <row r="87" spans="5:36" s="71" customFormat="1" ht="20.25">
      <c r="E87" s="82"/>
      <c r="N87" s="124"/>
      <c r="O87" s="314"/>
      <c r="P87" s="101"/>
      <c r="Q87" s="101"/>
      <c r="R87" s="101"/>
      <c r="S87" s="101"/>
      <c r="T87" s="101"/>
      <c r="U87" s="101"/>
      <c r="V87" s="101"/>
      <c r="W87" s="101"/>
      <c r="X87" s="101"/>
      <c r="Y87" s="101"/>
      <c r="Z87" s="101"/>
      <c r="AA87" s="101"/>
      <c r="AB87" s="101"/>
      <c r="AC87" s="101"/>
      <c r="AD87" s="101"/>
      <c r="AE87" s="101"/>
      <c r="AF87" s="101"/>
      <c r="AG87" s="101"/>
      <c r="AH87" s="101"/>
      <c r="AI87" s="101"/>
      <c r="AJ87" s="101"/>
    </row>
    <row r="88" spans="5:36" s="71" customFormat="1" ht="20.25">
      <c r="E88" s="82"/>
      <c r="N88" s="124"/>
      <c r="O88" s="314"/>
      <c r="P88" s="101"/>
      <c r="Q88" s="101"/>
      <c r="R88" s="101"/>
      <c r="S88" s="101"/>
      <c r="T88" s="101"/>
      <c r="U88" s="101"/>
      <c r="V88" s="101"/>
      <c r="W88" s="101"/>
      <c r="X88" s="101"/>
      <c r="Y88" s="101"/>
      <c r="Z88" s="101"/>
      <c r="AA88" s="101"/>
      <c r="AB88" s="101"/>
      <c r="AC88" s="101"/>
      <c r="AD88" s="101"/>
      <c r="AE88" s="101"/>
      <c r="AF88" s="101"/>
      <c r="AG88" s="101"/>
      <c r="AH88" s="101"/>
      <c r="AI88" s="101"/>
      <c r="AJ88" s="101"/>
    </row>
    <row r="89" spans="5:36" s="71" customFormat="1" ht="20.25">
      <c r="E89" s="82"/>
      <c r="N89" s="124"/>
      <c r="O89" s="314"/>
      <c r="P89" s="101"/>
      <c r="Q89" s="101"/>
      <c r="R89" s="101"/>
      <c r="S89" s="101"/>
      <c r="T89" s="101"/>
      <c r="U89" s="101"/>
      <c r="V89" s="101"/>
      <c r="W89" s="101"/>
      <c r="X89" s="101"/>
      <c r="Y89" s="101"/>
      <c r="Z89" s="101"/>
      <c r="AA89" s="101"/>
      <c r="AB89" s="101"/>
      <c r="AC89" s="101"/>
      <c r="AD89" s="101"/>
      <c r="AE89" s="101"/>
      <c r="AF89" s="101"/>
      <c r="AG89" s="101"/>
      <c r="AH89" s="101"/>
      <c r="AI89" s="101"/>
      <c r="AJ89" s="101"/>
    </row>
    <row r="90" spans="5:36" s="71" customFormat="1" ht="20.25">
      <c r="E90" s="82"/>
      <c r="N90" s="124"/>
      <c r="O90" s="314"/>
      <c r="P90" s="101"/>
      <c r="Q90" s="101"/>
      <c r="R90" s="101"/>
      <c r="S90" s="101"/>
      <c r="T90" s="101"/>
      <c r="U90" s="101"/>
      <c r="V90" s="101"/>
      <c r="W90" s="101"/>
      <c r="X90" s="101"/>
      <c r="Y90" s="101"/>
      <c r="Z90" s="101"/>
      <c r="AA90" s="101"/>
      <c r="AB90" s="101"/>
      <c r="AC90" s="101"/>
      <c r="AD90" s="101"/>
      <c r="AE90" s="101"/>
      <c r="AF90" s="101"/>
      <c r="AG90" s="101"/>
      <c r="AH90" s="101"/>
      <c r="AI90" s="101"/>
      <c r="AJ90" s="101"/>
    </row>
    <row r="91" spans="5:36" s="71" customFormat="1" ht="20.25">
      <c r="E91" s="82"/>
      <c r="N91" s="124"/>
      <c r="O91" s="314"/>
      <c r="P91" s="101"/>
      <c r="Q91" s="101"/>
      <c r="R91" s="101"/>
      <c r="S91" s="101"/>
      <c r="T91" s="101"/>
      <c r="U91" s="101"/>
      <c r="V91" s="101"/>
      <c r="W91" s="101"/>
      <c r="X91" s="101"/>
      <c r="Y91" s="101"/>
      <c r="Z91" s="101"/>
      <c r="AA91" s="101"/>
      <c r="AB91" s="101"/>
      <c r="AC91" s="101"/>
      <c r="AD91" s="101"/>
      <c r="AE91" s="101"/>
      <c r="AF91" s="101"/>
      <c r="AG91" s="101"/>
      <c r="AH91" s="101"/>
      <c r="AI91" s="101"/>
      <c r="AJ91" s="101"/>
    </row>
    <row r="92" spans="5:36" s="71" customFormat="1" ht="20.25">
      <c r="E92" s="82"/>
      <c r="N92" s="124"/>
      <c r="O92" s="314"/>
      <c r="P92" s="101"/>
      <c r="Q92" s="101"/>
      <c r="R92" s="101"/>
      <c r="S92" s="101"/>
      <c r="T92" s="101"/>
      <c r="U92" s="101"/>
      <c r="V92" s="101"/>
      <c r="W92" s="101"/>
      <c r="X92" s="101"/>
      <c r="Y92" s="101"/>
      <c r="Z92" s="101"/>
      <c r="AA92" s="101"/>
      <c r="AB92" s="101"/>
      <c r="AC92" s="101"/>
      <c r="AD92" s="101"/>
      <c r="AE92" s="101"/>
      <c r="AF92" s="101"/>
      <c r="AG92" s="101"/>
      <c r="AH92" s="101"/>
      <c r="AI92" s="101"/>
      <c r="AJ92" s="101"/>
    </row>
    <row r="93" spans="5:36" s="71" customFormat="1" ht="20.25">
      <c r="E93" s="82"/>
      <c r="N93" s="124"/>
      <c r="O93" s="314"/>
      <c r="P93" s="101"/>
      <c r="Q93" s="101"/>
      <c r="R93" s="101"/>
      <c r="S93" s="101"/>
      <c r="T93" s="101"/>
      <c r="U93" s="101"/>
      <c r="V93" s="101"/>
      <c r="W93" s="101"/>
      <c r="X93" s="101"/>
      <c r="Y93" s="101"/>
      <c r="Z93" s="101"/>
      <c r="AA93" s="101"/>
      <c r="AB93" s="101"/>
      <c r="AC93" s="101"/>
      <c r="AD93" s="101"/>
      <c r="AE93" s="101"/>
      <c r="AF93" s="101"/>
      <c r="AG93" s="101"/>
      <c r="AH93" s="101"/>
      <c r="AI93" s="101"/>
      <c r="AJ93" s="101"/>
    </row>
    <row r="94" spans="5:36" s="71" customFormat="1" ht="20.25">
      <c r="E94" s="82"/>
      <c r="N94" s="124"/>
      <c r="O94" s="314"/>
      <c r="P94" s="101"/>
      <c r="Q94" s="101"/>
      <c r="R94" s="101"/>
      <c r="S94" s="101"/>
      <c r="T94" s="101"/>
      <c r="U94" s="101"/>
      <c r="V94" s="101"/>
      <c r="W94" s="101"/>
      <c r="X94" s="101"/>
      <c r="Y94" s="101"/>
      <c r="Z94" s="101"/>
      <c r="AA94" s="101"/>
      <c r="AB94" s="101"/>
      <c r="AC94" s="101"/>
      <c r="AD94" s="101"/>
      <c r="AE94" s="101"/>
      <c r="AF94" s="101"/>
      <c r="AG94" s="101"/>
      <c r="AH94" s="101"/>
      <c r="AI94" s="101"/>
      <c r="AJ94" s="101"/>
    </row>
    <row r="95" spans="5:36" s="71" customFormat="1" ht="20.25">
      <c r="E95" s="82"/>
      <c r="N95" s="124"/>
      <c r="O95" s="314"/>
      <c r="P95" s="101"/>
      <c r="Q95" s="101"/>
      <c r="R95" s="101"/>
      <c r="S95" s="101"/>
      <c r="T95" s="101"/>
      <c r="U95" s="101"/>
      <c r="V95" s="101"/>
      <c r="W95" s="101"/>
      <c r="X95" s="101"/>
      <c r="Y95" s="101"/>
      <c r="Z95" s="101"/>
      <c r="AA95" s="101"/>
      <c r="AB95" s="101"/>
      <c r="AC95" s="101"/>
      <c r="AD95" s="101"/>
      <c r="AE95" s="101"/>
      <c r="AF95" s="101"/>
      <c r="AG95" s="101"/>
      <c r="AH95" s="101"/>
      <c r="AI95" s="101"/>
      <c r="AJ95" s="101"/>
    </row>
    <row r="96" spans="5:36" s="71" customFormat="1" ht="20.25">
      <c r="E96" s="82"/>
      <c r="N96" s="124"/>
      <c r="O96" s="314"/>
      <c r="P96" s="101"/>
      <c r="Q96" s="101"/>
      <c r="R96" s="101"/>
      <c r="S96" s="101"/>
      <c r="T96" s="101"/>
      <c r="U96" s="101"/>
      <c r="V96" s="101"/>
      <c r="W96" s="101"/>
      <c r="X96" s="101"/>
      <c r="Y96" s="101"/>
      <c r="Z96" s="101"/>
      <c r="AA96" s="101"/>
      <c r="AB96" s="101"/>
      <c r="AC96" s="101"/>
      <c r="AD96" s="101"/>
      <c r="AE96" s="101"/>
      <c r="AF96" s="101"/>
      <c r="AG96" s="101"/>
      <c r="AH96" s="101"/>
      <c r="AI96" s="101"/>
      <c r="AJ96" s="101"/>
    </row>
    <row r="97" spans="5:36" s="71" customFormat="1" ht="20.25">
      <c r="E97" s="82"/>
      <c r="N97" s="124"/>
      <c r="O97" s="314"/>
      <c r="P97" s="101"/>
      <c r="Q97" s="101"/>
      <c r="R97" s="101"/>
      <c r="S97" s="101"/>
      <c r="T97" s="101"/>
      <c r="U97" s="101"/>
      <c r="V97" s="101"/>
      <c r="W97" s="101"/>
      <c r="X97" s="101"/>
      <c r="Y97" s="101"/>
      <c r="Z97" s="101"/>
      <c r="AA97" s="101"/>
      <c r="AB97" s="101"/>
      <c r="AC97" s="101"/>
      <c r="AD97" s="101"/>
      <c r="AE97" s="101"/>
      <c r="AF97" s="101"/>
      <c r="AG97" s="101"/>
      <c r="AH97" s="101"/>
      <c r="AI97" s="101"/>
      <c r="AJ97" s="101"/>
    </row>
    <row r="98" spans="5:36" s="71" customFormat="1" ht="20.25">
      <c r="E98" s="82"/>
      <c r="N98" s="124"/>
      <c r="O98" s="314"/>
      <c r="P98" s="101"/>
      <c r="Q98" s="101"/>
      <c r="R98" s="101"/>
      <c r="S98" s="101"/>
      <c r="T98" s="101"/>
      <c r="U98" s="101"/>
      <c r="V98" s="101"/>
      <c r="W98" s="101"/>
      <c r="X98" s="101"/>
      <c r="Y98" s="101"/>
      <c r="Z98" s="101"/>
      <c r="AA98" s="101"/>
      <c r="AB98" s="101"/>
      <c r="AC98" s="101"/>
      <c r="AD98" s="101"/>
      <c r="AE98" s="101"/>
      <c r="AF98" s="101"/>
      <c r="AG98" s="101"/>
      <c r="AH98" s="101"/>
      <c r="AI98" s="101"/>
      <c r="AJ98" s="101"/>
    </row>
    <row r="99" spans="5:36" s="71" customFormat="1" ht="20.25">
      <c r="E99" s="82"/>
      <c r="N99" s="124"/>
      <c r="O99" s="314"/>
      <c r="P99" s="101"/>
      <c r="Q99" s="101"/>
      <c r="R99" s="101"/>
      <c r="S99" s="101"/>
      <c r="T99" s="101"/>
      <c r="U99" s="101"/>
      <c r="V99" s="101"/>
      <c r="W99" s="101"/>
      <c r="X99" s="101"/>
      <c r="Y99" s="101"/>
      <c r="Z99" s="101"/>
      <c r="AA99" s="101"/>
      <c r="AB99" s="101"/>
      <c r="AC99" s="101"/>
      <c r="AD99" s="101"/>
      <c r="AE99" s="101"/>
      <c r="AF99" s="101"/>
      <c r="AG99" s="101"/>
      <c r="AH99" s="101"/>
      <c r="AI99" s="101"/>
      <c r="AJ99" s="101"/>
    </row>
    <row r="100" spans="5:36" s="71" customFormat="1" ht="20.25">
      <c r="E100" s="82"/>
      <c r="N100" s="124"/>
      <c r="O100" s="314"/>
      <c r="P100" s="101"/>
      <c r="Q100" s="101"/>
      <c r="R100" s="101"/>
      <c r="S100" s="101"/>
      <c r="T100" s="101"/>
      <c r="U100" s="101"/>
      <c r="V100" s="101"/>
      <c r="W100" s="101"/>
      <c r="X100" s="101"/>
      <c r="Y100" s="101"/>
      <c r="Z100" s="101"/>
      <c r="AA100" s="101"/>
      <c r="AB100" s="101"/>
      <c r="AC100" s="101"/>
      <c r="AD100" s="101"/>
      <c r="AE100" s="101"/>
      <c r="AF100" s="101"/>
      <c r="AG100" s="101"/>
      <c r="AH100" s="101"/>
      <c r="AI100" s="101"/>
      <c r="AJ100" s="101"/>
    </row>
    <row r="101" spans="5:36" s="71" customFormat="1" ht="20.25">
      <c r="E101" s="82"/>
      <c r="N101" s="124"/>
      <c r="O101" s="314"/>
      <c r="P101" s="101"/>
      <c r="Q101" s="101"/>
      <c r="R101" s="101"/>
      <c r="S101" s="101"/>
      <c r="T101" s="101"/>
      <c r="U101" s="101"/>
      <c r="V101" s="101"/>
      <c r="W101" s="101"/>
      <c r="X101" s="101"/>
      <c r="Y101" s="101"/>
      <c r="Z101" s="101"/>
      <c r="AA101" s="101"/>
      <c r="AB101" s="101"/>
      <c r="AC101" s="101"/>
      <c r="AD101" s="101"/>
      <c r="AE101" s="101"/>
      <c r="AF101" s="101"/>
      <c r="AG101" s="101"/>
      <c r="AH101" s="101"/>
      <c r="AI101" s="101"/>
      <c r="AJ101" s="101"/>
    </row>
    <row r="102" spans="5:36" s="71" customFormat="1" ht="20.25">
      <c r="E102" s="82"/>
      <c r="N102" s="124"/>
      <c r="O102" s="314"/>
      <c r="P102" s="101"/>
      <c r="Q102" s="101"/>
      <c r="R102" s="101"/>
      <c r="S102" s="101"/>
      <c r="T102" s="101"/>
      <c r="U102" s="101"/>
      <c r="V102" s="101"/>
      <c r="W102" s="101"/>
      <c r="X102" s="101"/>
      <c r="Y102" s="101"/>
      <c r="Z102" s="101"/>
      <c r="AA102" s="101"/>
      <c r="AB102" s="101"/>
      <c r="AC102" s="101"/>
      <c r="AD102" s="101"/>
      <c r="AE102" s="101"/>
      <c r="AF102" s="101"/>
      <c r="AG102" s="101"/>
      <c r="AH102" s="101"/>
      <c r="AI102" s="101"/>
      <c r="AJ102" s="101"/>
    </row>
    <row r="103" spans="5:36" s="71" customFormat="1" ht="20.25">
      <c r="E103" s="82"/>
      <c r="N103" s="124"/>
      <c r="O103" s="314"/>
      <c r="P103" s="101"/>
      <c r="Q103" s="101"/>
      <c r="R103" s="101"/>
      <c r="S103" s="101"/>
      <c r="T103" s="101"/>
      <c r="U103" s="101"/>
      <c r="V103" s="101"/>
      <c r="W103" s="101"/>
      <c r="X103" s="101"/>
      <c r="Y103" s="101"/>
      <c r="Z103" s="101"/>
      <c r="AA103" s="101"/>
      <c r="AB103" s="101"/>
      <c r="AC103" s="101"/>
      <c r="AD103" s="101"/>
      <c r="AE103" s="101"/>
      <c r="AF103" s="101"/>
      <c r="AG103" s="101"/>
      <c r="AH103" s="101"/>
      <c r="AI103" s="101"/>
      <c r="AJ103" s="101"/>
    </row>
    <row r="104" spans="5:36" s="71" customFormat="1" ht="20.25">
      <c r="E104" s="82"/>
      <c r="N104" s="124"/>
      <c r="O104" s="314"/>
      <c r="P104" s="101"/>
      <c r="Q104" s="101"/>
      <c r="R104" s="101"/>
      <c r="S104" s="101"/>
      <c r="T104" s="101"/>
      <c r="U104" s="101"/>
      <c r="V104" s="101"/>
      <c r="W104" s="101"/>
      <c r="X104" s="101"/>
      <c r="Y104" s="101"/>
      <c r="Z104" s="101"/>
      <c r="AA104" s="101"/>
      <c r="AB104" s="101"/>
      <c r="AC104" s="101"/>
      <c r="AD104" s="101"/>
      <c r="AE104" s="101"/>
      <c r="AF104" s="101"/>
      <c r="AG104" s="101"/>
      <c r="AH104" s="101"/>
      <c r="AI104" s="101"/>
      <c r="AJ104" s="101"/>
    </row>
    <row r="105" spans="5:36" s="71" customFormat="1" ht="20.25">
      <c r="E105" s="82"/>
      <c r="N105" s="124"/>
      <c r="O105" s="314"/>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row>
    <row r="106" spans="5:36" s="71" customFormat="1" ht="20.25">
      <c r="E106" s="82"/>
      <c r="N106" s="124"/>
      <c r="O106" s="314"/>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row>
    <row r="107" spans="5:36" s="71" customFormat="1" ht="20.25">
      <c r="E107" s="82"/>
      <c r="N107" s="124"/>
      <c r="O107" s="314"/>
      <c r="P107" s="101"/>
      <c r="Q107" s="101"/>
      <c r="R107" s="101"/>
      <c r="S107" s="101"/>
      <c r="T107" s="101"/>
      <c r="U107" s="101"/>
      <c r="V107" s="101"/>
      <c r="W107" s="101"/>
      <c r="X107" s="101"/>
      <c r="Y107" s="101"/>
      <c r="Z107" s="101"/>
      <c r="AA107" s="101"/>
      <c r="AB107" s="101"/>
      <c r="AC107" s="101"/>
      <c r="AD107" s="101"/>
      <c r="AE107" s="101"/>
      <c r="AF107" s="101"/>
      <c r="AG107" s="101"/>
      <c r="AH107" s="101"/>
      <c r="AI107" s="101"/>
      <c r="AJ107" s="101"/>
    </row>
    <row r="108" spans="5:36" s="71" customFormat="1" ht="20.25">
      <c r="E108" s="82"/>
      <c r="N108" s="124"/>
      <c r="O108" s="314"/>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row>
    <row r="109" spans="5:36" s="71" customFormat="1" ht="20.25">
      <c r="E109" s="82"/>
      <c r="N109" s="124"/>
      <c r="O109" s="314"/>
      <c r="P109" s="101"/>
      <c r="Q109" s="101"/>
      <c r="R109" s="101"/>
      <c r="S109" s="101"/>
      <c r="T109" s="101"/>
      <c r="U109" s="101"/>
      <c r="V109" s="101"/>
      <c r="W109" s="101"/>
      <c r="X109" s="101"/>
      <c r="Y109" s="101"/>
      <c r="Z109" s="101"/>
      <c r="AA109" s="101"/>
      <c r="AB109" s="101"/>
      <c r="AC109" s="101"/>
      <c r="AD109" s="101"/>
      <c r="AE109" s="101"/>
      <c r="AF109" s="101"/>
      <c r="AG109" s="101"/>
      <c r="AH109" s="101"/>
      <c r="AI109" s="101"/>
      <c r="AJ109" s="101"/>
    </row>
    <row r="110" spans="5:36" s="71" customFormat="1" ht="20.25">
      <c r="E110" s="82"/>
      <c r="N110" s="124"/>
      <c r="O110" s="314"/>
      <c r="P110" s="101"/>
      <c r="Q110" s="101"/>
      <c r="R110" s="101"/>
      <c r="S110" s="101"/>
      <c r="T110" s="101"/>
      <c r="U110" s="101"/>
      <c r="V110" s="101"/>
      <c r="W110" s="101"/>
      <c r="X110" s="101"/>
      <c r="Y110" s="101"/>
      <c r="Z110" s="101"/>
      <c r="AA110" s="101"/>
      <c r="AB110" s="101"/>
      <c r="AC110" s="101"/>
      <c r="AD110" s="101"/>
      <c r="AE110" s="101"/>
      <c r="AF110" s="101"/>
      <c r="AG110" s="101"/>
      <c r="AH110" s="101"/>
      <c r="AI110" s="101"/>
      <c r="AJ110" s="101"/>
    </row>
    <row r="111" spans="5:36" s="71" customFormat="1" ht="20.25">
      <c r="E111" s="82"/>
      <c r="N111" s="124"/>
      <c r="O111" s="314"/>
      <c r="P111" s="101"/>
      <c r="Q111" s="101"/>
      <c r="R111" s="101"/>
      <c r="S111" s="101"/>
      <c r="T111" s="101"/>
      <c r="U111" s="101"/>
      <c r="V111" s="101"/>
      <c r="W111" s="101"/>
      <c r="X111" s="101"/>
      <c r="Y111" s="101"/>
      <c r="Z111" s="101"/>
      <c r="AA111" s="101"/>
      <c r="AB111" s="101"/>
      <c r="AC111" s="101"/>
      <c r="AD111" s="101"/>
      <c r="AE111" s="101"/>
      <c r="AF111" s="101"/>
      <c r="AG111" s="101"/>
      <c r="AH111" s="101"/>
      <c r="AI111" s="101"/>
      <c r="AJ111" s="101"/>
    </row>
    <row r="112" spans="5:36" s="71" customFormat="1" ht="20.25">
      <c r="E112" s="82"/>
      <c r="N112" s="124"/>
      <c r="O112" s="314"/>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row>
    <row r="113" spans="5:36" s="71" customFormat="1" ht="20.25">
      <c r="E113" s="82"/>
      <c r="N113" s="124"/>
      <c r="O113" s="314"/>
      <c r="P113" s="101"/>
      <c r="Q113" s="101"/>
      <c r="R113" s="101"/>
      <c r="S113" s="101"/>
      <c r="T113" s="101"/>
      <c r="U113" s="101"/>
      <c r="V113" s="101"/>
      <c r="W113" s="101"/>
      <c r="X113" s="101"/>
      <c r="Y113" s="101"/>
      <c r="Z113" s="101"/>
      <c r="AA113" s="101"/>
      <c r="AB113" s="101"/>
      <c r="AC113" s="101"/>
      <c r="AD113" s="101"/>
      <c r="AE113" s="101"/>
      <c r="AF113" s="101"/>
      <c r="AG113" s="101"/>
      <c r="AH113" s="101"/>
      <c r="AI113" s="101"/>
      <c r="AJ113" s="101"/>
    </row>
    <row r="114" spans="5:36" s="71" customFormat="1" ht="20.25">
      <c r="E114" s="82"/>
      <c r="N114" s="124"/>
      <c r="O114" s="314"/>
      <c r="P114" s="101"/>
      <c r="Q114" s="101"/>
      <c r="R114" s="101"/>
      <c r="S114" s="101"/>
      <c r="T114" s="101"/>
      <c r="U114" s="101"/>
      <c r="V114" s="101"/>
      <c r="W114" s="101"/>
      <c r="X114" s="101"/>
      <c r="Y114" s="101"/>
      <c r="Z114" s="101"/>
      <c r="AA114" s="101"/>
      <c r="AB114" s="101"/>
      <c r="AC114" s="101"/>
      <c r="AD114" s="101"/>
      <c r="AE114" s="101"/>
      <c r="AF114" s="101"/>
      <c r="AG114" s="101"/>
      <c r="AH114" s="101"/>
      <c r="AI114" s="101"/>
      <c r="AJ114" s="101"/>
    </row>
    <row r="115" spans="5:36" s="71" customFormat="1" ht="20.25">
      <c r="E115" s="82"/>
      <c r="N115" s="124"/>
      <c r="O115" s="314"/>
      <c r="P115" s="101"/>
      <c r="Q115" s="101"/>
      <c r="R115" s="101"/>
      <c r="S115" s="101"/>
      <c r="T115" s="101"/>
      <c r="U115" s="101"/>
      <c r="V115" s="101"/>
      <c r="W115" s="101"/>
      <c r="X115" s="101"/>
      <c r="Y115" s="101"/>
      <c r="Z115" s="101"/>
      <c r="AA115" s="101"/>
      <c r="AB115" s="101"/>
      <c r="AC115" s="101"/>
      <c r="AD115" s="101"/>
      <c r="AE115" s="101"/>
      <c r="AF115" s="101"/>
      <c r="AG115" s="101"/>
      <c r="AH115" s="101"/>
      <c r="AI115" s="101"/>
      <c r="AJ115" s="101"/>
    </row>
    <row r="116" spans="5:36" s="71" customFormat="1" ht="20.25">
      <c r="E116" s="82"/>
      <c r="N116" s="124"/>
      <c r="O116" s="314"/>
      <c r="P116" s="101"/>
      <c r="Q116" s="101"/>
      <c r="R116" s="101"/>
      <c r="S116" s="101"/>
      <c r="T116" s="101"/>
      <c r="U116" s="101"/>
      <c r="V116" s="101"/>
      <c r="W116" s="101"/>
      <c r="X116" s="101"/>
      <c r="Y116" s="101"/>
      <c r="Z116" s="101"/>
      <c r="AA116" s="101"/>
      <c r="AB116" s="101"/>
      <c r="AC116" s="101"/>
      <c r="AD116" s="101"/>
      <c r="AE116" s="101"/>
      <c r="AF116" s="101"/>
      <c r="AG116" s="101"/>
      <c r="AH116" s="101"/>
      <c r="AI116" s="101"/>
      <c r="AJ116" s="101"/>
    </row>
    <row r="117" spans="5:36" s="71" customFormat="1" ht="20.25">
      <c r="E117" s="82"/>
      <c r="N117" s="124"/>
      <c r="O117" s="314"/>
      <c r="P117" s="101"/>
      <c r="Q117" s="101"/>
      <c r="R117" s="101"/>
      <c r="S117" s="101"/>
      <c r="T117" s="101"/>
      <c r="U117" s="101"/>
      <c r="V117" s="101"/>
      <c r="W117" s="101"/>
      <c r="X117" s="101"/>
      <c r="Y117" s="101"/>
      <c r="Z117" s="101"/>
      <c r="AA117" s="101"/>
      <c r="AB117" s="101"/>
      <c r="AC117" s="101"/>
      <c r="AD117" s="101"/>
      <c r="AE117" s="101"/>
      <c r="AF117" s="101"/>
      <c r="AG117" s="101"/>
      <c r="AH117" s="101"/>
      <c r="AI117" s="101"/>
      <c r="AJ117" s="101"/>
    </row>
    <row r="118" spans="5:36" s="71" customFormat="1" ht="20.25">
      <c r="E118" s="82"/>
      <c r="N118" s="124"/>
      <c r="O118" s="314"/>
      <c r="P118" s="101"/>
      <c r="Q118" s="101"/>
      <c r="R118" s="101"/>
      <c r="S118" s="101"/>
      <c r="T118" s="101"/>
      <c r="U118" s="101"/>
      <c r="V118" s="101"/>
      <c r="W118" s="101"/>
      <c r="X118" s="101"/>
      <c r="Y118" s="101"/>
      <c r="Z118" s="101"/>
      <c r="AA118" s="101"/>
      <c r="AB118" s="101"/>
      <c r="AC118" s="101"/>
      <c r="AD118" s="101"/>
      <c r="AE118" s="101"/>
      <c r="AF118" s="101"/>
      <c r="AG118" s="101"/>
      <c r="AH118" s="101"/>
      <c r="AI118" s="101"/>
      <c r="AJ118" s="101"/>
    </row>
    <row r="119" spans="5:36" s="71" customFormat="1" ht="20.25">
      <c r="E119" s="82"/>
      <c r="N119" s="124"/>
      <c r="O119" s="314"/>
      <c r="P119" s="101"/>
      <c r="Q119" s="101"/>
      <c r="R119" s="101"/>
      <c r="S119" s="101"/>
      <c r="T119" s="101"/>
      <c r="U119" s="101"/>
      <c r="V119" s="101"/>
      <c r="W119" s="101"/>
      <c r="X119" s="101"/>
      <c r="Y119" s="101"/>
      <c r="Z119" s="101"/>
      <c r="AA119" s="101"/>
      <c r="AB119" s="101"/>
      <c r="AC119" s="101"/>
      <c r="AD119" s="101"/>
      <c r="AE119" s="101"/>
      <c r="AF119" s="101"/>
      <c r="AG119" s="101"/>
      <c r="AH119" s="101"/>
      <c r="AI119" s="101"/>
      <c r="AJ119" s="101"/>
    </row>
    <row r="120" spans="5:36" s="71" customFormat="1" ht="20.25">
      <c r="E120" s="82"/>
      <c r="N120" s="124"/>
      <c r="O120" s="314"/>
      <c r="P120" s="101"/>
      <c r="Q120" s="101"/>
      <c r="R120" s="101"/>
      <c r="S120" s="101"/>
      <c r="T120" s="101"/>
      <c r="U120" s="101"/>
      <c r="V120" s="101"/>
      <c r="W120" s="101"/>
      <c r="X120" s="101"/>
      <c r="Y120" s="101"/>
      <c r="Z120" s="101"/>
      <c r="AA120" s="101"/>
      <c r="AB120" s="101"/>
      <c r="AC120" s="101"/>
      <c r="AD120" s="101"/>
      <c r="AE120" s="101"/>
      <c r="AF120" s="101"/>
      <c r="AG120" s="101"/>
      <c r="AH120" s="101"/>
      <c r="AI120" s="101"/>
      <c r="AJ120" s="101"/>
    </row>
    <row r="121" spans="5:36" s="71" customFormat="1" ht="20.25">
      <c r="E121" s="82"/>
      <c r="N121" s="124"/>
      <c r="O121" s="314"/>
      <c r="P121" s="101"/>
      <c r="Q121" s="101"/>
      <c r="R121" s="101"/>
      <c r="S121" s="101"/>
      <c r="T121" s="101"/>
      <c r="U121" s="101"/>
      <c r="V121" s="101"/>
      <c r="W121" s="101"/>
      <c r="X121" s="101"/>
      <c r="Y121" s="101"/>
      <c r="Z121" s="101"/>
      <c r="AA121" s="101"/>
      <c r="AB121" s="101"/>
      <c r="AC121" s="101"/>
      <c r="AD121" s="101"/>
      <c r="AE121" s="101"/>
      <c r="AF121" s="101"/>
      <c r="AG121" s="101"/>
      <c r="AH121" s="101"/>
      <c r="AI121" s="101"/>
      <c r="AJ121" s="101"/>
    </row>
    <row r="122" spans="5:36" s="71" customFormat="1" ht="20.25">
      <c r="E122" s="82"/>
      <c r="N122" s="124"/>
      <c r="O122" s="314"/>
      <c r="P122" s="101"/>
      <c r="Q122" s="101"/>
      <c r="R122" s="101"/>
      <c r="S122" s="101"/>
      <c r="T122" s="101"/>
      <c r="U122" s="101"/>
      <c r="V122" s="101"/>
      <c r="W122" s="101"/>
      <c r="X122" s="101"/>
      <c r="Y122" s="101"/>
      <c r="Z122" s="101"/>
      <c r="AA122" s="101"/>
      <c r="AB122" s="101"/>
      <c r="AC122" s="101"/>
      <c r="AD122" s="101"/>
      <c r="AE122" s="101"/>
      <c r="AF122" s="101"/>
      <c r="AG122" s="101"/>
      <c r="AH122" s="101"/>
      <c r="AI122" s="101"/>
      <c r="AJ122" s="101"/>
    </row>
    <row r="123" spans="5:36" s="71" customFormat="1" ht="20.25">
      <c r="E123" s="82"/>
      <c r="N123" s="124"/>
      <c r="O123" s="314"/>
      <c r="P123" s="101"/>
      <c r="Q123" s="101"/>
      <c r="R123" s="101"/>
      <c r="S123" s="101"/>
      <c r="T123" s="101"/>
      <c r="U123" s="101"/>
      <c r="V123" s="101"/>
      <c r="W123" s="101"/>
      <c r="X123" s="101"/>
      <c r="Y123" s="101"/>
      <c r="Z123" s="101"/>
      <c r="AA123" s="101"/>
      <c r="AB123" s="101"/>
      <c r="AC123" s="101"/>
      <c r="AD123" s="101"/>
      <c r="AE123" s="101"/>
      <c r="AF123" s="101"/>
      <c r="AG123" s="101"/>
      <c r="AH123" s="101"/>
      <c r="AI123" s="101"/>
      <c r="AJ123" s="101"/>
    </row>
    <row r="124" spans="5:36" s="71" customFormat="1" ht="20.25">
      <c r="E124" s="82"/>
      <c r="N124" s="124"/>
      <c r="O124" s="314"/>
      <c r="P124" s="101"/>
      <c r="Q124" s="101"/>
      <c r="R124" s="101"/>
      <c r="S124" s="101"/>
      <c r="T124" s="101"/>
      <c r="U124" s="101"/>
      <c r="V124" s="101"/>
      <c r="W124" s="101"/>
      <c r="X124" s="101"/>
      <c r="Y124" s="101"/>
      <c r="Z124" s="101"/>
      <c r="AA124" s="101"/>
      <c r="AB124" s="101"/>
      <c r="AC124" s="101"/>
      <c r="AD124" s="101"/>
      <c r="AE124" s="101"/>
      <c r="AF124" s="101"/>
      <c r="AG124" s="101"/>
      <c r="AH124" s="101"/>
      <c r="AI124" s="101"/>
      <c r="AJ124" s="101"/>
    </row>
    <row r="125" spans="5:36" s="71" customFormat="1" ht="20.25">
      <c r="E125" s="82"/>
      <c r="N125" s="124"/>
      <c r="O125" s="314"/>
      <c r="P125" s="101"/>
      <c r="Q125" s="101"/>
      <c r="R125" s="101"/>
      <c r="S125" s="101"/>
      <c r="T125" s="101"/>
      <c r="U125" s="101"/>
      <c r="V125" s="101"/>
      <c r="W125" s="101"/>
      <c r="X125" s="101"/>
      <c r="Y125" s="101"/>
      <c r="Z125" s="101"/>
      <c r="AA125" s="101"/>
      <c r="AB125" s="101"/>
      <c r="AC125" s="101"/>
      <c r="AD125" s="101"/>
      <c r="AE125" s="101"/>
      <c r="AF125" s="101"/>
      <c r="AG125" s="101"/>
      <c r="AH125" s="101"/>
      <c r="AI125" s="101"/>
      <c r="AJ125" s="101"/>
    </row>
    <row r="126" spans="5:36" s="71" customFormat="1" ht="20.25">
      <c r="E126" s="82"/>
      <c r="N126" s="124"/>
      <c r="O126" s="314"/>
      <c r="P126" s="101"/>
      <c r="Q126" s="101"/>
      <c r="R126" s="101"/>
      <c r="S126" s="101"/>
      <c r="T126" s="101"/>
      <c r="U126" s="101"/>
      <c r="V126" s="101"/>
      <c r="W126" s="101"/>
      <c r="X126" s="101"/>
      <c r="Y126" s="101"/>
      <c r="Z126" s="101"/>
      <c r="AA126" s="101"/>
      <c r="AB126" s="101"/>
      <c r="AC126" s="101"/>
      <c r="AD126" s="101"/>
      <c r="AE126" s="101"/>
      <c r="AF126" s="101"/>
      <c r="AG126" s="101"/>
      <c r="AH126" s="101"/>
      <c r="AI126" s="101"/>
      <c r="AJ126" s="101"/>
    </row>
    <row r="127" spans="5:36" s="71" customFormat="1" ht="20.25">
      <c r="E127" s="82"/>
      <c r="N127" s="124"/>
      <c r="O127" s="314"/>
      <c r="P127" s="101"/>
      <c r="Q127" s="101"/>
      <c r="R127" s="101"/>
      <c r="S127" s="101"/>
      <c r="T127" s="101"/>
      <c r="U127" s="101"/>
      <c r="V127" s="101"/>
      <c r="W127" s="101"/>
      <c r="X127" s="101"/>
      <c r="Y127" s="101"/>
      <c r="Z127" s="101"/>
      <c r="AA127" s="101"/>
      <c r="AB127" s="101"/>
      <c r="AC127" s="101"/>
      <c r="AD127" s="101"/>
      <c r="AE127" s="101"/>
      <c r="AF127" s="101"/>
      <c r="AG127" s="101"/>
      <c r="AH127" s="101"/>
      <c r="AI127" s="101"/>
      <c r="AJ127" s="101"/>
    </row>
    <row r="128" spans="5:36" s="71" customFormat="1" ht="20.25">
      <c r="E128" s="82"/>
      <c r="N128" s="124"/>
      <c r="O128" s="314"/>
      <c r="P128" s="101"/>
      <c r="Q128" s="101"/>
      <c r="R128" s="101"/>
      <c r="S128" s="101"/>
      <c r="T128" s="101"/>
      <c r="U128" s="101"/>
      <c r="V128" s="101"/>
      <c r="W128" s="101"/>
      <c r="X128" s="101"/>
      <c r="Y128" s="101"/>
      <c r="Z128" s="101"/>
      <c r="AA128" s="101"/>
      <c r="AB128" s="101"/>
      <c r="AC128" s="101"/>
      <c r="AD128" s="101"/>
      <c r="AE128" s="101"/>
      <c r="AF128" s="101"/>
      <c r="AG128" s="101"/>
      <c r="AH128" s="101"/>
      <c r="AI128" s="101"/>
      <c r="AJ128" s="101"/>
    </row>
    <row r="129" spans="5:36" s="71" customFormat="1" ht="20.25">
      <c r="E129" s="82"/>
      <c r="N129" s="124"/>
      <c r="O129" s="314"/>
      <c r="P129" s="101"/>
      <c r="Q129" s="101"/>
      <c r="R129" s="101"/>
      <c r="S129" s="101"/>
      <c r="T129" s="101"/>
      <c r="U129" s="101"/>
      <c r="V129" s="101"/>
      <c r="W129" s="101"/>
      <c r="X129" s="101"/>
      <c r="Y129" s="101"/>
      <c r="Z129" s="101"/>
      <c r="AA129" s="101"/>
      <c r="AB129" s="101"/>
      <c r="AC129" s="101"/>
      <c r="AD129" s="101"/>
      <c r="AE129" s="101"/>
      <c r="AF129" s="101"/>
      <c r="AG129" s="101"/>
      <c r="AH129" s="101"/>
      <c r="AI129" s="101"/>
      <c r="AJ129" s="101"/>
    </row>
    <row r="130" spans="5:36" s="71" customFormat="1" ht="20.25">
      <c r="E130" s="82"/>
      <c r="N130" s="124"/>
      <c r="O130" s="314"/>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row>
    <row r="131" spans="5:36" s="71" customFormat="1" ht="20.25">
      <c r="E131" s="82"/>
      <c r="N131" s="124"/>
      <c r="O131" s="314"/>
      <c r="P131" s="101"/>
      <c r="Q131" s="101"/>
      <c r="R131" s="101"/>
      <c r="S131" s="101"/>
      <c r="T131" s="101"/>
      <c r="U131" s="101"/>
      <c r="V131" s="101"/>
      <c r="W131" s="101"/>
      <c r="X131" s="101"/>
      <c r="Y131" s="101"/>
      <c r="Z131" s="101"/>
      <c r="AA131" s="101"/>
      <c r="AB131" s="101"/>
      <c r="AC131" s="101"/>
      <c r="AD131" s="101"/>
      <c r="AE131" s="101"/>
      <c r="AF131" s="101"/>
      <c r="AG131" s="101"/>
      <c r="AH131" s="101"/>
      <c r="AI131" s="101"/>
      <c r="AJ131" s="101"/>
    </row>
    <row r="132" spans="5:36" s="71" customFormat="1" ht="20.25">
      <c r="E132" s="82"/>
      <c r="N132" s="124"/>
      <c r="O132" s="314"/>
      <c r="P132" s="101"/>
      <c r="Q132" s="101"/>
      <c r="R132" s="101"/>
      <c r="S132" s="101"/>
      <c r="T132" s="101"/>
      <c r="U132" s="101"/>
      <c r="V132" s="101"/>
      <c r="W132" s="101"/>
      <c r="X132" s="101"/>
      <c r="Y132" s="101"/>
      <c r="Z132" s="101"/>
      <c r="AA132" s="101"/>
      <c r="AB132" s="101"/>
      <c r="AC132" s="101"/>
      <c r="AD132" s="101"/>
      <c r="AE132" s="101"/>
      <c r="AF132" s="101"/>
      <c r="AG132" s="101"/>
      <c r="AH132" s="101"/>
      <c r="AI132" s="101"/>
      <c r="AJ132" s="101"/>
    </row>
    <row r="133" spans="5:36" s="71" customFormat="1" ht="20.25">
      <c r="E133" s="82"/>
      <c r="N133" s="124"/>
      <c r="O133" s="314"/>
      <c r="P133" s="101"/>
      <c r="Q133" s="101"/>
      <c r="R133" s="101"/>
      <c r="S133" s="101"/>
      <c r="T133" s="101"/>
      <c r="U133" s="101"/>
      <c r="V133" s="101"/>
      <c r="W133" s="101"/>
      <c r="X133" s="101"/>
      <c r="Y133" s="101"/>
      <c r="Z133" s="101"/>
      <c r="AA133" s="101"/>
      <c r="AB133" s="101"/>
      <c r="AC133" s="101"/>
      <c r="AD133" s="101"/>
      <c r="AE133" s="101"/>
      <c r="AF133" s="101"/>
      <c r="AG133" s="101"/>
      <c r="AH133" s="101"/>
      <c r="AI133" s="101"/>
      <c r="AJ133" s="101"/>
    </row>
    <row r="134" spans="5:36" s="71" customFormat="1" ht="20.25">
      <c r="E134" s="82"/>
      <c r="N134" s="124"/>
      <c r="O134" s="314"/>
      <c r="P134" s="101"/>
      <c r="Q134" s="101"/>
      <c r="R134" s="101"/>
      <c r="S134" s="101"/>
      <c r="T134" s="101"/>
      <c r="U134" s="101"/>
      <c r="V134" s="101"/>
      <c r="W134" s="101"/>
      <c r="X134" s="101"/>
      <c r="Y134" s="101"/>
      <c r="Z134" s="101"/>
      <c r="AA134" s="101"/>
      <c r="AB134" s="101"/>
      <c r="AC134" s="101"/>
      <c r="AD134" s="101"/>
      <c r="AE134" s="101"/>
      <c r="AF134" s="101"/>
      <c r="AG134" s="101"/>
      <c r="AH134" s="101"/>
      <c r="AI134" s="101"/>
      <c r="AJ134" s="101"/>
    </row>
    <row r="135" spans="5:36" s="71" customFormat="1" ht="20.25">
      <c r="E135" s="82"/>
      <c r="N135" s="124"/>
      <c r="O135" s="314"/>
      <c r="P135" s="101"/>
      <c r="Q135" s="101"/>
      <c r="R135" s="101"/>
      <c r="S135" s="101"/>
      <c r="T135" s="101"/>
      <c r="U135" s="101"/>
      <c r="V135" s="101"/>
      <c r="W135" s="101"/>
      <c r="X135" s="101"/>
      <c r="Y135" s="101"/>
      <c r="Z135" s="101"/>
      <c r="AA135" s="101"/>
      <c r="AB135" s="101"/>
      <c r="AC135" s="101"/>
      <c r="AD135" s="101"/>
      <c r="AE135" s="101"/>
      <c r="AF135" s="101"/>
      <c r="AG135" s="101"/>
      <c r="AH135" s="101"/>
      <c r="AI135" s="101"/>
      <c r="AJ135" s="101"/>
    </row>
    <row r="136" spans="5:36" s="71" customFormat="1" ht="20.25">
      <c r="E136" s="82"/>
      <c r="N136" s="124"/>
      <c r="O136" s="314"/>
      <c r="P136" s="101"/>
      <c r="Q136" s="101"/>
      <c r="R136" s="101"/>
      <c r="S136" s="101"/>
      <c r="T136" s="101"/>
      <c r="U136" s="101"/>
      <c r="V136" s="101"/>
      <c r="W136" s="101"/>
      <c r="X136" s="101"/>
      <c r="Y136" s="101"/>
      <c r="Z136" s="101"/>
      <c r="AA136" s="101"/>
      <c r="AB136" s="101"/>
      <c r="AC136" s="101"/>
      <c r="AD136" s="101"/>
      <c r="AE136" s="101"/>
      <c r="AF136" s="101"/>
      <c r="AG136" s="101"/>
      <c r="AH136" s="101"/>
      <c r="AI136" s="101"/>
      <c r="AJ136" s="101"/>
    </row>
    <row r="137" spans="5:36" s="71" customFormat="1" ht="20.25">
      <c r="E137" s="82"/>
      <c r="N137" s="124"/>
      <c r="O137" s="314"/>
      <c r="P137" s="101"/>
      <c r="Q137" s="101"/>
      <c r="R137" s="101"/>
      <c r="S137" s="101"/>
      <c r="T137" s="101"/>
      <c r="U137" s="101"/>
      <c r="V137" s="101"/>
      <c r="W137" s="101"/>
      <c r="X137" s="101"/>
      <c r="Y137" s="101"/>
      <c r="Z137" s="101"/>
      <c r="AA137" s="101"/>
      <c r="AB137" s="101"/>
      <c r="AC137" s="101"/>
      <c r="AD137" s="101"/>
      <c r="AE137" s="101"/>
      <c r="AF137" s="101"/>
      <c r="AG137" s="101"/>
      <c r="AH137" s="101"/>
      <c r="AI137" s="101"/>
      <c r="AJ137" s="101"/>
    </row>
    <row r="138" spans="5:36" s="71" customFormat="1" ht="20.25">
      <c r="E138" s="82"/>
      <c r="N138" s="124"/>
      <c r="O138" s="314"/>
      <c r="P138" s="101"/>
      <c r="Q138" s="101"/>
      <c r="R138" s="101"/>
      <c r="S138" s="101"/>
      <c r="T138" s="101"/>
      <c r="U138" s="101"/>
      <c r="V138" s="101"/>
      <c r="W138" s="101"/>
      <c r="X138" s="101"/>
      <c r="Y138" s="101"/>
      <c r="Z138" s="101"/>
      <c r="AA138" s="101"/>
      <c r="AB138" s="101"/>
      <c r="AC138" s="101"/>
      <c r="AD138" s="101"/>
      <c r="AE138" s="101"/>
      <c r="AF138" s="101"/>
      <c r="AG138" s="101"/>
      <c r="AH138" s="101"/>
      <c r="AI138" s="101"/>
      <c r="AJ138" s="101"/>
    </row>
    <row r="139" spans="5:36" s="71" customFormat="1" ht="20.25">
      <c r="E139" s="82"/>
      <c r="N139" s="124"/>
      <c r="O139" s="314"/>
      <c r="P139" s="101"/>
      <c r="Q139" s="101"/>
      <c r="R139" s="101"/>
      <c r="S139" s="101"/>
      <c r="T139" s="101"/>
      <c r="U139" s="101"/>
      <c r="V139" s="101"/>
      <c r="W139" s="101"/>
      <c r="X139" s="101"/>
      <c r="Y139" s="101"/>
      <c r="Z139" s="101"/>
      <c r="AA139" s="101"/>
      <c r="AB139" s="101"/>
      <c r="AC139" s="101"/>
      <c r="AD139" s="101"/>
      <c r="AE139" s="101"/>
      <c r="AF139" s="101"/>
      <c r="AG139" s="101"/>
      <c r="AH139" s="101"/>
      <c r="AI139" s="101"/>
      <c r="AJ139" s="101"/>
    </row>
    <row r="140" spans="5:36" s="71" customFormat="1" ht="20.25">
      <c r="E140" s="82"/>
      <c r="N140" s="124"/>
      <c r="O140" s="314"/>
      <c r="P140" s="101"/>
      <c r="Q140" s="101"/>
      <c r="R140" s="101"/>
      <c r="S140" s="101"/>
      <c r="T140" s="101"/>
      <c r="U140" s="101"/>
      <c r="V140" s="101"/>
      <c r="W140" s="101"/>
      <c r="X140" s="101"/>
      <c r="Y140" s="101"/>
      <c r="Z140" s="101"/>
      <c r="AA140" s="101"/>
      <c r="AB140" s="101"/>
      <c r="AC140" s="101"/>
      <c r="AD140" s="101"/>
      <c r="AE140" s="101"/>
      <c r="AF140" s="101"/>
      <c r="AG140" s="101"/>
      <c r="AH140" s="101"/>
      <c r="AI140" s="101"/>
      <c r="AJ140" s="101"/>
    </row>
    <row r="141" spans="5:36" s="71" customFormat="1" ht="20.25">
      <c r="E141" s="82"/>
      <c r="N141" s="124"/>
      <c r="O141" s="314"/>
      <c r="P141" s="101"/>
      <c r="Q141" s="101"/>
      <c r="R141" s="101"/>
      <c r="S141" s="101"/>
      <c r="T141" s="101"/>
      <c r="U141" s="101"/>
      <c r="V141" s="101"/>
      <c r="W141" s="101"/>
      <c r="X141" s="101"/>
      <c r="Y141" s="101"/>
      <c r="Z141" s="101"/>
      <c r="AA141" s="101"/>
      <c r="AB141" s="101"/>
      <c r="AC141" s="101"/>
      <c r="AD141" s="101"/>
      <c r="AE141" s="101"/>
      <c r="AF141" s="101"/>
      <c r="AG141" s="101"/>
      <c r="AH141" s="101"/>
      <c r="AI141" s="101"/>
      <c r="AJ141" s="101"/>
    </row>
    <row r="142" spans="5:36" s="71" customFormat="1" ht="20.25">
      <c r="E142" s="82"/>
      <c r="N142" s="124"/>
      <c r="O142" s="314"/>
      <c r="P142" s="101"/>
      <c r="Q142" s="101"/>
      <c r="R142" s="101"/>
      <c r="S142" s="101"/>
      <c r="T142" s="101"/>
      <c r="U142" s="101"/>
      <c r="V142" s="101"/>
      <c r="W142" s="101"/>
      <c r="X142" s="101"/>
      <c r="Y142" s="101"/>
      <c r="Z142" s="101"/>
      <c r="AA142" s="101"/>
      <c r="AB142" s="101"/>
      <c r="AC142" s="101"/>
      <c r="AD142" s="101"/>
      <c r="AE142" s="101"/>
      <c r="AF142" s="101"/>
      <c r="AG142" s="101"/>
      <c r="AH142" s="101"/>
      <c r="AI142" s="101"/>
      <c r="AJ142" s="101"/>
    </row>
    <row r="143" spans="5:36" s="71" customFormat="1" ht="20.25">
      <c r="E143" s="82"/>
      <c r="N143" s="124"/>
      <c r="O143" s="314"/>
      <c r="P143" s="101"/>
      <c r="Q143" s="101"/>
      <c r="R143" s="101"/>
      <c r="S143" s="101"/>
      <c r="T143" s="101"/>
      <c r="U143" s="101"/>
      <c r="V143" s="101"/>
      <c r="W143" s="101"/>
      <c r="X143" s="101"/>
      <c r="Y143" s="101"/>
      <c r="Z143" s="101"/>
      <c r="AA143" s="101"/>
      <c r="AB143" s="101"/>
      <c r="AC143" s="101"/>
      <c r="AD143" s="101"/>
      <c r="AE143" s="101"/>
      <c r="AF143" s="101"/>
      <c r="AG143" s="101"/>
      <c r="AH143" s="101"/>
      <c r="AI143" s="101"/>
      <c r="AJ143" s="101"/>
    </row>
    <row r="144" spans="5:36" s="71" customFormat="1" ht="20.25">
      <c r="E144" s="82"/>
      <c r="N144" s="124"/>
      <c r="O144" s="314"/>
      <c r="P144" s="101"/>
      <c r="Q144" s="101"/>
      <c r="R144" s="101"/>
      <c r="S144" s="101"/>
      <c r="T144" s="101"/>
      <c r="U144" s="101"/>
      <c r="V144" s="101"/>
      <c r="W144" s="101"/>
      <c r="X144" s="101"/>
      <c r="Y144" s="101"/>
      <c r="Z144" s="101"/>
      <c r="AA144" s="101"/>
      <c r="AB144" s="101"/>
      <c r="AC144" s="101"/>
      <c r="AD144" s="101"/>
      <c r="AE144" s="101"/>
      <c r="AF144" s="101"/>
      <c r="AG144" s="101"/>
      <c r="AH144" s="101"/>
      <c r="AI144" s="101"/>
      <c r="AJ144" s="101"/>
    </row>
    <row r="145" spans="5:36" s="71" customFormat="1" ht="20.25">
      <c r="E145" s="82"/>
      <c r="N145" s="124"/>
      <c r="O145" s="314"/>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row>
    <row r="146" spans="5:36" s="71" customFormat="1" ht="20.25">
      <c r="E146" s="82"/>
      <c r="N146" s="124"/>
      <c r="O146" s="314"/>
      <c r="P146" s="101"/>
      <c r="Q146" s="101"/>
      <c r="R146" s="101"/>
      <c r="S146" s="101"/>
      <c r="T146" s="101"/>
      <c r="U146" s="101"/>
      <c r="V146" s="101"/>
      <c r="W146" s="101"/>
      <c r="X146" s="101"/>
      <c r="Y146" s="101"/>
      <c r="Z146" s="101"/>
      <c r="AA146" s="101"/>
      <c r="AB146" s="101"/>
      <c r="AC146" s="101"/>
      <c r="AD146" s="101"/>
      <c r="AE146" s="101"/>
      <c r="AF146" s="101"/>
      <c r="AG146" s="101"/>
      <c r="AH146" s="101"/>
      <c r="AI146" s="101"/>
      <c r="AJ146" s="101"/>
    </row>
    <row r="147" spans="5:36" s="71" customFormat="1" ht="20.25">
      <c r="E147" s="82"/>
      <c r="N147" s="124"/>
      <c r="O147" s="314"/>
      <c r="P147" s="101"/>
      <c r="Q147" s="101"/>
      <c r="R147" s="101"/>
      <c r="S147" s="101"/>
      <c r="T147" s="101"/>
      <c r="U147" s="101"/>
      <c r="V147" s="101"/>
      <c r="W147" s="101"/>
      <c r="X147" s="101"/>
      <c r="Y147" s="101"/>
      <c r="Z147" s="101"/>
      <c r="AA147" s="101"/>
      <c r="AB147" s="101"/>
      <c r="AC147" s="101"/>
      <c r="AD147" s="101"/>
      <c r="AE147" s="101"/>
      <c r="AF147" s="101"/>
      <c r="AG147" s="101"/>
      <c r="AH147" s="101"/>
      <c r="AI147" s="101"/>
      <c r="AJ147" s="101"/>
    </row>
    <row r="148" spans="5:36" s="71" customFormat="1" ht="20.25">
      <c r="E148" s="82"/>
      <c r="N148" s="124"/>
      <c r="O148" s="314"/>
      <c r="P148" s="101"/>
      <c r="Q148" s="101"/>
      <c r="R148" s="101"/>
      <c r="S148" s="101"/>
      <c r="T148" s="101"/>
      <c r="U148" s="101"/>
      <c r="V148" s="101"/>
      <c r="W148" s="101"/>
      <c r="X148" s="101"/>
      <c r="Y148" s="101"/>
      <c r="Z148" s="101"/>
      <c r="AA148" s="101"/>
      <c r="AB148" s="101"/>
      <c r="AC148" s="101"/>
      <c r="AD148" s="101"/>
      <c r="AE148" s="101"/>
      <c r="AF148" s="101"/>
      <c r="AG148" s="101"/>
      <c r="AH148" s="101"/>
      <c r="AI148" s="101"/>
      <c r="AJ148" s="101"/>
    </row>
    <row r="149" spans="5:36" s="71" customFormat="1" ht="20.25">
      <c r="E149" s="82"/>
      <c r="N149" s="124"/>
      <c r="O149" s="314"/>
      <c r="P149" s="101"/>
      <c r="Q149" s="101"/>
      <c r="R149" s="101"/>
      <c r="S149" s="101"/>
      <c r="T149" s="101"/>
      <c r="U149" s="101"/>
      <c r="V149" s="101"/>
      <c r="W149" s="101"/>
      <c r="X149" s="101"/>
      <c r="Y149" s="101"/>
      <c r="Z149" s="101"/>
      <c r="AA149" s="101"/>
      <c r="AB149" s="101"/>
      <c r="AC149" s="101"/>
      <c r="AD149" s="101"/>
      <c r="AE149" s="101"/>
      <c r="AF149" s="101"/>
      <c r="AG149" s="101"/>
      <c r="AH149" s="101"/>
      <c r="AI149" s="101"/>
      <c r="AJ149" s="101"/>
    </row>
    <row r="150" spans="5:36" s="71" customFormat="1" ht="20.25">
      <c r="E150" s="82"/>
      <c r="N150" s="124"/>
      <c r="O150" s="314"/>
      <c r="P150" s="101"/>
      <c r="Q150" s="101"/>
      <c r="R150" s="101"/>
      <c r="S150" s="101"/>
      <c r="T150" s="101"/>
      <c r="U150" s="101"/>
      <c r="V150" s="101"/>
      <c r="W150" s="101"/>
      <c r="X150" s="101"/>
      <c r="Y150" s="101"/>
      <c r="Z150" s="101"/>
      <c r="AA150" s="101"/>
      <c r="AB150" s="101"/>
      <c r="AC150" s="101"/>
      <c r="AD150" s="101"/>
      <c r="AE150" s="101"/>
      <c r="AF150" s="101"/>
      <c r="AG150" s="101"/>
      <c r="AH150" s="101"/>
      <c r="AI150" s="101"/>
      <c r="AJ150" s="101"/>
    </row>
    <row r="151" spans="5:36" s="71" customFormat="1" ht="20.25">
      <c r="E151" s="82"/>
      <c r="N151" s="124"/>
      <c r="O151" s="314"/>
      <c r="P151" s="101"/>
      <c r="Q151" s="101"/>
      <c r="R151" s="101"/>
      <c r="S151" s="101"/>
      <c r="T151" s="101"/>
      <c r="U151" s="101"/>
      <c r="V151" s="101"/>
      <c r="W151" s="101"/>
      <c r="X151" s="101"/>
      <c r="Y151" s="101"/>
      <c r="Z151" s="101"/>
      <c r="AA151" s="101"/>
      <c r="AB151" s="101"/>
      <c r="AC151" s="101"/>
      <c r="AD151" s="101"/>
      <c r="AE151" s="101"/>
      <c r="AF151" s="101"/>
      <c r="AG151" s="101"/>
      <c r="AH151" s="101"/>
      <c r="AI151" s="101"/>
      <c r="AJ151" s="101"/>
    </row>
    <row r="152" spans="5:36" s="71" customFormat="1" ht="20.25">
      <c r="E152" s="82"/>
      <c r="N152" s="124"/>
      <c r="O152" s="314"/>
      <c r="P152" s="101"/>
      <c r="Q152" s="101"/>
      <c r="R152" s="101"/>
      <c r="S152" s="101"/>
      <c r="T152" s="101"/>
      <c r="U152" s="101"/>
      <c r="V152" s="101"/>
      <c r="W152" s="101"/>
      <c r="X152" s="101"/>
      <c r="Y152" s="101"/>
      <c r="Z152" s="101"/>
      <c r="AA152" s="101"/>
      <c r="AB152" s="101"/>
      <c r="AC152" s="101"/>
      <c r="AD152" s="101"/>
      <c r="AE152" s="101"/>
      <c r="AF152" s="101"/>
      <c r="AG152" s="101"/>
      <c r="AH152" s="101"/>
      <c r="AI152" s="101"/>
      <c r="AJ152" s="101"/>
    </row>
    <row r="153" spans="5:36" s="71" customFormat="1" ht="20.25">
      <c r="E153" s="82"/>
      <c r="N153" s="124"/>
      <c r="O153" s="314"/>
      <c r="P153" s="101"/>
      <c r="Q153" s="101"/>
      <c r="R153" s="101"/>
      <c r="S153" s="101"/>
      <c r="T153" s="101"/>
      <c r="U153" s="101"/>
      <c r="V153" s="101"/>
      <c r="W153" s="101"/>
      <c r="X153" s="101"/>
      <c r="Y153" s="101"/>
      <c r="Z153" s="101"/>
      <c r="AA153" s="101"/>
      <c r="AB153" s="101"/>
      <c r="AC153" s="101"/>
      <c r="AD153" s="101"/>
      <c r="AE153" s="101"/>
      <c r="AF153" s="101"/>
      <c r="AG153" s="101"/>
      <c r="AH153" s="101"/>
      <c r="AI153" s="101"/>
      <c r="AJ153" s="101"/>
    </row>
    <row r="154" spans="5:36" s="71" customFormat="1" ht="20.25">
      <c r="E154" s="82"/>
      <c r="N154" s="124"/>
      <c r="O154" s="314"/>
      <c r="P154" s="101"/>
      <c r="Q154" s="101"/>
      <c r="R154" s="101"/>
      <c r="S154" s="101"/>
      <c r="T154" s="101"/>
      <c r="U154" s="101"/>
      <c r="V154" s="101"/>
      <c r="W154" s="101"/>
      <c r="X154" s="101"/>
      <c r="Y154" s="101"/>
      <c r="Z154" s="101"/>
      <c r="AA154" s="101"/>
      <c r="AB154" s="101"/>
      <c r="AC154" s="101"/>
      <c r="AD154" s="101"/>
      <c r="AE154" s="101"/>
      <c r="AF154" s="101"/>
      <c r="AG154" s="101"/>
      <c r="AH154" s="101"/>
      <c r="AI154" s="101"/>
      <c r="AJ154" s="101"/>
    </row>
    <row r="155" spans="5:36" s="71" customFormat="1" ht="20.25">
      <c r="E155" s="82"/>
      <c r="N155" s="124"/>
      <c r="O155" s="314"/>
      <c r="P155" s="101"/>
      <c r="Q155" s="101"/>
      <c r="R155" s="101"/>
      <c r="S155" s="101"/>
      <c r="T155" s="101"/>
      <c r="U155" s="101"/>
      <c r="V155" s="101"/>
      <c r="W155" s="101"/>
      <c r="X155" s="101"/>
      <c r="Y155" s="101"/>
      <c r="Z155" s="101"/>
      <c r="AA155" s="101"/>
      <c r="AB155" s="101"/>
      <c r="AC155" s="101"/>
      <c r="AD155" s="101"/>
      <c r="AE155" s="101"/>
      <c r="AF155" s="101"/>
      <c r="AG155" s="101"/>
      <c r="AH155" s="101"/>
      <c r="AI155" s="101"/>
      <c r="AJ155" s="101"/>
    </row>
    <row r="156" spans="5:36" s="71" customFormat="1" ht="20.25">
      <c r="E156" s="82"/>
      <c r="N156" s="124"/>
      <c r="O156" s="314"/>
      <c r="P156" s="101"/>
      <c r="Q156" s="101"/>
      <c r="R156" s="101"/>
      <c r="S156" s="101"/>
      <c r="T156" s="101"/>
      <c r="U156" s="101"/>
      <c r="V156" s="101"/>
      <c r="W156" s="101"/>
      <c r="X156" s="101"/>
      <c r="Y156" s="101"/>
      <c r="Z156" s="101"/>
      <c r="AA156" s="101"/>
      <c r="AB156" s="101"/>
      <c r="AC156" s="101"/>
      <c r="AD156" s="101"/>
      <c r="AE156" s="101"/>
      <c r="AF156" s="101"/>
      <c r="AG156" s="101"/>
      <c r="AH156" s="101"/>
      <c r="AI156" s="101"/>
      <c r="AJ156" s="101"/>
    </row>
    <row r="157" spans="5:36" s="71" customFormat="1" ht="20.25">
      <c r="E157" s="82"/>
      <c r="N157" s="124"/>
      <c r="O157" s="314"/>
      <c r="P157" s="101"/>
      <c r="Q157" s="101"/>
      <c r="R157" s="101"/>
      <c r="S157" s="101"/>
      <c r="T157" s="101"/>
      <c r="U157" s="101"/>
      <c r="V157" s="101"/>
      <c r="W157" s="101"/>
      <c r="X157" s="101"/>
      <c r="Y157" s="101"/>
      <c r="Z157" s="101"/>
      <c r="AA157" s="101"/>
      <c r="AB157" s="101"/>
      <c r="AC157" s="101"/>
      <c r="AD157" s="101"/>
      <c r="AE157" s="101"/>
      <c r="AF157" s="101"/>
      <c r="AG157" s="101"/>
      <c r="AH157" s="101"/>
      <c r="AI157" s="101"/>
      <c r="AJ157" s="101"/>
    </row>
    <row r="158" spans="5:36" s="71" customFormat="1" ht="20.25">
      <c r="E158" s="82"/>
      <c r="N158" s="124"/>
      <c r="O158" s="314"/>
      <c r="P158" s="101"/>
      <c r="Q158" s="101"/>
      <c r="R158" s="101"/>
      <c r="S158" s="101"/>
      <c r="T158" s="101"/>
      <c r="U158" s="101"/>
      <c r="V158" s="101"/>
      <c r="W158" s="101"/>
      <c r="X158" s="101"/>
      <c r="Y158" s="101"/>
      <c r="Z158" s="101"/>
      <c r="AA158" s="101"/>
      <c r="AB158" s="101"/>
      <c r="AC158" s="101"/>
      <c r="AD158" s="101"/>
      <c r="AE158" s="101"/>
      <c r="AF158" s="101"/>
      <c r="AG158" s="101"/>
      <c r="AH158" s="101"/>
      <c r="AI158" s="101"/>
      <c r="AJ158" s="101"/>
    </row>
    <row r="159" spans="5:36" s="71" customFormat="1" ht="20.25">
      <c r="E159" s="82"/>
      <c r="N159" s="124"/>
      <c r="O159" s="314"/>
      <c r="P159" s="101"/>
      <c r="Q159" s="101"/>
      <c r="R159" s="101"/>
      <c r="S159" s="101"/>
      <c r="T159" s="101"/>
      <c r="U159" s="101"/>
      <c r="V159" s="101"/>
      <c r="W159" s="101"/>
      <c r="X159" s="101"/>
      <c r="Y159" s="101"/>
      <c r="Z159" s="101"/>
      <c r="AA159" s="101"/>
      <c r="AB159" s="101"/>
      <c r="AC159" s="101"/>
      <c r="AD159" s="101"/>
      <c r="AE159" s="101"/>
      <c r="AF159" s="101"/>
      <c r="AG159" s="101"/>
      <c r="AH159" s="101"/>
      <c r="AI159" s="101"/>
      <c r="AJ159" s="101"/>
    </row>
    <row r="160" spans="5:36" s="71" customFormat="1" ht="20.25">
      <c r="E160" s="82"/>
      <c r="N160" s="124"/>
      <c r="O160" s="314"/>
      <c r="P160" s="101"/>
      <c r="Q160" s="101"/>
      <c r="R160" s="101"/>
      <c r="S160" s="101"/>
      <c r="T160" s="101"/>
      <c r="U160" s="101"/>
      <c r="V160" s="101"/>
      <c r="W160" s="101"/>
      <c r="X160" s="101"/>
      <c r="Y160" s="101"/>
      <c r="Z160" s="101"/>
      <c r="AA160" s="101"/>
      <c r="AB160" s="101"/>
      <c r="AC160" s="101"/>
      <c r="AD160" s="101"/>
      <c r="AE160" s="101"/>
      <c r="AF160" s="101"/>
      <c r="AG160" s="101"/>
      <c r="AH160" s="101"/>
      <c r="AI160" s="101"/>
      <c r="AJ160" s="101"/>
    </row>
    <row r="161" spans="5:36" s="71" customFormat="1" ht="20.25">
      <c r="E161" s="82"/>
      <c r="N161" s="124"/>
      <c r="O161" s="314"/>
      <c r="P161" s="101"/>
      <c r="Q161" s="101"/>
      <c r="R161" s="101"/>
      <c r="S161" s="101"/>
      <c r="T161" s="101"/>
      <c r="U161" s="101"/>
      <c r="V161" s="101"/>
      <c r="W161" s="101"/>
      <c r="X161" s="101"/>
      <c r="Y161" s="101"/>
      <c r="Z161" s="101"/>
      <c r="AA161" s="101"/>
      <c r="AB161" s="101"/>
      <c r="AC161" s="101"/>
      <c r="AD161" s="101"/>
      <c r="AE161" s="101"/>
      <c r="AF161" s="101"/>
      <c r="AG161" s="101"/>
      <c r="AH161" s="101"/>
      <c r="AI161" s="101"/>
      <c r="AJ161" s="101"/>
    </row>
    <row r="162" spans="5:36" s="71" customFormat="1" ht="20.25">
      <c r="E162" s="82"/>
      <c r="N162" s="124"/>
      <c r="O162" s="314"/>
      <c r="P162" s="101"/>
      <c r="Q162" s="101"/>
      <c r="R162" s="101"/>
      <c r="S162" s="101"/>
      <c r="T162" s="101"/>
      <c r="U162" s="101"/>
      <c r="V162" s="101"/>
      <c r="W162" s="101"/>
      <c r="X162" s="101"/>
      <c r="Y162" s="101"/>
      <c r="Z162" s="101"/>
      <c r="AA162" s="101"/>
      <c r="AB162" s="101"/>
      <c r="AC162" s="101"/>
      <c r="AD162" s="101"/>
      <c r="AE162" s="101"/>
      <c r="AF162" s="101"/>
      <c r="AG162" s="101"/>
      <c r="AH162" s="101"/>
      <c r="AI162" s="101"/>
      <c r="AJ162" s="101"/>
    </row>
    <row r="163" spans="5:36" s="71" customFormat="1" ht="20.25">
      <c r="E163" s="82"/>
      <c r="N163" s="124"/>
      <c r="O163" s="314"/>
      <c r="P163" s="101"/>
      <c r="Q163" s="101"/>
      <c r="R163" s="101"/>
      <c r="S163" s="101"/>
      <c r="T163" s="101"/>
      <c r="U163" s="101"/>
      <c r="V163" s="101"/>
      <c r="W163" s="101"/>
      <c r="X163" s="101"/>
      <c r="Y163" s="101"/>
      <c r="Z163" s="101"/>
      <c r="AA163" s="101"/>
      <c r="AB163" s="101"/>
      <c r="AC163" s="101"/>
      <c r="AD163" s="101"/>
      <c r="AE163" s="101"/>
      <c r="AF163" s="101"/>
      <c r="AG163" s="101"/>
      <c r="AH163" s="101"/>
      <c r="AI163" s="101"/>
      <c r="AJ163" s="101"/>
    </row>
    <row r="164" spans="5:36" s="71" customFormat="1" ht="20.25">
      <c r="E164" s="82"/>
      <c r="N164" s="124"/>
      <c r="O164" s="314"/>
      <c r="P164" s="101"/>
      <c r="Q164" s="101"/>
      <c r="R164" s="101"/>
      <c r="S164" s="101"/>
      <c r="T164" s="101"/>
      <c r="U164" s="101"/>
      <c r="V164" s="101"/>
      <c r="W164" s="101"/>
      <c r="X164" s="101"/>
      <c r="Y164" s="101"/>
      <c r="Z164" s="101"/>
      <c r="AA164" s="101"/>
      <c r="AB164" s="101"/>
      <c r="AC164" s="101"/>
      <c r="AD164" s="101"/>
      <c r="AE164" s="101"/>
      <c r="AF164" s="101"/>
      <c r="AG164" s="101"/>
      <c r="AH164" s="101"/>
      <c r="AI164" s="101"/>
      <c r="AJ164" s="101"/>
    </row>
    <row r="165" spans="5:36" s="71" customFormat="1" ht="20.25">
      <c r="E165" s="82"/>
      <c r="N165" s="124"/>
      <c r="O165" s="314"/>
      <c r="P165" s="101"/>
      <c r="Q165" s="101"/>
      <c r="R165" s="101"/>
      <c r="S165" s="101"/>
      <c r="T165" s="101"/>
      <c r="U165" s="101"/>
      <c r="V165" s="101"/>
      <c r="W165" s="101"/>
      <c r="X165" s="101"/>
      <c r="Y165" s="101"/>
      <c r="Z165" s="101"/>
      <c r="AA165" s="101"/>
      <c r="AB165" s="101"/>
      <c r="AC165" s="101"/>
      <c r="AD165" s="101"/>
      <c r="AE165" s="101"/>
      <c r="AF165" s="101"/>
      <c r="AG165" s="101"/>
      <c r="AH165" s="101"/>
      <c r="AI165" s="101"/>
      <c r="AJ165" s="101"/>
    </row>
    <row r="166" spans="5:36" s="71" customFormat="1" ht="20.25">
      <c r="E166" s="82"/>
      <c r="N166" s="124"/>
      <c r="O166" s="314"/>
      <c r="P166" s="101"/>
      <c r="Q166" s="101"/>
      <c r="R166" s="101"/>
      <c r="S166" s="101"/>
      <c r="T166" s="101"/>
      <c r="U166" s="101"/>
      <c r="V166" s="101"/>
      <c r="W166" s="101"/>
      <c r="X166" s="101"/>
      <c r="Y166" s="101"/>
      <c r="Z166" s="101"/>
      <c r="AA166" s="101"/>
      <c r="AB166" s="101"/>
      <c r="AC166" s="101"/>
      <c r="AD166" s="101"/>
      <c r="AE166" s="101"/>
      <c r="AF166" s="101"/>
      <c r="AG166" s="101"/>
      <c r="AH166" s="101"/>
      <c r="AI166" s="101"/>
      <c r="AJ166" s="101"/>
    </row>
    <row r="167" spans="5:36" s="71" customFormat="1" ht="20.25">
      <c r="E167" s="82"/>
      <c r="N167" s="124"/>
      <c r="O167" s="314"/>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row>
    <row r="168" spans="5:36" s="71" customFormat="1" ht="20.25">
      <c r="E168" s="82"/>
      <c r="N168" s="124"/>
      <c r="O168" s="314"/>
      <c r="P168" s="101"/>
      <c r="Q168" s="101"/>
      <c r="R168" s="101"/>
      <c r="S168" s="101"/>
      <c r="T168" s="101"/>
      <c r="U168" s="101"/>
      <c r="V168" s="101"/>
      <c r="W168" s="101"/>
      <c r="X168" s="101"/>
      <c r="Y168" s="101"/>
      <c r="Z168" s="101"/>
      <c r="AA168" s="101"/>
      <c r="AB168" s="101"/>
      <c r="AC168" s="101"/>
      <c r="AD168" s="101"/>
      <c r="AE168" s="101"/>
      <c r="AF168" s="101"/>
      <c r="AG168" s="101"/>
      <c r="AH168" s="101"/>
      <c r="AI168" s="101"/>
      <c r="AJ168" s="101"/>
    </row>
    <row r="169" spans="5:36" s="71" customFormat="1" ht="20.25">
      <c r="E169" s="82"/>
      <c r="N169" s="124"/>
      <c r="O169" s="314"/>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row>
    <row r="170" spans="5:36" s="71" customFormat="1" ht="20.25">
      <c r="E170" s="82"/>
      <c r="N170" s="124"/>
      <c r="O170" s="314"/>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row>
    <row r="171" spans="5:36" s="71" customFormat="1" ht="20.25">
      <c r="E171" s="82"/>
      <c r="N171" s="124"/>
      <c r="O171" s="314"/>
      <c r="P171" s="101"/>
      <c r="Q171" s="101"/>
      <c r="R171" s="101"/>
      <c r="S171" s="101"/>
      <c r="T171" s="101"/>
      <c r="U171" s="101"/>
      <c r="V171" s="101"/>
      <c r="W171" s="101"/>
      <c r="X171" s="101"/>
      <c r="Y171" s="101"/>
      <c r="Z171" s="101"/>
      <c r="AA171" s="101"/>
      <c r="AB171" s="101"/>
      <c r="AC171" s="101"/>
      <c r="AD171" s="101"/>
      <c r="AE171" s="101"/>
      <c r="AF171" s="101"/>
      <c r="AG171" s="101"/>
      <c r="AH171" s="101"/>
      <c r="AI171" s="101"/>
      <c r="AJ171" s="101"/>
    </row>
    <row r="172" spans="5:36" s="71" customFormat="1" ht="20.25">
      <c r="E172" s="82"/>
      <c r="N172" s="124"/>
      <c r="O172" s="314"/>
      <c r="P172" s="101"/>
      <c r="Q172" s="101"/>
      <c r="R172" s="101"/>
      <c r="S172" s="101"/>
      <c r="T172" s="101"/>
      <c r="U172" s="101"/>
      <c r="V172" s="101"/>
      <c r="W172" s="101"/>
      <c r="X172" s="101"/>
      <c r="Y172" s="101"/>
      <c r="Z172" s="101"/>
      <c r="AA172" s="101"/>
      <c r="AB172" s="101"/>
      <c r="AC172" s="101"/>
      <c r="AD172" s="101"/>
      <c r="AE172" s="101"/>
      <c r="AF172" s="101"/>
      <c r="AG172" s="101"/>
      <c r="AH172" s="101"/>
      <c r="AI172" s="101"/>
      <c r="AJ172" s="101"/>
    </row>
    <row r="173" spans="5:36" s="71" customFormat="1" ht="20.25">
      <c r="E173" s="82"/>
      <c r="N173" s="124"/>
      <c r="O173" s="314"/>
      <c r="P173" s="101"/>
      <c r="Q173" s="101"/>
      <c r="R173" s="101"/>
      <c r="S173" s="101"/>
      <c r="T173" s="101"/>
      <c r="U173" s="101"/>
      <c r="V173" s="101"/>
      <c r="W173" s="101"/>
      <c r="X173" s="101"/>
      <c r="Y173" s="101"/>
      <c r="Z173" s="101"/>
      <c r="AA173" s="101"/>
      <c r="AB173" s="101"/>
      <c r="AC173" s="101"/>
      <c r="AD173" s="101"/>
      <c r="AE173" s="101"/>
      <c r="AF173" s="101"/>
      <c r="AG173" s="101"/>
      <c r="AH173" s="101"/>
      <c r="AI173" s="101"/>
      <c r="AJ173" s="101"/>
    </row>
    <row r="174" spans="5:36" s="71" customFormat="1" ht="20.25">
      <c r="E174" s="82"/>
      <c r="N174" s="124"/>
      <c r="O174" s="314"/>
      <c r="P174" s="101"/>
      <c r="Q174" s="101"/>
      <c r="R174" s="101"/>
      <c r="S174" s="101"/>
      <c r="T174" s="101"/>
      <c r="U174" s="101"/>
      <c r="V174" s="101"/>
      <c r="W174" s="101"/>
      <c r="X174" s="101"/>
      <c r="Y174" s="101"/>
      <c r="Z174" s="101"/>
      <c r="AA174" s="101"/>
      <c r="AB174" s="101"/>
      <c r="AC174" s="101"/>
      <c r="AD174" s="101"/>
      <c r="AE174" s="101"/>
      <c r="AF174" s="101"/>
      <c r="AG174" s="101"/>
      <c r="AH174" s="101"/>
      <c r="AI174" s="101"/>
      <c r="AJ174" s="101"/>
    </row>
    <row r="175" spans="5:36" s="71" customFormat="1" ht="20.25">
      <c r="E175" s="82"/>
      <c r="N175" s="124"/>
      <c r="O175" s="314"/>
      <c r="P175" s="101"/>
      <c r="Q175" s="101"/>
      <c r="R175" s="101"/>
      <c r="S175" s="101"/>
      <c r="T175" s="101"/>
      <c r="U175" s="101"/>
      <c r="V175" s="101"/>
      <c r="W175" s="101"/>
      <c r="X175" s="101"/>
      <c r="Y175" s="101"/>
      <c r="Z175" s="101"/>
      <c r="AA175" s="101"/>
      <c r="AB175" s="101"/>
      <c r="AC175" s="101"/>
      <c r="AD175" s="101"/>
      <c r="AE175" s="101"/>
      <c r="AF175" s="101"/>
      <c r="AG175" s="101"/>
      <c r="AH175" s="101"/>
      <c r="AI175" s="101"/>
      <c r="AJ175" s="101"/>
    </row>
    <row r="176" spans="5:36" s="71" customFormat="1" ht="20.25">
      <c r="E176" s="82"/>
      <c r="N176" s="124"/>
      <c r="O176" s="314"/>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row>
    <row r="177" spans="5:36" s="71" customFormat="1" ht="20.25">
      <c r="E177" s="82"/>
      <c r="N177" s="124"/>
      <c r="O177" s="314"/>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row>
    <row r="178" spans="5:36" s="71" customFormat="1" ht="20.25">
      <c r="E178" s="82"/>
      <c r="N178" s="124"/>
      <c r="O178" s="314"/>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row>
    <row r="179" spans="5:36" s="71" customFormat="1" ht="20.25">
      <c r="E179" s="82"/>
      <c r="N179" s="124"/>
      <c r="O179" s="314"/>
      <c r="P179" s="101"/>
      <c r="Q179" s="101"/>
      <c r="R179" s="101"/>
      <c r="S179" s="101"/>
      <c r="T179" s="101"/>
      <c r="U179" s="101"/>
      <c r="V179" s="101"/>
      <c r="W179" s="101"/>
      <c r="X179" s="101"/>
      <c r="Y179" s="101"/>
      <c r="Z179" s="101"/>
      <c r="AA179" s="101"/>
      <c r="AB179" s="101"/>
      <c r="AC179" s="101"/>
      <c r="AD179" s="101"/>
      <c r="AE179" s="101"/>
      <c r="AF179" s="101"/>
      <c r="AG179" s="101"/>
      <c r="AH179" s="101"/>
      <c r="AI179" s="101"/>
      <c r="AJ179" s="101"/>
    </row>
    <row r="180" spans="5:36" s="71" customFormat="1" ht="20.25">
      <c r="E180" s="82"/>
      <c r="N180" s="124"/>
      <c r="O180" s="314"/>
      <c r="P180" s="101"/>
      <c r="Q180" s="101"/>
      <c r="R180" s="101"/>
      <c r="S180" s="101"/>
      <c r="T180" s="101"/>
      <c r="U180" s="101"/>
      <c r="V180" s="101"/>
      <c r="W180" s="101"/>
      <c r="X180" s="101"/>
      <c r="Y180" s="101"/>
      <c r="Z180" s="101"/>
      <c r="AA180" s="101"/>
      <c r="AB180" s="101"/>
      <c r="AC180" s="101"/>
      <c r="AD180" s="101"/>
      <c r="AE180" s="101"/>
      <c r="AF180" s="101"/>
      <c r="AG180" s="101"/>
      <c r="AH180" s="101"/>
      <c r="AI180" s="101"/>
      <c r="AJ180" s="101"/>
    </row>
    <row r="181" spans="5:36" s="71" customFormat="1" ht="20.25">
      <c r="E181" s="82"/>
      <c r="N181" s="124"/>
      <c r="O181" s="314"/>
      <c r="P181" s="101"/>
      <c r="Q181" s="101"/>
      <c r="R181" s="101"/>
      <c r="S181" s="101"/>
      <c r="T181" s="101"/>
      <c r="U181" s="101"/>
      <c r="V181" s="101"/>
      <c r="W181" s="101"/>
      <c r="X181" s="101"/>
      <c r="Y181" s="101"/>
      <c r="Z181" s="101"/>
      <c r="AA181" s="101"/>
      <c r="AB181" s="101"/>
      <c r="AC181" s="101"/>
      <c r="AD181" s="101"/>
      <c r="AE181" s="101"/>
      <c r="AF181" s="101"/>
      <c r="AG181" s="101"/>
      <c r="AH181" s="101"/>
      <c r="AI181" s="101"/>
      <c r="AJ181" s="101"/>
    </row>
    <row r="182" spans="5:36" s="71" customFormat="1" ht="20.25">
      <c r="E182" s="82"/>
      <c r="N182" s="124"/>
      <c r="O182" s="314"/>
      <c r="P182" s="101"/>
      <c r="Q182" s="101"/>
      <c r="R182" s="101"/>
      <c r="S182" s="101"/>
      <c r="T182" s="101"/>
      <c r="U182" s="101"/>
      <c r="V182" s="101"/>
      <c r="W182" s="101"/>
      <c r="X182" s="101"/>
      <c r="Y182" s="101"/>
      <c r="Z182" s="101"/>
      <c r="AA182" s="101"/>
      <c r="AB182" s="101"/>
      <c r="AC182" s="101"/>
      <c r="AD182" s="101"/>
      <c r="AE182" s="101"/>
      <c r="AF182" s="101"/>
      <c r="AG182" s="101"/>
      <c r="AH182" s="101"/>
      <c r="AI182" s="101"/>
      <c r="AJ182" s="101"/>
    </row>
    <row r="183" spans="5:36" s="71" customFormat="1" ht="20.25">
      <c r="E183" s="82"/>
      <c r="N183" s="124"/>
      <c r="O183" s="314"/>
      <c r="P183" s="101"/>
      <c r="Q183" s="101"/>
      <c r="R183" s="101"/>
      <c r="S183" s="101"/>
      <c r="T183" s="101"/>
      <c r="U183" s="101"/>
      <c r="V183" s="101"/>
      <c r="W183" s="101"/>
      <c r="X183" s="101"/>
      <c r="Y183" s="101"/>
      <c r="Z183" s="101"/>
      <c r="AA183" s="101"/>
      <c r="AB183" s="101"/>
      <c r="AC183" s="101"/>
      <c r="AD183" s="101"/>
      <c r="AE183" s="101"/>
      <c r="AF183" s="101"/>
      <c r="AG183" s="101"/>
      <c r="AH183" s="101"/>
      <c r="AI183" s="101"/>
      <c r="AJ183" s="101"/>
    </row>
    <row r="184" spans="5:36" s="71" customFormat="1" ht="20.25">
      <c r="E184" s="82"/>
      <c r="N184" s="124"/>
      <c r="O184" s="314"/>
      <c r="P184" s="101"/>
      <c r="Q184" s="101"/>
      <c r="R184" s="101"/>
      <c r="S184" s="101"/>
      <c r="T184" s="101"/>
      <c r="U184" s="101"/>
      <c r="V184" s="101"/>
      <c r="W184" s="101"/>
      <c r="X184" s="101"/>
      <c r="Y184" s="101"/>
      <c r="Z184" s="101"/>
      <c r="AA184" s="101"/>
      <c r="AB184" s="101"/>
      <c r="AC184" s="101"/>
      <c r="AD184" s="101"/>
      <c r="AE184" s="101"/>
      <c r="AF184" s="101"/>
      <c r="AG184" s="101"/>
      <c r="AH184" s="101"/>
      <c r="AI184" s="101"/>
      <c r="AJ184" s="101"/>
    </row>
    <row r="185" spans="5:36" s="71" customFormat="1" ht="20.25">
      <c r="E185" s="82"/>
      <c r="N185" s="124"/>
      <c r="O185" s="314"/>
      <c r="P185" s="101"/>
      <c r="Q185" s="101"/>
      <c r="R185" s="101"/>
      <c r="S185" s="101"/>
      <c r="T185" s="101"/>
      <c r="U185" s="101"/>
      <c r="V185" s="101"/>
      <c r="W185" s="101"/>
      <c r="X185" s="101"/>
      <c r="Y185" s="101"/>
      <c r="Z185" s="101"/>
      <c r="AA185" s="101"/>
      <c r="AB185" s="101"/>
      <c r="AC185" s="101"/>
      <c r="AD185" s="101"/>
      <c r="AE185" s="101"/>
      <c r="AF185" s="101"/>
      <c r="AG185" s="101"/>
      <c r="AH185" s="101"/>
      <c r="AI185" s="101"/>
      <c r="AJ185" s="101"/>
    </row>
    <row r="186" spans="5:36" s="71" customFormat="1" ht="20.25">
      <c r="E186" s="82"/>
      <c r="N186" s="124"/>
      <c r="O186" s="314"/>
      <c r="P186" s="101"/>
      <c r="Q186" s="101"/>
      <c r="R186" s="101"/>
      <c r="S186" s="101"/>
      <c r="T186" s="101"/>
      <c r="U186" s="101"/>
      <c r="V186" s="101"/>
      <c r="W186" s="101"/>
      <c r="X186" s="101"/>
      <c r="Y186" s="101"/>
      <c r="Z186" s="101"/>
      <c r="AA186" s="101"/>
      <c r="AB186" s="101"/>
      <c r="AC186" s="101"/>
      <c r="AD186" s="101"/>
      <c r="AE186" s="101"/>
      <c r="AF186" s="101"/>
      <c r="AG186" s="101"/>
      <c r="AH186" s="101"/>
      <c r="AI186" s="101"/>
      <c r="AJ186" s="101"/>
    </row>
    <row r="187" spans="5:36" s="71" customFormat="1" ht="20.25">
      <c r="E187" s="82"/>
      <c r="N187" s="124"/>
      <c r="O187" s="314"/>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row>
    <row r="188" spans="5:36" s="71" customFormat="1" ht="20.25">
      <c r="E188" s="82"/>
      <c r="N188" s="124"/>
      <c r="O188" s="314"/>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row>
    <row r="189" spans="5:36" s="71" customFormat="1" ht="20.25">
      <c r="E189" s="82"/>
      <c r="N189" s="124"/>
      <c r="O189" s="314"/>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row>
    <row r="190" spans="5:36" s="71" customFormat="1" ht="20.25">
      <c r="E190" s="82"/>
      <c r="N190" s="124"/>
      <c r="O190" s="314"/>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row>
    <row r="191" spans="5:36" s="71" customFormat="1" ht="20.25">
      <c r="E191" s="82"/>
      <c r="N191" s="124"/>
      <c r="O191" s="314"/>
      <c r="P191" s="101"/>
      <c r="Q191" s="101"/>
      <c r="R191" s="101"/>
      <c r="S191" s="101"/>
      <c r="T191" s="101"/>
      <c r="U191" s="101"/>
      <c r="V191" s="101"/>
      <c r="W191" s="101"/>
      <c r="X191" s="101"/>
      <c r="Y191" s="101"/>
      <c r="Z191" s="101"/>
      <c r="AA191" s="101"/>
      <c r="AB191" s="101"/>
      <c r="AC191" s="101"/>
      <c r="AD191" s="101"/>
      <c r="AE191" s="101"/>
      <c r="AF191" s="101"/>
      <c r="AG191" s="101"/>
      <c r="AH191" s="101"/>
      <c r="AI191" s="101"/>
      <c r="AJ191" s="101"/>
    </row>
    <row r="192" spans="5:36" s="71" customFormat="1" ht="20.25">
      <c r="E192" s="82"/>
      <c r="N192" s="124"/>
      <c r="O192" s="314"/>
      <c r="P192" s="101"/>
      <c r="Q192" s="101"/>
      <c r="R192" s="101"/>
      <c r="S192" s="101"/>
      <c r="T192" s="101"/>
      <c r="U192" s="101"/>
      <c r="V192" s="101"/>
      <c r="W192" s="101"/>
      <c r="X192" s="101"/>
      <c r="Y192" s="101"/>
      <c r="Z192" s="101"/>
      <c r="AA192" s="101"/>
      <c r="AB192" s="101"/>
      <c r="AC192" s="101"/>
      <c r="AD192" s="101"/>
      <c r="AE192" s="101"/>
      <c r="AF192" s="101"/>
      <c r="AG192" s="101"/>
      <c r="AH192" s="101"/>
      <c r="AI192" s="101"/>
      <c r="AJ192" s="101"/>
    </row>
    <row r="193" spans="5:36" s="71" customFormat="1" ht="20.25">
      <c r="E193" s="82"/>
      <c r="N193" s="124"/>
      <c r="O193" s="314"/>
      <c r="P193" s="101"/>
      <c r="Q193" s="101"/>
      <c r="R193" s="101"/>
      <c r="S193" s="101"/>
      <c r="T193" s="101"/>
      <c r="U193" s="101"/>
      <c r="V193" s="101"/>
      <c r="W193" s="101"/>
      <c r="X193" s="101"/>
      <c r="Y193" s="101"/>
      <c r="Z193" s="101"/>
      <c r="AA193" s="101"/>
      <c r="AB193" s="101"/>
      <c r="AC193" s="101"/>
      <c r="AD193" s="101"/>
      <c r="AE193" s="101"/>
      <c r="AF193" s="101"/>
      <c r="AG193" s="101"/>
      <c r="AH193" s="101"/>
      <c r="AI193" s="101"/>
      <c r="AJ193" s="101"/>
    </row>
    <row r="194" spans="5:36" s="71" customFormat="1" ht="20.25">
      <c r="E194" s="82"/>
      <c r="N194" s="124"/>
      <c r="O194" s="314"/>
      <c r="P194" s="101"/>
      <c r="Q194" s="101"/>
      <c r="R194" s="101"/>
      <c r="S194" s="101"/>
      <c r="T194" s="101"/>
      <c r="U194" s="101"/>
      <c r="V194" s="101"/>
      <c r="W194" s="101"/>
      <c r="X194" s="101"/>
      <c r="Y194" s="101"/>
      <c r="Z194" s="101"/>
      <c r="AA194" s="101"/>
      <c r="AB194" s="101"/>
      <c r="AC194" s="101"/>
      <c r="AD194" s="101"/>
      <c r="AE194" s="101"/>
      <c r="AF194" s="101"/>
      <c r="AG194" s="101"/>
      <c r="AH194" s="101"/>
      <c r="AI194" s="101"/>
      <c r="AJ194" s="101"/>
    </row>
    <row r="195" spans="5:36" s="71" customFormat="1" ht="20.25">
      <c r="E195" s="82"/>
      <c r="N195" s="124"/>
      <c r="O195" s="314"/>
      <c r="P195" s="101"/>
      <c r="Q195" s="101"/>
      <c r="R195" s="101"/>
      <c r="S195" s="101"/>
      <c r="T195" s="101"/>
      <c r="U195" s="101"/>
      <c r="V195" s="101"/>
      <c r="W195" s="101"/>
      <c r="X195" s="101"/>
      <c r="Y195" s="101"/>
      <c r="Z195" s="101"/>
      <c r="AA195" s="101"/>
      <c r="AB195" s="101"/>
      <c r="AC195" s="101"/>
      <c r="AD195" s="101"/>
      <c r="AE195" s="101"/>
      <c r="AF195" s="101"/>
      <c r="AG195" s="101"/>
      <c r="AH195" s="101"/>
      <c r="AI195" s="101"/>
      <c r="AJ195" s="101"/>
    </row>
    <row r="196" spans="5:36" s="71" customFormat="1" ht="20.25">
      <c r="E196" s="82"/>
      <c r="N196" s="124"/>
      <c r="O196" s="314"/>
      <c r="P196" s="101"/>
      <c r="Q196" s="101"/>
      <c r="R196" s="101"/>
      <c r="S196" s="101"/>
      <c r="T196" s="101"/>
      <c r="U196" s="101"/>
      <c r="V196" s="101"/>
      <c r="W196" s="101"/>
      <c r="X196" s="101"/>
      <c r="Y196" s="101"/>
      <c r="Z196" s="101"/>
      <c r="AA196" s="101"/>
      <c r="AB196" s="101"/>
      <c r="AC196" s="101"/>
      <c r="AD196" s="101"/>
      <c r="AE196" s="101"/>
      <c r="AF196" s="101"/>
      <c r="AG196" s="101"/>
      <c r="AH196" s="101"/>
      <c r="AI196" s="101"/>
      <c r="AJ196" s="101"/>
    </row>
    <row r="197" spans="5:36" s="71" customFormat="1" ht="20.25">
      <c r="E197" s="82"/>
      <c r="N197" s="124"/>
      <c r="O197" s="314"/>
      <c r="P197" s="101"/>
      <c r="Q197" s="101"/>
      <c r="R197" s="101"/>
      <c r="S197" s="101"/>
      <c r="T197" s="101"/>
      <c r="U197" s="101"/>
      <c r="V197" s="101"/>
      <c r="W197" s="101"/>
      <c r="X197" s="101"/>
      <c r="Y197" s="101"/>
      <c r="Z197" s="101"/>
      <c r="AA197" s="101"/>
      <c r="AB197" s="101"/>
      <c r="AC197" s="101"/>
      <c r="AD197" s="101"/>
      <c r="AE197" s="101"/>
      <c r="AF197" s="101"/>
      <c r="AG197" s="101"/>
      <c r="AH197" s="101"/>
      <c r="AI197" s="101"/>
      <c r="AJ197" s="101"/>
    </row>
    <row r="198" spans="5:36" s="71" customFormat="1" ht="20.25">
      <c r="E198" s="82"/>
      <c r="N198" s="124"/>
      <c r="O198" s="314"/>
      <c r="P198" s="101"/>
      <c r="Q198" s="101"/>
      <c r="R198" s="101"/>
      <c r="S198" s="101"/>
      <c r="T198" s="101"/>
      <c r="U198" s="101"/>
      <c r="V198" s="101"/>
      <c r="W198" s="101"/>
      <c r="X198" s="101"/>
      <c r="Y198" s="101"/>
      <c r="Z198" s="101"/>
      <c r="AA198" s="101"/>
      <c r="AB198" s="101"/>
      <c r="AC198" s="101"/>
      <c r="AD198" s="101"/>
      <c r="AE198" s="101"/>
      <c r="AF198" s="101"/>
      <c r="AG198" s="101"/>
      <c r="AH198" s="101"/>
      <c r="AI198" s="101"/>
      <c r="AJ198" s="101"/>
    </row>
    <row r="199" spans="5:36" s="2" customFormat="1">
      <c r="E199" s="42"/>
      <c r="N199" s="123"/>
      <c r="O199" s="312"/>
      <c r="P199" s="3"/>
      <c r="Q199" s="3"/>
      <c r="R199" s="3"/>
      <c r="S199" s="3"/>
      <c r="T199" s="3"/>
      <c r="U199" s="3"/>
      <c r="V199" s="3"/>
      <c r="W199" s="3"/>
      <c r="X199" s="3"/>
      <c r="Y199" s="3"/>
      <c r="Z199" s="3"/>
      <c r="AA199" s="3"/>
      <c r="AB199" s="3"/>
      <c r="AC199" s="3"/>
      <c r="AD199" s="3"/>
      <c r="AE199" s="3"/>
      <c r="AF199" s="3"/>
      <c r="AG199" s="3"/>
      <c r="AH199" s="3"/>
      <c r="AI199" s="3"/>
      <c r="AJ199" s="3"/>
    </row>
    <row r="200" spans="5:36" s="2" customFormat="1">
      <c r="E200" s="42"/>
      <c r="N200" s="123"/>
      <c r="O200" s="312"/>
      <c r="P200" s="3"/>
      <c r="Q200" s="3"/>
      <c r="R200" s="3"/>
      <c r="S200" s="3"/>
      <c r="T200" s="3"/>
      <c r="U200" s="3"/>
      <c r="V200" s="3"/>
      <c r="W200" s="3"/>
      <c r="X200" s="3"/>
      <c r="Y200" s="3"/>
      <c r="Z200" s="3"/>
      <c r="AA200" s="3"/>
      <c r="AB200" s="3"/>
      <c r="AC200" s="3"/>
      <c r="AD200" s="3"/>
      <c r="AE200" s="3"/>
      <c r="AF200" s="3"/>
      <c r="AG200" s="3"/>
      <c r="AH200" s="3"/>
      <c r="AI200" s="3"/>
      <c r="AJ200" s="3"/>
    </row>
    <row r="201" spans="5:36" s="2" customFormat="1">
      <c r="E201" s="42"/>
      <c r="N201" s="123"/>
      <c r="O201" s="312"/>
      <c r="P201" s="3"/>
      <c r="Q201" s="3"/>
      <c r="R201" s="3"/>
      <c r="S201" s="3"/>
      <c r="T201" s="3"/>
      <c r="U201" s="3"/>
      <c r="V201" s="3"/>
      <c r="W201" s="3"/>
      <c r="X201" s="3"/>
      <c r="Y201" s="3"/>
      <c r="Z201" s="3"/>
      <c r="AA201" s="3"/>
      <c r="AB201" s="3"/>
      <c r="AC201" s="3"/>
      <c r="AD201" s="3"/>
      <c r="AE201" s="3"/>
      <c r="AF201" s="3"/>
      <c r="AG201" s="3"/>
      <c r="AH201" s="3"/>
      <c r="AI201" s="3"/>
      <c r="AJ201" s="3"/>
    </row>
    <row r="202" spans="5:36" s="2" customFormat="1">
      <c r="E202" s="42"/>
      <c r="N202" s="123"/>
      <c r="O202" s="312"/>
      <c r="P202" s="3"/>
      <c r="Q202" s="3"/>
      <c r="R202" s="3"/>
      <c r="S202" s="3"/>
      <c r="T202" s="3"/>
      <c r="U202" s="3"/>
      <c r="V202" s="3"/>
      <c r="W202" s="3"/>
      <c r="X202" s="3"/>
      <c r="Y202" s="3"/>
      <c r="Z202" s="3"/>
      <c r="AA202" s="3"/>
      <c r="AB202" s="3"/>
      <c r="AC202" s="3"/>
      <c r="AD202" s="3"/>
      <c r="AE202" s="3"/>
      <c r="AF202" s="3"/>
      <c r="AG202" s="3"/>
      <c r="AH202" s="3"/>
      <c r="AI202" s="3"/>
      <c r="AJ202" s="3"/>
    </row>
    <row r="203" spans="5:36" s="2" customFormat="1">
      <c r="E203" s="42"/>
      <c r="N203" s="123"/>
      <c r="O203" s="312"/>
      <c r="P203" s="3"/>
      <c r="Q203" s="3"/>
      <c r="R203" s="3"/>
      <c r="S203" s="3"/>
      <c r="T203" s="3"/>
      <c r="U203" s="3"/>
      <c r="V203" s="3"/>
      <c r="W203" s="3"/>
      <c r="X203" s="3"/>
      <c r="Y203" s="3"/>
      <c r="Z203" s="3"/>
      <c r="AA203" s="3"/>
      <c r="AB203" s="3"/>
      <c r="AC203" s="3"/>
      <c r="AD203" s="3"/>
      <c r="AE203" s="3"/>
      <c r="AF203" s="3"/>
      <c r="AG203" s="3"/>
      <c r="AH203" s="3"/>
      <c r="AI203" s="3"/>
      <c r="AJ203" s="3"/>
    </row>
    <row r="204" spans="5:36" s="2" customFormat="1">
      <c r="E204" s="42"/>
      <c r="N204" s="123"/>
      <c r="O204" s="312"/>
      <c r="P204" s="3"/>
      <c r="Q204" s="3"/>
      <c r="R204" s="3"/>
      <c r="S204" s="3"/>
      <c r="T204" s="3"/>
      <c r="U204" s="3"/>
      <c r="V204" s="3"/>
      <c r="W204" s="3"/>
      <c r="X204" s="3"/>
      <c r="Y204" s="3"/>
      <c r="Z204" s="3"/>
      <c r="AA204" s="3"/>
      <c r="AB204" s="3"/>
      <c r="AC204" s="3"/>
      <c r="AD204" s="3"/>
      <c r="AE204" s="3"/>
      <c r="AF204" s="3"/>
      <c r="AG204" s="3"/>
      <c r="AH204" s="3"/>
      <c r="AI204" s="3"/>
      <c r="AJ204" s="3"/>
    </row>
    <row r="205" spans="5:36" s="2" customFormat="1">
      <c r="E205" s="42"/>
      <c r="N205" s="123"/>
      <c r="O205" s="312"/>
      <c r="P205" s="3"/>
      <c r="Q205" s="3"/>
      <c r="R205" s="3"/>
      <c r="S205" s="3"/>
      <c r="T205" s="3"/>
      <c r="U205" s="3"/>
      <c r="V205" s="3"/>
      <c r="W205" s="3"/>
      <c r="X205" s="3"/>
      <c r="Y205" s="3"/>
      <c r="Z205" s="3"/>
      <c r="AA205" s="3"/>
      <c r="AB205" s="3"/>
      <c r="AC205" s="3"/>
      <c r="AD205" s="3"/>
      <c r="AE205" s="3"/>
      <c r="AF205" s="3"/>
      <c r="AG205" s="3"/>
      <c r="AH205" s="3"/>
      <c r="AI205" s="3"/>
      <c r="AJ205" s="3"/>
    </row>
    <row r="206" spans="5:36" s="2" customFormat="1">
      <c r="E206" s="42"/>
      <c r="N206" s="123"/>
      <c r="O206" s="312"/>
      <c r="P206" s="3"/>
      <c r="Q206" s="3"/>
      <c r="R206" s="3"/>
      <c r="S206" s="3"/>
      <c r="T206" s="3"/>
      <c r="U206" s="3"/>
      <c r="V206" s="3"/>
      <c r="W206" s="3"/>
      <c r="X206" s="3"/>
      <c r="Y206" s="3"/>
      <c r="Z206" s="3"/>
      <c r="AA206" s="3"/>
      <c r="AB206" s="3"/>
      <c r="AC206" s="3"/>
      <c r="AD206" s="3"/>
      <c r="AE206" s="3"/>
      <c r="AF206" s="3"/>
      <c r="AG206" s="3"/>
      <c r="AH206" s="3"/>
      <c r="AI206" s="3"/>
      <c r="AJ206" s="3"/>
    </row>
    <row r="207" spans="5:36" s="2" customFormat="1">
      <c r="E207" s="42"/>
      <c r="N207" s="123"/>
      <c r="O207" s="312"/>
      <c r="P207" s="3"/>
      <c r="Q207" s="3"/>
      <c r="R207" s="3"/>
      <c r="S207" s="3"/>
      <c r="T207" s="3"/>
      <c r="U207" s="3"/>
      <c r="V207" s="3"/>
      <c r="W207" s="3"/>
      <c r="X207" s="3"/>
      <c r="Y207" s="3"/>
      <c r="Z207" s="3"/>
      <c r="AA207" s="3"/>
      <c r="AB207" s="3"/>
      <c r="AC207" s="3"/>
      <c r="AD207" s="3"/>
      <c r="AE207" s="3"/>
      <c r="AF207" s="3"/>
      <c r="AG207" s="3"/>
      <c r="AH207" s="3"/>
      <c r="AI207" s="3"/>
      <c r="AJ207" s="3"/>
    </row>
    <row r="208" spans="5:36" s="2" customFormat="1">
      <c r="E208" s="42"/>
      <c r="N208" s="123"/>
      <c r="O208" s="312"/>
      <c r="P208" s="3"/>
      <c r="Q208" s="3"/>
      <c r="R208" s="3"/>
      <c r="S208" s="3"/>
      <c r="T208" s="3"/>
      <c r="U208" s="3"/>
      <c r="V208" s="3"/>
      <c r="W208" s="3"/>
      <c r="X208" s="3"/>
      <c r="Y208" s="3"/>
      <c r="Z208" s="3"/>
      <c r="AA208" s="3"/>
      <c r="AB208" s="3"/>
      <c r="AC208" s="3"/>
      <c r="AD208" s="3"/>
      <c r="AE208" s="3"/>
      <c r="AF208" s="3"/>
      <c r="AG208" s="3"/>
      <c r="AH208" s="3"/>
      <c r="AI208" s="3"/>
      <c r="AJ208" s="3"/>
    </row>
    <row r="209" spans="5:36" s="2" customFormat="1">
      <c r="E209" s="42"/>
      <c r="N209" s="123"/>
      <c r="O209" s="312"/>
      <c r="P209" s="3"/>
      <c r="Q209" s="3"/>
      <c r="R209" s="3"/>
      <c r="S209" s="3"/>
      <c r="T209" s="3"/>
      <c r="U209" s="3"/>
      <c r="V209" s="3"/>
      <c r="W209" s="3"/>
      <c r="X209" s="3"/>
      <c r="Y209" s="3"/>
      <c r="Z209" s="3"/>
      <c r="AA209" s="3"/>
      <c r="AB209" s="3"/>
      <c r="AC209" s="3"/>
      <c r="AD209" s="3"/>
      <c r="AE209" s="3"/>
      <c r="AF209" s="3"/>
      <c r="AG209" s="3"/>
      <c r="AH209" s="3"/>
      <c r="AI209" s="3"/>
      <c r="AJ209" s="3"/>
    </row>
    <row r="210" spans="5:36" s="2" customFormat="1">
      <c r="E210" s="42"/>
      <c r="N210" s="123"/>
      <c r="O210" s="312"/>
      <c r="P210" s="3"/>
      <c r="Q210" s="3"/>
      <c r="R210" s="3"/>
      <c r="S210" s="3"/>
      <c r="T210" s="3"/>
      <c r="U210" s="3"/>
      <c r="V210" s="3"/>
      <c r="W210" s="3"/>
      <c r="X210" s="3"/>
      <c r="Y210" s="3"/>
      <c r="Z210" s="3"/>
      <c r="AA210" s="3"/>
      <c r="AB210" s="3"/>
      <c r="AC210" s="3"/>
      <c r="AD210" s="3"/>
      <c r="AE210" s="3"/>
      <c r="AF210" s="3"/>
      <c r="AG210" s="3"/>
      <c r="AH210" s="3"/>
      <c r="AI210" s="3"/>
      <c r="AJ210" s="3"/>
    </row>
    <row r="211" spans="5:36" s="2" customFormat="1">
      <c r="E211" s="42"/>
      <c r="N211" s="123"/>
      <c r="O211" s="312"/>
      <c r="P211" s="3"/>
      <c r="Q211" s="3"/>
      <c r="R211" s="3"/>
      <c r="S211" s="3"/>
      <c r="T211" s="3"/>
      <c r="U211" s="3"/>
      <c r="V211" s="3"/>
      <c r="W211" s="3"/>
      <c r="X211" s="3"/>
      <c r="Y211" s="3"/>
      <c r="Z211" s="3"/>
      <c r="AA211" s="3"/>
      <c r="AB211" s="3"/>
      <c r="AC211" s="3"/>
      <c r="AD211" s="3"/>
      <c r="AE211" s="3"/>
      <c r="AF211" s="3"/>
      <c r="AG211" s="3"/>
      <c r="AH211" s="3"/>
      <c r="AI211" s="3"/>
      <c r="AJ211" s="3"/>
    </row>
    <row r="212" spans="5:36" s="2" customFormat="1">
      <c r="E212" s="42"/>
      <c r="N212" s="123"/>
      <c r="O212" s="312"/>
      <c r="P212" s="3"/>
      <c r="Q212" s="3"/>
      <c r="R212" s="3"/>
      <c r="S212" s="3"/>
      <c r="T212" s="3"/>
      <c r="U212" s="3"/>
      <c r="V212" s="3"/>
      <c r="W212" s="3"/>
      <c r="X212" s="3"/>
      <c r="Y212" s="3"/>
      <c r="Z212" s="3"/>
      <c r="AA212" s="3"/>
      <c r="AB212" s="3"/>
      <c r="AC212" s="3"/>
      <c r="AD212" s="3"/>
      <c r="AE212" s="3"/>
      <c r="AF212" s="3"/>
      <c r="AG212" s="3"/>
      <c r="AH212" s="3"/>
      <c r="AI212" s="3"/>
      <c r="AJ212" s="3"/>
    </row>
    <row r="213" spans="5:36" s="2" customFormat="1">
      <c r="E213" s="42"/>
      <c r="N213" s="123"/>
      <c r="O213" s="312"/>
      <c r="P213" s="3"/>
      <c r="Q213" s="3"/>
      <c r="R213" s="3"/>
      <c r="S213" s="3"/>
      <c r="T213" s="3"/>
      <c r="U213" s="3"/>
      <c r="V213" s="3"/>
      <c r="W213" s="3"/>
      <c r="X213" s="3"/>
      <c r="Y213" s="3"/>
      <c r="Z213" s="3"/>
      <c r="AA213" s="3"/>
      <c r="AB213" s="3"/>
      <c r="AC213" s="3"/>
      <c r="AD213" s="3"/>
      <c r="AE213" s="3"/>
      <c r="AF213" s="3"/>
      <c r="AG213" s="3"/>
      <c r="AH213" s="3"/>
      <c r="AI213" s="3"/>
      <c r="AJ213" s="3"/>
    </row>
    <row r="214" spans="5:36" s="2" customFormat="1">
      <c r="E214" s="42"/>
      <c r="N214" s="123"/>
      <c r="O214" s="312"/>
      <c r="P214" s="3"/>
      <c r="Q214" s="3"/>
      <c r="R214" s="3"/>
      <c r="S214" s="3"/>
      <c r="T214" s="3"/>
      <c r="U214" s="3"/>
      <c r="V214" s="3"/>
      <c r="W214" s="3"/>
      <c r="X214" s="3"/>
      <c r="Y214" s="3"/>
      <c r="Z214" s="3"/>
      <c r="AA214" s="3"/>
      <c r="AB214" s="3"/>
      <c r="AC214" s="3"/>
      <c r="AD214" s="3"/>
      <c r="AE214" s="3"/>
      <c r="AF214" s="3"/>
      <c r="AG214" s="3"/>
      <c r="AH214" s="3"/>
      <c r="AI214" s="3"/>
      <c r="AJ214" s="3"/>
    </row>
    <row r="215" spans="5:36" s="2" customFormat="1">
      <c r="E215" s="42"/>
      <c r="N215" s="123"/>
      <c r="O215" s="312"/>
      <c r="P215" s="3"/>
      <c r="Q215" s="3"/>
      <c r="R215" s="3"/>
      <c r="S215" s="3"/>
      <c r="T215" s="3"/>
      <c r="U215" s="3"/>
      <c r="V215" s="3"/>
      <c r="W215" s="3"/>
      <c r="X215" s="3"/>
      <c r="Y215" s="3"/>
      <c r="Z215" s="3"/>
      <c r="AA215" s="3"/>
      <c r="AB215" s="3"/>
      <c r="AC215" s="3"/>
      <c r="AD215" s="3"/>
      <c r="AE215" s="3"/>
      <c r="AF215" s="3"/>
      <c r="AG215" s="3"/>
      <c r="AH215" s="3"/>
      <c r="AI215" s="3"/>
      <c r="AJ215" s="3"/>
    </row>
    <row r="216" spans="5:36" s="2" customFormat="1">
      <c r="E216" s="42"/>
      <c r="N216" s="123"/>
      <c r="O216" s="312"/>
      <c r="P216" s="3"/>
      <c r="Q216" s="3"/>
      <c r="R216" s="3"/>
      <c r="S216" s="3"/>
      <c r="T216" s="3"/>
      <c r="U216" s="3"/>
      <c r="V216" s="3"/>
      <c r="W216" s="3"/>
      <c r="X216" s="3"/>
      <c r="Y216" s="3"/>
      <c r="Z216" s="3"/>
      <c r="AA216" s="3"/>
      <c r="AB216" s="3"/>
      <c r="AC216" s="3"/>
      <c r="AD216" s="3"/>
      <c r="AE216" s="3"/>
      <c r="AF216" s="3"/>
      <c r="AG216" s="3"/>
      <c r="AH216" s="3"/>
      <c r="AI216" s="3"/>
      <c r="AJ216" s="3"/>
    </row>
    <row r="217" spans="5:36" s="2" customFormat="1">
      <c r="E217" s="42"/>
      <c r="N217" s="123"/>
      <c r="O217" s="312"/>
      <c r="P217" s="3"/>
      <c r="Q217" s="3"/>
      <c r="R217" s="3"/>
      <c r="S217" s="3"/>
      <c r="T217" s="3"/>
      <c r="U217" s="3"/>
      <c r="V217" s="3"/>
      <c r="W217" s="3"/>
      <c r="X217" s="3"/>
      <c r="Y217" s="3"/>
      <c r="Z217" s="3"/>
      <c r="AA217" s="3"/>
      <c r="AB217" s="3"/>
      <c r="AC217" s="3"/>
      <c r="AD217" s="3"/>
      <c r="AE217" s="3"/>
      <c r="AF217" s="3"/>
      <c r="AG217" s="3"/>
      <c r="AH217" s="3"/>
      <c r="AI217" s="3"/>
      <c r="AJ217" s="3"/>
    </row>
    <row r="218" spans="5:36" s="2" customFormat="1">
      <c r="E218" s="42"/>
      <c r="N218" s="123"/>
      <c r="O218" s="312"/>
      <c r="P218" s="3"/>
      <c r="Q218" s="3"/>
      <c r="R218" s="3"/>
      <c r="S218" s="3"/>
      <c r="T218" s="3"/>
      <c r="U218" s="3"/>
      <c r="V218" s="3"/>
      <c r="W218" s="3"/>
      <c r="X218" s="3"/>
      <c r="Y218" s="3"/>
      <c r="Z218" s="3"/>
      <c r="AA218" s="3"/>
      <c r="AB218" s="3"/>
      <c r="AC218" s="3"/>
      <c r="AD218" s="3"/>
      <c r="AE218" s="3"/>
      <c r="AF218" s="3"/>
      <c r="AG218" s="3"/>
      <c r="AH218" s="3"/>
      <c r="AI218" s="3"/>
      <c r="AJ218" s="3"/>
    </row>
    <row r="219" spans="5:36" s="2" customFormat="1">
      <c r="E219" s="42"/>
      <c r="N219" s="123"/>
      <c r="O219" s="312"/>
      <c r="P219" s="3"/>
      <c r="Q219" s="3"/>
      <c r="R219" s="3"/>
      <c r="S219" s="3"/>
      <c r="T219" s="3"/>
      <c r="U219" s="3"/>
      <c r="V219" s="3"/>
      <c r="W219" s="3"/>
      <c r="X219" s="3"/>
      <c r="Y219" s="3"/>
      <c r="Z219" s="3"/>
      <c r="AA219" s="3"/>
      <c r="AB219" s="3"/>
      <c r="AC219" s="3"/>
      <c r="AD219" s="3"/>
      <c r="AE219" s="3"/>
      <c r="AF219" s="3"/>
      <c r="AG219" s="3"/>
      <c r="AH219" s="3"/>
      <c r="AI219" s="3"/>
      <c r="AJ219" s="3"/>
    </row>
    <row r="220" spans="5:36" s="2" customFormat="1">
      <c r="E220" s="42"/>
      <c r="N220" s="123"/>
      <c r="O220" s="312"/>
      <c r="P220" s="3"/>
      <c r="Q220" s="3"/>
      <c r="R220" s="3"/>
      <c r="S220" s="3"/>
      <c r="T220" s="3"/>
      <c r="U220" s="3"/>
      <c r="V220" s="3"/>
      <c r="W220" s="3"/>
      <c r="X220" s="3"/>
      <c r="Y220" s="3"/>
      <c r="Z220" s="3"/>
      <c r="AA220" s="3"/>
      <c r="AB220" s="3"/>
      <c r="AC220" s="3"/>
      <c r="AD220" s="3"/>
      <c r="AE220" s="3"/>
      <c r="AF220" s="3"/>
      <c r="AG220" s="3"/>
      <c r="AH220" s="3"/>
      <c r="AI220" s="3"/>
      <c r="AJ220" s="3"/>
    </row>
    <row r="221" spans="5:36" s="2" customFormat="1">
      <c r="E221" s="42"/>
      <c r="N221" s="123"/>
      <c r="O221" s="312"/>
      <c r="P221" s="3"/>
      <c r="Q221" s="3"/>
      <c r="R221" s="3"/>
      <c r="S221" s="3"/>
      <c r="T221" s="3"/>
      <c r="U221" s="3"/>
      <c r="V221" s="3"/>
      <c r="W221" s="3"/>
      <c r="X221" s="3"/>
      <c r="Y221" s="3"/>
      <c r="Z221" s="3"/>
      <c r="AA221" s="3"/>
      <c r="AB221" s="3"/>
      <c r="AC221" s="3"/>
      <c r="AD221" s="3"/>
      <c r="AE221" s="3"/>
      <c r="AF221" s="3"/>
      <c r="AG221" s="3"/>
      <c r="AH221" s="3"/>
      <c r="AI221" s="3"/>
      <c r="AJ221" s="3"/>
    </row>
    <row r="222" spans="5:36" s="2" customFormat="1">
      <c r="E222" s="42"/>
      <c r="N222" s="123"/>
      <c r="O222" s="312"/>
      <c r="P222" s="3"/>
      <c r="Q222" s="3"/>
      <c r="R222" s="3"/>
      <c r="S222" s="3"/>
      <c r="T222" s="3"/>
      <c r="U222" s="3"/>
      <c r="V222" s="3"/>
      <c r="W222" s="3"/>
      <c r="X222" s="3"/>
      <c r="Y222" s="3"/>
      <c r="Z222" s="3"/>
      <c r="AA222" s="3"/>
      <c r="AB222" s="3"/>
      <c r="AC222" s="3"/>
      <c r="AD222" s="3"/>
      <c r="AE222" s="3"/>
      <c r="AF222" s="3"/>
      <c r="AG222" s="3"/>
      <c r="AH222" s="3"/>
      <c r="AI222" s="3"/>
      <c r="AJ222" s="3"/>
    </row>
    <row r="223" spans="5:36" s="2" customFormat="1">
      <c r="E223" s="42"/>
      <c r="N223" s="123"/>
      <c r="O223" s="312"/>
      <c r="P223" s="3"/>
      <c r="Q223" s="3"/>
      <c r="R223" s="3"/>
      <c r="S223" s="3"/>
      <c r="T223" s="3"/>
      <c r="U223" s="3"/>
      <c r="V223" s="3"/>
      <c r="W223" s="3"/>
      <c r="X223" s="3"/>
      <c r="Y223" s="3"/>
      <c r="Z223" s="3"/>
      <c r="AA223" s="3"/>
      <c r="AB223" s="3"/>
      <c r="AC223" s="3"/>
      <c r="AD223" s="3"/>
      <c r="AE223" s="3"/>
      <c r="AF223" s="3"/>
      <c r="AG223" s="3"/>
      <c r="AH223" s="3"/>
      <c r="AI223" s="3"/>
      <c r="AJ223" s="3"/>
    </row>
    <row r="224" spans="5:36" s="2" customFormat="1">
      <c r="E224" s="42"/>
      <c r="N224" s="123"/>
      <c r="O224" s="312"/>
      <c r="P224" s="3"/>
      <c r="Q224" s="3"/>
      <c r="R224" s="3"/>
      <c r="S224" s="3"/>
      <c r="T224" s="3"/>
      <c r="U224" s="3"/>
      <c r="V224" s="3"/>
      <c r="W224" s="3"/>
      <c r="X224" s="3"/>
      <c r="Y224" s="3"/>
      <c r="Z224" s="3"/>
      <c r="AA224" s="3"/>
      <c r="AB224" s="3"/>
      <c r="AC224" s="3"/>
      <c r="AD224" s="3"/>
      <c r="AE224" s="3"/>
      <c r="AF224" s="3"/>
      <c r="AG224" s="3"/>
      <c r="AH224" s="3"/>
      <c r="AI224" s="3"/>
      <c r="AJ224" s="3"/>
    </row>
    <row r="225" spans="5:36" s="2" customFormat="1">
      <c r="E225" s="42"/>
      <c r="N225" s="123"/>
      <c r="O225" s="312"/>
      <c r="P225" s="3"/>
      <c r="Q225" s="3"/>
      <c r="R225" s="3"/>
      <c r="S225" s="3"/>
      <c r="T225" s="3"/>
      <c r="U225" s="3"/>
      <c r="V225" s="3"/>
      <c r="W225" s="3"/>
      <c r="X225" s="3"/>
      <c r="Y225" s="3"/>
      <c r="Z225" s="3"/>
      <c r="AA225" s="3"/>
      <c r="AB225" s="3"/>
      <c r="AC225" s="3"/>
      <c r="AD225" s="3"/>
      <c r="AE225" s="3"/>
      <c r="AF225" s="3"/>
      <c r="AG225" s="3"/>
      <c r="AH225" s="3"/>
      <c r="AI225" s="3"/>
      <c r="AJ225" s="3"/>
    </row>
    <row r="226" spans="5:36" s="2" customFormat="1">
      <c r="E226" s="42"/>
      <c r="N226" s="123"/>
      <c r="O226" s="312"/>
      <c r="P226" s="3"/>
      <c r="Q226" s="3"/>
      <c r="R226" s="3"/>
      <c r="S226" s="3"/>
      <c r="T226" s="3"/>
      <c r="U226" s="3"/>
      <c r="V226" s="3"/>
      <c r="W226" s="3"/>
      <c r="X226" s="3"/>
      <c r="Y226" s="3"/>
      <c r="Z226" s="3"/>
      <c r="AA226" s="3"/>
      <c r="AB226" s="3"/>
      <c r="AC226" s="3"/>
      <c r="AD226" s="3"/>
      <c r="AE226" s="3"/>
      <c r="AF226" s="3"/>
      <c r="AG226" s="3"/>
      <c r="AH226" s="3"/>
      <c r="AI226" s="3"/>
      <c r="AJ226" s="3"/>
    </row>
    <row r="227" spans="5:36" s="2" customFormat="1">
      <c r="E227" s="42"/>
      <c r="N227" s="123"/>
      <c r="O227" s="312"/>
      <c r="P227" s="3"/>
      <c r="Q227" s="3"/>
      <c r="R227" s="3"/>
      <c r="S227" s="3"/>
      <c r="T227" s="3"/>
      <c r="U227" s="3"/>
      <c r="V227" s="3"/>
      <c r="W227" s="3"/>
      <c r="X227" s="3"/>
      <c r="Y227" s="3"/>
      <c r="Z227" s="3"/>
      <c r="AA227" s="3"/>
      <c r="AB227" s="3"/>
      <c r="AC227" s="3"/>
      <c r="AD227" s="3"/>
      <c r="AE227" s="3"/>
      <c r="AF227" s="3"/>
      <c r="AG227" s="3"/>
      <c r="AH227" s="3"/>
      <c r="AI227" s="3"/>
      <c r="AJ227" s="3"/>
    </row>
    <row r="228" spans="5:36" s="2" customFormat="1">
      <c r="E228" s="42"/>
      <c r="N228" s="123"/>
      <c r="O228" s="312"/>
      <c r="P228" s="3"/>
      <c r="Q228" s="3"/>
      <c r="R228" s="3"/>
      <c r="S228" s="3"/>
      <c r="T228" s="3"/>
      <c r="U228" s="3"/>
      <c r="V228" s="3"/>
      <c r="W228" s="3"/>
      <c r="X228" s="3"/>
      <c r="Y228" s="3"/>
      <c r="Z228" s="3"/>
      <c r="AA228" s="3"/>
      <c r="AB228" s="3"/>
      <c r="AC228" s="3"/>
      <c r="AD228" s="3"/>
      <c r="AE228" s="3"/>
      <c r="AF228" s="3"/>
      <c r="AG228" s="3"/>
      <c r="AH228" s="3"/>
      <c r="AI228" s="3"/>
      <c r="AJ228" s="3"/>
    </row>
    <row r="229" spans="5:36" s="2" customFormat="1">
      <c r="E229" s="42"/>
      <c r="N229" s="123"/>
      <c r="O229" s="312"/>
      <c r="P229" s="3"/>
      <c r="Q229" s="3"/>
      <c r="R229" s="3"/>
      <c r="S229" s="3"/>
      <c r="T229" s="3"/>
      <c r="U229" s="3"/>
      <c r="V229" s="3"/>
      <c r="W229" s="3"/>
      <c r="X229" s="3"/>
      <c r="Y229" s="3"/>
      <c r="Z229" s="3"/>
      <c r="AA229" s="3"/>
      <c r="AB229" s="3"/>
      <c r="AC229" s="3"/>
      <c r="AD229" s="3"/>
      <c r="AE229" s="3"/>
      <c r="AF229" s="3"/>
      <c r="AG229" s="3"/>
      <c r="AH229" s="3"/>
      <c r="AI229" s="3"/>
      <c r="AJ229" s="3"/>
    </row>
    <row r="230" spans="5:36" s="2" customFormat="1">
      <c r="E230" s="42"/>
      <c r="N230" s="123"/>
      <c r="O230" s="312"/>
      <c r="P230" s="3"/>
      <c r="Q230" s="3"/>
      <c r="R230" s="3"/>
      <c r="S230" s="3"/>
      <c r="T230" s="3"/>
      <c r="U230" s="3"/>
      <c r="V230" s="3"/>
      <c r="W230" s="3"/>
      <c r="X230" s="3"/>
      <c r="Y230" s="3"/>
      <c r="Z230" s="3"/>
      <c r="AA230" s="3"/>
      <c r="AB230" s="3"/>
      <c r="AC230" s="3"/>
      <c r="AD230" s="3"/>
      <c r="AE230" s="3"/>
      <c r="AF230" s="3"/>
      <c r="AG230" s="3"/>
      <c r="AH230" s="3"/>
      <c r="AI230" s="3"/>
      <c r="AJ230" s="3"/>
    </row>
    <row r="231" spans="5:36" s="2" customFormat="1">
      <c r="E231" s="42"/>
      <c r="N231" s="123"/>
      <c r="O231" s="312"/>
      <c r="P231" s="3"/>
      <c r="Q231" s="3"/>
      <c r="R231" s="3"/>
      <c r="S231" s="3"/>
      <c r="T231" s="3"/>
      <c r="U231" s="3"/>
      <c r="V231" s="3"/>
      <c r="W231" s="3"/>
      <c r="X231" s="3"/>
      <c r="Y231" s="3"/>
      <c r="Z231" s="3"/>
      <c r="AA231" s="3"/>
      <c r="AB231" s="3"/>
      <c r="AC231" s="3"/>
      <c r="AD231" s="3"/>
      <c r="AE231" s="3"/>
      <c r="AF231" s="3"/>
      <c r="AG231" s="3"/>
      <c r="AH231" s="3"/>
      <c r="AI231" s="3"/>
      <c r="AJ231" s="3"/>
    </row>
    <row r="232" spans="5:36" s="2" customFormat="1">
      <c r="E232" s="42"/>
      <c r="N232" s="123"/>
      <c r="O232" s="312"/>
      <c r="P232" s="3"/>
      <c r="Q232" s="3"/>
      <c r="R232" s="3"/>
      <c r="S232" s="3"/>
      <c r="T232" s="3"/>
      <c r="U232" s="3"/>
      <c r="V232" s="3"/>
      <c r="W232" s="3"/>
      <c r="X232" s="3"/>
      <c r="Y232" s="3"/>
      <c r="Z232" s="3"/>
      <c r="AA232" s="3"/>
      <c r="AB232" s="3"/>
      <c r="AC232" s="3"/>
      <c r="AD232" s="3"/>
      <c r="AE232" s="3"/>
      <c r="AF232" s="3"/>
      <c r="AG232" s="3"/>
      <c r="AH232" s="3"/>
      <c r="AI232" s="3"/>
      <c r="AJ232" s="3"/>
    </row>
    <row r="233" spans="5:36" s="2" customFormat="1">
      <c r="E233" s="42"/>
      <c r="N233" s="123"/>
      <c r="O233" s="312"/>
      <c r="P233" s="3"/>
      <c r="Q233" s="3"/>
      <c r="R233" s="3"/>
      <c r="S233" s="3"/>
      <c r="T233" s="3"/>
      <c r="U233" s="3"/>
      <c r="V233" s="3"/>
      <c r="W233" s="3"/>
      <c r="X233" s="3"/>
      <c r="Y233" s="3"/>
      <c r="Z233" s="3"/>
      <c r="AA233" s="3"/>
      <c r="AB233" s="3"/>
      <c r="AC233" s="3"/>
      <c r="AD233" s="3"/>
      <c r="AE233" s="3"/>
      <c r="AF233" s="3"/>
      <c r="AG233" s="3"/>
      <c r="AH233" s="3"/>
      <c r="AI233" s="3"/>
      <c r="AJ233" s="3"/>
    </row>
    <row r="234" spans="5:36" s="2" customFormat="1">
      <c r="E234" s="42"/>
      <c r="N234" s="123"/>
      <c r="O234" s="312"/>
      <c r="P234" s="3"/>
      <c r="Q234" s="3"/>
      <c r="R234" s="3"/>
      <c r="S234" s="3"/>
      <c r="T234" s="3"/>
      <c r="U234" s="3"/>
      <c r="V234" s="3"/>
      <c r="W234" s="3"/>
      <c r="X234" s="3"/>
      <c r="Y234" s="3"/>
      <c r="Z234" s="3"/>
      <c r="AA234" s="3"/>
      <c r="AB234" s="3"/>
      <c r="AC234" s="3"/>
      <c r="AD234" s="3"/>
      <c r="AE234" s="3"/>
      <c r="AF234" s="3"/>
      <c r="AG234" s="3"/>
      <c r="AH234" s="3"/>
      <c r="AI234" s="3"/>
      <c r="AJ234" s="3"/>
    </row>
    <row r="235" spans="5:36" s="2" customFormat="1">
      <c r="E235" s="42"/>
      <c r="N235" s="123"/>
      <c r="O235" s="312"/>
      <c r="P235" s="3"/>
      <c r="Q235" s="3"/>
      <c r="R235" s="3"/>
      <c r="S235" s="3"/>
      <c r="T235" s="3"/>
      <c r="U235" s="3"/>
      <c r="V235" s="3"/>
      <c r="W235" s="3"/>
      <c r="X235" s="3"/>
      <c r="Y235" s="3"/>
      <c r="Z235" s="3"/>
      <c r="AA235" s="3"/>
      <c r="AB235" s="3"/>
      <c r="AC235" s="3"/>
      <c r="AD235" s="3"/>
      <c r="AE235" s="3"/>
      <c r="AF235" s="3"/>
      <c r="AG235" s="3"/>
      <c r="AH235" s="3"/>
      <c r="AI235" s="3"/>
      <c r="AJ235" s="3"/>
    </row>
    <row r="236" spans="5:36" s="2" customFormat="1">
      <c r="E236" s="42"/>
      <c r="N236" s="123"/>
      <c r="O236" s="312"/>
      <c r="P236" s="3"/>
      <c r="Q236" s="3"/>
      <c r="R236" s="3"/>
      <c r="S236" s="3"/>
      <c r="T236" s="3"/>
      <c r="U236" s="3"/>
      <c r="V236" s="3"/>
      <c r="W236" s="3"/>
      <c r="X236" s="3"/>
      <c r="Y236" s="3"/>
      <c r="Z236" s="3"/>
      <c r="AA236" s="3"/>
      <c r="AB236" s="3"/>
      <c r="AC236" s="3"/>
      <c r="AD236" s="3"/>
      <c r="AE236" s="3"/>
      <c r="AF236" s="3"/>
      <c r="AG236" s="3"/>
      <c r="AH236" s="3"/>
      <c r="AI236" s="3"/>
      <c r="AJ236" s="3"/>
    </row>
    <row r="237" spans="5:36" s="2" customFormat="1">
      <c r="E237" s="42"/>
      <c r="N237" s="123"/>
      <c r="O237" s="312"/>
      <c r="P237" s="3"/>
      <c r="Q237" s="3"/>
      <c r="R237" s="3"/>
      <c r="S237" s="3"/>
      <c r="T237" s="3"/>
      <c r="U237" s="3"/>
      <c r="V237" s="3"/>
      <c r="W237" s="3"/>
      <c r="X237" s="3"/>
      <c r="Y237" s="3"/>
      <c r="Z237" s="3"/>
      <c r="AA237" s="3"/>
      <c r="AB237" s="3"/>
      <c r="AC237" s="3"/>
      <c r="AD237" s="3"/>
      <c r="AE237" s="3"/>
      <c r="AF237" s="3"/>
      <c r="AG237" s="3"/>
      <c r="AH237" s="3"/>
      <c r="AI237" s="3"/>
      <c r="AJ237" s="3"/>
    </row>
    <row r="238" spans="5:36" s="2" customFormat="1">
      <c r="E238" s="42"/>
      <c r="N238" s="123"/>
      <c r="O238" s="312"/>
      <c r="P238" s="3"/>
      <c r="Q238" s="3"/>
      <c r="R238" s="3"/>
      <c r="S238" s="3"/>
      <c r="T238" s="3"/>
      <c r="U238" s="3"/>
      <c r="V238" s="3"/>
      <c r="W238" s="3"/>
      <c r="X238" s="3"/>
      <c r="Y238" s="3"/>
      <c r="Z238" s="3"/>
      <c r="AA238" s="3"/>
      <c r="AB238" s="3"/>
      <c r="AC238" s="3"/>
      <c r="AD238" s="3"/>
      <c r="AE238" s="3"/>
      <c r="AF238" s="3"/>
      <c r="AG238" s="3"/>
      <c r="AH238" s="3"/>
      <c r="AI238" s="3"/>
      <c r="AJ238" s="3"/>
    </row>
    <row r="239" spans="5:36" s="2" customFormat="1">
      <c r="E239" s="42"/>
      <c r="N239" s="123"/>
      <c r="O239" s="312"/>
      <c r="P239" s="3"/>
      <c r="Q239" s="3"/>
      <c r="R239" s="3"/>
      <c r="S239" s="3"/>
      <c r="T239" s="3"/>
      <c r="U239" s="3"/>
      <c r="V239" s="3"/>
      <c r="W239" s="3"/>
      <c r="X239" s="3"/>
      <c r="Y239" s="3"/>
      <c r="Z239" s="3"/>
      <c r="AA239" s="3"/>
      <c r="AB239" s="3"/>
      <c r="AC239" s="3"/>
      <c r="AD239" s="3"/>
      <c r="AE239" s="3"/>
      <c r="AF239" s="3"/>
      <c r="AG239" s="3"/>
      <c r="AH239" s="3"/>
      <c r="AI239" s="3"/>
      <c r="AJ239" s="3"/>
    </row>
    <row r="240" spans="5:36" s="2" customFormat="1">
      <c r="E240" s="42"/>
      <c r="N240" s="123"/>
      <c r="O240" s="312"/>
      <c r="P240" s="3"/>
      <c r="Q240" s="3"/>
      <c r="R240" s="3"/>
      <c r="S240" s="3"/>
      <c r="T240" s="3"/>
      <c r="U240" s="3"/>
      <c r="V240" s="3"/>
      <c r="W240" s="3"/>
      <c r="X240" s="3"/>
      <c r="Y240" s="3"/>
      <c r="Z240" s="3"/>
      <c r="AA240" s="3"/>
      <c r="AB240" s="3"/>
      <c r="AC240" s="3"/>
      <c r="AD240" s="3"/>
      <c r="AE240" s="3"/>
      <c r="AF240" s="3"/>
      <c r="AG240" s="3"/>
      <c r="AH240" s="3"/>
      <c r="AI240" s="3"/>
      <c r="AJ240" s="3"/>
    </row>
    <row r="241" spans="5:36" s="2" customFormat="1">
      <c r="E241" s="42"/>
      <c r="N241" s="123"/>
      <c r="O241" s="312"/>
      <c r="P241" s="3"/>
      <c r="Q241" s="3"/>
      <c r="R241" s="3"/>
      <c r="S241" s="3"/>
      <c r="T241" s="3"/>
      <c r="U241" s="3"/>
      <c r="V241" s="3"/>
      <c r="W241" s="3"/>
      <c r="X241" s="3"/>
      <c r="Y241" s="3"/>
      <c r="Z241" s="3"/>
      <c r="AA241" s="3"/>
      <c r="AB241" s="3"/>
      <c r="AC241" s="3"/>
      <c r="AD241" s="3"/>
      <c r="AE241" s="3"/>
      <c r="AF241" s="3"/>
      <c r="AG241" s="3"/>
      <c r="AH241" s="3"/>
      <c r="AI241" s="3"/>
      <c r="AJ241" s="3"/>
    </row>
    <row r="242" spans="5:36" s="2" customFormat="1">
      <c r="E242" s="42"/>
      <c r="N242" s="123"/>
      <c r="O242" s="312"/>
      <c r="P242" s="3"/>
      <c r="Q242" s="3"/>
      <c r="R242" s="3"/>
      <c r="S242" s="3"/>
      <c r="T242" s="3"/>
      <c r="U242" s="3"/>
      <c r="V242" s="3"/>
      <c r="W242" s="3"/>
      <c r="X242" s="3"/>
      <c r="Y242" s="3"/>
      <c r="Z242" s="3"/>
      <c r="AA242" s="3"/>
      <c r="AB242" s="3"/>
      <c r="AC242" s="3"/>
      <c r="AD242" s="3"/>
      <c r="AE242" s="3"/>
      <c r="AF242" s="3"/>
      <c r="AG242" s="3"/>
      <c r="AH242" s="3"/>
      <c r="AI242" s="3"/>
      <c r="AJ242" s="3"/>
    </row>
    <row r="243" spans="5:36" s="2" customFormat="1">
      <c r="E243" s="42"/>
      <c r="N243" s="123"/>
      <c r="O243" s="312"/>
      <c r="P243" s="3"/>
      <c r="Q243" s="3"/>
      <c r="R243" s="3"/>
      <c r="S243" s="3"/>
      <c r="T243" s="3"/>
      <c r="U243" s="3"/>
      <c r="V243" s="3"/>
      <c r="W243" s="3"/>
      <c r="X243" s="3"/>
      <c r="Y243" s="3"/>
      <c r="Z243" s="3"/>
      <c r="AA243" s="3"/>
      <c r="AB243" s="3"/>
      <c r="AC243" s="3"/>
      <c r="AD243" s="3"/>
      <c r="AE243" s="3"/>
      <c r="AF243" s="3"/>
      <c r="AG243" s="3"/>
      <c r="AH243" s="3"/>
      <c r="AI243" s="3"/>
      <c r="AJ243" s="3"/>
    </row>
    <row r="244" spans="5:36" s="2" customFormat="1">
      <c r="E244" s="42"/>
      <c r="N244" s="123"/>
      <c r="O244" s="312"/>
      <c r="P244" s="3"/>
      <c r="Q244" s="3"/>
      <c r="R244" s="3"/>
      <c r="S244" s="3"/>
      <c r="T244" s="3"/>
      <c r="U244" s="3"/>
      <c r="V244" s="3"/>
      <c r="W244" s="3"/>
      <c r="X244" s="3"/>
      <c r="Y244" s="3"/>
      <c r="Z244" s="3"/>
      <c r="AA244" s="3"/>
      <c r="AB244" s="3"/>
      <c r="AC244" s="3"/>
      <c r="AD244" s="3"/>
      <c r="AE244" s="3"/>
      <c r="AF244" s="3"/>
      <c r="AG244" s="3"/>
      <c r="AH244" s="3"/>
      <c r="AI244" s="3"/>
      <c r="AJ244" s="3"/>
    </row>
    <row r="245" spans="5:36" s="2" customFormat="1">
      <c r="E245" s="42"/>
      <c r="N245" s="123"/>
      <c r="O245" s="312"/>
      <c r="P245" s="3"/>
      <c r="Q245" s="3"/>
      <c r="R245" s="3"/>
      <c r="S245" s="3"/>
      <c r="T245" s="3"/>
      <c r="U245" s="3"/>
      <c r="V245" s="3"/>
      <c r="W245" s="3"/>
      <c r="X245" s="3"/>
      <c r="Y245" s="3"/>
      <c r="Z245" s="3"/>
      <c r="AA245" s="3"/>
      <c r="AB245" s="3"/>
      <c r="AC245" s="3"/>
      <c r="AD245" s="3"/>
      <c r="AE245" s="3"/>
      <c r="AF245" s="3"/>
      <c r="AG245" s="3"/>
      <c r="AH245" s="3"/>
      <c r="AI245" s="3"/>
      <c r="AJ245" s="3"/>
    </row>
    <row r="246" spans="5:36" s="2" customFormat="1">
      <c r="E246" s="42"/>
      <c r="N246" s="123"/>
      <c r="O246" s="312"/>
      <c r="P246" s="3"/>
      <c r="Q246" s="3"/>
      <c r="R246" s="3"/>
      <c r="S246" s="3"/>
      <c r="T246" s="3"/>
      <c r="U246" s="3"/>
      <c r="V246" s="3"/>
      <c r="W246" s="3"/>
      <c r="X246" s="3"/>
      <c r="Y246" s="3"/>
      <c r="Z246" s="3"/>
      <c r="AA246" s="3"/>
      <c r="AB246" s="3"/>
      <c r="AC246" s="3"/>
      <c r="AD246" s="3"/>
      <c r="AE246" s="3"/>
      <c r="AF246" s="3"/>
      <c r="AG246" s="3"/>
      <c r="AH246" s="3"/>
      <c r="AI246" s="3"/>
      <c r="AJ246" s="3"/>
    </row>
    <row r="247" spans="5:36" s="2" customFormat="1">
      <c r="E247" s="42"/>
      <c r="N247" s="123"/>
      <c r="O247" s="312"/>
      <c r="P247" s="3"/>
      <c r="Q247" s="3"/>
      <c r="R247" s="3"/>
      <c r="S247" s="3"/>
      <c r="T247" s="3"/>
      <c r="U247" s="3"/>
      <c r="V247" s="3"/>
      <c r="W247" s="3"/>
      <c r="X247" s="3"/>
      <c r="Y247" s="3"/>
      <c r="Z247" s="3"/>
      <c r="AA247" s="3"/>
      <c r="AB247" s="3"/>
      <c r="AC247" s="3"/>
      <c r="AD247" s="3"/>
      <c r="AE247" s="3"/>
      <c r="AF247" s="3"/>
      <c r="AG247" s="3"/>
      <c r="AH247" s="3"/>
      <c r="AI247" s="3"/>
      <c r="AJ247" s="3"/>
    </row>
    <row r="248" spans="5:36" s="2" customFormat="1">
      <c r="E248" s="42"/>
      <c r="N248" s="123"/>
      <c r="O248" s="312"/>
      <c r="P248" s="3"/>
      <c r="Q248" s="3"/>
      <c r="R248" s="3"/>
      <c r="S248" s="3"/>
      <c r="T248" s="3"/>
      <c r="U248" s="3"/>
      <c r="V248" s="3"/>
      <c r="W248" s="3"/>
      <c r="X248" s="3"/>
      <c r="Y248" s="3"/>
      <c r="Z248" s="3"/>
      <c r="AA248" s="3"/>
      <c r="AB248" s="3"/>
      <c r="AC248" s="3"/>
      <c r="AD248" s="3"/>
      <c r="AE248" s="3"/>
      <c r="AF248" s="3"/>
      <c r="AG248" s="3"/>
      <c r="AH248" s="3"/>
      <c r="AI248" s="3"/>
      <c r="AJ248" s="3"/>
    </row>
    <row r="249" spans="5:36" s="2" customFormat="1">
      <c r="E249" s="42"/>
      <c r="N249" s="123"/>
      <c r="O249" s="312"/>
      <c r="P249" s="3"/>
      <c r="Q249" s="3"/>
      <c r="R249" s="3"/>
      <c r="S249" s="3"/>
      <c r="T249" s="3"/>
      <c r="U249" s="3"/>
      <c r="V249" s="3"/>
      <c r="W249" s="3"/>
      <c r="X249" s="3"/>
      <c r="Y249" s="3"/>
      <c r="Z249" s="3"/>
      <c r="AA249" s="3"/>
      <c r="AB249" s="3"/>
      <c r="AC249" s="3"/>
      <c r="AD249" s="3"/>
      <c r="AE249" s="3"/>
      <c r="AF249" s="3"/>
      <c r="AG249" s="3"/>
      <c r="AH249" s="3"/>
      <c r="AI249" s="3"/>
      <c r="AJ249" s="3"/>
    </row>
    <row r="250" spans="5:36" s="2" customFormat="1">
      <c r="E250" s="42"/>
      <c r="N250" s="123"/>
      <c r="O250" s="312"/>
      <c r="P250" s="3"/>
      <c r="Q250" s="3"/>
      <c r="R250" s="3"/>
      <c r="S250" s="3"/>
      <c r="T250" s="3"/>
      <c r="U250" s="3"/>
      <c r="V250" s="3"/>
      <c r="W250" s="3"/>
      <c r="X250" s="3"/>
      <c r="Y250" s="3"/>
      <c r="Z250" s="3"/>
      <c r="AA250" s="3"/>
      <c r="AB250" s="3"/>
      <c r="AC250" s="3"/>
      <c r="AD250" s="3"/>
      <c r="AE250" s="3"/>
      <c r="AF250" s="3"/>
      <c r="AG250" s="3"/>
      <c r="AH250" s="3"/>
      <c r="AI250" s="3"/>
      <c r="AJ250" s="3"/>
    </row>
    <row r="251" spans="5:36" s="2" customFormat="1">
      <c r="E251" s="42"/>
      <c r="N251" s="123"/>
      <c r="O251" s="312"/>
      <c r="P251" s="3"/>
      <c r="Q251" s="3"/>
      <c r="R251" s="3"/>
      <c r="S251" s="3"/>
      <c r="T251" s="3"/>
      <c r="U251" s="3"/>
      <c r="V251" s="3"/>
      <c r="W251" s="3"/>
      <c r="X251" s="3"/>
      <c r="Y251" s="3"/>
      <c r="Z251" s="3"/>
      <c r="AA251" s="3"/>
      <c r="AB251" s="3"/>
      <c r="AC251" s="3"/>
      <c r="AD251" s="3"/>
      <c r="AE251" s="3"/>
      <c r="AF251" s="3"/>
      <c r="AG251" s="3"/>
      <c r="AH251" s="3"/>
      <c r="AI251" s="3"/>
      <c r="AJ251" s="3"/>
    </row>
    <row r="252" spans="5:36" s="2" customFormat="1">
      <c r="E252" s="42"/>
      <c r="N252" s="123"/>
      <c r="O252" s="312"/>
      <c r="P252" s="3"/>
      <c r="Q252" s="3"/>
      <c r="R252" s="3"/>
      <c r="S252" s="3"/>
      <c r="T252" s="3"/>
      <c r="U252" s="3"/>
      <c r="V252" s="3"/>
      <c r="W252" s="3"/>
      <c r="X252" s="3"/>
      <c r="Y252" s="3"/>
      <c r="Z252" s="3"/>
      <c r="AA252" s="3"/>
      <c r="AB252" s="3"/>
      <c r="AC252" s="3"/>
      <c r="AD252" s="3"/>
      <c r="AE252" s="3"/>
      <c r="AF252" s="3"/>
      <c r="AG252" s="3"/>
      <c r="AH252" s="3"/>
      <c r="AI252" s="3"/>
      <c r="AJ252" s="3"/>
    </row>
    <row r="253" spans="5:36" s="2" customFormat="1">
      <c r="E253" s="42"/>
      <c r="N253" s="123"/>
      <c r="O253" s="312"/>
      <c r="P253" s="3"/>
      <c r="Q253" s="3"/>
      <c r="R253" s="3"/>
      <c r="S253" s="3"/>
      <c r="T253" s="3"/>
      <c r="U253" s="3"/>
      <c r="V253" s="3"/>
      <c r="W253" s="3"/>
      <c r="X253" s="3"/>
      <c r="Y253" s="3"/>
      <c r="Z253" s="3"/>
      <c r="AA253" s="3"/>
      <c r="AB253" s="3"/>
      <c r="AC253" s="3"/>
      <c r="AD253" s="3"/>
      <c r="AE253" s="3"/>
      <c r="AF253" s="3"/>
      <c r="AG253" s="3"/>
      <c r="AH253" s="3"/>
      <c r="AI253" s="3"/>
      <c r="AJ253" s="3"/>
    </row>
    <row r="254" spans="5:36" s="2" customFormat="1">
      <c r="E254" s="42"/>
      <c r="N254" s="123"/>
      <c r="O254" s="312"/>
      <c r="P254" s="3"/>
      <c r="Q254" s="3"/>
      <c r="R254" s="3"/>
      <c r="S254" s="3"/>
      <c r="T254" s="3"/>
      <c r="U254" s="3"/>
      <c r="V254" s="3"/>
      <c r="W254" s="3"/>
      <c r="X254" s="3"/>
      <c r="Y254" s="3"/>
      <c r="Z254" s="3"/>
      <c r="AA254" s="3"/>
      <c r="AB254" s="3"/>
      <c r="AC254" s="3"/>
      <c r="AD254" s="3"/>
      <c r="AE254" s="3"/>
      <c r="AF254" s="3"/>
      <c r="AG254" s="3"/>
      <c r="AH254" s="3"/>
      <c r="AI254" s="3"/>
      <c r="AJ254" s="3"/>
    </row>
    <row r="255" spans="5:36" s="2" customFormat="1">
      <c r="E255" s="42"/>
      <c r="N255" s="123"/>
      <c r="O255" s="312"/>
      <c r="P255" s="3"/>
      <c r="Q255" s="3"/>
      <c r="R255" s="3"/>
      <c r="S255" s="3"/>
      <c r="T255" s="3"/>
      <c r="U255" s="3"/>
      <c r="V255" s="3"/>
      <c r="W255" s="3"/>
      <c r="X255" s="3"/>
      <c r="Y255" s="3"/>
      <c r="Z255" s="3"/>
      <c r="AA255" s="3"/>
      <c r="AB255" s="3"/>
      <c r="AC255" s="3"/>
      <c r="AD255" s="3"/>
      <c r="AE255" s="3"/>
      <c r="AF255" s="3"/>
      <c r="AG255" s="3"/>
      <c r="AH255" s="3"/>
      <c r="AI255" s="3"/>
      <c r="AJ255" s="3"/>
    </row>
    <row r="256" spans="5:36" s="2" customFormat="1">
      <c r="E256" s="42"/>
      <c r="N256" s="123"/>
      <c r="O256" s="312"/>
      <c r="P256" s="3"/>
      <c r="Q256" s="3"/>
      <c r="R256" s="3"/>
      <c r="S256" s="3"/>
      <c r="T256" s="3"/>
      <c r="U256" s="3"/>
      <c r="V256" s="3"/>
      <c r="W256" s="3"/>
      <c r="X256" s="3"/>
      <c r="Y256" s="3"/>
      <c r="Z256" s="3"/>
      <c r="AA256" s="3"/>
      <c r="AB256" s="3"/>
      <c r="AC256" s="3"/>
      <c r="AD256" s="3"/>
      <c r="AE256" s="3"/>
      <c r="AF256" s="3"/>
      <c r="AG256" s="3"/>
      <c r="AH256" s="3"/>
      <c r="AI256" s="3"/>
      <c r="AJ256" s="3"/>
    </row>
    <row r="257" spans="5:36" s="2" customFormat="1">
      <c r="E257" s="42"/>
      <c r="N257" s="123"/>
      <c r="O257" s="312"/>
      <c r="P257" s="3"/>
      <c r="Q257" s="3"/>
      <c r="R257" s="3"/>
      <c r="S257" s="3"/>
      <c r="T257" s="3"/>
      <c r="U257" s="3"/>
      <c r="V257" s="3"/>
      <c r="W257" s="3"/>
      <c r="X257" s="3"/>
      <c r="Y257" s="3"/>
      <c r="Z257" s="3"/>
      <c r="AA257" s="3"/>
      <c r="AB257" s="3"/>
      <c r="AC257" s="3"/>
      <c r="AD257" s="3"/>
      <c r="AE257" s="3"/>
      <c r="AF257" s="3"/>
      <c r="AG257" s="3"/>
      <c r="AH257" s="3"/>
      <c r="AI257" s="3"/>
      <c r="AJ257" s="3"/>
    </row>
    <row r="258" spans="5:36" s="2" customFormat="1">
      <c r="E258" s="42"/>
      <c r="N258" s="123"/>
      <c r="O258" s="312"/>
      <c r="P258" s="3"/>
      <c r="Q258" s="3"/>
      <c r="R258" s="3"/>
      <c r="S258" s="3"/>
      <c r="T258" s="3"/>
      <c r="U258" s="3"/>
      <c r="V258" s="3"/>
      <c r="W258" s="3"/>
      <c r="X258" s="3"/>
      <c r="Y258" s="3"/>
      <c r="Z258" s="3"/>
      <c r="AA258" s="3"/>
      <c r="AB258" s="3"/>
      <c r="AC258" s="3"/>
      <c r="AD258" s="3"/>
      <c r="AE258" s="3"/>
      <c r="AF258" s="3"/>
      <c r="AG258" s="3"/>
      <c r="AH258" s="3"/>
      <c r="AI258" s="3"/>
      <c r="AJ258" s="3"/>
    </row>
    <row r="259" spans="5:36" s="2" customFormat="1">
      <c r="E259" s="42"/>
      <c r="N259" s="123"/>
      <c r="O259" s="312"/>
      <c r="P259" s="3"/>
      <c r="Q259" s="3"/>
      <c r="R259" s="3"/>
      <c r="S259" s="3"/>
      <c r="T259" s="3"/>
      <c r="U259" s="3"/>
      <c r="V259" s="3"/>
      <c r="W259" s="3"/>
      <c r="X259" s="3"/>
      <c r="Y259" s="3"/>
      <c r="Z259" s="3"/>
      <c r="AA259" s="3"/>
      <c r="AB259" s="3"/>
      <c r="AC259" s="3"/>
      <c r="AD259" s="3"/>
      <c r="AE259" s="3"/>
      <c r="AF259" s="3"/>
      <c r="AG259" s="3"/>
      <c r="AH259" s="3"/>
      <c r="AI259" s="3"/>
      <c r="AJ259" s="3"/>
    </row>
    <row r="260" spans="5:36" s="2" customFormat="1">
      <c r="E260" s="42"/>
      <c r="N260" s="123"/>
      <c r="O260" s="312"/>
      <c r="P260" s="3"/>
      <c r="Q260" s="3"/>
      <c r="R260" s="3"/>
      <c r="S260" s="3"/>
      <c r="T260" s="3"/>
      <c r="U260" s="3"/>
      <c r="V260" s="3"/>
      <c r="W260" s="3"/>
      <c r="X260" s="3"/>
      <c r="Y260" s="3"/>
      <c r="Z260" s="3"/>
      <c r="AA260" s="3"/>
      <c r="AB260" s="3"/>
      <c r="AC260" s="3"/>
      <c r="AD260" s="3"/>
      <c r="AE260" s="3"/>
      <c r="AF260" s="3"/>
      <c r="AG260" s="3"/>
      <c r="AH260" s="3"/>
      <c r="AI260" s="3"/>
      <c r="AJ260" s="3"/>
    </row>
    <row r="261" spans="5:36" s="2" customFormat="1">
      <c r="E261" s="42"/>
      <c r="N261" s="123"/>
      <c r="O261" s="312"/>
      <c r="P261" s="3"/>
      <c r="Q261" s="3"/>
      <c r="R261" s="3"/>
      <c r="S261" s="3"/>
      <c r="T261" s="3"/>
      <c r="U261" s="3"/>
      <c r="V261" s="3"/>
      <c r="W261" s="3"/>
      <c r="X261" s="3"/>
      <c r="Y261" s="3"/>
      <c r="Z261" s="3"/>
      <c r="AA261" s="3"/>
      <c r="AB261" s="3"/>
      <c r="AC261" s="3"/>
      <c r="AD261" s="3"/>
      <c r="AE261" s="3"/>
      <c r="AF261" s="3"/>
      <c r="AG261" s="3"/>
      <c r="AH261" s="3"/>
      <c r="AI261" s="3"/>
      <c r="AJ261" s="3"/>
    </row>
    <row r="262" spans="5:36" s="2" customFormat="1">
      <c r="E262" s="42"/>
      <c r="N262" s="123"/>
      <c r="O262" s="312"/>
      <c r="P262" s="3"/>
      <c r="Q262" s="3"/>
      <c r="R262" s="3"/>
      <c r="S262" s="3"/>
      <c r="T262" s="3"/>
      <c r="U262" s="3"/>
      <c r="V262" s="3"/>
      <c r="W262" s="3"/>
      <c r="X262" s="3"/>
      <c r="Y262" s="3"/>
      <c r="Z262" s="3"/>
      <c r="AA262" s="3"/>
      <c r="AB262" s="3"/>
      <c r="AC262" s="3"/>
      <c r="AD262" s="3"/>
      <c r="AE262" s="3"/>
      <c r="AF262" s="3"/>
      <c r="AG262" s="3"/>
      <c r="AH262" s="3"/>
      <c r="AI262" s="3"/>
      <c r="AJ262" s="3"/>
    </row>
    <row r="263" spans="5:36" s="2" customFormat="1">
      <c r="E263" s="42"/>
      <c r="N263" s="123"/>
      <c r="O263" s="312"/>
      <c r="P263" s="3"/>
      <c r="Q263" s="3"/>
      <c r="R263" s="3"/>
      <c r="S263" s="3"/>
      <c r="T263" s="3"/>
      <c r="U263" s="3"/>
      <c r="V263" s="3"/>
      <c r="W263" s="3"/>
      <c r="X263" s="3"/>
      <c r="Y263" s="3"/>
      <c r="Z263" s="3"/>
      <c r="AA263" s="3"/>
      <c r="AB263" s="3"/>
      <c r="AC263" s="3"/>
      <c r="AD263" s="3"/>
      <c r="AE263" s="3"/>
      <c r="AF263" s="3"/>
      <c r="AG263" s="3"/>
      <c r="AH263" s="3"/>
      <c r="AI263" s="3"/>
      <c r="AJ263" s="3"/>
    </row>
    <row r="264" spans="5:36" s="2" customFormat="1">
      <c r="E264" s="42"/>
      <c r="N264" s="123"/>
      <c r="O264" s="312"/>
      <c r="P264" s="3"/>
      <c r="Q264" s="3"/>
      <c r="R264" s="3"/>
      <c r="S264" s="3"/>
      <c r="T264" s="3"/>
      <c r="U264" s="3"/>
      <c r="V264" s="3"/>
      <c r="W264" s="3"/>
      <c r="X264" s="3"/>
      <c r="Y264" s="3"/>
      <c r="Z264" s="3"/>
      <c r="AA264" s="3"/>
      <c r="AB264" s="3"/>
      <c r="AC264" s="3"/>
      <c r="AD264" s="3"/>
      <c r="AE264" s="3"/>
      <c r="AF264" s="3"/>
      <c r="AG264" s="3"/>
      <c r="AH264" s="3"/>
      <c r="AI264" s="3"/>
      <c r="AJ264" s="3"/>
    </row>
    <row r="265" spans="5:36" s="2" customFormat="1">
      <c r="E265" s="42"/>
      <c r="N265" s="123"/>
      <c r="O265" s="312"/>
      <c r="P265" s="3"/>
      <c r="Q265" s="3"/>
      <c r="R265" s="3"/>
      <c r="S265" s="3"/>
      <c r="T265" s="3"/>
      <c r="U265" s="3"/>
      <c r="V265" s="3"/>
      <c r="W265" s="3"/>
      <c r="X265" s="3"/>
      <c r="Y265" s="3"/>
      <c r="Z265" s="3"/>
      <c r="AA265" s="3"/>
      <c r="AB265" s="3"/>
      <c r="AC265" s="3"/>
      <c r="AD265" s="3"/>
      <c r="AE265" s="3"/>
      <c r="AF265" s="3"/>
      <c r="AG265" s="3"/>
      <c r="AH265" s="3"/>
      <c r="AI265" s="3"/>
      <c r="AJ265" s="3"/>
    </row>
    <row r="266" spans="5:36" s="2" customFormat="1">
      <c r="E266" s="42"/>
      <c r="N266" s="123"/>
      <c r="O266" s="312"/>
      <c r="P266" s="3"/>
      <c r="Q266" s="3"/>
      <c r="R266" s="3"/>
      <c r="S266" s="3"/>
      <c r="T266" s="3"/>
      <c r="U266" s="3"/>
      <c r="V266" s="3"/>
      <c r="W266" s="3"/>
      <c r="X266" s="3"/>
      <c r="Y266" s="3"/>
      <c r="Z266" s="3"/>
      <c r="AA266" s="3"/>
      <c r="AB266" s="3"/>
      <c r="AC266" s="3"/>
      <c r="AD266" s="3"/>
      <c r="AE266" s="3"/>
      <c r="AF266" s="3"/>
      <c r="AG266" s="3"/>
      <c r="AH266" s="3"/>
      <c r="AI266" s="3"/>
      <c r="AJ266" s="3"/>
    </row>
    <row r="267" spans="5:36" s="2" customFormat="1">
      <c r="E267" s="42"/>
      <c r="N267" s="123"/>
      <c r="O267" s="312"/>
      <c r="P267" s="3"/>
      <c r="Q267" s="3"/>
      <c r="R267" s="3"/>
      <c r="S267" s="3"/>
      <c r="T267" s="3"/>
      <c r="U267" s="3"/>
      <c r="V267" s="3"/>
      <c r="W267" s="3"/>
      <c r="X267" s="3"/>
      <c r="Y267" s="3"/>
      <c r="Z267" s="3"/>
      <c r="AA267" s="3"/>
      <c r="AB267" s="3"/>
      <c r="AC267" s="3"/>
      <c r="AD267" s="3"/>
      <c r="AE267" s="3"/>
      <c r="AF267" s="3"/>
      <c r="AG267" s="3"/>
      <c r="AH267" s="3"/>
      <c r="AI267" s="3"/>
      <c r="AJ267" s="3"/>
    </row>
    <row r="268" spans="5:36" s="2" customFormat="1">
      <c r="E268" s="42"/>
      <c r="N268" s="123"/>
      <c r="O268" s="312"/>
      <c r="P268" s="3"/>
      <c r="Q268" s="3"/>
      <c r="R268" s="3"/>
      <c r="S268" s="3"/>
      <c r="T268" s="3"/>
      <c r="U268" s="3"/>
      <c r="V268" s="3"/>
      <c r="W268" s="3"/>
      <c r="X268" s="3"/>
      <c r="Y268" s="3"/>
      <c r="Z268" s="3"/>
      <c r="AA268" s="3"/>
      <c r="AB268" s="3"/>
      <c r="AC268" s="3"/>
      <c r="AD268" s="3"/>
      <c r="AE268" s="3"/>
      <c r="AF268" s="3"/>
      <c r="AG268" s="3"/>
      <c r="AH268" s="3"/>
      <c r="AI268" s="3"/>
      <c r="AJ268" s="3"/>
    </row>
    <row r="269" spans="5:36" s="2" customFormat="1">
      <c r="E269" s="42"/>
      <c r="N269" s="123"/>
      <c r="O269" s="312"/>
      <c r="P269" s="3"/>
      <c r="Q269" s="3"/>
      <c r="R269" s="3"/>
      <c r="S269" s="3"/>
      <c r="T269" s="3"/>
      <c r="U269" s="3"/>
      <c r="V269" s="3"/>
      <c r="W269" s="3"/>
      <c r="X269" s="3"/>
      <c r="Y269" s="3"/>
      <c r="Z269" s="3"/>
      <c r="AA269" s="3"/>
      <c r="AB269" s="3"/>
      <c r="AC269" s="3"/>
      <c r="AD269" s="3"/>
      <c r="AE269" s="3"/>
      <c r="AF269" s="3"/>
      <c r="AG269" s="3"/>
      <c r="AH269" s="3"/>
      <c r="AI269" s="3"/>
      <c r="AJ269" s="3"/>
    </row>
    <row r="270" spans="5:36" s="2" customFormat="1">
      <c r="E270" s="42"/>
      <c r="N270" s="123"/>
      <c r="O270" s="312"/>
      <c r="P270" s="3"/>
      <c r="Q270" s="3"/>
      <c r="R270" s="3"/>
      <c r="S270" s="3"/>
      <c r="T270" s="3"/>
      <c r="U270" s="3"/>
      <c r="V270" s="3"/>
      <c r="W270" s="3"/>
      <c r="X270" s="3"/>
      <c r="Y270" s="3"/>
      <c r="Z270" s="3"/>
      <c r="AA270" s="3"/>
      <c r="AB270" s="3"/>
      <c r="AC270" s="3"/>
      <c r="AD270" s="3"/>
      <c r="AE270" s="3"/>
      <c r="AF270" s="3"/>
      <c r="AG270" s="3"/>
      <c r="AH270" s="3"/>
      <c r="AI270" s="3"/>
      <c r="AJ270" s="3"/>
    </row>
    <row r="271" spans="5:36" s="2" customFormat="1">
      <c r="E271" s="42"/>
      <c r="N271" s="123"/>
      <c r="O271" s="312"/>
      <c r="P271" s="3"/>
      <c r="Q271" s="3"/>
      <c r="R271" s="3"/>
      <c r="S271" s="3"/>
      <c r="T271" s="3"/>
      <c r="U271" s="3"/>
      <c r="V271" s="3"/>
      <c r="W271" s="3"/>
      <c r="X271" s="3"/>
      <c r="Y271" s="3"/>
      <c r="Z271" s="3"/>
      <c r="AA271" s="3"/>
      <c r="AB271" s="3"/>
      <c r="AC271" s="3"/>
      <c r="AD271" s="3"/>
      <c r="AE271" s="3"/>
      <c r="AF271" s="3"/>
      <c r="AG271" s="3"/>
      <c r="AH271" s="3"/>
      <c r="AI271" s="3"/>
      <c r="AJ271" s="3"/>
    </row>
    <row r="272" spans="5:36" s="2" customFormat="1">
      <c r="E272" s="42"/>
      <c r="N272" s="123"/>
      <c r="O272" s="312"/>
      <c r="P272" s="3"/>
      <c r="Q272" s="3"/>
      <c r="R272" s="3"/>
      <c r="S272" s="3"/>
      <c r="T272" s="3"/>
      <c r="U272" s="3"/>
      <c r="V272" s="3"/>
      <c r="W272" s="3"/>
      <c r="X272" s="3"/>
      <c r="Y272" s="3"/>
      <c r="Z272" s="3"/>
      <c r="AA272" s="3"/>
      <c r="AB272" s="3"/>
      <c r="AC272" s="3"/>
      <c r="AD272" s="3"/>
      <c r="AE272" s="3"/>
      <c r="AF272" s="3"/>
      <c r="AG272" s="3"/>
      <c r="AH272" s="3"/>
      <c r="AI272" s="3"/>
      <c r="AJ272" s="3"/>
    </row>
    <row r="273" spans="5:36" s="2" customFormat="1">
      <c r="E273" s="42"/>
      <c r="N273" s="123"/>
      <c r="O273" s="312"/>
      <c r="P273" s="3"/>
      <c r="Q273" s="3"/>
      <c r="R273" s="3"/>
      <c r="S273" s="3"/>
      <c r="T273" s="3"/>
      <c r="U273" s="3"/>
      <c r="V273" s="3"/>
      <c r="W273" s="3"/>
      <c r="X273" s="3"/>
      <c r="Y273" s="3"/>
      <c r="Z273" s="3"/>
      <c r="AA273" s="3"/>
      <c r="AB273" s="3"/>
      <c r="AC273" s="3"/>
      <c r="AD273" s="3"/>
      <c r="AE273" s="3"/>
      <c r="AF273" s="3"/>
      <c r="AG273" s="3"/>
      <c r="AH273" s="3"/>
      <c r="AI273" s="3"/>
      <c r="AJ273" s="3"/>
    </row>
    <row r="274" spans="5:36" s="2" customFormat="1">
      <c r="E274" s="42"/>
      <c r="N274" s="123"/>
      <c r="O274" s="312"/>
      <c r="P274" s="3"/>
      <c r="Q274" s="3"/>
      <c r="R274" s="3"/>
      <c r="S274" s="3"/>
      <c r="T274" s="3"/>
      <c r="U274" s="3"/>
      <c r="V274" s="3"/>
      <c r="W274" s="3"/>
      <c r="X274" s="3"/>
      <c r="Y274" s="3"/>
      <c r="Z274" s="3"/>
      <c r="AA274" s="3"/>
      <c r="AB274" s="3"/>
      <c r="AC274" s="3"/>
      <c r="AD274" s="3"/>
      <c r="AE274" s="3"/>
      <c r="AF274" s="3"/>
      <c r="AG274" s="3"/>
      <c r="AH274" s="3"/>
      <c r="AI274" s="3"/>
      <c r="AJ274" s="3"/>
    </row>
    <row r="275" spans="5:36" s="2" customFormat="1">
      <c r="E275" s="42"/>
      <c r="N275" s="123"/>
      <c r="O275" s="312"/>
      <c r="P275" s="3"/>
      <c r="Q275" s="3"/>
      <c r="R275" s="3"/>
      <c r="S275" s="3"/>
      <c r="T275" s="3"/>
      <c r="U275" s="3"/>
      <c r="V275" s="3"/>
      <c r="W275" s="3"/>
      <c r="X275" s="3"/>
      <c r="Y275" s="3"/>
      <c r="Z275" s="3"/>
      <c r="AA275" s="3"/>
      <c r="AB275" s="3"/>
      <c r="AC275" s="3"/>
      <c r="AD275" s="3"/>
      <c r="AE275" s="3"/>
      <c r="AF275" s="3"/>
      <c r="AG275" s="3"/>
      <c r="AH275" s="3"/>
      <c r="AI275" s="3"/>
      <c r="AJ275" s="3"/>
    </row>
    <row r="276" spans="5:36" s="2" customFormat="1">
      <c r="E276" s="42"/>
      <c r="N276" s="123"/>
      <c r="O276" s="312"/>
      <c r="P276" s="3"/>
      <c r="Q276" s="3"/>
      <c r="R276" s="3"/>
      <c r="S276" s="3"/>
      <c r="T276" s="3"/>
      <c r="U276" s="3"/>
      <c r="V276" s="3"/>
      <c r="W276" s="3"/>
      <c r="X276" s="3"/>
      <c r="Y276" s="3"/>
      <c r="Z276" s="3"/>
      <c r="AA276" s="3"/>
      <c r="AB276" s="3"/>
      <c r="AC276" s="3"/>
      <c r="AD276" s="3"/>
      <c r="AE276" s="3"/>
      <c r="AF276" s="3"/>
      <c r="AG276" s="3"/>
      <c r="AH276" s="3"/>
      <c r="AI276" s="3"/>
      <c r="AJ276" s="3"/>
    </row>
    <row r="277" spans="5:36" s="2" customFormat="1">
      <c r="E277" s="42"/>
      <c r="N277" s="123"/>
      <c r="O277" s="312"/>
      <c r="P277" s="3"/>
      <c r="Q277" s="3"/>
      <c r="R277" s="3"/>
      <c r="S277" s="3"/>
      <c r="T277" s="3"/>
      <c r="U277" s="3"/>
      <c r="V277" s="3"/>
      <c r="W277" s="3"/>
      <c r="X277" s="3"/>
      <c r="Y277" s="3"/>
      <c r="Z277" s="3"/>
      <c r="AA277" s="3"/>
      <c r="AB277" s="3"/>
      <c r="AC277" s="3"/>
      <c r="AD277" s="3"/>
      <c r="AE277" s="3"/>
      <c r="AF277" s="3"/>
      <c r="AG277" s="3"/>
      <c r="AH277" s="3"/>
      <c r="AI277" s="3"/>
      <c r="AJ277" s="3"/>
    </row>
    <row r="278" spans="5:36" s="2" customFormat="1">
      <c r="E278" s="42"/>
      <c r="N278" s="123"/>
      <c r="O278" s="312"/>
      <c r="P278" s="3"/>
      <c r="Q278" s="3"/>
      <c r="R278" s="3"/>
      <c r="S278" s="3"/>
      <c r="T278" s="3"/>
      <c r="U278" s="3"/>
      <c r="V278" s="3"/>
      <c r="W278" s="3"/>
      <c r="X278" s="3"/>
      <c r="Y278" s="3"/>
      <c r="Z278" s="3"/>
      <c r="AA278" s="3"/>
      <c r="AB278" s="3"/>
      <c r="AC278" s="3"/>
      <c r="AD278" s="3"/>
      <c r="AE278" s="3"/>
      <c r="AF278" s="3"/>
      <c r="AG278" s="3"/>
      <c r="AH278" s="3"/>
      <c r="AI278" s="3"/>
      <c r="AJ278" s="3"/>
    </row>
    <row r="279" spans="5:36" s="2" customFormat="1">
      <c r="E279" s="42"/>
      <c r="N279" s="123"/>
      <c r="O279" s="312"/>
      <c r="P279" s="3"/>
      <c r="Q279" s="3"/>
      <c r="R279" s="3"/>
      <c r="S279" s="3"/>
      <c r="T279" s="3"/>
      <c r="U279" s="3"/>
      <c r="V279" s="3"/>
      <c r="W279" s="3"/>
      <c r="X279" s="3"/>
      <c r="Y279" s="3"/>
      <c r="Z279" s="3"/>
      <c r="AA279" s="3"/>
      <c r="AB279" s="3"/>
      <c r="AC279" s="3"/>
      <c r="AD279" s="3"/>
      <c r="AE279" s="3"/>
      <c r="AF279" s="3"/>
      <c r="AG279" s="3"/>
      <c r="AH279" s="3"/>
      <c r="AI279" s="3"/>
      <c r="AJ279" s="3"/>
    </row>
    <row r="280" spans="5:36" s="2" customFormat="1">
      <c r="E280" s="42"/>
      <c r="N280" s="123"/>
      <c r="O280" s="312"/>
      <c r="P280" s="3"/>
      <c r="Q280" s="3"/>
      <c r="R280" s="3"/>
      <c r="S280" s="3"/>
      <c r="T280" s="3"/>
      <c r="U280" s="3"/>
      <c r="V280" s="3"/>
      <c r="W280" s="3"/>
      <c r="X280" s="3"/>
      <c r="Y280" s="3"/>
      <c r="Z280" s="3"/>
      <c r="AA280" s="3"/>
      <c r="AB280" s="3"/>
      <c r="AC280" s="3"/>
      <c r="AD280" s="3"/>
      <c r="AE280" s="3"/>
      <c r="AF280" s="3"/>
      <c r="AG280" s="3"/>
      <c r="AH280" s="3"/>
      <c r="AI280" s="3"/>
      <c r="AJ280" s="3"/>
    </row>
    <row r="281" spans="5:36" s="2" customFormat="1">
      <c r="E281" s="42"/>
      <c r="N281" s="123"/>
      <c r="O281" s="312"/>
      <c r="P281" s="3"/>
      <c r="Q281" s="3"/>
      <c r="R281" s="3"/>
      <c r="S281" s="3"/>
      <c r="T281" s="3"/>
      <c r="U281" s="3"/>
      <c r="V281" s="3"/>
      <c r="W281" s="3"/>
      <c r="X281" s="3"/>
      <c r="Y281" s="3"/>
      <c r="Z281" s="3"/>
      <c r="AA281" s="3"/>
      <c r="AB281" s="3"/>
      <c r="AC281" s="3"/>
      <c r="AD281" s="3"/>
      <c r="AE281" s="3"/>
      <c r="AF281" s="3"/>
      <c r="AG281" s="3"/>
      <c r="AH281" s="3"/>
      <c r="AI281" s="3"/>
      <c r="AJ281" s="3"/>
    </row>
    <row r="282" spans="5:36" s="2" customFormat="1">
      <c r="E282" s="42"/>
      <c r="N282" s="123"/>
      <c r="O282" s="312"/>
      <c r="P282" s="3"/>
      <c r="Q282" s="3"/>
      <c r="R282" s="3"/>
      <c r="S282" s="3"/>
      <c r="T282" s="3"/>
      <c r="U282" s="3"/>
      <c r="V282" s="3"/>
      <c r="W282" s="3"/>
      <c r="X282" s="3"/>
      <c r="Y282" s="3"/>
      <c r="Z282" s="3"/>
      <c r="AA282" s="3"/>
      <c r="AB282" s="3"/>
      <c r="AC282" s="3"/>
      <c r="AD282" s="3"/>
      <c r="AE282" s="3"/>
      <c r="AF282" s="3"/>
      <c r="AG282" s="3"/>
      <c r="AH282" s="3"/>
      <c r="AI282" s="3"/>
      <c r="AJ282" s="3"/>
    </row>
    <row r="283" spans="5:36" s="2" customFormat="1">
      <c r="E283" s="42"/>
      <c r="N283" s="123"/>
      <c r="O283" s="312"/>
      <c r="P283" s="3"/>
      <c r="Q283" s="3"/>
      <c r="R283" s="3"/>
      <c r="S283" s="3"/>
      <c r="T283" s="3"/>
      <c r="U283" s="3"/>
      <c r="V283" s="3"/>
      <c r="W283" s="3"/>
      <c r="X283" s="3"/>
      <c r="Y283" s="3"/>
      <c r="Z283" s="3"/>
      <c r="AA283" s="3"/>
      <c r="AB283" s="3"/>
      <c r="AC283" s="3"/>
      <c r="AD283" s="3"/>
      <c r="AE283" s="3"/>
      <c r="AF283" s="3"/>
      <c r="AG283" s="3"/>
      <c r="AH283" s="3"/>
      <c r="AI283" s="3"/>
      <c r="AJ283" s="3"/>
    </row>
    <row r="284" spans="5:36" s="2" customFormat="1">
      <c r="E284" s="42"/>
      <c r="N284" s="123"/>
      <c r="O284" s="312"/>
      <c r="P284" s="3"/>
      <c r="Q284" s="3"/>
      <c r="R284" s="3"/>
      <c r="S284" s="3"/>
      <c r="T284" s="3"/>
      <c r="U284" s="3"/>
      <c r="V284" s="3"/>
      <c r="W284" s="3"/>
      <c r="X284" s="3"/>
      <c r="Y284" s="3"/>
      <c r="Z284" s="3"/>
      <c r="AA284" s="3"/>
      <c r="AB284" s="3"/>
      <c r="AC284" s="3"/>
      <c r="AD284" s="3"/>
      <c r="AE284" s="3"/>
      <c r="AF284" s="3"/>
      <c r="AG284" s="3"/>
      <c r="AH284" s="3"/>
      <c r="AI284" s="3"/>
      <c r="AJ284" s="3"/>
    </row>
    <row r="285" spans="5:36" s="2" customFormat="1">
      <c r="E285" s="42"/>
      <c r="N285" s="123"/>
      <c r="O285" s="312"/>
      <c r="P285" s="3"/>
      <c r="Q285" s="3"/>
      <c r="R285" s="3"/>
      <c r="S285" s="3"/>
      <c r="T285" s="3"/>
      <c r="U285" s="3"/>
      <c r="V285" s="3"/>
      <c r="W285" s="3"/>
      <c r="X285" s="3"/>
      <c r="Y285" s="3"/>
      <c r="Z285" s="3"/>
      <c r="AA285" s="3"/>
      <c r="AB285" s="3"/>
      <c r="AC285" s="3"/>
      <c r="AD285" s="3"/>
      <c r="AE285" s="3"/>
      <c r="AF285" s="3"/>
      <c r="AG285" s="3"/>
      <c r="AH285" s="3"/>
      <c r="AI285" s="3"/>
      <c r="AJ285" s="3"/>
    </row>
    <row r="286" spans="5:36" s="2" customFormat="1">
      <c r="E286" s="42"/>
      <c r="N286" s="123"/>
      <c r="O286" s="312"/>
      <c r="P286" s="3"/>
      <c r="Q286" s="3"/>
      <c r="R286" s="3"/>
      <c r="S286" s="3"/>
      <c r="T286" s="3"/>
      <c r="U286" s="3"/>
      <c r="V286" s="3"/>
      <c r="W286" s="3"/>
      <c r="X286" s="3"/>
      <c r="Y286" s="3"/>
      <c r="Z286" s="3"/>
      <c r="AA286" s="3"/>
      <c r="AB286" s="3"/>
      <c r="AC286" s="3"/>
      <c r="AD286" s="3"/>
      <c r="AE286" s="3"/>
      <c r="AF286" s="3"/>
      <c r="AG286" s="3"/>
      <c r="AH286" s="3"/>
      <c r="AI286" s="3"/>
      <c r="AJ286" s="3"/>
    </row>
    <row r="287" spans="5:36" s="2" customFormat="1">
      <c r="E287" s="42"/>
      <c r="N287" s="123"/>
      <c r="O287" s="312"/>
      <c r="P287" s="3"/>
      <c r="Q287" s="3"/>
      <c r="R287" s="3"/>
      <c r="S287" s="3"/>
      <c r="T287" s="3"/>
      <c r="U287" s="3"/>
      <c r="V287" s="3"/>
      <c r="W287" s="3"/>
      <c r="X287" s="3"/>
      <c r="Y287" s="3"/>
      <c r="Z287" s="3"/>
      <c r="AA287" s="3"/>
      <c r="AB287" s="3"/>
      <c r="AC287" s="3"/>
      <c r="AD287" s="3"/>
      <c r="AE287" s="3"/>
      <c r="AF287" s="3"/>
      <c r="AG287" s="3"/>
      <c r="AH287" s="3"/>
      <c r="AI287" s="3"/>
      <c r="AJ287" s="3"/>
    </row>
    <row r="288" spans="5:36" s="2" customFormat="1">
      <c r="E288" s="42"/>
      <c r="N288" s="123"/>
      <c r="O288" s="312"/>
      <c r="P288" s="3"/>
      <c r="Q288" s="3"/>
      <c r="R288" s="3"/>
      <c r="S288" s="3"/>
      <c r="T288" s="3"/>
      <c r="U288" s="3"/>
      <c r="V288" s="3"/>
      <c r="W288" s="3"/>
      <c r="X288" s="3"/>
      <c r="Y288" s="3"/>
      <c r="Z288" s="3"/>
      <c r="AA288" s="3"/>
      <c r="AB288" s="3"/>
      <c r="AC288" s="3"/>
      <c r="AD288" s="3"/>
      <c r="AE288" s="3"/>
      <c r="AF288" s="3"/>
      <c r="AG288" s="3"/>
      <c r="AH288" s="3"/>
      <c r="AI288" s="3"/>
      <c r="AJ288" s="3"/>
    </row>
    <row r="289" spans="5:36" s="2" customFormat="1">
      <c r="E289" s="42"/>
      <c r="N289" s="123"/>
      <c r="O289" s="312"/>
      <c r="P289" s="3"/>
      <c r="Q289" s="3"/>
      <c r="R289" s="3"/>
      <c r="S289" s="3"/>
      <c r="T289" s="3"/>
      <c r="U289" s="3"/>
      <c r="V289" s="3"/>
      <c r="W289" s="3"/>
      <c r="X289" s="3"/>
      <c r="Y289" s="3"/>
      <c r="Z289" s="3"/>
      <c r="AA289" s="3"/>
      <c r="AB289" s="3"/>
      <c r="AC289" s="3"/>
      <c r="AD289" s="3"/>
      <c r="AE289" s="3"/>
      <c r="AF289" s="3"/>
      <c r="AG289" s="3"/>
      <c r="AH289" s="3"/>
      <c r="AI289" s="3"/>
      <c r="AJ289" s="3"/>
    </row>
    <row r="290" spans="5:36" s="2" customFormat="1">
      <c r="E290" s="42"/>
      <c r="N290" s="123"/>
      <c r="O290" s="312"/>
      <c r="P290" s="3"/>
      <c r="Q290" s="3"/>
      <c r="R290" s="3"/>
      <c r="S290" s="3"/>
      <c r="T290" s="3"/>
      <c r="U290" s="3"/>
      <c r="V290" s="3"/>
      <c r="W290" s="3"/>
      <c r="X290" s="3"/>
      <c r="Y290" s="3"/>
      <c r="Z290" s="3"/>
      <c r="AA290" s="3"/>
      <c r="AB290" s="3"/>
      <c r="AC290" s="3"/>
      <c r="AD290" s="3"/>
      <c r="AE290" s="3"/>
      <c r="AF290" s="3"/>
      <c r="AG290" s="3"/>
      <c r="AH290" s="3"/>
      <c r="AI290" s="3"/>
      <c r="AJ290" s="3"/>
    </row>
    <row r="291" spans="5:36" s="2" customFormat="1">
      <c r="E291" s="42"/>
      <c r="N291" s="123"/>
      <c r="O291" s="312"/>
      <c r="P291" s="3"/>
      <c r="Q291" s="3"/>
      <c r="R291" s="3"/>
      <c r="S291" s="3"/>
      <c r="T291" s="3"/>
      <c r="U291" s="3"/>
      <c r="V291" s="3"/>
      <c r="W291" s="3"/>
      <c r="X291" s="3"/>
      <c r="Y291" s="3"/>
      <c r="Z291" s="3"/>
      <c r="AA291" s="3"/>
      <c r="AB291" s="3"/>
      <c r="AC291" s="3"/>
      <c r="AD291" s="3"/>
      <c r="AE291" s="3"/>
      <c r="AF291" s="3"/>
      <c r="AG291" s="3"/>
      <c r="AH291" s="3"/>
      <c r="AI291" s="3"/>
      <c r="AJ291" s="3"/>
    </row>
    <row r="292" spans="5:36" s="2" customFormat="1">
      <c r="E292" s="42"/>
      <c r="N292" s="123"/>
      <c r="O292" s="312"/>
      <c r="P292" s="3"/>
      <c r="Q292" s="3"/>
      <c r="R292" s="3"/>
      <c r="S292" s="3"/>
      <c r="T292" s="3"/>
      <c r="U292" s="3"/>
      <c r="V292" s="3"/>
      <c r="W292" s="3"/>
      <c r="X292" s="3"/>
      <c r="Y292" s="3"/>
      <c r="Z292" s="3"/>
      <c r="AA292" s="3"/>
      <c r="AB292" s="3"/>
      <c r="AC292" s="3"/>
      <c r="AD292" s="3"/>
      <c r="AE292" s="3"/>
      <c r="AF292" s="3"/>
      <c r="AG292" s="3"/>
      <c r="AH292" s="3"/>
      <c r="AI292" s="3"/>
      <c r="AJ292" s="3"/>
    </row>
    <row r="293" spans="5:36" s="2" customFormat="1">
      <c r="E293" s="42"/>
      <c r="N293" s="123"/>
      <c r="O293" s="312"/>
      <c r="P293" s="3"/>
      <c r="Q293" s="3"/>
      <c r="R293" s="3"/>
      <c r="S293" s="3"/>
      <c r="T293" s="3"/>
      <c r="U293" s="3"/>
      <c r="V293" s="3"/>
      <c r="W293" s="3"/>
      <c r="X293" s="3"/>
      <c r="Y293" s="3"/>
      <c r="Z293" s="3"/>
      <c r="AA293" s="3"/>
      <c r="AB293" s="3"/>
      <c r="AC293" s="3"/>
      <c r="AD293" s="3"/>
      <c r="AE293" s="3"/>
      <c r="AF293" s="3"/>
      <c r="AG293" s="3"/>
      <c r="AH293" s="3"/>
      <c r="AI293" s="3"/>
      <c r="AJ293" s="3"/>
    </row>
    <row r="294" spans="5:36" s="2" customFormat="1">
      <c r="E294" s="42"/>
      <c r="N294" s="123"/>
      <c r="O294" s="312"/>
      <c r="P294" s="3"/>
      <c r="Q294" s="3"/>
      <c r="R294" s="3"/>
      <c r="S294" s="3"/>
      <c r="T294" s="3"/>
      <c r="U294" s="3"/>
      <c r="V294" s="3"/>
      <c r="W294" s="3"/>
      <c r="X294" s="3"/>
      <c r="Y294" s="3"/>
      <c r="Z294" s="3"/>
      <c r="AA294" s="3"/>
      <c r="AB294" s="3"/>
      <c r="AC294" s="3"/>
      <c r="AD294" s="3"/>
      <c r="AE294" s="3"/>
      <c r="AF294" s="3"/>
      <c r="AG294" s="3"/>
      <c r="AH294" s="3"/>
      <c r="AI294" s="3"/>
      <c r="AJ294" s="3"/>
    </row>
    <row r="295" spans="5:36" s="2" customFormat="1">
      <c r="E295" s="42"/>
      <c r="N295" s="123"/>
      <c r="O295" s="312"/>
      <c r="P295" s="3"/>
      <c r="Q295" s="3"/>
      <c r="R295" s="3"/>
      <c r="S295" s="3"/>
      <c r="T295" s="3"/>
      <c r="U295" s="3"/>
      <c r="V295" s="3"/>
      <c r="W295" s="3"/>
      <c r="X295" s="3"/>
      <c r="Y295" s="3"/>
      <c r="Z295" s="3"/>
      <c r="AA295" s="3"/>
      <c r="AB295" s="3"/>
      <c r="AC295" s="3"/>
      <c r="AD295" s="3"/>
      <c r="AE295" s="3"/>
      <c r="AF295" s="3"/>
      <c r="AG295" s="3"/>
      <c r="AH295" s="3"/>
      <c r="AI295" s="3"/>
      <c r="AJ295" s="3"/>
    </row>
    <row r="296" spans="5:36" s="2" customFormat="1">
      <c r="E296" s="42"/>
      <c r="N296" s="123"/>
      <c r="O296" s="312"/>
      <c r="P296" s="3"/>
      <c r="Q296" s="3"/>
      <c r="R296" s="3"/>
      <c r="S296" s="3"/>
      <c r="T296" s="3"/>
      <c r="U296" s="3"/>
      <c r="V296" s="3"/>
      <c r="W296" s="3"/>
      <c r="X296" s="3"/>
      <c r="Y296" s="3"/>
      <c r="Z296" s="3"/>
      <c r="AA296" s="3"/>
      <c r="AB296" s="3"/>
      <c r="AC296" s="3"/>
      <c r="AD296" s="3"/>
      <c r="AE296" s="3"/>
      <c r="AF296" s="3"/>
      <c r="AG296" s="3"/>
      <c r="AH296" s="3"/>
      <c r="AI296" s="3"/>
      <c r="AJ296" s="3"/>
    </row>
    <row r="297" spans="5:36" s="2" customFormat="1">
      <c r="E297" s="42"/>
      <c r="N297" s="123"/>
      <c r="O297" s="312"/>
      <c r="P297" s="3"/>
      <c r="Q297" s="3"/>
      <c r="R297" s="3"/>
      <c r="S297" s="3"/>
      <c r="T297" s="3"/>
      <c r="U297" s="3"/>
      <c r="V297" s="3"/>
      <c r="W297" s="3"/>
      <c r="X297" s="3"/>
      <c r="Y297" s="3"/>
      <c r="Z297" s="3"/>
      <c r="AA297" s="3"/>
      <c r="AB297" s="3"/>
      <c r="AC297" s="3"/>
      <c r="AD297" s="3"/>
      <c r="AE297" s="3"/>
      <c r="AF297" s="3"/>
      <c r="AG297" s="3"/>
      <c r="AH297" s="3"/>
      <c r="AI297" s="3"/>
      <c r="AJ297" s="3"/>
    </row>
    <row r="298" spans="5:36" s="2" customFormat="1">
      <c r="E298" s="42"/>
      <c r="N298" s="123"/>
      <c r="O298" s="312"/>
      <c r="P298" s="3"/>
      <c r="Q298" s="3"/>
      <c r="R298" s="3"/>
      <c r="S298" s="3"/>
      <c r="T298" s="3"/>
      <c r="U298" s="3"/>
      <c r="V298" s="3"/>
      <c r="W298" s="3"/>
      <c r="X298" s="3"/>
      <c r="Y298" s="3"/>
      <c r="Z298" s="3"/>
      <c r="AA298" s="3"/>
      <c r="AB298" s="3"/>
      <c r="AC298" s="3"/>
      <c r="AD298" s="3"/>
      <c r="AE298" s="3"/>
      <c r="AF298" s="3"/>
      <c r="AG298" s="3"/>
      <c r="AH298" s="3"/>
      <c r="AI298" s="3"/>
      <c r="AJ298" s="3"/>
    </row>
    <row r="299" spans="5:36" s="2" customFormat="1">
      <c r="E299" s="42"/>
      <c r="N299" s="123"/>
      <c r="O299" s="312"/>
      <c r="P299" s="3"/>
      <c r="Q299" s="3"/>
      <c r="R299" s="3"/>
      <c r="S299" s="3"/>
      <c r="T299" s="3"/>
      <c r="U299" s="3"/>
      <c r="V299" s="3"/>
      <c r="W299" s="3"/>
      <c r="X299" s="3"/>
      <c r="Y299" s="3"/>
      <c r="Z299" s="3"/>
      <c r="AA299" s="3"/>
      <c r="AB299" s="3"/>
      <c r="AC299" s="3"/>
      <c r="AD299" s="3"/>
      <c r="AE299" s="3"/>
      <c r="AF299" s="3"/>
      <c r="AG299" s="3"/>
      <c r="AH299" s="3"/>
      <c r="AI299" s="3"/>
      <c r="AJ299" s="3"/>
    </row>
    <row r="300" spans="5:36" s="2" customFormat="1">
      <c r="E300" s="42"/>
      <c r="N300" s="123"/>
      <c r="O300" s="312"/>
      <c r="P300" s="3"/>
      <c r="Q300" s="3"/>
      <c r="R300" s="3"/>
      <c r="S300" s="3"/>
      <c r="T300" s="3"/>
      <c r="U300" s="3"/>
      <c r="V300" s="3"/>
      <c r="W300" s="3"/>
      <c r="X300" s="3"/>
      <c r="Y300" s="3"/>
      <c r="Z300" s="3"/>
      <c r="AA300" s="3"/>
      <c r="AB300" s="3"/>
      <c r="AC300" s="3"/>
      <c r="AD300" s="3"/>
      <c r="AE300" s="3"/>
      <c r="AF300" s="3"/>
      <c r="AG300" s="3"/>
      <c r="AH300" s="3"/>
      <c r="AI300" s="3"/>
      <c r="AJ300" s="3"/>
    </row>
    <row r="301" spans="5:36" s="2" customFormat="1">
      <c r="E301" s="42"/>
      <c r="N301" s="123"/>
      <c r="O301" s="312"/>
      <c r="P301" s="3"/>
      <c r="Q301" s="3"/>
      <c r="R301" s="3"/>
      <c r="S301" s="3"/>
      <c r="T301" s="3"/>
      <c r="U301" s="3"/>
      <c r="V301" s="3"/>
      <c r="W301" s="3"/>
      <c r="X301" s="3"/>
      <c r="Y301" s="3"/>
      <c r="Z301" s="3"/>
      <c r="AA301" s="3"/>
      <c r="AB301" s="3"/>
      <c r="AC301" s="3"/>
      <c r="AD301" s="3"/>
      <c r="AE301" s="3"/>
      <c r="AF301" s="3"/>
      <c r="AG301" s="3"/>
      <c r="AH301" s="3"/>
      <c r="AI301" s="3"/>
      <c r="AJ301" s="3"/>
    </row>
    <row r="302" spans="5:36" s="2" customFormat="1">
      <c r="E302" s="42"/>
      <c r="N302" s="123"/>
      <c r="O302" s="312"/>
      <c r="P302" s="3"/>
      <c r="Q302" s="3"/>
      <c r="R302" s="3"/>
      <c r="S302" s="3"/>
      <c r="T302" s="3"/>
      <c r="U302" s="3"/>
      <c r="V302" s="3"/>
      <c r="W302" s="3"/>
      <c r="X302" s="3"/>
      <c r="Y302" s="3"/>
      <c r="Z302" s="3"/>
      <c r="AA302" s="3"/>
      <c r="AB302" s="3"/>
      <c r="AC302" s="3"/>
      <c r="AD302" s="3"/>
      <c r="AE302" s="3"/>
      <c r="AF302" s="3"/>
      <c r="AG302" s="3"/>
      <c r="AH302" s="3"/>
      <c r="AI302" s="3"/>
      <c r="AJ302" s="3"/>
    </row>
    <row r="303" spans="5:36" s="2" customFormat="1">
      <c r="E303" s="42"/>
      <c r="N303" s="123"/>
      <c r="O303" s="312"/>
      <c r="P303" s="3"/>
      <c r="Q303" s="3"/>
      <c r="R303" s="3"/>
      <c r="S303" s="3"/>
      <c r="T303" s="3"/>
      <c r="U303" s="3"/>
      <c r="V303" s="3"/>
      <c r="W303" s="3"/>
      <c r="X303" s="3"/>
      <c r="Y303" s="3"/>
      <c r="Z303" s="3"/>
      <c r="AA303" s="3"/>
      <c r="AB303" s="3"/>
      <c r="AC303" s="3"/>
      <c r="AD303" s="3"/>
      <c r="AE303" s="3"/>
      <c r="AF303" s="3"/>
      <c r="AG303" s="3"/>
      <c r="AH303" s="3"/>
      <c r="AI303" s="3"/>
      <c r="AJ303" s="3"/>
    </row>
    <row r="304" spans="5:36" s="2" customFormat="1">
      <c r="E304" s="42"/>
      <c r="N304" s="123"/>
      <c r="O304" s="312"/>
      <c r="P304" s="3"/>
      <c r="Q304" s="3"/>
      <c r="R304" s="3"/>
      <c r="S304" s="3"/>
      <c r="T304" s="3"/>
      <c r="U304" s="3"/>
      <c r="V304" s="3"/>
      <c r="W304" s="3"/>
      <c r="X304" s="3"/>
      <c r="Y304" s="3"/>
      <c r="Z304" s="3"/>
      <c r="AA304" s="3"/>
      <c r="AB304" s="3"/>
      <c r="AC304" s="3"/>
      <c r="AD304" s="3"/>
      <c r="AE304" s="3"/>
      <c r="AF304" s="3"/>
      <c r="AG304" s="3"/>
      <c r="AH304" s="3"/>
      <c r="AI304" s="3"/>
      <c r="AJ304" s="3"/>
    </row>
    <row r="305" spans="5:36" s="2" customFormat="1">
      <c r="E305" s="42"/>
      <c r="N305" s="123"/>
      <c r="O305" s="312"/>
      <c r="P305" s="3"/>
      <c r="Q305" s="3"/>
      <c r="R305" s="3"/>
      <c r="S305" s="3"/>
      <c r="T305" s="3"/>
      <c r="U305" s="3"/>
      <c r="V305" s="3"/>
      <c r="W305" s="3"/>
      <c r="X305" s="3"/>
      <c r="Y305" s="3"/>
      <c r="Z305" s="3"/>
      <c r="AA305" s="3"/>
      <c r="AB305" s="3"/>
      <c r="AC305" s="3"/>
      <c r="AD305" s="3"/>
      <c r="AE305" s="3"/>
      <c r="AF305" s="3"/>
      <c r="AG305" s="3"/>
      <c r="AH305" s="3"/>
      <c r="AI305" s="3"/>
      <c r="AJ305" s="3"/>
    </row>
    <row r="306" spans="5:36" s="2" customFormat="1">
      <c r="E306" s="42"/>
      <c r="N306" s="123"/>
      <c r="O306" s="312"/>
      <c r="P306" s="3"/>
      <c r="Q306" s="3"/>
      <c r="R306" s="3"/>
      <c r="S306" s="3"/>
      <c r="T306" s="3"/>
      <c r="U306" s="3"/>
      <c r="V306" s="3"/>
      <c r="W306" s="3"/>
      <c r="X306" s="3"/>
      <c r="Y306" s="3"/>
      <c r="Z306" s="3"/>
      <c r="AA306" s="3"/>
      <c r="AB306" s="3"/>
      <c r="AC306" s="3"/>
      <c r="AD306" s="3"/>
      <c r="AE306" s="3"/>
      <c r="AF306" s="3"/>
      <c r="AG306" s="3"/>
      <c r="AH306" s="3"/>
      <c r="AI306" s="3"/>
      <c r="AJ306" s="3"/>
    </row>
    <row r="307" spans="5:36" s="2" customFormat="1">
      <c r="E307" s="42"/>
      <c r="N307" s="123"/>
      <c r="O307" s="312"/>
      <c r="P307" s="3"/>
      <c r="Q307" s="3"/>
      <c r="R307" s="3"/>
      <c r="S307" s="3"/>
      <c r="T307" s="3"/>
      <c r="U307" s="3"/>
      <c r="V307" s="3"/>
      <c r="W307" s="3"/>
      <c r="X307" s="3"/>
      <c r="Y307" s="3"/>
      <c r="Z307" s="3"/>
      <c r="AA307" s="3"/>
      <c r="AB307" s="3"/>
      <c r="AC307" s="3"/>
      <c r="AD307" s="3"/>
      <c r="AE307" s="3"/>
      <c r="AF307" s="3"/>
      <c r="AG307" s="3"/>
      <c r="AH307" s="3"/>
      <c r="AI307" s="3"/>
      <c r="AJ307" s="3"/>
    </row>
    <row r="308" spans="5:36" s="2" customFormat="1">
      <c r="E308" s="42"/>
      <c r="N308" s="123"/>
      <c r="O308" s="312"/>
      <c r="P308" s="3"/>
      <c r="Q308" s="3"/>
      <c r="R308" s="3"/>
      <c r="S308" s="3"/>
      <c r="T308" s="3"/>
      <c r="U308" s="3"/>
      <c r="V308" s="3"/>
      <c r="W308" s="3"/>
      <c r="X308" s="3"/>
      <c r="Y308" s="3"/>
      <c r="Z308" s="3"/>
      <c r="AA308" s="3"/>
      <c r="AB308" s="3"/>
      <c r="AC308" s="3"/>
      <c r="AD308" s="3"/>
      <c r="AE308" s="3"/>
      <c r="AF308" s="3"/>
      <c r="AG308" s="3"/>
      <c r="AH308" s="3"/>
      <c r="AI308" s="3"/>
      <c r="AJ308" s="3"/>
    </row>
    <row r="309" spans="5:36" s="2" customFormat="1">
      <c r="E309" s="42"/>
      <c r="N309" s="123"/>
      <c r="O309" s="312"/>
      <c r="P309" s="3"/>
      <c r="Q309" s="3"/>
      <c r="R309" s="3"/>
      <c r="S309" s="3"/>
      <c r="T309" s="3"/>
      <c r="U309" s="3"/>
      <c r="V309" s="3"/>
      <c r="W309" s="3"/>
      <c r="X309" s="3"/>
      <c r="Y309" s="3"/>
      <c r="Z309" s="3"/>
      <c r="AA309" s="3"/>
      <c r="AB309" s="3"/>
      <c r="AC309" s="3"/>
      <c r="AD309" s="3"/>
      <c r="AE309" s="3"/>
      <c r="AF309" s="3"/>
      <c r="AG309" s="3"/>
      <c r="AH309" s="3"/>
      <c r="AI309" s="3"/>
      <c r="AJ309" s="3"/>
    </row>
    <row r="310" spans="5:36" s="2" customFormat="1">
      <c r="E310" s="42"/>
      <c r="N310" s="123"/>
      <c r="O310" s="312"/>
      <c r="P310" s="3"/>
      <c r="Q310" s="3"/>
      <c r="R310" s="3"/>
      <c r="S310" s="3"/>
      <c r="T310" s="3"/>
      <c r="U310" s="3"/>
      <c r="V310" s="3"/>
      <c r="W310" s="3"/>
      <c r="X310" s="3"/>
      <c r="Y310" s="3"/>
      <c r="Z310" s="3"/>
      <c r="AA310" s="3"/>
      <c r="AB310" s="3"/>
      <c r="AC310" s="3"/>
      <c r="AD310" s="3"/>
      <c r="AE310" s="3"/>
      <c r="AF310" s="3"/>
      <c r="AG310" s="3"/>
      <c r="AH310" s="3"/>
      <c r="AI310" s="3"/>
      <c r="AJ310" s="3"/>
    </row>
    <row r="311" spans="5:36" s="2" customFormat="1">
      <c r="E311" s="42"/>
      <c r="N311" s="123"/>
      <c r="O311" s="312"/>
      <c r="P311" s="3"/>
      <c r="Q311" s="3"/>
      <c r="R311" s="3"/>
      <c r="S311" s="3"/>
      <c r="T311" s="3"/>
      <c r="U311" s="3"/>
      <c r="V311" s="3"/>
      <c r="W311" s="3"/>
      <c r="X311" s="3"/>
      <c r="Y311" s="3"/>
      <c r="Z311" s="3"/>
      <c r="AA311" s="3"/>
      <c r="AB311" s="3"/>
      <c r="AC311" s="3"/>
      <c r="AD311" s="3"/>
      <c r="AE311" s="3"/>
      <c r="AF311" s="3"/>
      <c r="AG311" s="3"/>
      <c r="AH311" s="3"/>
      <c r="AI311" s="3"/>
      <c r="AJ311" s="3"/>
    </row>
    <row r="312" spans="5:36" s="2" customFormat="1">
      <c r="E312" s="42"/>
      <c r="N312" s="123"/>
      <c r="O312" s="312"/>
      <c r="P312" s="3"/>
      <c r="Q312" s="3"/>
      <c r="R312" s="3"/>
      <c r="S312" s="3"/>
      <c r="T312" s="3"/>
      <c r="U312" s="3"/>
      <c r="V312" s="3"/>
      <c r="W312" s="3"/>
      <c r="X312" s="3"/>
      <c r="Y312" s="3"/>
      <c r="Z312" s="3"/>
      <c r="AA312" s="3"/>
      <c r="AB312" s="3"/>
      <c r="AC312" s="3"/>
      <c r="AD312" s="3"/>
      <c r="AE312" s="3"/>
      <c r="AF312" s="3"/>
      <c r="AG312" s="3"/>
      <c r="AH312" s="3"/>
      <c r="AI312" s="3"/>
      <c r="AJ312" s="3"/>
    </row>
    <row r="313" spans="5:36" s="2" customFormat="1">
      <c r="E313" s="42"/>
      <c r="N313" s="123"/>
      <c r="O313" s="312"/>
      <c r="P313" s="3"/>
      <c r="Q313" s="3"/>
      <c r="R313" s="3"/>
      <c r="S313" s="3"/>
      <c r="T313" s="3"/>
      <c r="U313" s="3"/>
      <c r="V313" s="3"/>
      <c r="W313" s="3"/>
      <c r="X313" s="3"/>
      <c r="Y313" s="3"/>
      <c r="Z313" s="3"/>
      <c r="AA313" s="3"/>
      <c r="AB313" s="3"/>
      <c r="AC313" s="3"/>
      <c r="AD313" s="3"/>
      <c r="AE313" s="3"/>
      <c r="AF313" s="3"/>
      <c r="AG313" s="3"/>
      <c r="AH313" s="3"/>
      <c r="AI313" s="3"/>
      <c r="AJ313" s="3"/>
    </row>
    <row r="314" spans="5:36" s="2" customFormat="1">
      <c r="E314" s="42"/>
      <c r="N314" s="123"/>
      <c r="O314" s="312"/>
      <c r="P314" s="3"/>
      <c r="Q314" s="3"/>
      <c r="R314" s="3"/>
      <c r="S314" s="3"/>
      <c r="T314" s="3"/>
      <c r="U314" s="3"/>
      <c r="V314" s="3"/>
      <c r="W314" s="3"/>
      <c r="X314" s="3"/>
      <c r="Y314" s="3"/>
      <c r="Z314" s="3"/>
      <c r="AA314" s="3"/>
      <c r="AB314" s="3"/>
      <c r="AC314" s="3"/>
      <c r="AD314" s="3"/>
      <c r="AE314" s="3"/>
      <c r="AF314" s="3"/>
      <c r="AG314" s="3"/>
      <c r="AH314" s="3"/>
      <c r="AI314" s="3"/>
      <c r="AJ314" s="3"/>
    </row>
    <row r="315" spans="5:36" s="2" customFormat="1">
      <c r="E315" s="42"/>
      <c r="N315" s="123"/>
      <c r="O315" s="312"/>
      <c r="P315" s="3"/>
      <c r="Q315" s="3"/>
      <c r="R315" s="3"/>
      <c r="S315" s="3"/>
      <c r="T315" s="3"/>
      <c r="U315" s="3"/>
      <c r="V315" s="3"/>
      <c r="W315" s="3"/>
      <c r="X315" s="3"/>
      <c r="Y315" s="3"/>
      <c r="Z315" s="3"/>
      <c r="AA315" s="3"/>
      <c r="AB315" s="3"/>
      <c r="AC315" s="3"/>
      <c r="AD315" s="3"/>
      <c r="AE315" s="3"/>
      <c r="AF315" s="3"/>
      <c r="AG315" s="3"/>
      <c r="AH315" s="3"/>
      <c r="AI315" s="3"/>
      <c r="AJ315" s="3"/>
    </row>
    <row r="316" spans="5:36" s="2" customFormat="1">
      <c r="E316" s="42"/>
      <c r="N316" s="123"/>
      <c r="O316" s="312"/>
      <c r="P316" s="3"/>
      <c r="Q316" s="3"/>
      <c r="R316" s="3"/>
      <c r="S316" s="3"/>
      <c r="T316" s="3"/>
      <c r="U316" s="3"/>
      <c r="V316" s="3"/>
      <c r="W316" s="3"/>
      <c r="X316" s="3"/>
      <c r="Y316" s="3"/>
      <c r="Z316" s="3"/>
      <c r="AA316" s="3"/>
      <c r="AB316" s="3"/>
      <c r="AC316" s="3"/>
      <c r="AD316" s="3"/>
      <c r="AE316" s="3"/>
      <c r="AF316" s="3"/>
      <c r="AG316" s="3"/>
      <c r="AH316" s="3"/>
      <c r="AI316" s="3"/>
      <c r="AJ316" s="3"/>
    </row>
    <row r="317" spans="5:36" s="2" customFormat="1">
      <c r="E317" s="42"/>
      <c r="N317" s="123"/>
      <c r="O317" s="312"/>
      <c r="P317" s="3"/>
      <c r="Q317" s="3"/>
      <c r="R317" s="3"/>
      <c r="S317" s="3"/>
      <c r="T317" s="3"/>
      <c r="U317" s="3"/>
      <c r="V317" s="3"/>
      <c r="W317" s="3"/>
      <c r="X317" s="3"/>
      <c r="Y317" s="3"/>
      <c r="Z317" s="3"/>
      <c r="AA317" s="3"/>
      <c r="AB317" s="3"/>
      <c r="AC317" s="3"/>
      <c r="AD317" s="3"/>
      <c r="AE317" s="3"/>
      <c r="AF317" s="3"/>
      <c r="AG317" s="3"/>
      <c r="AH317" s="3"/>
      <c r="AI317" s="3"/>
      <c r="AJ317" s="3"/>
    </row>
    <row r="318" spans="5:36" s="2" customFormat="1">
      <c r="E318" s="42"/>
      <c r="N318" s="123"/>
      <c r="O318" s="312"/>
      <c r="P318" s="3"/>
      <c r="Q318" s="3"/>
      <c r="R318" s="3"/>
      <c r="S318" s="3"/>
      <c r="T318" s="3"/>
      <c r="U318" s="3"/>
      <c r="V318" s="3"/>
      <c r="W318" s="3"/>
      <c r="X318" s="3"/>
      <c r="Y318" s="3"/>
      <c r="Z318" s="3"/>
      <c r="AA318" s="3"/>
      <c r="AB318" s="3"/>
      <c r="AC318" s="3"/>
      <c r="AD318" s="3"/>
      <c r="AE318" s="3"/>
      <c r="AF318" s="3"/>
      <c r="AG318" s="3"/>
      <c r="AH318" s="3"/>
      <c r="AI318" s="3"/>
      <c r="AJ318" s="3"/>
    </row>
    <row r="319" spans="5:36" s="2" customFormat="1">
      <c r="E319" s="42"/>
      <c r="N319" s="123"/>
      <c r="O319" s="312"/>
      <c r="P319" s="3"/>
      <c r="Q319" s="3"/>
      <c r="R319" s="3"/>
      <c r="S319" s="3"/>
      <c r="T319" s="3"/>
      <c r="U319" s="3"/>
      <c r="V319" s="3"/>
      <c r="W319" s="3"/>
      <c r="X319" s="3"/>
      <c r="Y319" s="3"/>
      <c r="Z319" s="3"/>
      <c r="AA319" s="3"/>
      <c r="AB319" s="3"/>
      <c r="AC319" s="3"/>
      <c r="AD319" s="3"/>
      <c r="AE319" s="3"/>
      <c r="AF319" s="3"/>
      <c r="AG319" s="3"/>
      <c r="AH319" s="3"/>
      <c r="AI319" s="3"/>
      <c r="AJ319" s="3"/>
    </row>
    <row r="320" spans="5:36" s="2" customFormat="1">
      <c r="E320" s="42"/>
      <c r="N320" s="123"/>
      <c r="O320" s="312"/>
      <c r="P320" s="3"/>
      <c r="Q320" s="3"/>
      <c r="R320" s="3"/>
      <c r="S320" s="3"/>
      <c r="T320" s="3"/>
      <c r="U320" s="3"/>
      <c r="V320" s="3"/>
      <c r="W320" s="3"/>
      <c r="X320" s="3"/>
      <c r="Y320" s="3"/>
      <c r="Z320" s="3"/>
      <c r="AA320" s="3"/>
      <c r="AB320" s="3"/>
      <c r="AC320" s="3"/>
      <c r="AD320" s="3"/>
      <c r="AE320" s="3"/>
      <c r="AF320" s="3"/>
      <c r="AG320" s="3"/>
      <c r="AH320" s="3"/>
      <c r="AI320" s="3"/>
      <c r="AJ320" s="3"/>
    </row>
    <row r="321" spans="5:36" s="2" customFormat="1">
      <c r="E321" s="42"/>
      <c r="N321" s="123"/>
      <c r="O321" s="312"/>
      <c r="P321" s="3"/>
      <c r="Q321" s="3"/>
      <c r="R321" s="3"/>
      <c r="S321" s="3"/>
      <c r="T321" s="3"/>
      <c r="U321" s="3"/>
      <c r="V321" s="3"/>
      <c r="W321" s="3"/>
      <c r="X321" s="3"/>
      <c r="Y321" s="3"/>
      <c r="Z321" s="3"/>
      <c r="AA321" s="3"/>
      <c r="AB321" s="3"/>
      <c r="AC321" s="3"/>
      <c r="AD321" s="3"/>
      <c r="AE321" s="3"/>
      <c r="AF321" s="3"/>
      <c r="AG321" s="3"/>
      <c r="AH321" s="3"/>
      <c r="AI321" s="3"/>
      <c r="AJ321" s="3"/>
    </row>
    <row r="322" spans="5:36" s="2" customFormat="1">
      <c r="E322" s="42"/>
      <c r="N322" s="123"/>
      <c r="O322" s="312"/>
      <c r="P322" s="3"/>
      <c r="Q322" s="3"/>
      <c r="R322" s="3"/>
      <c r="S322" s="3"/>
      <c r="T322" s="3"/>
      <c r="U322" s="3"/>
      <c r="V322" s="3"/>
      <c r="W322" s="3"/>
      <c r="X322" s="3"/>
      <c r="Y322" s="3"/>
      <c r="Z322" s="3"/>
      <c r="AA322" s="3"/>
      <c r="AB322" s="3"/>
      <c r="AC322" s="3"/>
      <c r="AD322" s="3"/>
      <c r="AE322" s="3"/>
      <c r="AF322" s="3"/>
      <c r="AG322" s="3"/>
      <c r="AH322" s="3"/>
      <c r="AI322" s="3"/>
      <c r="AJ322" s="3"/>
    </row>
    <row r="323" spans="5:36" s="2" customFormat="1">
      <c r="E323" s="42"/>
      <c r="N323" s="123"/>
      <c r="O323" s="312"/>
      <c r="P323" s="3"/>
      <c r="Q323" s="3"/>
      <c r="R323" s="3"/>
      <c r="S323" s="3"/>
      <c r="T323" s="3"/>
      <c r="U323" s="3"/>
      <c r="V323" s="3"/>
      <c r="W323" s="3"/>
      <c r="X323" s="3"/>
      <c r="Y323" s="3"/>
      <c r="Z323" s="3"/>
      <c r="AA323" s="3"/>
      <c r="AB323" s="3"/>
      <c r="AC323" s="3"/>
      <c r="AD323" s="3"/>
      <c r="AE323" s="3"/>
      <c r="AF323" s="3"/>
      <c r="AG323" s="3"/>
      <c r="AH323" s="3"/>
      <c r="AI323" s="3"/>
      <c r="AJ323" s="3"/>
    </row>
    <row r="324" spans="5:36" s="2" customFormat="1">
      <c r="E324" s="42"/>
      <c r="N324" s="123"/>
      <c r="O324" s="312"/>
      <c r="P324" s="3"/>
      <c r="Q324" s="3"/>
      <c r="R324" s="3"/>
      <c r="S324" s="3"/>
      <c r="T324" s="3"/>
      <c r="U324" s="3"/>
      <c r="V324" s="3"/>
      <c r="W324" s="3"/>
      <c r="X324" s="3"/>
      <c r="Y324" s="3"/>
      <c r="Z324" s="3"/>
      <c r="AA324" s="3"/>
      <c r="AB324" s="3"/>
      <c r="AC324" s="3"/>
      <c r="AD324" s="3"/>
      <c r="AE324" s="3"/>
      <c r="AF324" s="3"/>
      <c r="AG324" s="3"/>
      <c r="AH324" s="3"/>
      <c r="AI324" s="3"/>
      <c r="AJ324" s="3"/>
    </row>
    <row r="325" spans="5:36" s="2" customFormat="1">
      <c r="E325" s="42"/>
      <c r="N325" s="123"/>
      <c r="O325" s="312"/>
      <c r="P325" s="3"/>
      <c r="Q325" s="3"/>
      <c r="R325" s="3"/>
      <c r="S325" s="3"/>
      <c r="T325" s="3"/>
      <c r="U325" s="3"/>
      <c r="V325" s="3"/>
      <c r="W325" s="3"/>
      <c r="X325" s="3"/>
      <c r="Y325" s="3"/>
      <c r="Z325" s="3"/>
      <c r="AA325" s="3"/>
      <c r="AB325" s="3"/>
      <c r="AC325" s="3"/>
      <c r="AD325" s="3"/>
      <c r="AE325" s="3"/>
      <c r="AF325" s="3"/>
      <c r="AG325" s="3"/>
      <c r="AH325" s="3"/>
      <c r="AI325" s="3"/>
      <c r="AJ325" s="3"/>
    </row>
    <row r="326" spans="5:36" s="2" customFormat="1">
      <c r="E326" s="42"/>
      <c r="N326" s="123"/>
      <c r="O326" s="312"/>
      <c r="P326" s="3"/>
      <c r="Q326" s="3"/>
      <c r="R326" s="3"/>
      <c r="S326" s="3"/>
      <c r="T326" s="3"/>
      <c r="U326" s="3"/>
      <c r="V326" s="3"/>
      <c r="W326" s="3"/>
      <c r="X326" s="3"/>
      <c r="Y326" s="3"/>
      <c r="Z326" s="3"/>
      <c r="AA326" s="3"/>
      <c r="AB326" s="3"/>
      <c r="AC326" s="3"/>
      <c r="AD326" s="3"/>
      <c r="AE326" s="3"/>
      <c r="AF326" s="3"/>
      <c r="AG326" s="3"/>
      <c r="AH326" s="3"/>
      <c r="AI326" s="3"/>
      <c r="AJ326" s="3"/>
    </row>
    <row r="327" spans="5:36" s="2" customFormat="1">
      <c r="E327" s="42"/>
      <c r="N327" s="123"/>
      <c r="O327" s="312"/>
      <c r="P327" s="3"/>
      <c r="Q327" s="3"/>
      <c r="R327" s="3"/>
      <c r="S327" s="3"/>
      <c r="T327" s="3"/>
      <c r="U327" s="3"/>
      <c r="V327" s="3"/>
      <c r="W327" s="3"/>
      <c r="X327" s="3"/>
      <c r="Y327" s="3"/>
      <c r="Z327" s="3"/>
      <c r="AA327" s="3"/>
      <c r="AB327" s="3"/>
      <c r="AC327" s="3"/>
      <c r="AD327" s="3"/>
      <c r="AE327" s="3"/>
      <c r="AF327" s="3"/>
      <c r="AG327" s="3"/>
      <c r="AH327" s="3"/>
      <c r="AI327" s="3"/>
      <c r="AJ327" s="3"/>
    </row>
    <row r="328" spans="5:36" s="2" customFormat="1">
      <c r="E328" s="42"/>
      <c r="N328" s="123"/>
      <c r="O328" s="312"/>
      <c r="P328" s="3"/>
      <c r="Q328" s="3"/>
      <c r="R328" s="3"/>
      <c r="S328" s="3"/>
      <c r="T328" s="3"/>
      <c r="U328" s="3"/>
      <c r="V328" s="3"/>
      <c r="W328" s="3"/>
      <c r="X328" s="3"/>
      <c r="Y328" s="3"/>
      <c r="Z328" s="3"/>
      <c r="AA328" s="3"/>
      <c r="AB328" s="3"/>
      <c r="AC328" s="3"/>
      <c r="AD328" s="3"/>
      <c r="AE328" s="3"/>
      <c r="AF328" s="3"/>
      <c r="AG328" s="3"/>
      <c r="AH328" s="3"/>
      <c r="AI328" s="3"/>
      <c r="AJ328" s="3"/>
    </row>
    <row r="329" spans="5:36" s="2" customFormat="1">
      <c r="E329" s="42"/>
      <c r="N329" s="123"/>
      <c r="O329" s="312"/>
      <c r="P329" s="3"/>
      <c r="Q329" s="3"/>
      <c r="R329" s="3"/>
      <c r="S329" s="3"/>
      <c r="T329" s="3"/>
      <c r="U329" s="3"/>
      <c r="V329" s="3"/>
      <c r="W329" s="3"/>
      <c r="X329" s="3"/>
      <c r="Y329" s="3"/>
      <c r="Z329" s="3"/>
      <c r="AA329" s="3"/>
      <c r="AB329" s="3"/>
      <c r="AC329" s="3"/>
      <c r="AD329" s="3"/>
      <c r="AE329" s="3"/>
      <c r="AF329" s="3"/>
      <c r="AG329" s="3"/>
      <c r="AH329" s="3"/>
      <c r="AI329" s="3"/>
      <c r="AJ329" s="3"/>
    </row>
    <row r="330" spans="5:36" s="2" customFormat="1">
      <c r="E330" s="42"/>
      <c r="N330" s="123"/>
      <c r="O330" s="312"/>
      <c r="P330" s="3"/>
      <c r="Q330" s="3"/>
      <c r="R330" s="3"/>
      <c r="S330" s="3"/>
      <c r="T330" s="3"/>
      <c r="U330" s="3"/>
      <c r="V330" s="3"/>
      <c r="W330" s="3"/>
      <c r="X330" s="3"/>
      <c r="Y330" s="3"/>
      <c r="Z330" s="3"/>
      <c r="AA330" s="3"/>
      <c r="AB330" s="3"/>
      <c r="AC330" s="3"/>
      <c r="AD330" s="3"/>
      <c r="AE330" s="3"/>
      <c r="AF330" s="3"/>
      <c r="AG330" s="3"/>
      <c r="AH330" s="3"/>
      <c r="AI330" s="3"/>
      <c r="AJ330" s="3"/>
    </row>
    <row r="331" spans="5:36" s="2" customFormat="1">
      <c r="E331" s="42"/>
      <c r="N331" s="123"/>
      <c r="O331" s="312"/>
      <c r="P331" s="3"/>
      <c r="Q331" s="3"/>
      <c r="R331" s="3"/>
      <c r="S331" s="3"/>
      <c r="T331" s="3"/>
      <c r="U331" s="3"/>
      <c r="V331" s="3"/>
      <c r="W331" s="3"/>
      <c r="X331" s="3"/>
      <c r="Y331" s="3"/>
      <c r="Z331" s="3"/>
      <c r="AA331" s="3"/>
      <c r="AB331" s="3"/>
      <c r="AC331" s="3"/>
      <c r="AD331" s="3"/>
      <c r="AE331" s="3"/>
      <c r="AF331" s="3"/>
      <c r="AG331" s="3"/>
      <c r="AH331" s="3"/>
      <c r="AI331" s="3"/>
      <c r="AJ331" s="3"/>
    </row>
    <row r="332" spans="5:36" s="2" customFormat="1">
      <c r="E332" s="42"/>
      <c r="N332" s="123"/>
      <c r="O332" s="312"/>
      <c r="P332" s="3"/>
      <c r="Q332" s="3"/>
      <c r="R332" s="3"/>
      <c r="S332" s="3"/>
      <c r="T332" s="3"/>
      <c r="U332" s="3"/>
      <c r="V332" s="3"/>
      <c r="W332" s="3"/>
      <c r="X332" s="3"/>
      <c r="Y332" s="3"/>
      <c r="Z332" s="3"/>
      <c r="AA332" s="3"/>
      <c r="AB332" s="3"/>
      <c r="AC332" s="3"/>
      <c r="AD332" s="3"/>
      <c r="AE332" s="3"/>
      <c r="AF332" s="3"/>
      <c r="AG332" s="3"/>
      <c r="AH332" s="3"/>
      <c r="AI332" s="3"/>
      <c r="AJ332" s="3"/>
    </row>
    <row r="333" spans="5:36" s="2" customFormat="1">
      <c r="E333" s="42"/>
      <c r="N333" s="123"/>
      <c r="O333" s="312"/>
      <c r="P333" s="3"/>
      <c r="Q333" s="3"/>
      <c r="R333" s="3"/>
      <c r="S333" s="3"/>
      <c r="T333" s="3"/>
      <c r="U333" s="3"/>
      <c r="V333" s="3"/>
      <c r="W333" s="3"/>
      <c r="X333" s="3"/>
      <c r="Y333" s="3"/>
      <c r="Z333" s="3"/>
      <c r="AA333" s="3"/>
      <c r="AB333" s="3"/>
      <c r="AC333" s="3"/>
      <c r="AD333" s="3"/>
      <c r="AE333" s="3"/>
      <c r="AF333" s="3"/>
      <c r="AG333" s="3"/>
      <c r="AH333" s="3"/>
      <c r="AI333" s="3"/>
      <c r="AJ333" s="3"/>
    </row>
    <row r="334" spans="5:36" s="2" customFormat="1">
      <c r="E334" s="42"/>
      <c r="N334" s="123"/>
      <c r="O334" s="312"/>
      <c r="P334" s="3"/>
      <c r="Q334" s="3"/>
      <c r="R334" s="3"/>
      <c r="S334" s="3"/>
      <c r="T334" s="3"/>
      <c r="U334" s="3"/>
      <c r="V334" s="3"/>
      <c r="W334" s="3"/>
      <c r="X334" s="3"/>
      <c r="Y334" s="3"/>
      <c r="Z334" s="3"/>
      <c r="AA334" s="3"/>
      <c r="AB334" s="3"/>
      <c r="AC334" s="3"/>
      <c r="AD334" s="3"/>
      <c r="AE334" s="3"/>
      <c r="AF334" s="3"/>
      <c r="AG334" s="3"/>
      <c r="AH334" s="3"/>
      <c r="AI334" s="3"/>
      <c r="AJ334" s="3"/>
    </row>
    <row r="335" spans="5:36" s="2" customFormat="1">
      <c r="E335" s="42"/>
      <c r="N335" s="123"/>
      <c r="O335" s="312"/>
      <c r="P335" s="3"/>
      <c r="Q335" s="3"/>
      <c r="R335" s="3"/>
      <c r="S335" s="3"/>
      <c r="T335" s="3"/>
      <c r="U335" s="3"/>
      <c r="V335" s="3"/>
      <c r="W335" s="3"/>
      <c r="X335" s="3"/>
      <c r="Y335" s="3"/>
      <c r="Z335" s="3"/>
      <c r="AA335" s="3"/>
      <c r="AB335" s="3"/>
      <c r="AC335" s="3"/>
      <c r="AD335" s="3"/>
      <c r="AE335" s="3"/>
      <c r="AF335" s="3"/>
      <c r="AG335" s="3"/>
      <c r="AH335" s="3"/>
      <c r="AI335" s="3"/>
      <c r="AJ335" s="3"/>
    </row>
    <row r="336" spans="5:36" s="2" customFormat="1">
      <c r="E336" s="42"/>
      <c r="N336" s="123"/>
      <c r="O336" s="312"/>
      <c r="P336" s="3"/>
      <c r="Q336" s="3"/>
      <c r="R336" s="3"/>
      <c r="S336" s="3"/>
      <c r="T336" s="3"/>
      <c r="U336" s="3"/>
      <c r="V336" s="3"/>
      <c r="W336" s="3"/>
      <c r="X336" s="3"/>
      <c r="Y336" s="3"/>
      <c r="Z336" s="3"/>
      <c r="AA336" s="3"/>
      <c r="AB336" s="3"/>
      <c r="AC336" s="3"/>
      <c r="AD336" s="3"/>
      <c r="AE336" s="3"/>
      <c r="AF336" s="3"/>
      <c r="AG336" s="3"/>
      <c r="AH336" s="3"/>
      <c r="AI336" s="3"/>
      <c r="AJ336" s="3"/>
    </row>
    <row r="337" spans="5:36" s="2" customFormat="1">
      <c r="E337" s="42"/>
      <c r="N337" s="123"/>
      <c r="O337" s="312"/>
      <c r="P337" s="3"/>
      <c r="Q337" s="3"/>
      <c r="R337" s="3"/>
      <c r="S337" s="3"/>
      <c r="T337" s="3"/>
      <c r="U337" s="3"/>
      <c r="V337" s="3"/>
      <c r="W337" s="3"/>
      <c r="X337" s="3"/>
      <c r="Y337" s="3"/>
      <c r="Z337" s="3"/>
      <c r="AA337" s="3"/>
      <c r="AB337" s="3"/>
      <c r="AC337" s="3"/>
      <c r="AD337" s="3"/>
      <c r="AE337" s="3"/>
      <c r="AF337" s="3"/>
      <c r="AG337" s="3"/>
      <c r="AH337" s="3"/>
      <c r="AI337" s="3"/>
      <c r="AJ337" s="3"/>
    </row>
    <row r="338" spans="5:36" s="2" customFormat="1">
      <c r="E338" s="42"/>
      <c r="N338" s="123"/>
      <c r="O338" s="312"/>
      <c r="P338" s="3"/>
      <c r="Q338" s="3"/>
      <c r="R338" s="3"/>
      <c r="S338" s="3"/>
      <c r="T338" s="3"/>
      <c r="U338" s="3"/>
      <c r="V338" s="3"/>
      <c r="W338" s="3"/>
      <c r="X338" s="3"/>
      <c r="Y338" s="3"/>
      <c r="Z338" s="3"/>
      <c r="AA338" s="3"/>
      <c r="AB338" s="3"/>
      <c r="AC338" s="3"/>
      <c r="AD338" s="3"/>
      <c r="AE338" s="3"/>
      <c r="AF338" s="3"/>
      <c r="AG338" s="3"/>
      <c r="AH338" s="3"/>
      <c r="AI338" s="3"/>
      <c r="AJ338" s="3"/>
    </row>
    <row r="339" spans="5:36" s="2" customFormat="1">
      <c r="E339" s="42"/>
      <c r="N339" s="123"/>
      <c r="O339" s="312"/>
      <c r="P339" s="3"/>
      <c r="Q339" s="3"/>
      <c r="R339" s="3"/>
      <c r="S339" s="3"/>
      <c r="T339" s="3"/>
      <c r="U339" s="3"/>
      <c r="V339" s="3"/>
      <c r="W339" s="3"/>
      <c r="X339" s="3"/>
      <c r="Y339" s="3"/>
      <c r="Z339" s="3"/>
      <c r="AA339" s="3"/>
      <c r="AB339" s="3"/>
      <c r="AC339" s="3"/>
      <c r="AD339" s="3"/>
      <c r="AE339" s="3"/>
      <c r="AF339" s="3"/>
      <c r="AG339" s="3"/>
      <c r="AH339" s="3"/>
      <c r="AI339" s="3"/>
      <c r="AJ339" s="3"/>
    </row>
    <row r="340" spans="5:36" s="2" customFormat="1">
      <c r="E340" s="42"/>
      <c r="N340" s="123"/>
      <c r="O340" s="312"/>
      <c r="P340" s="3"/>
      <c r="Q340" s="3"/>
      <c r="R340" s="3"/>
      <c r="S340" s="3"/>
      <c r="T340" s="3"/>
      <c r="U340" s="3"/>
      <c r="V340" s="3"/>
      <c r="W340" s="3"/>
      <c r="X340" s="3"/>
      <c r="Y340" s="3"/>
      <c r="Z340" s="3"/>
      <c r="AA340" s="3"/>
      <c r="AB340" s="3"/>
      <c r="AC340" s="3"/>
      <c r="AD340" s="3"/>
      <c r="AE340" s="3"/>
      <c r="AF340" s="3"/>
      <c r="AG340" s="3"/>
      <c r="AH340" s="3"/>
      <c r="AI340" s="3"/>
      <c r="AJ340" s="3"/>
    </row>
    <row r="341" spans="5:36" s="2" customFormat="1">
      <c r="E341" s="42"/>
      <c r="N341" s="123"/>
      <c r="O341" s="312"/>
      <c r="P341" s="3"/>
      <c r="Q341" s="3"/>
      <c r="R341" s="3"/>
      <c r="S341" s="3"/>
      <c r="T341" s="3"/>
      <c r="U341" s="3"/>
      <c r="V341" s="3"/>
      <c r="W341" s="3"/>
      <c r="X341" s="3"/>
      <c r="Y341" s="3"/>
      <c r="Z341" s="3"/>
      <c r="AA341" s="3"/>
      <c r="AB341" s="3"/>
      <c r="AC341" s="3"/>
      <c r="AD341" s="3"/>
      <c r="AE341" s="3"/>
      <c r="AF341" s="3"/>
      <c r="AG341" s="3"/>
      <c r="AH341" s="3"/>
      <c r="AI341" s="3"/>
      <c r="AJ341" s="3"/>
    </row>
    <row r="342" spans="5:36" s="2" customFormat="1">
      <c r="E342" s="42"/>
      <c r="N342" s="123"/>
      <c r="O342" s="312"/>
      <c r="P342" s="3"/>
      <c r="Q342" s="3"/>
      <c r="R342" s="3"/>
      <c r="S342" s="3"/>
      <c r="T342" s="3"/>
      <c r="U342" s="3"/>
      <c r="V342" s="3"/>
      <c r="W342" s="3"/>
      <c r="X342" s="3"/>
      <c r="Y342" s="3"/>
      <c r="Z342" s="3"/>
      <c r="AA342" s="3"/>
      <c r="AB342" s="3"/>
      <c r="AC342" s="3"/>
      <c r="AD342" s="3"/>
      <c r="AE342" s="3"/>
      <c r="AF342" s="3"/>
      <c r="AG342" s="3"/>
      <c r="AH342" s="3"/>
      <c r="AI342" s="3"/>
      <c r="AJ342" s="3"/>
    </row>
    <row r="343" spans="5:36" s="2" customFormat="1">
      <c r="E343" s="42"/>
      <c r="N343" s="123"/>
      <c r="O343" s="312"/>
      <c r="P343" s="3"/>
      <c r="Q343" s="3"/>
      <c r="R343" s="3"/>
      <c r="S343" s="3"/>
      <c r="T343" s="3"/>
      <c r="U343" s="3"/>
      <c r="V343" s="3"/>
      <c r="W343" s="3"/>
      <c r="X343" s="3"/>
      <c r="Y343" s="3"/>
      <c r="Z343" s="3"/>
      <c r="AA343" s="3"/>
      <c r="AB343" s="3"/>
      <c r="AC343" s="3"/>
      <c r="AD343" s="3"/>
      <c r="AE343" s="3"/>
      <c r="AF343" s="3"/>
      <c r="AG343" s="3"/>
      <c r="AH343" s="3"/>
      <c r="AI343" s="3"/>
      <c r="AJ343" s="3"/>
    </row>
    <row r="344" spans="5:36" s="2" customFormat="1">
      <c r="E344" s="42"/>
      <c r="N344" s="123"/>
      <c r="O344" s="312"/>
      <c r="P344" s="3"/>
      <c r="Q344" s="3"/>
      <c r="R344" s="3"/>
      <c r="S344" s="3"/>
      <c r="T344" s="3"/>
      <c r="U344" s="3"/>
      <c r="V344" s="3"/>
      <c r="W344" s="3"/>
      <c r="X344" s="3"/>
      <c r="Y344" s="3"/>
      <c r="Z344" s="3"/>
      <c r="AA344" s="3"/>
      <c r="AB344" s="3"/>
      <c r="AC344" s="3"/>
      <c r="AD344" s="3"/>
      <c r="AE344" s="3"/>
      <c r="AF344" s="3"/>
      <c r="AG344" s="3"/>
      <c r="AH344" s="3"/>
      <c r="AI344" s="3"/>
      <c r="AJ344" s="3"/>
    </row>
    <row r="345" spans="5:36" s="2" customFormat="1">
      <c r="E345" s="42"/>
      <c r="N345" s="123"/>
      <c r="O345" s="312"/>
      <c r="P345" s="3"/>
      <c r="Q345" s="3"/>
      <c r="R345" s="3"/>
      <c r="S345" s="3"/>
      <c r="T345" s="3"/>
      <c r="U345" s="3"/>
      <c r="V345" s="3"/>
      <c r="W345" s="3"/>
      <c r="X345" s="3"/>
      <c r="Y345" s="3"/>
      <c r="Z345" s="3"/>
      <c r="AA345" s="3"/>
      <c r="AB345" s="3"/>
      <c r="AC345" s="3"/>
      <c r="AD345" s="3"/>
      <c r="AE345" s="3"/>
      <c r="AF345" s="3"/>
      <c r="AG345" s="3"/>
      <c r="AH345" s="3"/>
      <c r="AI345" s="3"/>
      <c r="AJ345" s="3"/>
    </row>
    <row r="346" spans="5:36" s="2" customFormat="1">
      <c r="E346" s="42"/>
      <c r="N346" s="123"/>
      <c r="O346" s="312"/>
      <c r="P346" s="3"/>
      <c r="Q346" s="3"/>
      <c r="R346" s="3"/>
      <c r="S346" s="3"/>
      <c r="T346" s="3"/>
      <c r="U346" s="3"/>
      <c r="V346" s="3"/>
      <c r="W346" s="3"/>
      <c r="X346" s="3"/>
      <c r="Y346" s="3"/>
      <c r="Z346" s="3"/>
      <c r="AA346" s="3"/>
      <c r="AB346" s="3"/>
      <c r="AC346" s="3"/>
      <c r="AD346" s="3"/>
      <c r="AE346" s="3"/>
      <c r="AF346" s="3"/>
      <c r="AG346" s="3"/>
      <c r="AH346" s="3"/>
      <c r="AI346" s="3"/>
      <c r="AJ346" s="3"/>
    </row>
    <row r="347" spans="5:36" s="2" customFormat="1">
      <c r="E347" s="42"/>
      <c r="N347" s="123"/>
      <c r="O347" s="312"/>
      <c r="P347" s="3"/>
      <c r="Q347" s="3"/>
      <c r="R347" s="3"/>
      <c r="S347" s="3"/>
      <c r="T347" s="3"/>
      <c r="U347" s="3"/>
      <c r="V347" s="3"/>
      <c r="W347" s="3"/>
      <c r="X347" s="3"/>
      <c r="Y347" s="3"/>
      <c r="Z347" s="3"/>
      <c r="AA347" s="3"/>
      <c r="AB347" s="3"/>
      <c r="AC347" s="3"/>
      <c r="AD347" s="3"/>
      <c r="AE347" s="3"/>
      <c r="AF347" s="3"/>
      <c r="AG347" s="3"/>
      <c r="AH347" s="3"/>
      <c r="AI347" s="3"/>
      <c r="AJ347" s="3"/>
    </row>
    <row r="348" spans="5:36" s="2" customFormat="1">
      <c r="E348" s="42"/>
      <c r="N348" s="123"/>
      <c r="O348" s="312"/>
      <c r="P348" s="3"/>
      <c r="Q348" s="3"/>
      <c r="R348" s="3"/>
      <c r="S348" s="3"/>
      <c r="T348" s="3"/>
      <c r="U348" s="3"/>
      <c r="V348" s="3"/>
      <c r="W348" s="3"/>
      <c r="X348" s="3"/>
      <c r="Y348" s="3"/>
      <c r="Z348" s="3"/>
      <c r="AA348" s="3"/>
      <c r="AB348" s="3"/>
      <c r="AC348" s="3"/>
      <c r="AD348" s="3"/>
      <c r="AE348" s="3"/>
      <c r="AF348" s="3"/>
      <c r="AG348" s="3"/>
      <c r="AH348" s="3"/>
      <c r="AI348" s="3"/>
      <c r="AJ348" s="3"/>
    </row>
    <row r="349" spans="5:36" s="2" customFormat="1">
      <c r="E349" s="42"/>
      <c r="N349" s="123"/>
      <c r="O349" s="312"/>
      <c r="P349" s="3"/>
      <c r="Q349" s="3"/>
      <c r="R349" s="3"/>
      <c r="S349" s="3"/>
      <c r="T349" s="3"/>
      <c r="U349" s="3"/>
      <c r="V349" s="3"/>
      <c r="W349" s="3"/>
      <c r="X349" s="3"/>
      <c r="Y349" s="3"/>
      <c r="Z349" s="3"/>
      <c r="AA349" s="3"/>
      <c r="AB349" s="3"/>
      <c r="AC349" s="3"/>
      <c r="AD349" s="3"/>
      <c r="AE349" s="3"/>
      <c r="AF349" s="3"/>
      <c r="AG349" s="3"/>
      <c r="AH349" s="3"/>
      <c r="AI349" s="3"/>
      <c r="AJ349" s="3"/>
    </row>
    <row r="350" spans="5:36" s="2" customFormat="1">
      <c r="E350" s="42"/>
      <c r="N350" s="123"/>
      <c r="O350" s="312"/>
      <c r="P350" s="3"/>
      <c r="Q350" s="3"/>
      <c r="R350" s="3"/>
      <c r="S350" s="3"/>
      <c r="T350" s="3"/>
      <c r="U350" s="3"/>
      <c r="V350" s="3"/>
      <c r="W350" s="3"/>
      <c r="X350" s="3"/>
      <c r="Y350" s="3"/>
      <c r="Z350" s="3"/>
      <c r="AA350" s="3"/>
      <c r="AB350" s="3"/>
      <c r="AC350" s="3"/>
      <c r="AD350" s="3"/>
      <c r="AE350" s="3"/>
      <c r="AF350" s="3"/>
      <c r="AG350" s="3"/>
      <c r="AH350" s="3"/>
      <c r="AI350" s="3"/>
      <c r="AJ350" s="3"/>
    </row>
    <row r="351" spans="5:36" s="2" customFormat="1">
      <c r="E351" s="42"/>
      <c r="N351" s="123"/>
      <c r="O351" s="312"/>
      <c r="P351" s="3"/>
      <c r="Q351" s="3"/>
      <c r="R351" s="3"/>
      <c r="S351" s="3"/>
      <c r="T351" s="3"/>
      <c r="U351" s="3"/>
      <c r="V351" s="3"/>
      <c r="W351" s="3"/>
      <c r="X351" s="3"/>
      <c r="Y351" s="3"/>
      <c r="Z351" s="3"/>
      <c r="AA351" s="3"/>
      <c r="AB351" s="3"/>
      <c r="AC351" s="3"/>
      <c r="AD351" s="3"/>
      <c r="AE351" s="3"/>
      <c r="AF351" s="3"/>
      <c r="AG351" s="3"/>
      <c r="AH351" s="3"/>
      <c r="AI351" s="3"/>
      <c r="AJ351" s="3"/>
    </row>
    <row r="352" spans="5:36" s="2" customFormat="1">
      <c r="E352" s="42"/>
      <c r="N352" s="123"/>
      <c r="O352" s="312"/>
      <c r="P352" s="3"/>
      <c r="Q352" s="3"/>
      <c r="R352" s="3"/>
      <c r="S352" s="3"/>
      <c r="T352" s="3"/>
      <c r="U352" s="3"/>
      <c r="V352" s="3"/>
      <c r="W352" s="3"/>
      <c r="X352" s="3"/>
      <c r="Y352" s="3"/>
      <c r="Z352" s="3"/>
      <c r="AA352" s="3"/>
      <c r="AB352" s="3"/>
      <c r="AC352" s="3"/>
      <c r="AD352" s="3"/>
      <c r="AE352" s="3"/>
      <c r="AF352" s="3"/>
      <c r="AG352" s="3"/>
      <c r="AH352" s="3"/>
      <c r="AI352" s="3"/>
      <c r="AJ352" s="3"/>
    </row>
    <row r="353" spans="5:36" s="2" customFormat="1">
      <c r="E353" s="42"/>
      <c r="N353" s="123"/>
      <c r="O353" s="312"/>
      <c r="P353" s="3"/>
      <c r="Q353" s="3"/>
      <c r="R353" s="3"/>
      <c r="S353" s="3"/>
      <c r="T353" s="3"/>
      <c r="U353" s="3"/>
      <c r="V353" s="3"/>
      <c r="W353" s="3"/>
      <c r="X353" s="3"/>
      <c r="Y353" s="3"/>
      <c r="Z353" s="3"/>
      <c r="AA353" s="3"/>
      <c r="AB353" s="3"/>
      <c r="AC353" s="3"/>
      <c r="AD353" s="3"/>
      <c r="AE353" s="3"/>
      <c r="AF353" s="3"/>
      <c r="AG353" s="3"/>
      <c r="AH353" s="3"/>
      <c r="AI353" s="3"/>
      <c r="AJ353" s="3"/>
    </row>
    <row r="354" spans="5:36" s="2" customFormat="1">
      <c r="E354" s="42"/>
      <c r="N354" s="123"/>
      <c r="O354" s="312"/>
      <c r="P354" s="3"/>
      <c r="Q354" s="3"/>
      <c r="R354" s="3"/>
      <c r="S354" s="3"/>
      <c r="T354" s="3"/>
      <c r="U354" s="3"/>
      <c r="V354" s="3"/>
      <c r="W354" s="3"/>
      <c r="X354" s="3"/>
      <c r="Y354" s="3"/>
      <c r="Z354" s="3"/>
      <c r="AA354" s="3"/>
      <c r="AB354" s="3"/>
      <c r="AC354" s="3"/>
      <c r="AD354" s="3"/>
      <c r="AE354" s="3"/>
      <c r="AF354" s="3"/>
      <c r="AG354" s="3"/>
      <c r="AH354" s="3"/>
      <c r="AI354" s="3"/>
      <c r="AJ354" s="3"/>
    </row>
    <row r="355" spans="5:36" s="2" customFormat="1">
      <c r="E355" s="42"/>
      <c r="N355" s="123"/>
      <c r="O355" s="312"/>
      <c r="P355" s="3"/>
      <c r="Q355" s="3"/>
      <c r="R355" s="3"/>
      <c r="S355" s="3"/>
      <c r="T355" s="3"/>
      <c r="U355" s="3"/>
      <c r="V355" s="3"/>
      <c r="W355" s="3"/>
      <c r="X355" s="3"/>
      <c r="Y355" s="3"/>
      <c r="Z355" s="3"/>
      <c r="AA355" s="3"/>
      <c r="AB355" s="3"/>
      <c r="AC355" s="3"/>
      <c r="AD355" s="3"/>
      <c r="AE355" s="3"/>
      <c r="AF355" s="3"/>
      <c r="AG355" s="3"/>
      <c r="AH355" s="3"/>
      <c r="AI355" s="3"/>
      <c r="AJ355" s="3"/>
    </row>
    <row r="356" spans="5:36" s="2" customFormat="1">
      <c r="E356" s="42"/>
      <c r="N356" s="123"/>
      <c r="O356" s="312"/>
      <c r="P356" s="3"/>
      <c r="Q356" s="3"/>
      <c r="R356" s="3"/>
      <c r="S356" s="3"/>
      <c r="T356" s="3"/>
      <c r="U356" s="3"/>
      <c r="V356" s="3"/>
      <c r="W356" s="3"/>
      <c r="X356" s="3"/>
      <c r="Y356" s="3"/>
      <c r="Z356" s="3"/>
      <c r="AA356" s="3"/>
      <c r="AB356" s="3"/>
      <c r="AC356" s="3"/>
      <c r="AD356" s="3"/>
      <c r="AE356" s="3"/>
      <c r="AF356" s="3"/>
      <c r="AG356" s="3"/>
      <c r="AH356" s="3"/>
      <c r="AI356" s="3"/>
      <c r="AJ356" s="3"/>
    </row>
    <row r="357" spans="5:36" s="2" customFormat="1">
      <c r="E357" s="42"/>
      <c r="N357" s="123"/>
      <c r="O357" s="312"/>
      <c r="P357" s="3"/>
      <c r="Q357" s="3"/>
      <c r="R357" s="3"/>
      <c r="S357" s="3"/>
      <c r="T357" s="3"/>
      <c r="U357" s="3"/>
      <c r="V357" s="3"/>
      <c r="W357" s="3"/>
      <c r="X357" s="3"/>
      <c r="Y357" s="3"/>
      <c r="Z357" s="3"/>
      <c r="AA357" s="3"/>
      <c r="AB357" s="3"/>
      <c r="AC357" s="3"/>
      <c r="AD357" s="3"/>
      <c r="AE357" s="3"/>
      <c r="AF357" s="3"/>
      <c r="AG357" s="3"/>
      <c r="AH357" s="3"/>
      <c r="AI357" s="3"/>
      <c r="AJ357" s="3"/>
    </row>
    <row r="358" spans="5:36" s="2" customFormat="1">
      <c r="E358" s="42"/>
      <c r="N358" s="123"/>
      <c r="O358" s="312"/>
      <c r="P358" s="3"/>
      <c r="Q358" s="3"/>
      <c r="R358" s="3"/>
      <c r="S358" s="3"/>
      <c r="T358" s="3"/>
      <c r="U358" s="3"/>
      <c r="V358" s="3"/>
      <c r="W358" s="3"/>
      <c r="X358" s="3"/>
      <c r="Y358" s="3"/>
      <c r="Z358" s="3"/>
      <c r="AA358" s="3"/>
      <c r="AB358" s="3"/>
      <c r="AC358" s="3"/>
      <c r="AD358" s="3"/>
      <c r="AE358" s="3"/>
      <c r="AF358" s="3"/>
      <c r="AG358" s="3"/>
      <c r="AH358" s="3"/>
      <c r="AI358" s="3"/>
      <c r="AJ358" s="3"/>
    </row>
    <row r="359" spans="5:36" s="2" customFormat="1">
      <c r="E359" s="42"/>
      <c r="N359" s="123"/>
      <c r="O359" s="312"/>
      <c r="P359" s="3"/>
      <c r="Q359" s="3"/>
      <c r="R359" s="3"/>
      <c r="S359" s="3"/>
      <c r="T359" s="3"/>
      <c r="U359" s="3"/>
      <c r="V359" s="3"/>
      <c r="W359" s="3"/>
      <c r="X359" s="3"/>
      <c r="Y359" s="3"/>
      <c r="Z359" s="3"/>
      <c r="AA359" s="3"/>
      <c r="AB359" s="3"/>
      <c r="AC359" s="3"/>
      <c r="AD359" s="3"/>
      <c r="AE359" s="3"/>
      <c r="AF359" s="3"/>
      <c r="AG359" s="3"/>
      <c r="AH359" s="3"/>
      <c r="AI359" s="3"/>
      <c r="AJ359" s="3"/>
    </row>
    <row r="360" spans="5:36" s="2" customFormat="1">
      <c r="E360" s="42"/>
      <c r="N360" s="123"/>
      <c r="O360" s="312"/>
      <c r="P360" s="3"/>
      <c r="Q360" s="3"/>
      <c r="R360" s="3"/>
      <c r="S360" s="3"/>
      <c r="T360" s="3"/>
      <c r="U360" s="3"/>
      <c r="V360" s="3"/>
      <c r="W360" s="3"/>
      <c r="X360" s="3"/>
      <c r="Y360" s="3"/>
      <c r="Z360" s="3"/>
      <c r="AA360" s="3"/>
      <c r="AB360" s="3"/>
      <c r="AC360" s="3"/>
      <c r="AD360" s="3"/>
      <c r="AE360" s="3"/>
      <c r="AF360" s="3"/>
      <c r="AG360" s="3"/>
      <c r="AH360" s="3"/>
      <c r="AI360" s="3"/>
      <c r="AJ360" s="3"/>
    </row>
    <row r="361" spans="5:36" s="2" customFormat="1">
      <c r="E361" s="42"/>
      <c r="N361" s="123"/>
      <c r="O361" s="312"/>
      <c r="P361" s="3"/>
      <c r="Q361" s="3"/>
      <c r="R361" s="3"/>
      <c r="S361" s="3"/>
      <c r="T361" s="3"/>
      <c r="U361" s="3"/>
      <c r="V361" s="3"/>
      <c r="W361" s="3"/>
      <c r="X361" s="3"/>
      <c r="Y361" s="3"/>
      <c r="Z361" s="3"/>
      <c r="AA361" s="3"/>
      <c r="AB361" s="3"/>
      <c r="AC361" s="3"/>
      <c r="AD361" s="3"/>
      <c r="AE361" s="3"/>
      <c r="AF361" s="3"/>
      <c r="AG361" s="3"/>
      <c r="AH361" s="3"/>
      <c r="AI361" s="3"/>
      <c r="AJ361" s="3"/>
    </row>
    <row r="362" spans="5:36" s="2" customFormat="1">
      <c r="E362" s="42"/>
      <c r="N362" s="123"/>
      <c r="O362" s="312"/>
      <c r="P362" s="3"/>
      <c r="Q362" s="3"/>
      <c r="R362" s="3"/>
      <c r="S362" s="3"/>
      <c r="T362" s="3"/>
      <c r="U362" s="3"/>
      <c r="V362" s="3"/>
      <c r="W362" s="3"/>
      <c r="X362" s="3"/>
      <c r="Y362" s="3"/>
      <c r="Z362" s="3"/>
      <c r="AA362" s="3"/>
      <c r="AB362" s="3"/>
      <c r="AC362" s="3"/>
      <c r="AD362" s="3"/>
      <c r="AE362" s="3"/>
      <c r="AF362" s="3"/>
      <c r="AG362" s="3"/>
      <c r="AH362" s="3"/>
      <c r="AI362" s="3"/>
      <c r="AJ362" s="3"/>
    </row>
    <row r="363" spans="5:36" s="2" customFormat="1">
      <c r="E363" s="42"/>
      <c r="N363" s="123"/>
      <c r="O363" s="312"/>
      <c r="P363" s="3"/>
      <c r="Q363" s="3"/>
      <c r="R363" s="3"/>
      <c r="S363" s="3"/>
      <c r="T363" s="3"/>
      <c r="U363" s="3"/>
      <c r="V363" s="3"/>
      <c r="W363" s="3"/>
      <c r="X363" s="3"/>
      <c r="Y363" s="3"/>
      <c r="Z363" s="3"/>
      <c r="AA363" s="3"/>
      <c r="AB363" s="3"/>
      <c r="AC363" s="3"/>
      <c r="AD363" s="3"/>
      <c r="AE363" s="3"/>
      <c r="AF363" s="3"/>
      <c r="AG363" s="3"/>
      <c r="AH363" s="3"/>
      <c r="AI363" s="3"/>
      <c r="AJ363" s="3"/>
    </row>
    <row r="364" spans="5:36" s="2" customFormat="1">
      <c r="E364" s="42"/>
      <c r="N364" s="123"/>
      <c r="O364" s="312"/>
      <c r="P364" s="3"/>
      <c r="Q364" s="3"/>
      <c r="R364" s="3"/>
      <c r="S364" s="3"/>
      <c r="T364" s="3"/>
      <c r="U364" s="3"/>
      <c r="V364" s="3"/>
      <c r="W364" s="3"/>
      <c r="X364" s="3"/>
      <c r="Y364" s="3"/>
      <c r="Z364" s="3"/>
      <c r="AA364" s="3"/>
      <c r="AB364" s="3"/>
      <c r="AC364" s="3"/>
      <c r="AD364" s="3"/>
      <c r="AE364" s="3"/>
      <c r="AF364" s="3"/>
      <c r="AG364" s="3"/>
      <c r="AH364" s="3"/>
      <c r="AI364" s="3"/>
      <c r="AJ364" s="3"/>
    </row>
    <row r="365" spans="5:36" s="2" customFormat="1">
      <c r="E365" s="42"/>
      <c r="N365" s="123"/>
      <c r="O365" s="312"/>
      <c r="P365" s="3"/>
      <c r="Q365" s="3"/>
      <c r="R365" s="3"/>
      <c r="S365" s="3"/>
      <c r="T365" s="3"/>
      <c r="U365" s="3"/>
      <c r="V365" s="3"/>
      <c r="W365" s="3"/>
      <c r="X365" s="3"/>
      <c r="Y365" s="3"/>
      <c r="Z365" s="3"/>
      <c r="AA365" s="3"/>
      <c r="AB365" s="3"/>
      <c r="AC365" s="3"/>
      <c r="AD365" s="3"/>
      <c r="AE365" s="3"/>
      <c r="AF365" s="3"/>
      <c r="AG365" s="3"/>
      <c r="AH365" s="3"/>
      <c r="AI365" s="3"/>
      <c r="AJ365" s="3"/>
    </row>
    <row r="366" spans="5:36" s="2" customFormat="1">
      <c r="E366" s="42"/>
      <c r="N366" s="123"/>
      <c r="O366" s="312"/>
      <c r="P366" s="3"/>
      <c r="Q366" s="3"/>
      <c r="R366" s="3"/>
      <c r="S366" s="3"/>
      <c r="T366" s="3"/>
      <c r="U366" s="3"/>
      <c r="V366" s="3"/>
      <c r="W366" s="3"/>
      <c r="X366" s="3"/>
      <c r="Y366" s="3"/>
      <c r="Z366" s="3"/>
      <c r="AA366" s="3"/>
      <c r="AB366" s="3"/>
      <c r="AC366" s="3"/>
      <c r="AD366" s="3"/>
      <c r="AE366" s="3"/>
      <c r="AF366" s="3"/>
      <c r="AG366" s="3"/>
      <c r="AH366" s="3"/>
      <c r="AI366" s="3"/>
      <c r="AJ366" s="3"/>
    </row>
    <row r="367" spans="5:36" s="2" customFormat="1">
      <c r="E367" s="42"/>
      <c r="N367" s="123"/>
      <c r="O367" s="312"/>
      <c r="P367" s="3"/>
      <c r="Q367" s="3"/>
      <c r="R367" s="3"/>
      <c r="S367" s="3"/>
      <c r="T367" s="3"/>
      <c r="U367" s="3"/>
      <c r="V367" s="3"/>
      <c r="W367" s="3"/>
      <c r="X367" s="3"/>
      <c r="Y367" s="3"/>
      <c r="Z367" s="3"/>
      <c r="AA367" s="3"/>
      <c r="AB367" s="3"/>
      <c r="AC367" s="3"/>
      <c r="AD367" s="3"/>
      <c r="AE367" s="3"/>
      <c r="AF367" s="3"/>
      <c r="AG367" s="3"/>
      <c r="AH367" s="3"/>
      <c r="AI367" s="3"/>
      <c r="AJ367" s="3"/>
    </row>
    <row r="368" spans="5:36" s="2" customFormat="1">
      <c r="E368" s="42"/>
      <c r="N368" s="123"/>
      <c r="O368" s="312"/>
      <c r="P368" s="3"/>
      <c r="Q368" s="3"/>
      <c r="R368" s="3"/>
      <c r="S368" s="3"/>
      <c r="T368" s="3"/>
      <c r="U368" s="3"/>
      <c r="V368" s="3"/>
      <c r="W368" s="3"/>
      <c r="X368" s="3"/>
      <c r="Y368" s="3"/>
      <c r="Z368" s="3"/>
      <c r="AA368" s="3"/>
      <c r="AB368" s="3"/>
      <c r="AC368" s="3"/>
      <c r="AD368" s="3"/>
      <c r="AE368" s="3"/>
      <c r="AF368" s="3"/>
      <c r="AG368" s="3"/>
      <c r="AH368" s="3"/>
      <c r="AI368" s="3"/>
      <c r="AJ368" s="3"/>
    </row>
    <row r="369" spans="5:36" s="2" customFormat="1">
      <c r="E369" s="42"/>
      <c r="N369" s="123"/>
      <c r="O369" s="312"/>
      <c r="P369" s="3"/>
      <c r="Q369" s="3"/>
      <c r="R369" s="3"/>
      <c r="S369" s="3"/>
      <c r="T369" s="3"/>
      <c r="U369" s="3"/>
      <c r="V369" s="3"/>
      <c r="W369" s="3"/>
      <c r="X369" s="3"/>
      <c r="Y369" s="3"/>
      <c r="Z369" s="3"/>
      <c r="AA369" s="3"/>
      <c r="AB369" s="3"/>
      <c r="AC369" s="3"/>
      <c r="AD369" s="3"/>
      <c r="AE369" s="3"/>
      <c r="AF369" s="3"/>
      <c r="AG369" s="3"/>
      <c r="AH369" s="3"/>
      <c r="AI369" s="3"/>
      <c r="AJ369" s="3"/>
    </row>
    <row r="370" spans="5:36" s="2" customFormat="1">
      <c r="E370" s="42"/>
      <c r="N370" s="123"/>
      <c r="O370" s="312"/>
      <c r="P370" s="3"/>
      <c r="Q370" s="3"/>
      <c r="R370" s="3"/>
      <c r="S370" s="3"/>
      <c r="T370" s="3"/>
      <c r="U370" s="3"/>
      <c r="V370" s="3"/>
      <c r="W370" s="3"/>
      <c r="X370" s="3"/>
      <c r="Y370" s="3"/>
      <c r="Z370" s="3"/>
      <c r="AA370" s="3"/>
      <c r="AB370" s="3"/>
      <c r="AC370" s="3"/>
      <c r="AD370" s="3"/>
      <c r="AE370" s="3"/>
      <c r="AF370" s="3"/>
      <c r="AG370" s="3"/>
      <c r="AH370" s="3"/>
      <c r="AI370" s="3"/>
      <c r="AJ370" s="3"/>
    </row>
    <row r="371" spans="5:36" s="2" customFormat="1">
      <c r="E371" s="42"/>
      <c r="N371" s="123"/>
      <c r="O371" s="312"/>
      <c r="P371" s="3"/>
      <c r="Q371" s="3"/>
      <c r="R371" s="3"/>
      <c r="S371" s="3"/>
      <c r="T371" s="3"/>
      <c r="U371" s="3"/>
      <c r="V371" s="3"/>
      <c r="W371" s="3"/>
      <c r="X371" s="3"/>
      <c r="Y371" s="3"/>
      <c r="Z371" s="3"/>
      <c r="AA371" s="3"/>
      <c r="AB371" s="3"/>
      <c r="AC371" s="3"/>
      <c r="AD371" s="3"/>
      <c r="AE371" s="3"/>
      <c r="AF371" s="3"/>
      <c r="AG371" s="3"/>
      <c r="AH371" s="3"/>
      <c r="AI371" s="3"/>
      <c r="AJ371" s="3"/>
    </row>
    <row r="372" spans="5:36" s="2" customFormat="1">
      <c r="E372" s="42"/>
      <c r="N372" s="123"/>
      <c r="O372" s="312"/>
      <c r="P372" s="3"/>
      <c r="Q372" s="3"/>
      <c r="R372" s="3"/>
      <c r="S372" s="3"/>
      <c r="T372" s="3"/>
      <c r="U372" s="3"/>
      <c r="V372" s="3"/>
      <c r="W372" s="3"/>
      <c r="X372" s="3"/>
      <c r="Y372" s="3"/>
      <c r="Z372" s="3"/>
      <c r="AA372" s="3"/>
      <c r="AB372" s="3"/>
      <c r="AC372" s="3"/>
      <c r="AD372" s="3"/>
      <c r="AE372" s="3"/>
      <c r="AF372" s="3"/>
      <c r="AG372" s="3"/>
      <c r="AH372" s="3"/>
      <c r="AI372" s="3"/>
      <c r="AJ372" s="3"/>
    </row>
    <row r="373" spans="5:36" s="2" customFormat="1">
      <c r="E373" s="42"/>
      <c r="N373" s="123"/>
      <c r="O373" s="312"/>
      <c r="P373" s="3"/>
      <c r="Q373" s="3"/>
      <c r="R373" s="3"/>
      <c r="S373" s="3"/>
      <c r="T373" s="3"/>
      <c r="U373" s="3"/>
      <c r="V373" s="3"/>
      <c r="W373" s="3"/>
      <c r="X373" s="3"/>
      <c r="Y373" s="3"/>
      <c r="Z373" s="3"/>
      <c r="AA373" s="3"/>
      <c r="AB373" s="3"/>
      <c r="AC373" s="3"/>
      <c r="AD373" s="3"/>
      <c r="AE373" s="3"/>
      <c r="AF373" s="3"/>
      <c r="AG373" s="3"/>
      <c r="AH373" s="3"/>
      <c r="AI373" s="3"/>
      <c r="AJ373" s="3"/>
    </row>
    <row r="374" spans="5:36" s="2" customFormat="1">
      <c r="E374" s="42"/>
      <c r="N374" s="123"/>
      <c r="O374" s="312"/>
      <c r="P374" s="3"/>
      <c r="Q374" s="3"/>
      <c r="R374" s="3"/>
      <c r="S374" s="3"/>
      <c r="T374" s="3"/>
      <c r="U374" s="3"/>
      <c r="V374" s="3"/>
      <c r="W374" s="3"/>
      <c r="X374" s="3"/>
      <c r="Y374" s="3"/>
      <c r="Z374" s="3"/>
      <c r="AA374" s="3"/>
      <c r="AB374" s="3"/>
      <c r="AC374" s="3"/>
      <c r="AD374" s="3"/>
      <c r="AE374" s="3"/>
      <c r="AF374" s="3"/>
      <c r="AG374" s="3"/>
      <c r="AH374" s="3"/>
      <c r="AI374" s="3"/>
      <c r="AJ374" s="3"/>
    </row>
    <row r="375" spans="5:36" s="2" customFormat="1">
      <c r="E375" s="42"/>
      <c r="N375" s="123"/>
      <c r="O375" s="312"/>
      <c r="P375" s="3"/>
      <c r="Q375" s="3"/>
      <c r="R375" s="3"/>
      <c r="S375" s="3"/>
      <c r="T375" s="3"/>
      <c r="U375" s="3"/>
      <c r="V375" s="3"/>
      <c r="W375" s="3"/>
      <c r="X375" s="3"/>
      <c r="Y375" s="3"/>
      <c r="Z375" s="3"/>
      <c r="AA375" s="3"/>
      <c r="AB375" s="3"/>
      <c r="AC375" s="3"/>
      <c r="AD375" s="3"/>
      <c r="AE375" s="3"/>
      <c r="AF375" s="3"/>
      <c r="AG375" s="3"/>
      <c r="AH375" s="3"/>
      <c r="AI375" s="3"/>
      <c r="AJ375" s="3"/>
    </row>
    <row r="376" spans="5:36" s="2" customFormat="1">
      <c r="E376" s="42"/>
      <c r="N376" s="123"/>
      <c r="O376" s="312"/>
      <c r="P376" s="3"/>
      <c r="Q376" s="3"/>
      <c r="R376" s="3"/>
      <c r="S376" s="3"/>
      <c r="T376" s="3"/>
      <c r="U376" s="3"/>
      <c r="V376" s="3"/>
      <c r="W376" s="3"/>
      <c r="X376" s="3"/>
      <c r="Y376" s="3"/>
      <c r="Z376" s="3"/>
      <c r="AA376" s="3"/>
      <c r="AB376" s="3"/>
      <c r="AC376" s="3"/>
      <c r="AD376" s="3"/>
      <c r="AE376" s="3"/>
      <c r="AF376" s="3"/>
      <c r="AG376" s="3"/>
      <c r="AH376" s="3"/>
      <c r="AI376" s="3"/>
      <c r="AJ376" s="3"/>
    </row>
    <row r="377" spans="5:36" s="2" customFormat="1">
      <c r="E377" s="42"/>
      <c r="N377" s="123"/>
      <c r="O377" s="312"/>
      <c r="P377" s="3"/>
      <c r="Q377" s="3"/>
      <c r="R377" s="3"/>
      <c r="S377" s="3"/>
      <c r="T377" s="3"/>
      <c r="U377" s="3"/>
      <c r="V377" s="3"/>
      <c r="W377" s="3"/>
      <c r="X377" s="3"/>
      <c r="Y377" s="3"/>
      <c r="Z377" s="3"/>
      <c r="AA377" s="3"/>
      <c r="AB377" s="3"/>
      <c r="AC377" s="3"/>
      <c r="AD377" s="3"/>
      <c r="AE377" s="3"/>
      <c r="AF377" s="3"/>
      <c r="AG377" s="3"/>
      <c r="AH377" s="3"/>
      <c r="AI377" s="3"/>
      <c r="AJ377" s="3"/>
    </row>
    <row r="378" spans="5:36" s="2" customFormat="1">
      <c r="E378" s="42"/>
      <c r="N378" s="123"/>
      <c r="O378" s="312"/>
      <c r="P378" s="3"/>
      <c r="Q378" s="3"/>
      <c r="R378" s="3"/>
      <c r="S378" s="3"/>
      <c r="T378" s="3"/>
      <c r="U378" s="3"/>
      <c r="V378" s="3"/>
      <c r="W378" s="3"/>
      <c r="X378" s="3"/>
      <c r="Y378" s="3"/>
      <c r="Z378" s="3"/>
      <c r="AA378" s="3"/>
      <c r="AB378" s="3"/>
      <c r="AC378" s="3"/>
      <c r="AD378" s="3"/>
      <c r="AE378" s="3"/>
      <c r="AF378" s="3"/>
      <c r="AG378" s="3"/>
      <c r="AH378" s="3"/>
      <c r="AI378" s="3"/>
      <c r="AJ378" s="3"/>
    </row>
    <row r="379" spans="5:36" s="2" customFormat="1">
      <c r="E379" s="42"/>
      <c r="N379" s="123"/>
      <c r="O379" s="312"/>
      <c r="P379" s="3"/>
      <c r="Q379" s="3"/>
      <c r="R379" s="3"/>
      <c r="S379" s="3"/>
      <c r="T379" s="3"/>
      <c r="U379" s="3"/>
      <c r="V379" s="3"/>
      <c r="W379" s="3"/>
      <c r="X379" s="3"/>
      <c r="Y379" s="3"/>
      <c r="Z379" s="3"/>
      <c r="AA379" s="3"/>
      <c r="AB379" s="3"/>
      <c r="AC379" s="3"/>
      <c r="AD379" s="3"/>
      <c r="AE379" s="3"/>
      <c r="AF379" s="3"/>
      <c r="AG379" s="3"/>
      <c r="AH379" s="3"/>
      <c r="AI379" s="3"/>
      <c r="AJ379" s="3"/>
    </row>
    <row r="380" spans="5:36" s="2" customFormat="1">
      <c r="E380" s="42"/>
      <c r="N380" s="123"/>
      <c r="O380" s="312"/>
      <c r="P380" s="3"/>
      <c r="Q380" s="3"/>
      <c r="R380" s="3"/>
      <c r="S380" s="3"/>
      <c r="T380" s="3"/>
      <c r="U380" s="3"/>
      <c r="V380" s="3"/>
      <c r="W380" s="3"/>
      <c r="X380" s="3"/>
      <c r="Y380" s="3"/>
      <c r="Z380" s="3"/>
      <c r="AA380" s="3"/>
      <c r="AB380" s="3"/>
      <c r="AC380" s="3"/>
      <c r="AD380" s="3"/>
      <c r="AE380" s="3"/>
      <c r="AF380" s="3"/>
      <c r="AG380" s="3"/>
      <c r="AH380" s="3"/>
      <c r="AI380" s="3"/>
      <c r="AJ380" s="3"/>
    </row>
    <row r="381" spans="5:36" s="2" customFormat="1">
      <c r="E381" s="42"/>
      <c r="N381" s="123"/>
      <c r="O381" s="312"/>
      <c r="P381" s="3"/>
      <c r="Q381" s="3"/>
      <c r="R381" s="3"/>
      <c r="S381" s="3"/>
      <c r="T381" s="3"/>
      <c r="U381" s="3"/>
      <c r="V381" s="3"/>
      <c r="W381" s="3"/>
      <c r="X381" s="3"/>
      <c r="Y381" s="3"/>
      <c r="Z381" s="3"/>
      <c r="AA381" s="3"/>
      <c r="AB381" s="3"/>
      <c r="AC381" s="3"/>
      <c r="AD381" s="3"/>
      <c r="AE381" s="3"/>
      <c r="AF381" s="3"/>
      <c r="AG381" s="3"/>
      <c r="AH381" s="3"/>
      <c r="AI381" s="3"/>
      <c r="AJ381" s="3"/>
    </row>
    <row r="382" spans="5:36" s="2" customFormat="1">
      <c r="E382" s="42"/>
      <c r="N382" s="123"/>
      <c r="O382" s="312"/>
      <c r="P382" s="3"/>
      <c r="Q382" s="3"/>
      <c r="R382" s="3"/>
      <c r="S382" s="3"/>
      <c r="T382" s="3"/>
      <c r="U382" s="3"/>
      <c r="V382" s="3"/>
      <c r="W382" s="3"/>
      <c r="X382" s="3"/>
      <c r="Y382" s="3"/>
      <c r="Z382" s="3"/>
      <c r="AA382" s="3"/>
      <c r="AB382" s="3"/>
      <c r="AC382" s="3"/>
      <c r="AD382" s="3"/>
      <c r="AE382" s="3"/>
      <c r="AF382" s="3"/>
      <c r="AG382" s="3"/>
      <c r="AH382" s="3"/>
      <c r="AI382" s="3"/>
      <c r="AJ382" s="3"/>
    </row>
    <row r="383" spans="5:36" s="2" customFormat="1">
      <c r="E383" s="42"/>
      <c r="N383" s="123"/>
      <c r="O383" s="312"/>
      <c r="P383" s="3"/>
      <c r="Q383" s="3"/>
      <c r="R383" s="3"/>
      <c r="S383" s="3"/>
      <c r="T383" s="3"/>
      <c r="U383" s="3"/>
      <c r="V383" s="3"/>
      <c r="W383" s="3"/>
      <c r="X383" s="3"/>
      <c r="Y383" s="3"/>
      <c r="Z383" s="3"/>
      <c r="AA383" s="3"/>
      <c r="AB383" s="3"/>
      <c r="AC383" s="3"/>
      <c r="AD383" s="3"/>
      <c r="AE383" s="3"/>
      <c r="AF383" s="3"/>
      <c r="AG383" s="3"/>
      <c r="AH383" s="3"/>
      <c r="AI383" s="3"/>
      <c r="AJ383" s="3"/>
    </row>
    <row r="384" spans="5:36" s="2" customFormat="1">
      <c r="E384" s="42"/>
      <c r="N384" s="123"/>
      <c r="O384" s="312"/>
      <c r="P384" s="3"/>
      <c r="Q384" s="3"/>
      <c r="R384" s="3"/>
      <c r="S384" s="3"/>
      <c r="T384" s="3"/>
      <c r="U384" s="3"/>
      <c r="V384" s="3"/>
      <c r="W384" s="3"/>
      <c r="X384" s="3"/>
      <c r="Y384" s="3"/>
      <c r="Z384" s="3"/>
      <c r="AA384" s="3"/>
      <c r="AB384" s="3"/>
      <c r="AC384" s="3"/>
      <c r="AD384" s="3"/>
      <c r="AE384" s="3"/>
      <c r="AF384" s="3"/>
      <c r="AG384" s="3"/>
      <c r="AH384" s="3"/>
      <c r="AI384" s="3"/>
      <c r="AJ384" s="3"/>
    </row>
    <row r="385" spans="5:36" s="2" customFormat="1">
      <c r="E385" s="42"/>
      <c r="N385" s="123"/>
      <c r="O385" s="312"/>
      <c r="P385" s="3"/>
      <c r="Q385" s="3"/>
      <c r="R385" s="3"/>
      <c r="S385" s="3"/>
      <c r="T385" s="3"/>
      <c r="U385" s="3"/>
      <c r="V385" s="3"/>
      <c r="W385" s="3"/>
      <c r="X385" s="3"/>
      <c r="Y385" s="3"/>
      <c r="Z385" s="3"/>
      <c r="AA385" s="3"/>
      <c r="AB385" s="3"/>
      <c r="AC385" s="3"/>
      <c r="AD385" s="3"/>
      <c r="AE385" s="3"/>
      <c r="AF385" s="3"/>
      <c r="AG385" s="3"/>
      <c r="AH385" s="3"/>
      <c r="AI385" s="3"/>
      <c r="AJ385" s="3"/>
    </row>
    <row r="386" spans="5:36" s="2" customFormat="1">
      <c r="E386" s="42"/>
      <c r="N386" s="123"/>
      <c r="O386" s="312"/>
      <c r="P386" s="3"/>
      <c r="Q386" s="3"/>
      <c r="R386" s="3"/>
      <c r="S386" s="3"/>
      <c r="T386" s="3"/>
      <c r="U386" s="3"/>
      <c r="V386" s="3"/>
      <c r="W386" s="3"/>
      <c r="X386" s="3"/>
      <c r="Y386" s="3"/>
      <c r="Z386" s="3"/>
      <c r="AA386" s="3"/>
      <c r="AB386" s="3"/>
      <c r="AC386" s="3"/>
      <c r="AD386" s="3"/>
      <c r="AE386" s="3"/>
      <c r="AF386" s="3"/>
      <c r="AG386" s="3"/>
      <c r="AH386" s="3"/>
      <c r="AI386" s="3"/>
      <c r="AJ386" s="3"/>
    </row>
    <row r="387" spans="5:36" s="2" customFormat="1">
      <c r="E387" s="42"/>
      <c r="N387" s="123"/>
      <c r="O387" s="312"/>
      <c r="P387" s="3"/>
      <c r="Q387" s="3"/>
      <c r="R387" s="3"/>
      <c r="S387" s="3"/>
      <c r="T387" s="3"/>
      <c r="U387" s="3"/>
      <c r="V387" s="3"/>
      <c r="W387" s="3"/>
      <c r="X387" s="3"/>
      <c r="Y387" s="3"/>
      <c r="Z387" s="3"/>
      <c r="AA387" s="3"/>
      <c r="AB387" s="3"/>
      <c r="AC387" s="3"/>
      <c r="AD387" s="3"/>
      <c r="AE387" s="3"/>
      <c r="AF387" s="3"/>
      <c r="AG387" s="3"/>
      <c r="AH387" s="3"/>
      <c r="AI387" s="3"/>
      <c r="AJ387" s="3"/>
    </row>
    <row r="388" spans="5:36" s="2" customFormat="1">
      <c r="E388" s="42"/>
      <c r="N388" s="123"/>
      <c r="O388" s="312"/>
      <c r="P388" s="3"/>
      <c r="Q388" s="3"/>
      <c r="R388" s="3"/>
      <c r="S388" s="3"/>
      <c r="T388" s="3"/>
      <c r="U388" s="3"/>
      <c r="V388" s="3"/>
      <c r="W388" s="3"/>
      <c r="X388" s="3"/>
      <c r="Y388" s="3"/>
      <c r="Z388" s="3"/>
      <c r="AA388" s="3"/>
      <c r="AB388" s="3"/>
      <c r="AC388" s="3"/>
      <c r="AD388" s="3"/>
      <c r="AE388" s="3"/>
      <c r="AF388" s="3"/>
      <c r="AG388" s="3"/>
      <c r="AH388" s="3"/>
      <c r="AI388" s="3"/>
      <c r="AJ388" s="3"/>
    </row>
    <row r="389" spans="5:36" s="2" customFormat="1">
      <c r="E389" s="42"/>
      <c r="N389" s="123"/>
      <c r="O389" s="312"/>
      <c r="P389" s="3"/>
      <c r="Q389" s="3"/>
      <c r="R389" s="3"/>
      <c r="S389" s="3"/>
      <c r="T389" s="3"/>
      <c r="U389" s="3"/>
      <c r="V389" s="3"/>
      <c r="W389" s="3"/>
      <c r="X389" s="3"/>
      <c r="Y389" s="3"/>
      <c r="Z389" s="3"/>
      <c r="AA389" s="3"/>
      <c r="AB389" s="3"/>
      <c r="AC389" s="3"/>
      <c r="AD389" s="3"/>
      <c r="AE389" s="3"/>
      <c r="AF389" s="3"/>
      <c r="AG389" s="3"/>
      <c r="AH389" s="3"/>
      <c r="AI389" s="3"/>
      <c r="AJ389" s="3"/>
    </row>
    <row r="390" spans="5:36" s="2" customFormat="1">
      <c r="E390" s="42"/>
      <c r="N390" s="123"/>
      <c r="O390" s="312"/>
      <c r="P390" s="3"/>
      <c r="Q390" s="3"/>
      <c r="R390" s="3"/>
      <c r="S390" s="3"/>
      <c r="T390" s="3"/>
      <c r="U390" s="3"/>
      <c r="V390" s="3"/>
      <c r="W390" s="3"/>
      <c r="X390" s="3"/>
      <c r="Y390" s="3"/>
      <c r="Z390" s="3"/>
      <c r="AA390" s="3"/>
      <c r="AB390" s="3"/>
      <c r="AC390" s="3"/>
      <c r="AD390" s="3"/>
      <c r="AE390" s="3"/>
      <c r="AF390" s="3"/>
      <c r="AG390" s="3"/>
      <c r="AH390" s="3"/>
      <c r="AI390" s="3"/>
      <c r="AJ390" s="3"/>
    </row>
    <row r="391" spans="5:36" s="2" customFormat="1">
      <c r="E391" s="42"/>
      <c r="N391" s="123"/>
      <c r="O391" s="312"/>
      <c r="P391" s="3"/>
      <c r="Q391" s="3"/>
      <c r="R391" s="3"/>
      <c r="S391" s="3"/>
      <c r="T391" s="3"/>
      <c r="U391" s="3"/>
      <c r="V391" s="3"/>
      <c r="W391" s="3"/>
      <c r="X391" s="3"/>
      <c r="Y391" s="3"/>
      <c r="Z391" s="3"/>
      <c r="AA391" s="3"/>
      <c r="AB391" s="3"/>
      <c r="AC391" s="3"/>
      <c r="AD391" s="3"/>
      <c r="AE391" s="3"/>
      <c r="AF391" s="3"/>
      <c r="AG391" s="3"/>
      <c r="AH391" s="3"/>
      <c r="AI391" s="3"/>
      <c r="AJ391" s="3"/>
    </row>
    <row r="392" spans="5:36" s="2" customFormat="1">
      <c r="E392" s="42"/>
      <c r="N392" s="123"/>
      <c r="O392" s="312"/>
      <c r="P392" s="3"/>
      <c r="Q392" s="3"/>
      <c r="R392" s="3"/>
      <c r="S392" s="3"/>
      <c r="T392" s="3"/>
      <c r="U392" s="3"/>
      <c r="V392" s="3"/>
      <c r="W392" s="3"/>
      <c r="X392" s="3"/>
      <c r="Y392" s="3"/>
      <c r="Z392" s="3"/>
      <c r="AA392" s="3"/>
      <c r="AB392" s="3"/>
      <c r="AC392" s="3"/>
      <c r="AD392" s="3"/>
      <c r="AE392" s="3"/>
      <c r="AF392" s="3"/>
      <c r="AG392" s="3"/>
      <c r="AH392" s="3"/>
      <c r="AI392" s="3"/>
      <c r="AJ392" s="3"/>
    </row>
    <row r="393" spans="5:36" s="2" customFormat="1">
      <c r="E393" s="42"/>
      <c r="N393" s="123"/>
      <c r="O393" s="312"/>
      <c r="P393" s="3"/>
      <c r="Q393" s="3"/>
      <c r="R393" s="3"/>
      <c r="S393" s="3"/>
      <c r="T393" s="3"/>
      <c r="U393" s="3"/>
      <c r="V393" s="3"/>
      <c r="W393" s="3"/>
      <c r="X393" s="3"/>
      <c r="Y393" s="3"/>
      <c r="Z393" s="3"/>
      <c r="AA393" s="3"/>
      <c r="AB393" s="3"/>
      <c r="AC393" s="3"/>
      <c r="AD393" s="3"/>
      <c r="AE393" s="3"/>
      <c r="AF393" s="3"/>
      <c r="AG393" s="3"/>
      <c r="AH393" s="3"/>
      <c r="AI393" s="3"/>
      <c r="AJ393" s="3"/>
    </row>
    <row r="394" spans="5:36" s="2" customFormat="1">
      <c r="E394" s="42"/>
      <c r="N394" s="123"/>
      <c r="O394" s="312"/>
      <c r="P394" s="3"/>
      <c r="Q394" s="3"/>
      <c r="R394" s="3"/>
      <c r="S394" s="3"/>
      <c r="T394" s="3"/>
      <c r="U394" s="3"/>
      <c r="V394" s="3"/>
      <c r="W394" s="3"/>
      <c r="X394" s="3"/>
      <c r="Y394" s="3"/>
      <c r="Z394" s="3"/>
      <c r="AA394" s="3"/>
      <c r="AB394" s="3"/>
      <c r="AC394" s="3"/>
      <c r="AD394" s="3"/>
      <c r="AE394" s="3"/>
      <c r="AF394" s="3"/>
      <c r="AG394" s="3"/>
      <c r="AH394" s="3"/>
      <c r="AI394" s="3"/>
      <c r="AJ394" s="3"/>
    </row>
    <row r="395" spans="5:36" s="2" customFormat="1">
      <c r="E395" s="42"/>
      <c r="N395" s="123"/>
      <c r="O395" s="312"/>
      <c r="P395" s="3"/>
      <c r="Q395" s="3"/>
      <c r="R395" s="3"/>
      <c r="S395" s="3"/>
      <c r="T395" s="3"/>
      <c r="U395" s="3"/>
      <c r="V395" s="3"/>
      <c r="W395" s="3"/>
      <c r="X395" s="3"/>
      <c r="Y395" s="3"/>
      <c r="Z395" s="3"/>
      <c r="AA395" s="3"/>
      <c r="AB395" s="3"/>
      <c r="AC395" s="3"/>
      <c r="AD395" s="3"/>
      <c r="AE395" s="3"/>
      <c r="AF395" s="3"/>
      <c r="AG395" s="3"/>
      <c r="AH395" s="3"/>
      <c r="AI395" s="3"/>
      <c r="AJ395" s="3"/>
    </row>
    <row r="396" spans="5:36" s="2" customFormat="1">
      <c r="E396" s="42"/>
      <c r="N396" s="123"/>
      <c r="O396" s="312"/>
      <c r="P396" s="3"/>
      <c r="Q396" s="3"/>
      <c r="R396" s="3"/>
      <c r="S396" s="3"/>
      <c r="T396" s="3"/>
      <c r="U396" s="3"/>
      <c r="V396" s="3"/>
      <c r="W396" s="3"/>
      <c r="X396" s="3"/>
      <c r="Y396" s="3"/>
      <c r="Z396" s="3"/>
      <c r="AA396" s="3"/>
      <c r="AB396" s="3"/>
      <c r="AC396" s="3"/>
      <c r="AD396" s="3"/>
      <c r="AE396" s="3"/>
      <c r="AF396" s="3"/>
      <c r="AG396" s="3"/>
      <c r="AH396" s="3"/>
      <c r="AI396" s="3"/>
      <c r="AJ396" s="3"/>
    </row>
    <row r="397" spans="5:36" s="2" customFormat="1">
      <c r="E397" s="42"/>
      <c r="N397" s="123"/>
      <c r="O397" s="312"/>
      <c r="P397" s="3"/>
      <c r="Q397" s="3"/>
      <c r="R397" s="3"/>
      <c r="S397" s="3"/>
      <c r="T397" s="3"/>
      <c r="U397" s="3"/>
      <c r="V397" s="3"/>
      <c r="W397" s="3"/>
      <c r="X397" s="3"/>
      <c r="Y397" s="3"/>
      <c r="Z397" s="3"/>
      <c r="AA397" s="3"/>
      <c r="AB397" s="3"/>
      <c r="AC397" s="3"/>
      <c r="AD397" s="3"/>
      <c r="AE397" s="3"/>
      <c r="AF397" s="3"/>
      <c r="AG397" s="3"/>
      <c r="AH397" s="3"/>
      <c r="AI397" s="3"/>
      <c r="AJ397" s="3"/>
    </row>
    <row r="398" spans="5:36" s="2" customFormat="1">
      <c r="E398" s="42"/>
      <c r="N398" s="123"/>
      <c r="O398" s="312"/>
      <c r="P398" s="3"/>
      <c r="Q398" s="3"/>
      <c r="R398" s="3"/>
      <c r="S398" s="3"/>
      <c r="T398" s="3"/>
      <c r="U398" s="3"/>
      <c r="V398" s="3"/>
      <c r="W398" s="3"/>
      <c r="X398" s="3"/>
      <c r="Y398" s="3"/>
      <c r="Z398" s="3"/>
      <c r="AA398" s="3"/>
      <c r="AB398" s="3"/>
      <c r="AC398" s="3"/>
      <c r="AD398" s="3"/>
      <c r="AE398" s="3"/>
      <c r="AF398" s="3"/>
      <c r="AG398" s="3"/>
      <c r="AH398" s="3"/>
      <c r="AI398" s="3"/>
      <c r="AJ398" s="3"/>
    </row>
    <row r="399" spans="5:36" s="2" customFormat="1">
      <c r="E399" s="42"/>
      <c r="N399" s="123"/>
      <c r="O399" s="312"/>
      <c r="P399" s="3"/>
      <c r="Q399" s="3"/>
      <c r="R399" s="3"/>
      <c r="S399" s="3"/>
      <c r="T399" s="3"/>
      <c r="U399" s="3"/>
      <c r="V399" s="3"/>
      <c r="W399" s="3"/>
      <c r="X399" s="3"/>
      <c r="Y399" s="3"/>
      <c r="Z399" s="3"/>
      <c r="AA399" s="3"/>
      <c r="AB399" s="3"/>
      <c r="AC399" s="3"/>
      <c r="AD399" s="3"/>
      <c r="AE399" s="3"/>
      <c r="AF399" s="3"/>
      <c r="AG399" s="3"/>
      <c r="AH399" s="3"/>
      <c r="AI399" s="3"/>
      <c r="AJ399" s="3"/>
    </row>
    <row r="400" spans="5:36" s="2" customFormat="1">
      <c r="E400" s="42"/>
      <c r="N400" s="123"/>
      <c r="O400" s="312"/>
      <c r="P400" s="3"/>
      <c r="Q400" s="3"/>
      <c r="R400" s="3"/>
      <c r="S400" s="3"/>
      <c r="T400" s="3"/>
      <c r="U400" s="3"/>
      <c r="V400" s="3"/>
      <c r="W400" s="3"/>
      <c r="X400" s="3"/>
      <c r="Y400" s="3"/>
      <c r="Z400" s="3"/>
      <c r="AA400" s="3"/>
      <c r="AB400" s="3"/>
      <c r="AC400" s="3"/>
      <c r="AD400" s="3"/>
      <c r="AE400" s="3"/>
      <c r="AF400" s="3"/>
      <c r="AG400" s="3"/>
      <c r="AH400" s="3"/>
      <c r="AI400" s="3"/>
      <c r="AJ400" s="3"/>
    </row>
    <row r="401" spans="5:36" s="2" customFormat="1">
      <c r="E401" s="42"/>
      <c r="N401" s="123"/>
      <c r="O401" s="312"/>
      <c r="P401" s="3"/>
      <c r="Q401" s="3"/>
      <c r="R401" s="3"/>
      <c r="S401" s="3"/>
      <c r="T401" s="3"/>
      <c r="U401" s="3"/>
      <c r="V401" s="3"/>
      <c r="W401" s="3"/>
      <c r="X401" s="3"/>
      <c r="Y401" s="3"/>
      <c r="Z401" s="3"/>
      <c r="AA401" s="3"/>
      <c r="AB401" s="3"/>
      <c r="AC401" s="3"/>
      <c r="AD401" s="3"/>
      <c r="AE401" s="3"/>
      <c r="AF401" s="3"/>
      <c r="AG401" s="3"/>
      <c r="AH401" s="3"/>
      <c r="AI401" s="3"/>
      <c r="AJ401" s="3"/>
    </row>
    <row r="402" spans="5:36" s="2" customFormat="1">
      <c r="E402" s="42"/>
      <c r="N402" s="123"/>
      <c r="O402" s="312"/>
      <c r="P402" s="3"/>
      <c r="Q402" s="3"/>
      <c r="R402" s="3"/>
      <c r="S402" s="3"/>
      <c r="T402" s="3"/>
      <c r="U402" s="3"/>
      <c r="V402" s="3"/>
      <c r="W402" s="3"/>
      <c r="X402" s="3"/>
      <c r="Y402" s="3"/>
      <c r="Z402" s="3"/>
      <c r="AA402" s="3"/>
      <c r="AB402" s="3"/>
      <c r="AC402" s="3"/>
      <c r="AD402" s="3"/>
      <c r="AE402" s="3"/>
      <c r="AF402" s="3"/>
      <c r="AG402" s="3"/>
      <c r="AH402" s="3"/>
      <c r="AI402" s="3"/>
      <c r="AJ402" s="3"/>
    </row>
    <row r="403" spans="5:36" s="2" customFormat="1">
      <c r="E403" s="42"/>
      <c r="N403" s="123"/>
      <c r="O403" s="312"/>
      <c r="P403" s="3"/>
      <c r="Q403" s="3"/>
      <c r="R403" s="3"/>
      <c r="S403" s="3"/>
      <c r="T403" s="3"/>
      <c r="U403" s="3"/>
      <c r="V403" s="3"/>
      <c r="W403" s="3"/>
      <c r="X403" s="3"/>
      <c r="Y403" s="3"/>
      <c r="Z403" s="3"/>
      <c r="AA403" s="3"/>
      <c r="AB403" s="3"/>
      <c r="AC403" s="3"/>
      <c r="AD403" s="3"/>
      <c r="AE403" s="3"/>
      <c r="AF403" s="3"/>
      <c r="AG403" s="3"/>
      <c r="AH403" s="3"/>
      <c r="AI403" s="3"/>
      <c r="AJ403" s="3"/>
    </row>
    <row r="404" spans="5:36" s="2" customFormat="1">
      <c r="E404" s="42"/>
      <c r="N404" s="123"/>
      <c r="O404" s="312"/>
      <c r="P404" s="3"/>
      <c r="Q404" s="3"/>
      <c r="R404" s="3"/>
      <c r="S404" s="3"/>
      <c r="T404" s="3"/>
      <c r="U404" s="3"/>
      <c r="V404" s="3"/>
      <c r="W404" s="3"/>
      <c r="X404" s="3"/>
      <c r="Y404" s="3"/>
      <c r="Z404" s="3"/>
      <c r="AA404" s="3"/>
      <c r="AB404" s="3"/>
      <c r="AC404" s="3"/>
      <c r="AD404" s="3"/>
      <c r="AE404" s="3"/>
      <c r="AF404" s="3"/>
      <c r="AG404" s="3"/>
      <c r="AH404" s="3"/>
      <c r="AI404" s="3"/>
      <c r="AJ404" s="3"/>
    </row>
    <row r="405" spans="5:36" s="2" customFormat="1">
      <c r="E405" s="42"/>
      <c r="N405" s="123"/>
      <c r="O405" s="312"/>
      <c r="P405" s="3"/>
      <c r="Q405" s="3"/>
      <c r="R405" s="3"/>
      <c r="S405" s="3"/>
      <c r="T405" s="3"/>
      <c r="U405" s="3"/>
      <c r="V405" s="3"/>
      <c r="W405" s="3"/>
      <c r="X405" s="3"/>
      <c r="Y405" s="3"/>
      <c r="Z405" s="3"/>
      <c r="AA405" s="3"/>
      <c r="AB405" s="3"/>
      <c r="AC405" s="3"/>
      <c r="AD405" s="3"/>
      <c r="AE405" s="3"/>
      <c r="AF405" s="3"/>
      <c r="AG405" s="3"/>
      <c r="AH405" s="3"/>
      <c r="AI405" s="3"/>
      <c r="AJ405" s="3"/>
    </row>
    <row r="406" spans="5:36" s="2" customFormat="1">
      <c r="E406" s="42"/>
      <c r="N406" s="123"/>
      <c r="O406" s="312"/>
      <c r="P406" s="3"/>
      <c r="Q406" s="3"/>
      <c r="R406" s="3"/>
      <c r="S406" s="3"/>
      <c r="T406" s="3"/>
      <c r="U406" s="3"/>
      <c r="V406" s="3"/>
      <c r="W406" s="3"/>
      <c r="X406" s="3"/>
      <c r="Y406" s="3"/>
      <c r="Z406" s="3"/>
      <c r="AA406" s="3"/>
      <c r="AB406" s="3"/>
      <c r="AC406" s="3"/>
      <c r="AD406" s="3"/>
      <c r="AE406" s="3"/>
      <c r="AF406" s="3"/>
      <c r="AG406" s="3"/>
      <c r="AH406" s="3"/>
      <c r="AI406" s="3"/>
      <c r="AJ406" s="3"/>
    </row>
    <row r="407" spans="5:36" s="2" customFormat="1">
      <c r="E407" s="42"/>
      <c r="N407" s="123"/>
      <c r="O407" s="312"/>
      <c r="P407" s="3"/>
      <c r="Q407" s="3"/>
      <c r="R407" s="3"/>
      <c r="S407" s="3"/>
      <c r="T407" s="3"/>
      <c r="U407" s="3"/>
      <c r="V407" s="3"/>
      <c r="W407" s="3"/>
      <c r="X407" s="3"/>
      <c r="Y407" s="3"/>
      <c r="Z407" s="3"/>
      <c r="AA407" s="3"/>
      <c r="AB407" s="3"/>
      <c r="AC407" s="3"/>
      <c r="AD407" s="3"/>
      <c r="AE407" s="3"/>
      <c r="AF407" s="3"/>
      <c r="AG407" s="3"/>
      <c r="AH407" s="3"/>
      <c r="AI407" s="3"/>
      <c r="AJ407" s="3"/>
    </row>
    <row r="408" spans="5:36" s="2" customFormat="1">
      <c r="E408" s="42"/>
      <c r="N408" s="123"/>
      <c r="O408" s="312"/>
      <c r="P408" s="3"/>
      <c r="Q408" s="3"/>
      <c r="R408" s="3"/>
      <c r="S408" s="3"/>
      <c r="T408" s="3"/>
      <c r="U408" s="3"/>
      <c r="V408" s="3"/>
      <c r="W408" s="3"/>
      <c r="X408" s="3"/>
      <c r="Y408" s="3"/>
      <c r="Z408" s="3"/>
      <c r="AA408" s="3"/>
      <c r="AB408" s="3"/>
      <c r="AC408" s="3"/>
      <c r="AD408" s="3"/>
      <c r="AE408" s="3"/>
      <c r="AF408" s="3"/>
      <c r="AG408" s="3"/>
      <c r="AH408" s="3"/>
      <c r="AI408" s="3"/>
      <c r="AJ408" s="3"/>
    </row>
    <row r="409" spans="5:36" s="2" customFormat="1">
      <c r="E409" s="42"/>
      <c r="N409" s="123"/>
      <c r="O409" s="312"/>
      <c r="P409" s="3"/>
      <c r="Q409" s="3"/>
      <c r="R409" s="3"/>
      <c r="S409" s="3"/>
      <c r="T409" s="3"/>
      <c r="U409" s="3"/>
      <c r="V409" s="3"/>
      <c r="W409" s="3"/>
      <c r="X409" s="3"/>
      <c r="Y409" s="3"/>
      <c r="Z409" s="3"/>
      <c r="AA409" s="3"/>
      <c r="AB409" s="3"/>
      <c r="AC409" s="3"/>
      <c r="AD409" s="3"/>
      <c r="AE409" s="3"/>
      <c r="AF409" s="3"/>
      <c r="AG409" s="3"/>
      <c r="AH409" s="3"/>
      <c r="AI409" s="3"/>
      <c r="AJ409" s="3"/>
    </row>
    <row r="410" spans="5:36" s="2" customFormat="1">
      <c r="E410" s="42"/>
      <c r="N410" s="123"/>
      <c r="O410" s="312"/>
      <c r="P410" s="3"/>
      <c r="Q410" s="3"/>
      <c r="R410" s="3"/>
      <c r="S410" s="3"/>
      <c r="T410" s="3"/>
      <c r="U410" s="3"/>
      <c r="V410" s="3"/>
      <c r="W410" s="3"/>
      <c r="X410" s="3"/>
      <c r="Y410" s="3"/>
      <c r="Z410" s="3"/>
      <c r="AA410" s="3"/>
      <c r="AB410" s="3"/>
      <c r="AC410" s="3"/>
      <c r="AD410" s="3"/>
      <c r="AE410" s="3"/>
      <c r="AF410" s="3"/>
      <c r="AG410" s="3"/>
      <c r="AH410" s="3"/>
      <c r="AI410" s="3"/>
      <c r="AJ410" s="3"/>
    </row>
    <row r="411" spans="5:36" s="2" customFormat="1">
      <c r="E411" s="42"/>
      <c r="N411" s="123"/>
      <c r="O411" s="312"/>
      <c r="P411" s="3"/>
      <c r="Q411" s="3"/>
      <c r="R411" s="3"/>
      <c r="S411" s="3"/>
      <c r="T411" s="3"/>
      <c r="U411" s="3"/>
      <c r="V411" s="3"/>
      <c r="W411" s="3"/>
      <c r="X411" s="3"/>
      <c r="Y411" s="3"/>
      <c r="Z411" s="3"/>
      <c r="AA411" s="3"/>
      <c r="AB411" s="3"/>
      <c r="AC411" s="3"/>
      <c r="AD411" s="3"/>
      <c r="AE411" s="3"/>
      <c r="AF411" s="3"/>
      <c r="AG411" s="3"/>
      <c r="AH411" s="3"/>
      <c r="AI411" s="3"/>
      <c r="AJ411" s="3"/>
    </row>
    <row r="412" spans="5:36" s="2" customFormat="1">
      <c r="E412" s="42"/>
      <c r="N412" s="123"/>
      <c r="O412" s="312"/>
      <c r="P412" s="3"/>
      <c r="Q412" s="3"/>
      <c r="R412" s="3"/>
      <c r="S412" s="3"/>
      <c r="T412" s="3"/>
      <c r="U412" s="3"/>
      <c r="V412" s="3"/>
      <c r="W412" s="3"/>
      <c r="X412" s="3"/>
      <c r="Y412" s="3"/>
      <c r="Z412" s="3"/>
      <c r="AA412" s="3"/>
      <c r="AB412" s="3"/>
      <c r="AC412" s="3"/>
      <c r="AD412" s="3"/>
      <c r="AE412" s="3"/>
      <c r="AF412" s="3"/>
      <c r="AG412" s="3"/>
      <c r="AH412" s="3"/>
      <c r="AI412" s="3"/>
      <c r="AJ412" s="3"/>
    </row>
    <row r="413" spans="5:36" s="2" customFormat="1">
      <c r="E413" s="42"/>
      <c r="N413" s="123"/>
      <c r="O413" s="312"/>
      <c r="P413" s="3"/>
      <c r="Q413" s="3"/>
      <c r="R413" s="3"/>
      <c r="S413" s="3"/>
      <c r="T413" s="3"/>
      <c r="U413" s="3"/>
      <c r="V413" s="3"/>
      <c r="W413" s="3"/>
      <c r="X413" s="3"/>
      <c r="Y413" s="3"/>
      <c r="Z413" s="3"/>
      <c r="AA413" s="3"/>
      <c r="AB413" s="3"/>
      <c r="AC413" s="3"/>
      <c r="AD413" s="3"/>
      <c r="AE413" s="3"/>
      <c r="AF413" s="3"/>
      <c r="AG413" s="3"/>
      <c r="AH413" s="3"/>
      <c r="AI413" s="3"/>
      <c r="AJ413" s="3"/>
    </row>
    <row r="414" spans="5:36" s="2" customFormat="1">
      <c r="E414" s="42"/>
      <c r="N414" s="123"/>
      <c r="O414" s="312"/>
      <c r="P414" s="3"/>
      <c r="Q414" s="3"/>
      <c r="R414" s="3"/>
      <c r="S414" s="3"/>
      <c r="T414" s="3"/>
      <c r="U414" s="3"/>
      <c r="V414" s="3"/>
      <c r="W414" s="3"/>
      <c r="X414" s="3"/>
      <c r="Y414" s="3"/>
      <c r="Z414" s="3"/>
      <c r="AA414" s="3"/>
      <c r="AB414" s="3"/>
      <c r="AC414" s="3"/>
      <c r="AD414" s="3"/>
      <c r="AE414" s="3"/>
      <c r="AF414" s="3"/>
      <c r="AG414" s="3"/>
      <c r="AH414" s="3"/>
      <c r="AI414" s="3"/>
      <c r="AJ414" s="3"/>
    </row>
    <row r="415" spans="5:36" s="2" customFormat="1">
      <c r="E415" s="42"/>
      <c r="N415" s="123"/>
      <c r="O415" s="312"/>
      <c r="P415" s="3"/>
      <c r="Q415" s="3"/>
      <c r="R415" s="3"/>
      <c r="S415" s="3"/>
      <c r="T415" s="3"/>
      <c r="U415" s="3"/>
      <c r="V415" s="3"/>
      <c r="W415" s="3"/>
      <c r="X415" s="3"/>
      <c r="Y415" s="3"/>
      <c r="Z415" s="3"/>
      <c r="AA415" s="3"/>
      <c r="AB415" s="3"/>
      <c r="AC415" s="3"/>
      <c r="AD415" s="3"/>
      <c r="AE415" s="3"/>
      <c r="AF415" s="3"/>
      <c r="AG415" s="3"/>
      <c r="AH415" s="3"/>
      <c r="AI415" s="3"/>
      <c r="AJ415" s="3"/>
    </row>
    <row r="416" spans="5:36" s="2" customFormat="1">
      <c r="E416" s="42"/>
      <c r="N416" s="123"/>
      <c r="O416" s="312"/>
      <c r="P416" s="3"/>
      <c r="Q416" s="3"/>
      <c r="R416" s="3"/>
      <c r="S416" s="3"/>
      <c r="T416" s="3"/>
      <c r="U416" s="3"/>
      <c r="V416" s="3"/>
      <c r="W416" s="3"/>
      <c r="X416" s="3"/>
      <c r="Y416" s="3"/>
      <c r="Z416" s="3"/>
      <c r="AA416" s="3"/>
      <c r="AB416" s="3"/>
      <c r="AC416" s="3"/>
      <c r="AD416" s="3"/>
      <c r="AE416" s="3"/>
      <c r="AF416" s="3"/>
      <c r="AG416" s="3"/>
      <c r="AH416" s="3"/>
      <c r="AI416" s="3"/>
      <c r="AJ416" s="3"/>
    </row>
    <row r="417" spans="5:36" s="2" customFormat="1">
      <c r="E417" s="42"/>
      <c r="N417" s="123"/>
      <c r="O417" s="312"/>
      <c r="P417" s="3"/>
      <c r="Q417" s="3"/>
      <c r="R417" s="3"/>
      <c r="S417" s="3"/>
      <c r="T417" s="3"/>
      <c r="U417" s="3"/>
      <c r="V417" s="3"/>
      <c r="W417" s="3"/>
      <c r="X417" s="3"/>
      <c r="Y417" s="3"/>
      <c r="Z417" s="3"/>
      <c r="AA417" s="3"/>
      <c r="AB417" s="3"/>
      <c r="AC417" s="3"/>
      <c r="AD417" s="3"/>
      <c r="AE417" s="3"/>
      <c r="AF417" s="3"/>
      <c r="AG417" s="3"/>
      <c r="AH417" s="3"/>
      <c r="AI417" s="3"/>
      <c r="AJ417" s="3"/>
    </row>
    <row r="418" spans="5:36" s="2" customFormat="1">
      <c r="E418" s="42"/>
      <c r="N418" s="123"/>
      <c r="O418" s="312"/>
      <c r="P418" s="3"/>
      <c r="Q418" s="3"/>
      <c r="R418" s="3"/>
      <c r="S418" s="3"/>
      <c r="T418" s="3"/>
      <c r="U418" s="3"/>
      <c r="V418" s="3"/>
      <c r="W418" s="3"/>
      <c r="X418" s="3"/>
      <c r="Y418" s="3"/>
      <c r="Z418" s="3"/>
      <c r="AA418" s="3"/>
      <c r="AB418" s="3"/>
      <c r="AC418" s="3"/>
      <c r="AD418" s="3"/>
      <c r="AE418" s="3"/>
      <c r="AF418" s="3"/>
      <c r="AG418" s="3"/>
      <c r="AH418" s="3"/>
      <c r="AI418" s="3"/>
      <c r="AJ418" s="3"/>
    </row>
    <row r="419" spans="5:36" s="2" customFormat="1">
      <c r="E419" s="42"/>
      <c r="N419" s="123"/>
      <c r="O419" s="312"/>
      <c r="P419" s="3"/>
      <c r="Q419" s="3"/>
      <c r="R419" s="3"/>
      <c r="S419" s="3"/>
      <c r="T419" s="3"/>
      <c r="U419" s="3"/>
      <c r="V419" s="3"/>
      <c r="W419" s="3"/>
      <c r="X419" s="3"/>
      <c r="Y419" s="3"/>
      <c r="Z419" s="3"/>
      <c r="AA419" s="3"/>
      <c r="AB419" s="3"/>
      <c r="AC419" s="3"/>
      <c r="AD419" s="3"/>
      <c r="AE419" s="3"/>
      <c r="AF419" s="3"/>
      <c r="AG419" s="3"/>
      <c r="AH419" s="3"/>
      <c r="AI419" s="3"/>
      <c r="AJ419" s="3"/>
    </row>
    <row r="420" spans="5:36" s="2" customFormat="1">
      <c r="E420" s="42"/>
      <c r="N420" s="123"/>
      <c r="O420" s="312"/>
      <c r="P420" s="3"/>
      <c r="Q420" s="3"/>
      <c r="R420" s="3"/>
      <c r="S420" s="3"/>
      <c r="T420" s="3"/>
      <c r="U420" s="3"/>
      <c r="V420" s="3"/>
      <c r="W420" s="3"/>
      <c r="X420" s="3"/>
      <c r="Y420" s="3"/>
      <c r="Z420" s="3"/>
      <c r="AA420" s="3"/>
      <c r="AB420" s="3"/>
      <c r="AC420" s="3"/>
      <c r="AD420" s="3"/>
      <c r="AE420" s="3"/>
      <c r="AF420" s="3"/>
      <c r="AG420" s="3"/>
      <c r="AH420" s="3"/>
      <c r="AI420" s="3"/>
      <c r="AJ420" s="3"/>
    </row>
    <row r="421" spans="5:36" s="2" customFormat="1">
      <c r="E421" s="42"/>
      <c r="N421" s="123"/>
      <c r="O421" s="312"/>
      <c r="P421" s="3"/>
      <c r="Q421" s="3"/>
      <c r="R421" s="3"/>
      <c r="S421" s="3"/>
      <c r="T421" s="3"/>
      <c r="U421" s="3"/>
      <c r="V421" s="3"/>
      <c r="W421" s="3"/>
      <c r="X421" s="3"/>
      <c r="Y421" s="3"/>
      <c r="Z421" s="3"/>
      <c r="AA421" s="3"/>
      <c r="AB421" s="3"/>
      <c r="AC421" s="3"/>
      <c r="AD421" s="3"/>
      <c r="AE421" s="3"/>
      <c r="AF421" s="3"/>
      <c r="AG421" s="3"/>
      <c r="AH421" s="3"/>
      <c r="AI421" s="3"/>
      <c r="AJ421" s="3"/>
    </row>
    <row r="422" spans="5:36" s="2" customFormat="1">
      <c r="E422" s="42"/>
      <c r="N422" s="123"/>
      <c r="O422" s="312"/>
      <c r="P422" s="3"/>
      <c r="Q422" s="3"/>
      <c r="R422" s="3"/>
      <c r="S422" s="3"/>
      <c r="T422" s="3"/>
      <c r="U422" s="3"/>
      <c r="V422" s="3"/>
      <c r="W422" s="3"/>
      <c r="X422" s="3"/>
      <c r="Y422" s="3"/>
      <c r="Z422" s="3"/>
      <c r="AA422" s="3"/>
      <c r="AB422" s="3"/>
      <c r="AC422" s="3"/>
      <c r="AD422" s="3"/>
      <c r="AE422" s="3"/>
      <c r="AF422" s="3"/>
      <c r="AG422" s="3"/>
      <c r="AH422" s="3"/>
      <c r="AI422" s="3"/>
      <c r="AJ422" s="3"/>
    </row>
    <row r="423" spans="5:36" s="2" customFormat="1">
      <c r="E423" s="42"/>
      <c r="N423" s="123"/>
      <c r="O423" s="312"/>
      <c r="P423" s="3"/>
      <c r="Q423" s="3"/>
      <c r="R423" s="3"/>
      <c r="S423" s="3"/>
      <c r="T423" s="3"/>
      <c r="U423" s="3"/>
      <c r="V423" s="3"/>
      <c r="W423" s="3"/>
      <c r="X423" s="3"/>
      <c r="Y423" s="3"/>
      <c r="Z423" s="3"/>
      <c r="AA423" s="3"/>
      <c r="AB423" s="3"/>
      <c r="AC423" s="3"/>
      <c r="AD423" s="3"/>
      <c r="AE423" s="3"/>
      <c r="AF423" s="3"/>
      <c r="AG423" s="3"/>
      <c r="AH423" s="3"/>
      <c r="AI423" s="3"/>
      <c r="AJ423" s="3"/>
    </row>
    <row r="424" spans="5:36" s="2" customFormat="1">
      <c r="E424" s="42"/>
      <c r="N424" s="123"/>
      <c r="O424" s="312"/>
      <c r="P424" s="3"/>
      <c r="Q424" s="3"/>
      <c r="R424" s="3"/>
      <c r="S424" s="3"/>
      <c r="T424" s="3"/>
      <c r="U424" s="3"/>
      <c r="V424" s="3"/>
      <c r="W424" s="3"/>
      <c r="X424" s="3"/>
      <c r="Y424" s="3"/>
      <c r="Z424" s="3"/>
      <c r="AA424" s="3"/>
      <c r="AB424" s="3"/>
      <c r="AC424" s="3"/>
      <c r="AD424" s="3"/>
      <c r="AE424" s="3"/>
      <c r="AF424" s="3"/>
      <c r="AG424" s="3"/>
      <c r="AH424" s="3"/>
      <c r="AI424" s="3"/>
      <c r="AJ424" s="3"/>
    </row>
    <row r="425" spans="5:36" s="2" customFormat="1">
      <c r="E425" s="42"/>
      <c r="N425" s="123"/>
      <c r="O425" s="312"/>
      <c r="P425" s="3"/>
      <c r="Q425" s="3"/>
      <c r="R425" s="3"/>
      <c r="S425" s="3"/>
      <c r="T425" s="3"/>
      <c r="U425" s="3"/>
      <c r="V425" s="3"/>
      <c r="W425" s="3"/>
      <c r="X425" s="3"/>
      <c r="Y425" s="3"/>
      <c r="Z425" s="3"/>
      <c r="AA425" s="3"/>
      <c r="AB425" s="3"/>
      <c r="AC425" s="3"/>
      <c r="AD425" s="3"/>
      <c r="AE425" s="3"/>
      <c r="AF425" s="3"/>
      <c r="AG425" s="3"/>
      <c r="AH425" s="3"/>
      <c r="AI425" s="3"/>
      <c r="AJ425" s="3"/>
    </row>
    <row r="426" spans="5:36" s="2" customFormat="1">
      <c r="E426" s="42"/>
      <c r="N426" s="123"/>
      <c r="O426" s="312"/>
      <c r="P426" s="3"/>
      <c r="Q426" s="3"/>
      <c r="R426" s="3"/>
      <c r="S426" s="3"/>
      <c r="T426" s="3"/>
      <c r="U426" s="3"/>
      <c r="V426" s="3"/>
      <c r="W426" s="3"/>
      <c r="X426" s="3"/>
      <c r="Y426" s="3"/>
      <c r="Z426" s="3"/>
      <c r="AA426" s="3"/>
      <c r="AB426" s="3"/>
      <c r="AC426" s="3"/>
      <c r="AD426" s="3"/>
      <c r="AE426" s="3"/>
      <c r="AF426" s="3"/>
      <c r="AG426" s="3"/>
      <c r="AH426" s="3"/>
      <c r="AI426" s="3"/>
      <c r="AJ426" s="3"/>
    </row>
    <row r="427" spans="5:36" s="2" customFormat="1">
      <c r="E427" s="42"/>
      <c r="N427" s="123"/>
      <c r="O427" s="312"/>
      <c r="P427" s="3"/>
      <c r="Q427" s="3"/>
      <c r="R427" s="3"/>
      <c r="S427" s="3"/>
      <c r="T427" s="3"/>
      <c r="U427" s="3"/>
      <c r="V427" s="3"/>
      <c r="W427" s="3"/>
      <c r="X427" s="3"/>
      <c r="Y427" s="3"/>
      <c r="Z427" s="3"/>
      <c r="AA427" s="3"/>
      <c r="AB427" s="3"/>
      <c r="AC427" s="3"/>
      <c r="AD427" s="3"/>
      <c r="AE427" s="3"/>
      <c r="AF427" s="3"/>
      <c r="AG427" s="3"/>
      <c r="AH427" s="3"/>
      <c r="AI427" s="3"/>
      <c r="AJ427" s="3"/>
    </row>
    <row r="428" spans="5:36" s="2" customFormat="1">
      <c r="E428" s="42"/>
      <c r="N428" s="123"/>
      <c r="O428" s="312"/>
      <c r="P428" s="3"/>
      <c r="Q428" s="3"/>
      <c r="R428" s="3"/>
      <c r="S428" s="3"/>
      <c r="T428" s="3"/>
      <c r="U428" s="3"/>
      <c r="V428" s="3"/>
      <c r="W428" s="3"/>
      <c r="X428" s="3"/>
      <c r="Y428" s="3"/>
      <c r="Z428" s="3"/>
      <c r="AA428" s="3"/>
      <c r="AB428" s="3"/>
      <c r="AC428" s="3"/>
      <c r="AD428" s="3"/>
      <c r="AE428" s="3"/>
      <c r="AF428" s="3"/>
      <c r="AG428" s="3"/>
      <c r="AH428" s="3"/>
      <c r="AI428" s="3"/>
      <c r="AJ428" s="3"/>
    </row>
    <row r="429" spans="5:36" s="2" customFormat="1">
      <c r="E429" s="42"/>
      <c r="N429" s="123"/>
      <c r="O429" s="312"/>
      <c r="P429" s="3"/>
      <c r="Q429" s="3"/>
      <c r="R429" s="3"/>
      <c r="S429" s="3"/>
      <c r="T429" s="3"/>
      <c r="U429" s="3"/>
      <c r="V429" s="3"/>
      <c r="W429" s="3"/>
      <c r="X429" s="3"/>
      <c r="Y429" s="3"/>
      <c r="Z429" s="3"/>
      <c r="AA429" s="3"/>
      <c r="AB429" s="3"/>
      <c r="AC429" s="3"/>
      <c r="AD429" s="3"/>
      <c r="AE429" s="3"/>
      <c r="AF429" s="3"/>
      <c r="AG429" s="3"/>
      <c r="AH429" s="3"/>
      <c r="AI429" s="3"/>
      <c r="AJ429" s="3"/>
    </row>
    <row r="430" spans="5:36" s="2" customFormat="1">
      <c r="E430" s="42"/>
      <c r="N430" s="123"/>
      <c r="O430" s="312"/>
      <c r="P430" s="3"/>
      <c r="Q430" s="3"/>
      <c r="R430" s="3"/>
      <c r="S430" s="3"/>
      <c r="T430" s="3"/>
      <c r="U430" s="3"/>
      <c r="V430" s="3"/>
      <c r="W430" s="3"/>
      <c r="X430" s="3"/>
      <c r="Y430" s="3"/>
      <c r="Z430" s="3"/>
      <c r="AA430" s="3"/>
      <c r="AB430" s="3"/>
      <c r="AC430" s="3"/>
      <c r="AD430" s="3"/>
      <c r="AE430" s="3"/>
      <c r="AF430" s="3"/>
      <c r="AG430" s="3"/>
      <c r="AH430" s="3"/>
      <c r="AI430" s="3"/>
      <c r="AJ430" s="3"/>
    </row>
    <row r="431" spans="5:36" s="2" customFormat="1">
      <c r="E431" s="42"/>
      <c r="N431" s="123"/>
      <c r="O431" s="312"/>
      <c r="P431" s="3"/>
      <c r="Q431" s="3"/>
      <c r="R431" s="3"/>
      <c r="S431" s="3"/>
      <c r="T431" s="3"/>
      <c r="U431" s="3"/>
      <c r="V431" s="3"/>
      <c r="W431" s="3"/>
      <c r="X431" s="3"/>
      <c r="Y431" s="3"/>
      <c r="Z431" s="3"/>
      <c r="AA431" s="3"/>
      <c r="AB431" s="3"/>
      <c r="AC431" s="3"/>
      <c r="AD431" s="3"/>
      <c r="AE431" s="3"/>
      <c r="AF431" s="3"/>
      <c r="AG431" s="3"/>
      <c r="AH431" s="3"/>
      <c r="AI431" s="3"/>
      <c r="AJ431" s="3"/>
    </row>
    <row r="432" spans="5:36" s="2" customFormat="1">
      <c r="E432" s="42"/>
      <c r="N432" s="123"/>
      <c r="O432" s="312"/>
      <c r="P432" s="3"/>
      <c r="Q432" s="3"/>
      <c r="R432" s="3"/>
      <c r="S432" s="3"/>
      <c r="T432" s="3"/>
      <c r="U432" s="3"/>
      <c r="V432" s="3"/>
      <c r="W432" s="3"/>
      <c r="X432" s="3"/>
      <c r="Y432" s="3"/>
      <c r="Z432" s="3"/>
      <c r="AA432" s="3"/>
      <c r="AB432" s="3"/>
      <c r="AC432" s="3"/>
      <c r="AD432" s="3"/>
      <c r="AE432" s="3"/>
      <c r="AF432" s="3"/>
      <c r="AG432" s="3"/>
      <c r="AH432" s="3"/>
      <c r="AI432" s="3"/>
      <c r="AJ432" s="3"/>
    </row>
    <row r="433" spans="5:36" s="2" customFormat="1">
      <c r="E433" s="42"/>
      <c r="N433" s="123"/>
      <c r="O433" s="312"/>
      <c r="P433" s="3"/>
      <c r="Q433" s="3"/>
      <c r="R433" s="3"/>
      <c r="S433" s="3"/>
      <c r="T433" s="3"/>
      <c r="U433" s="3"/>
      <c r="V433" s="3"/>
      <c r="W433" s="3"/>
      <c r="X433" s="3"/>
      <c r="Y433" s="3"/>
      <c r="Z433" s="3"/>
      <c r="AA433" s="3"/>
      <c r="AB433" s="3"/>
      <c r="AC433" s="3"/>
      <c r="AD433" s="3"/>
      <c r="AE433" s="3"/>
      <c r="AF433" s="3"/>
      <c r="AG433" s="3"/>
      <c r="AH433" s="3"/>
      <c r="AI433" s="3"/>
      <c r="AJ433" s="3"/>
    </row>
    <row r="434" spans="5:36" s="2" customFormat="1">
      <c r="E434" s="42"/>
      <c r="N434" s="123"/>
      <c r="O434" s="312"/>
      <c r="P434" s="3"/>
      <c r="Q434" s="3"/>
      <c r="R434" s="3"/>
      <c r="S434" s="3"/>
      <c r="T434" s="3"/>
      <c r="U434" s="3"/>
      <c r="V434" s="3"/>
      <c r="W434" s="3"/>
      <c r="X434" s="3"/>
      <c r="Y434" s="3"/>
      <c r="Z434" s="3"/>
      <c r="AA434" s="3"/>
      <c r="AB434" s="3"/>
      <c r="AC434" s="3"/>
      <c r="AD434" s="3"/>
      <c r="AE434" s="3"/>
      <c r="AF434" s="3"/>
      <c r="AG434" s="3"/>
      <c r="AH434" s="3"/>
      <c r="AI434" s="3"/>
      <c r="AJ434" s="3"/>
    </row>
    <row r="435" spans="5:36" s="2" customFormat="1">
      <c r="E435" s="42"/>
      <c r="N435" s="123"/>
      <c r="O435" s="312"/>
      <c r="P435" s="3"/>
      <c r="Q435" s="3"/>
      <c r="R435" s="3"/>
      <c r="S435" s="3"/>
      <c r="T435" s="3"/>
      <c r="U435" s="3"/>
      <c r="V435" s="3"/>
      <c r="W435" s="3"/>
      <c r="X435" s="3"/>
      <c r="Y435" s="3"/>
      <c r="Z435" s="3"/>
      <c r="AA435" s="3"/>
      <c r="AB435" s="3"/>
      <c r="AC435" s="3"/>
      <c r="AD435" s="3"/>
      <c r="AE435" s="3"/>
      <c r="AF435" s="3"/>
      <c r="AG435" s="3"/>
      <c r="AH435" s="3"/>
      <c r="AI435" s="3"/>
      <c r="AJ435" s="3"/>
    </row>
    <row r="436" spans="5:36" s="2" customFormat="1">
      <c r="E436" s="42"/>
      <c r="N436" s="123"/>
      <c r="O436" s="312"/>
      <c r="P436" s="3"/>
      <c r="Q436" s="3"/>
      <c r="R436" s="3"/>
      <c r="S436" s="3"/>
      <c r="T436" s="3"/>
      <c r="U436" s="3"/>
      <c r="V436" s="3"/>
      <c r="W436" s="3"/>
      <c r="X436" s="3"/>
      <c r="Y436" s="3"/>
      <c r="Z436" s="3"/>
      <c r="AA436" s="3"/>
      <c r="AB436" s="3"/>
      <c r="AC436" s="3"/>
      <c r="AD436" s="3"/>
      <c r="AE436" s="3"/>
      <c r="AF436" s="3"/>
      <c r="AG436" s="3"/>
      <c r="AH436" s="3"/>
      <c r="AI436" s="3"/>
      <c r="AJ436" s="3"/>
    </row>
    <row r="437" spans="5:36" s="2" customFormat="1">
      <c r="E437" s="42"/>
      <c r="N437" s="123"/>
      <c r="O437" s="312"/>
      <c r="P437" s="3"/>
      <c r="Q437" s="3"/>
      <c r="R437" s="3"/>
      <c r="S437" s="3"/>
      <c r="T437" s="3"/>
      <c r="U437" s="3"/>
      <c r="V437" s="3"/>
      <c r="W437" s="3"/>
      <c r="X437" s="3"/>
      <c r="Y437" s="3"/>
      <c r="Z437" s="3"/>
      <c r="AA437" s="3"/>
      <c r="AB437" s="3"/>
      <c r="AC437" s="3"/>
      <c r="AD437" s="3"/>
      <c r="AE437" s="3"/>
      <c r="AF437" s="3"/>
      <c r="AG437" s="3"/>
      <c r="AH437" s="3"/>
      <c r="AI437" s="3"/>
      <c r="AJ437" s="3"/>
    </row>
    <row r="438" spans="5:36" s="2" customFormat="1">
      <c r="E438" s="42"/>
      <c r="N438" s="123"/>
      <c r="O438" s="312"/>
      <c r="P438" s="3"/>
      <c r="Q438" s="3"/>
      <c r="R438" s="3"/>
      <c r="S438" s="3"/>
      <c r="T438" s="3"/>
      <c r="U438" s="3"/>
      <c r="V438" s="3"/>
      <c r="W438" s="3"/>
      <c r="X438" s="3"/>
      <c r="Y438" s="3"/>
      <c r="Z438" s="3"/>
      <c r="AA438" s="3"/>
      <c r="AB438" s="3"/>
      <c r="AC438" s="3"/>
      <c r="AD438" s="3"/>
      <c r="AE438" s="3"/>
      <c r="AF438" s="3"/>
      <c r="AG438" s="3"/>
      <c r="AH438" s="3"/>
      <c r="AI438" s="3"/>
      <c r="AJ438" s="3"/>
    </row>
    <row r="439" spans="5:36" s="2" customFormat="1">
      <c r="E439" s="42"/>
      <c r="N439" s="123"/>
      <c r="O439" s="312"/>
      <c r="P439" s="3"/>
      <c r="Q439" s="3"/>
      <c r="R439" s="3"/>
      <c r="S439" s="3"/>
      <c r="T439" s="3"/>
      <c r="U439" s="3"/>
      <c r="V439" s="3"/>
      <c r="W439" s="3"/>
      <c r="X439" s="3"/>
      <c r="Y439" s="3"/>
      <c r="Z439" s="3"/>
      <c r="AA439" s="3"/>
      <c r="AB439" s="3"/>
      <c r="AC439" s="3"/>
      <c r="AD439" s="3"/>
      <c r="AE439" s="3"/>
      <c r="AF439" s="3"/>
      <c r="AG439" s="3"/>
      <c r="AH439" s="3"/>
      <c r="AI439" s="3"/>
      <c r="AJ439" s="3"/>
    </row>
    <row r="440" spans="5:36" s="2" customFormat="1">
      <c r="E440" s="42"/>
      <c r="N440" s="123"/>
      <c r="O440" s="312"/>
      <c r="P440" s="3"/>
      <c r="Q440" s="3"/>
      <c r="R440" s="3"/>
      <c r="S440" s="3"/>
      <c r="T440" s="3"/>
      <c r="U440" s="3"/>
      <c r="V440" s="3"/>
      <c r="W440" s="3"/>
      <c r="X440" s="3"/>
      <c r="Y440" s="3"/>
      <c r="Z440" s="3"/>
      <c r="AA440" s="3"/>
      <c r="AB440" s="3"/>
      <c r="AC440" s="3"/>
      <c r="AD440" s="3"/>
      <c r="AE440" s="3"/>
      <c r="AF440" s="3"/>
      <c r="AG440" s="3"/>
      <c r="AH440" s="3"/>
      <c r="AI440" s="3"/>
      <c r="AJ440" s="3"/>
    </row>
    <row r="441" spans="5:36" s="2" customFormat="1">
      <c r="E441" s="42"/>
      <c r="N441" s="123"/>
      <c r="O441" s="312"/>
      <c r="P441" s="3"/>
      <c r="Q441" s="3"/>
      <c r="R441" s="3"/>
      <c r="S441" s="3"/>
      <c r="T441" s="3"/>
      <c r="U441" s="3"/>
      <c r="V441" s="3"/>
      <c r="W441" s="3"/>
      <c r="X441" s="3"/>
      <c r="Y441" s="3"/>
      <c r="Z441" s="3"/>
      <c r="AA441" s="3"/>
      <c r="AB441" s="3"/>
      <c r="AC441" s="3"/>
      <c r="AD441" s="3"/>
      <c r="AE441" s="3"/>
      <c r="AF441" s="3"/>
      <c r="AG441" s="3"/>
      <c r="AH441" s="3"/>
      <c r="AI441" s="3"/>
      <c r="AJ441" s="3"/>
    </row>
    <row r="442" spans="5:36" s="2" customFormat="1">
      <c r="E442" s="42"/>
      <c r="N442" s="123"/>
      <c r="O442" s="312"/>
      <c r="P442" s="3"/>
      <c r="Q442" s="3"/>
      <c r="R442" s="3"/>
      <c r="S442" s="3"/>
      <c r="T442" s="3"/>
      <c r="U442" s="3"/>
      <c r="V442" s="3"/>
      <c r="W442" s="3"/>
      <c r="X442" s="3"/>
      <c r="Y442" s="3"/>
      <c r="Z442" s="3"/>
      <c r="AA442" s="3"/>
      <c r="AB442" s="3"/>
      <c r="AC442" s="3"/>
      <c r="AD442" s="3"/>
      <c r="AE442" s="3"/>
      <c r="AF442" s="3"/>
      <c r="AG442" s="3"/>
      <c r="AH442" s="3"/>
      <c r="AI442" s="3"/>
      <c r="AJ442" s="3"/>
    </row>
    <row r="443" spans="5:36" s="2" customFormat="1">
      <c r="E443" s="42"/>
      <c r="N443" s="123"/>
      <c r="O443" s="312"/>
      <c r="P443" s="3"/>
      <c r="Q443" s="3"/>
      <c r="R443" s="3"/>
      <c r="S443" s="3"/>
      <c r="T443" s="3"/>
      <c r="U443" s="3"/>
      <c r="V443" s="3"/>
      <c r="W443" s="3"/>
      <c r="X443" s="3"/>
      <c r="Y443" s="3"/>
      <c r="Z443" s="3"/>
      <c r="AA443" s="3"/>
      <c r="AB443" s="3"/>
      <c r="AC443" s="3"/>
      <c r="AD443" s="3"/>
      <c r="AE443" s="3"/>
      <c r="AF443" s="3"/>
      <c r="AG443" s="3"/>
      <c r="AH443" s="3"/>
      <c r="AI443" s="3"/>
      <c r="AJ443" s="3"/>
    </row>
    <row r="444" spans="5:36" s="2" customFormat="1">
      <c r="E444" s="42"/>
      <c r="N444" s="123"/>
      <c r="O444" s="312"/>
      <c r="P444" s="3"/>
      <c r="Q444" s="3"/>
      <c r="R444" s="3"/>
      <c r="S444" s="3"/>
      <c r="T444" s="3"/>
      <c r="U444" s="3"/>
      <c r="V444" s="3"/>
      <c r="W444" s="3"/>
      <c r="X444" s="3"/>
      <c r="Y444" s="3"/>
      <c r="Z444" s="3"/>
      <c r="AA444" s="3"/>
      <c r="AB444" s="3"/>
      <c r="AC444" s="3"/>
      <c r="AD444" s="3"/>
      <c r="AE444" s="3"/>
      <c r="AF444" s="3"/>
      <c r="AG444" s="3"/>
      <c r="AH444" s="3"/>
      <c r="AI444" s="3"/>
      <c r="AJ444" s="3"/>
    </row>
    <row r="445" spans="5:36" s="2" customFormat="1">
      <c r="E445" s="42"/>
      <c r="N445" s="123"/>
      <c r="O445" s="312"/>
      <c r="P445" s="3"/>
      <c r="Q445" s="3"/>
      <c r="R445" s="3"/>
      <c r="S445" s="3"/>
      <c r="T445" s="3"/>
      <c r="U445" s="3"/>
      <c r="V445" s="3"/>
      <c r="W445" s="3"/>
      <c r="X445" s="3"/>
      <c r="Y445" s="3"/>
      <c r="Z445" s="3"/>
      <c r="AA445" s="3"/>
      <c r="AB445" s="3"/>
      <c r="AC445" s="3"/>
      <c r="AD445" s="3"/>
      <c r="AE445" s="3"/>
      <c r="AF445" s="3"/>
      <c r="AG445" s="3"/>
      <c r="AH445" s="3"/>
      <c r="AI445" s="3"/>
      <c r="AJ445" s="3"/>
    </row>
    <row r="446" spans="5:36" s="2" customFormat="1">
      <c r="E446" s="42"/>
      <c r="N446" s="123"/>
      <c r="O446" s="312"/>
      <c r="P446" s="3"/>
      <c r="Q446" s="3"/>
      <c r="R446" s="3"/>
      <c r="S446" s="3"/>
      <c r="T446" s="3"/>
      <c r="U446" s="3"/>
      <c r="V446" s="3"/>
      <c r="W446" s="3"/>
      <c r="X446" s="3"/>
      <c r="Y446" s="3"/>
      <c r="Z446" s="3"/>
      <c r="AA446" s="3"/>
      <c r="AB446" s="3"/>
      <c r="AC446" s="3"/>
      <c r="AD446" s="3"/>
      <c r="AE446" s="3"/>
      <c r="AF446" s="3"/>
      <c r="AG446" s="3"/>
      <c r="AH446" s="3"/>
      <c r="AI446" s="3"/>
      <c r="AJ446" s="3"/>
    </row>
    <row r="447" spans="5:36" s="2" customFormat="1">
      <c r="E447" s="42"/>
      <c r="N447" s="123"/>
      <c r="O447" s="312"/>
      <c r="P447" s="3"/>
      <c r="Q447" s="3"/>
      <c r="R447" s="3"/>
      <c r="S447" s="3"/>
      <c r="T447" s="3"/>
      <c r="U447" s="3"/>
      <c r="V447" s="3"/>
      <c r="W447" s="3"/>
      <c r="X447" s="3"/>
      <c r="Y447" s="3"/>
      <c r="Z447" s="3"/>
      <c r="AA447" s="3"/>
      <c r="AB447" s="3"/>
      <c r="AC447" s="3"/>
      <c r="AD447" s="3"/>
      <c r="AE447" s="3"/>
      <c r="AF447" s="3"/>
      <c r="AG447" s="3"/>
      <c r="AH447" s="3"/>
      <c r="AI447" s="3"/>
      <c r="AJ447" s="3"/>
    </row>
    <row r="448" spans="5:36" s="2" customFormat="1">
      <c r="E448" s="42"/>
      <c r="N448" s="123"/>
      <c r="O448" s="312"/>
      <c r="P448" s="3"/>
      <c r="Q448" s="3"/>
      <c r="R448" s="3"/>
      <c r="S448" s="3"/>
      <c r="T448" s="3"/>
      <c r="U448" s="3"/>
      <c r="V448" s="3"/>
      <c r="W448" s="3"/>
      <c r="X448" s="3"/>
      <c r="Y448" s="3"/>
      <c r="Z448" s="3"/>
      <c r="AA448" s="3"/>
      <c r="AB448" s="3"/>
      <c r="AC448" s="3"/>
      <c r="AD448" s="3"/>
      <c r="AE448" s="3"/>
      <c r="AF448" s="3"/>
      <c r="AG448" s="3"/>
      <c r="AH448" s="3"/>
      <c r="AI448" s="3"/>
      <c r="AJ448" s="3"/>
    </row>
    <row r="449" spans="5:36" s="2" customFormat="1">
      <c r="E449" s="42"/>
      <c r="N449" s="123"/>
      <c r="O449" s="312"/>
      <c r="P449" s="3"/>
      <c r="Q449" s="3"/>
      <c r="R449" s="3"/>
      <c r="S449" s="3"/>
      <c r="T449" s="3"/>
      <c r="U449" s="3"/>
      <c r="V449" s="3"/>
      <c r="W449" s="3"/>
      <c r="X449" s="3"/>
      <c r="Y449" s="3"/>
      <c r="Z449" s="3"/>
      <c r="AA449" s="3"/>
      <c r="AB449" s="3"/>
      <c r="AC449" s="3"/>
      <c r="AD449" s="3"/>
      <c r="AE449" s="3"/>
      <c r="AF449" s="3"/>
      <c r="AG449" s="3"/>
      <c r="AH449" s="3"/>
      <c r="AI449" s="3"/>
      <c r="AJ449" s="3"/>
    </row>
    <row r="450" spans="5:36" s="2" customFormat="1">
      <c r="E450" s="42"/>
      <c r="N450" s="123"/>
      <c r="O450" s="312"/>
      <c r="P450" s="3"/>
      <c r="Q450" s="3"/>
      <c r="R450" s="3"/>
      <c r="S450" s="3"/>
      <c r="T450" s="3"/>
      <c r="U450" s="3"/>
      <c r="V450" s="3"/>
      <c r="W450" s="3"/>
      <c r="X450" s="3"/>
      <c r="Y450" s="3"/>
      <c r="Z450" s="3"/>
      <c r="AA450" s="3"/>
      <c r="AB450" s="3"/>
      <c r="AC450" s="3"/>
      <c r="AD450" s="3"/>
      <c r="AE450" s="3"/>
      <c r="AF450" s="3"/>
      <c r="AG450" s="3"/>
      <c r="AH450" s="3"/>
      <c r="AI450" s="3"/>
      <c r="AJ450" s="3"/>
    </row>
    <row r="451" spans="5:36" s="2" customFormat="1">
      <c r="E451" s="42"/>
      <c r="N451" s="123"/>
      <c r="O451" s="312"/>
      <c r="P451" s="3"/>
      <c r="Q451" s="3"/>
      <c r="R451" s="3"/>
      <c r="S451" s="3"/>
      <c r="T451" s="3"/>
      <c r="U451" s="3"/>
      <c r="V451" s="3"/>
      <c r="W451" s="3"/>
      <c r="X451" s="3"/>
      <c r="Y451" s="3"/>
      <c r="Z451" s="3"/>
      <c r="AA451" s="3"/>
      <c r="AB451" s="3"/>
      <c r="AC451" s="3"/>
      <c r="AD451" s="3"/>
      <c r="AE451" s="3"/>
      <c r="AF451" s="3"/>
      <c r="AG451" s="3"/>
      <c r="AH451" s="3"/>
      <c r="AI451" s="3"/>
      <c r="AJ451" s="3"/>
    </row>
    <row r="452" spans="5:36" s="2" customFormat="1">
      <c r="E452" s="42"/>
      <c r="N452" s="123"/>
      <c r="O452" s="312"/>
      <c r="P452" s="3"/>
      <c r="Q452" s="3"/>
      <c r="R452" s="3"/>
      <c r="S452" s="3"/>
      <c r="T452" s="3"/>
      <c r="U452" s="3"/>
      <c r="V452" s="3"/>
      <c r="W452" s="3"/>
      <c r="X452" s="3"/>
      <c r="Y452" s="3"/>
      <c r="Z452" s="3"/>
      <c r="AA452" s="3"/>
      <c r="AB452" s="3"/>
      <c r="AC452" s="3"/>
      <c r="AD452" s="3"/>
      <c r="AE452" s="3"/>
      <c r="AF452" s="3"/>
      <c r="AG452" s="3"/>
      <c r="AH452" s="3"/>
      <c r="AI452" s="3"/>
      <c r="AJ452" s="3"/>
    </row>
    <row r="453" spans="5:36" s="2" customFormat="1">
      <c r="E453" s="42"/>
      <c r="N453" s="123"/>
      <c r="O453" s="312"/>
      <c r="P453" s="3"/>
      <c r="Q453" s="3"/>
      <c r="R453" s="3"/>
      <c r="S453" s="3"/>
      <c r="T453" s="3"/>
      <c r="U453" s="3"/>
      <c r="V453" s="3"/>
      <c r="W453" s="3"/>
      <c r="X453" s="3"/>
      <c r="Y453" s="3"/>
      <c r="Z453" s="3"/>
      <c r="AA453" s="3"/>
      <c r="AB453" s="3"/>
      <c r="AC453" s="3"/>
      <c r="AD453" s="3"/>
      <c r="AE453" s="3"/>
      <c r="AF453" s="3"/>
      <c r="AG453" s="3"/>
      <c r="AH453" s="3"/>
      <c r="AI453" s="3"/>
      <c r="AJ453" s="3"/>
    </row>
    <row r="454" spans="5:36" s="2" customFormat="1">
      <c r="E454" s="42"/>
      <c r="N454" s="123"/>
      <c r="O454" s="312"/>
      <c r="P454" s="3"/>
      <c r="Q454" s="3"/>
      <c r="R454" s="3"/>
      <c r="S454" s="3"/>
      <c r="T454" s="3"/>
      <c r="U454" s="3"/>
      <c r="V454" s="3"/>
      <c r="W454" s="3"/>
      <c r="X454" s="3"/>
      <c r="Y454" s="3"/>
      <c r="Z454" s="3"/>
      <c r="AA454" s="3"/>
      <c r="AB454" s="3"/>
      <c r="AC454" s="3"/>
      <c r="AD454" s="3"/>
      <c r="AE454" s="3"/>
      <c r="AF454" s="3"/>
      <c r="AG454" s="3"/>
      <c r="AH454" s="3"/>
      <c r="AI454" s="3"/>
      <c r="AJ454" s="3"/>
    </row>
    <row r="455" spans="5:36" s="2" customFormat="1">
      <c r="E455" s="42"/>
      <c r="N455" s="123"/>
      <c r="O455" s="312"/>
      <c r="P455" s="3"/>
      <c r="Q455" s="3"/>
      <c r="R455" s="3"/>
      <c r="S455" s="3"/>
      <c r="T455" s="3"/>
      <c r="U455" s="3"/>
      <c r="V455" s="3"/>
      <c r="W455" s="3"/>
      <c r="X455" s="3"/>
      <c r="Y455" s="3"/>
      <c r="Z455" s="3"/>
      <c r="AA455" s="3"/>
      <c r="AB455" s="3"/>
      <c r="AC455" s="3"/>
      <c r="AD455" s="3"/>
      <c r="AE455" s="3"/>
      <c r="AF455" s="3"/>
      <c r="AG455" s="3"/>
      <c r="AH455" s="3"/>
      <c r="AI455" s="3"/>
      <c r="AJ455" s="3"/>
    </row>
    <row r="456" spans="5:36" s="2" customFormat="1">
      <c r="E456" s="42"/>
      <c r="N456" s="123"/>
      <c r="O456" s="312"/>
      <c r="P456" s="3"/>
      <c r="Q456" s="3"/>
      <c r="R456" s="3"/>
      <c r="S456" s="3"/>
      <c r="T456" s="3"/>
      <c r="U456" s="3"/>
      <c r="V456" s="3"/>
      <c r="W456" s="3"/>
      <c r="X456" s="3"/>
      <c r="Y456" s="3"/>
      <c r="Z456" s="3"/>
      <c r="AA456" s="3"/>
      <c r="AB456" s="3"/>
      <c r="AC456" s="3"/>
      <c r="AD456" s="3"/>
      <c r="AE456" s="3"/>
      <c r="AF456" s="3"/>
      <c r="AG456" s="3"/>
      <c r="AH456" s="3"/>
      <c r="AI456" s="3"/>
      <c r="AJ456" s="3"/>
    </row>
    <row r="457" spans="5:36" s="2" customFormat="1">
      <c r="E457" s="42"/>
      <c r="N457" s="123"/>
      <c r="O457" s="312"/>
      <c r="P457" s="3"/>
      <c r="Q457" s="3"/>
      <c r="R457" s="3"/>
      <c r="S457" s="3"/>
      <c r="T457" s="3"/>
      <c r="U457" s="3"/>
      <c r="V457" s="3"/>
      <c r="W457" s="3"/>
      <c r="X457" s="3"/>
      <c r="Y457" s="3"/>
      <c r="Z457" s="3"/>
      <c r="AA457" s="3"/>
      <c r="AB457" s="3"/>
      <c r="AC457" s="3"/>
      <c r="AD457" s="3"/>
      <c r="AE457" s="3"/>
      <c r="AF457" s="3"/>
      <c r="AG457" s="3"/>
      <c r="AH457" s="3"/>
      <c r="AI457" s="3"/>
      <c r="AJ457" s="3"/>
    </row>
    <row r="458" spans="5:36" s="2" customFormat="1">
      <c r="E458" s="42"/>
      <c r="N458" s="123"/>
      <c r="O458" s="312"/>
      <c r="P458" s="3"/>
      <c r="Q458" s="3"/>
      <c r="R458" s="3"/>
      <c r="S458" s="3"/>
      <c r="T458" s="3"/>
      <c r="U458" s="3"/>
      <c r="V458" s="3"/>
      <c r="W458" s="3"/>
      <c r="X458" s="3"/>
      <c r="Y458" s="3"/>
      <c r="Z458" s="3"/>
      <c r="AA458" s="3"/>
      <c r="AB458" s="3"/>
      <c r="AC458" s="3"/>
      <c r="AD458" s="3"/>
      <c r="AE458" s="3"/>
      <c r="AF458" s="3"/>
      <c r="AG458" s="3"/>
      <c r="AH458" s="3"/>
      <c r="AI458" s="3"/>
      <c r="AJ458" s="3"/>
    </row>
    <row r="459" spans="5:36" s="2" customFormat="1">
      <c r="E459" s="42"/>
      <c r="N459" s="123"/>
      <c r="O459" s="312"/>
      <c r="P459" s="3"/>
      <c r="Q459" s="3"/>
      <c r="R459" s="3"/>
      <c r="S459" s="3"/>
      <c r="T459" s="3"/>
      <c r="U459" s="3"/>
      <c r="V459" s="3"/>
      <c r="W459" s="3"/>
      <c r="X459" s="3"/>
      <c r="Y459" s="3"/>
      <c r="Z459" s="3"/>
      <c r="AA459" s="3"/>
      <c r="AB459" s="3"/>
      <c r="AC459" s="3"/>
      <c r="AD459" s="3"/>
      <c r="AE459" s="3"/>
      <c r="AF459" s="3"/>
      <c r="AG459" s="3"/>
      <c r="AH459" s="3"/>
      <c r="AI459" s="3"/>
      <c r="AJ459" s="3"/>
    </row>
    <row r="460" spans="5:36" s="2" customFormat="1">
      <c r="E460" s="42"/>
      <c r="N460" s="123"/>
      <c r="O460" s="312"/>
      <c r="P460" s="3"/>
      <c r="Q460" s="3"/>
      <c r="R460" s="3"/>
      <c r="S460" s="3"/>
      <c r="T460" s="3"/>
      <c r="U460" s="3"/>
      <c r="V460" s="3"/>
      <c r="W460" s="3"/>
      <c r="X460" s="3"/>
      <c r="Y460" s="3"/>
      <c r="Z460" s="3"/>
      <c r="AA460" s="3"/>
      <c r="AB460" s="3"/>
      <c r="AC460" s="3"/>
      <c r="AD460" s="3"/>
      <c r="AE460" s="3"/>
      <c r="AF460" s="3"/>
      <c r="AG460" s="3"/>
      <c r="AH460" s="3"/>
      <c r="AI460" s="3"/>
      <c r="AJ460" s="3"/>
    </row>
    <row r="461" spans="5:36" s="2" customFormat="1">
      <c r="E461" s="42"/>
      <c r="N461" s="123"/>
      <c r="O461" s="312"/>
      <c r="P461" s="3"/>
      <c r="Q461" s="3"/>
      <c r="R461" s="3"/>
      <c r="S461" s="3"/>
      <c r="T461" s="3"/>
      <c r="U461" s="3"/>
      <c r="V461" s="3"/>
      <c r="W461" s="3"/>
      <c r="X461" s="3"/>
      <c r="Y461" s="3"/>
      <c r="Z461" s="3"/>
      <c r="AA461" s="3"/>
      <c r="AB461" s="3"/>
      <c r="AC461" s="3"/>
      <c r="AD461" s="3"/>
      <c r="AE461" s="3"/>
      <c r="AF461" s="3"/>
      <c r="AG461" s="3"/>
      <c r="AH461" s="3"/>
      <c r="AI461" s="3"/>
      <c r="AJ461" s="3"/>
    </row>
    <row r="462" spans="5:36" s="2" customFormat="1">
      <c r="E462" s="42"/>
      <c r="N462" s="123"/>
      <c r="O462" s="312"/>
      <c r="P462" s="3"/>
      <c r="Q462" s="3"/>
      <c r="R462" s="3"/>
      <c r="S462" s="3"/>
      <c r="T462" s="3"/>
      <c r="U462" s="3"/>
      <c r="V462" s="3"/>
      <c r="W462" s="3"/>
      <c r="X462" s="3"/>
      <c r="Y462" s="3"/>
      <c r="Z462" s="3"/>
      <c r="AA462" s="3"/>
      <c r="AB462" s="3"/>
      <c r="AC462" s="3"/>
      <c r="AD462" s="3"/>
      <c r="AE462" s="3"/>
      <c r="AF462" s="3"/>
      <c r="AG462" s="3"/>
      <c r="AH462" s="3"/>
      <c r="AI462" s="3"/>
      <c r="AJ462" s="3"/>
    </row>
    <row r="463" spans="5:36" s="2" customFormat="1">
      <c r="E463" s="42"/>
      <c r="N463" s="123"/>
      <c r="O463" s="312"/>
      <c r="P463" s="3"/>
      <c r="Q463" s="3"/>
      <c r="R463" s="3"/>
      <c r="S463" s="3"/>
      <c r="T463" s="3"/>
      <c r="U463" s="3"/>
      <c r="V463" s="3"/>
      <c r="W463" s="3"/>
      <c r="X463" s="3"/>
      <c r="Y463" s="3"/>
      <c r="Z463" s="3"/>
      <c r="AA463" s="3"/>
      <c r="AB463" s="3"/>
      <c r="AC463" s="3"/>
      <c r="AD463" s="3"/>
      <c r="AE463" s="3"/>
      <c r="AF463" s="3"/>
      <c r="AG463" s="3"/>
      <c r="AH463" s="3"/>
      <c r="AI463" s="3"/>
      <c r="AJ463" s="3"/>
    </row>
    <row r="464" spans="5:36" s="2" customFormat="1">
      <c r="E464" s="42"/>
      <c r="N464" s="123"/>
      <c r="O464" s="312"/>
      <c r="P464" s="3"/>
      <c r="Q464" s="3"/>
      <c r="R464" s="3"/>
      <c r="S464" s="3"/>
      <c r="T464" s="3"/>
      <c r="U464" s="3"/>
      <c r="V464" s="3"/>
      <c r="W464" s="3"/>
      <c r="X464" s="3"/>
      <c r="Y464" s="3"/>
      <c r="Z464" s="3"/>
      <c r="AA464" s="3"/>
      <c r="AB464" s="3"/>
      <c r="AC464" s="3"/>
      <c r="AD464" s="3"/>
      <c r="AE464" s="3"/>
      <c r="AF464" s="3"/>
      <c r="AG464" s="3"/>
      <c r="AH464" s="3"/>
      <c r="AI464" s="3"/>
      <c r="AJ464" s="3"/>
    </row>
    <row r="465" spans="5:36" s="2" customFormat="1">
      <c r="E465" s="42"/>
      <c r="N465" s="123"/>
      <c r="O465" s="312"/>
      <c r="P465" s="3"/>
      <c r="Q465" s="3"/>
      <c r="R465" s="3"/>
      <c r="S465" s="3"/>
      <c r="T465" s="3"/>
      <c r="U465" s="3"/>
      <c r="V465" s="3"/>
      <c r="W465" s="3"/>
      <c r="X465" s="3"/>
      <c r="Y465" s="3"/>
      <c r="Z465" s="3"/>
      <c r="AA465" s="3"/>
      <c r="AB465" s="3"/>
      <c r="AC465" s="3"/>
      <c r="AD465" s="3"/>
      <c r="AE465" s="3"/>
      <c r="AF465" s="3"/>
      <c r="AG465" s="3"/>
      <c r="AH465" s="3"/>
      <c r="AI465" s="3"/>
      <c r="AJ465" s="3"/>
    </row>
    <row r="466" spans="5:36" s="2" customFormat="1">
      <c r="E466" s="42"/>
      <c r="N466" s="123"/>
      <c r="O466" s="312"/>
      <c r="P466" s="3"/>
      <c r="Q466" s="3"/>
      <c r="R466" s="3"/>
      <c r="S466" s="3"/>
      <c r="T466" s="3"/>
      <c r="U466" s="3"/>
      <c r="V466" s="3"/>
      <c r="W466" s="3"/>
      <c r="X466" s="3"/>
      <c r="Y466" s="3"/>
      <c r="Z466" s="3"/>
      <c r="AA466" s="3"/>
      <c r="AB466" s="3"/>
      <c r="AC466" s="3"/>
      <c r="AD466" s="3"/>
      <c r="AE466" s="3"/>
      <c r="AF466" s="3"/>
      <c r="AG466" s="3"/>
      <c r="AH466" s="3"/>
      <c r="AI466" s="3"/>
      <c r="AJ466" s="3"/>
    </row>
    <row r="467" spans="5:36" s="2" customFormat="1">
      <c r="E467" s="42"/>
      <c r="N467" s="123"/>
      <c r="O467" s="312"/>
      <c r="P467" s="3"/>
      <c r="Q467" s="3"/>
      <c r="R467" s="3"/>
      <c r="S467" s="3"/>
      <c r="T467" s="3"/>
      <c r="U467" s="3"/>
      <c r="V467" s="3"/>
      <c r="W467" s="3"/>
      <c r="X467" s="3"/>
      <c r="Y467" s="3"/>
      <c r="Z467" s="3"/>
      <c r="AA467" s="3"/>
      <c r="AB467" s="3"/>
      <c r="AC467" s="3"/>
      <c r="AD467" s="3"/>
      <c r="AE467" s="3"/>
      <c r="AF467" s="3"/>
      <c r="AG467" s="3"/>
      <c r="AH467" s="3"/>
      <c r="AI467" s="3"/>
      <c r="AJ467" s="3"/>
    </row>
    <row r="468" spans="5:36" s="2" customFormat="1">
      <c r="E468" s="42"/>
      <c r="N468" s="123"/>
      <c r="O468" s="312"/>
      <c r="P468" s="3"/>
      <c r="Q468" s="3"/>
      <c r="R468" s="3"/>
      <c r="S468" s="3"/>
      <c r="T468" s="3"/>
      <c r="U468" s="3"/>
      <c r="V468" s="3"/>
      <c r="W468" s="3"/>
      <c r="X468" s="3"/>
      <c r="Y468" s="3"/>
      <c r="Z468" s="3"/>
      <c r="AA468" s="3"/>
      <c r="AB468" s="3"/>
      <c r="AC468" s="3"/>
      <c r="AD468" s="3"/>
      <c r="AE468" s="3"/>
      <c r="AF468" s="3"/>
      <c r="AG468" s="3"/>
      <c r="AH468" s="3"/>
      <c r="AI468" s="3"/>
      <c r="AJ468" s="3"/>
    </row>
    <row r="469" spans="5:36" s="2" customFormat="1">
      <c r="E469" s="42"/>
      <c r="N469" s="123"/>
      <c r="O469" s="312"/>
      <c r="P469" s="3"/>
      <c r="Q469" s="3"/>
      <c r="R469" s="3"/>
      <c r="S469" s="3"/>
      <c r="T469" s="3"/>
      <c r="U469" s="3"/>
      <c r="V469" s="3"/>
      <c r="W469" s="3"/>
      <c r="X469" s="3"/>
      <c r="Y469" s="3"/>
      <c r="Z469" s="3"/>
      <c r="AA469" s="3"/>
      <c r="AB469" s="3"/>
      <c r="AC469" s="3"/>
      <c r="AD469" s="3"/>
      <c r="AE469" s="3"/>
      <c r="AF469" s="3"/>
      <c r="AG469" s="3"/>
      <c r="AH469" s="3"/>
      <c r="AI469" s="3"/>
      <c r="AJ469" s="3"/>
    </row>
    <row r="470" spans="5:36" s="2" customFormat="1">
      <c r="E470" s="42"/>
      <c r="N470" s="123"/>
      <c r="O470" s="312"/>
      <c r="P470" s="3"/>
      <c r="Q470" s="3"/>
      <c r="R470" s="3"/>
      <c r="S470" s="3"/>
      <c r="T470" s="3"/>
      <c r="U470" s="3"/>
      <c r="V470" s="3"/>
      <c r="W470" s="3"/>
      <c r="X470" s="3"/>
      <c r="Y470" s="3"/>
      <c r="Z470" s="3"/>
      <c r="AA470" s="3"/>
      <c r="AB470" s="3"/>
      <c r="AC470" s="3"/>
      <c r="AD470" s="3"/>
      <c r="AE470" s="3"/>
      <c r="AF470" s="3"/>
      <c r="AG470" s="3"/>
      <c r="AH470" s="3"/>
      <c r="AI470" s="3"/>
      <c r="AJ470" s="3"/>
    </row>
    <row r="471" spans="5:36" s="2" customFormat="1">
      <c r="E471" s="42"/>
      <c r="N471" s="123"/>
      <c r="O471" s="312"/>
      <c r="P471" s="3"/>
      <c r="Q471" s="3"/>
      <c r="R471" s="3"/>
      <c r="S471" s="3"/>
      <c r="T471" s="3"/>
      <c r="U471" s="3"/>
      <c r="V471" s="3"/>
      <c r="W471" s="3"/>
      <c r="X471" s="3"/>
      <c r="Y471" s="3"/>
      <c r="Z471" s="3"/>
      <c r="AA471" s="3"/>
      <c r="AB471" s="3"/>
      <c r="AC471" s="3"/>
      <c r="AD471" s="3"/>
      <c r="AE471" s="3"/>
      <c r="AF471" s="3"/>
      <c r="AG471" s="3"/>
      <c r="AH471" s="3"/>
      <c r="AI471" s="3"/>
      <c r="AJ471" s="3"/>
    </row>
    <row r="472" spans="5:36" s="2" customFormat="1">
      <c r="E472" s="42"/>
      <c r="N472" s="123"/>
      <c r="O472" s="312"/>
      <c r="P472" s="3"/>
      <c r="Q472" s="3"/>
      <c r="R472" s="3"/>
      <c r="S472" s="3"/>
      <c r="T472" s="3"/>
      <c r="U472" s="3"/>
      <c r="V472" s="3"/>
      <c r="W472" s="3"/>
      <c r="X472" s="3"/>
      <c r="Y472" s="3"/>
      <c r="Z472" s="3"/>
      <c r="AA472" s="3"/>
      <c r="AB472" s="3"/>
      <c r="AC472" s="3"/>
      <c r="AD472" s="3"/>
      <c r="AE472" s="3"/>
      <c r="AF472" s="3"/>
      <c r="AG472" s="3"/>
      <c r="AH472" s="3"/>
      <c r="AI472" s="3"/>
      <c r="AJ472" s="3"/>
    </row>
    <row r="473" spans="5:36" s="2" customFormat="1">
      <c r="E473" s="42"/>
      <c r="N473" s="123"/>
      <c r="O473" s="312"/>
      <c r="P473" s="3"/>
      <c r="Q473" s="3"/>
      <c r="R473" s="3"/>
      <c r="S473" s="3"/>
      <c r="T473" s="3"/>
      <c r="U473" s="3"/>
      <c r="V473" s="3"/>
      <c r="W473" s="3"/>
      <c r="X473" s="3"/>
      <c r="Y473" s="3"/>
      <c r="Z473" s="3"/>
      <c r="AA473" s="3"/>
      <c r="AB473" s="3"/>
      <c r="AC473" s="3"/>
      <c r="AD473" s="3"/>
      <c r="AE473" s="3"/>
      <c r="AF473" s="3"/>
      <c r="AG473" s="3"/>
      <c r="AH473" s="3"/>
      <c r="AI473" s="3"/>
      <c r="AJ473" s="3"/>
    </row>
    <row r="474" spans="5:36" s="2" customFormat="1">
      <c r="E474" s="42"/>
      <c r="N474" s="123"/>
      <c r="O474" s="312"/>
      <c r="P474" s="3"/>
      <c r="Q474" s="3"/>
      <c r="R474" s="3"/>
      <c r="S474" s="3"/>
      <c r="T474" s="3"/>
      <c r="U474" s="3"/>
      <c r="V474" s="3"/>
      <c r="W474" s="3"/>
      <c r="X474" s="3"/>
      <c r="Y474" s="3"/>
      <c r="Z474" s="3"/>
      <c r="AA474" s="3"/>
      <c r="AB474" s="3"/>
      <c r="AC474" s="3"/>
      <c r="AD474" s="3"/>
      <c r="AE474" s="3"/>
      <c r="AF474" s="3"/>
      <c r="AG474" s="3"/>
      <c r="AH474" s="3"/>
      <c r="AI474" s="3"/>
      <c r="AJ474" s="3"/>
    </row>
    <row r="475" spans="5:36" s="2" customFormat="1">
      <c r="E475" s="42"/>
      <c r="N475" s="123"/>
      <c r="O475" s="312"/>
      <c r="P475" s="3"/>
      <c r="Q475" s="3"/>
      <c r="R475" s="3"/>
      <c r="S475" s="3"/>
      <c r="T475" s="3"/>
      <c r="U475" s="3"/>
      <c r="V475" s="3"/>
      <c r="W475" s="3"/>
      <c r="X475" s="3"/>
      <c r="Y475" s="3"/>
      <c r="Z475" s="3"/>
      <c r="AA475" s="3"/>
      <c r="AB475" s="3"/>
      <c r="AC475" s="3"/>
      <c r="AD475" s="3"/>
      <c r="AE475" s="3"/>
      <c r="AF475" s="3"/>
      <c r="AG475" s="3"/>
      <c r="AH475" s="3"/>
      <c r="AI475" s="3"/>
      <c r="AJ475" s="3"/>
    </row>
    <row r="476" spans="5:36" s="2" customFormat="1">
      <c r="E476" s="42"/>
      <c r="N476" s="123"/>
      <c r="O476" s="312"/>
      <c r="P476" s="3"/>
      <c r="Q476" s="3"/>
      <c r="R476" s="3"/>
      <c r="S476" s="3"/>
      <c r="T476" s="3"/>
      <c r="U476" s="3"/>
      <c r="V476" s="3"/>
      <c r="W476" s="3"/>
      <c r="X476" s="3"/>
      <c r="Y476" s="3"/>
      <c r="Z476" s="3"/>
      <c r="AA476" s="3"/>
      <c r="AB476" s="3"/>
      <c r="AC476" s="3"/>
      <c r="AD476" s="3"/>
      <c r="AE476" s="3"/>
      <c r="AF476" s="3"/>
      <c r="AG476" s="3"/>
      <c r="AH476" s="3"/>
      <c r="AI476" s="3"/>
      <c r="AJ476" s="3"/>
    </row>
    <row r="477" spans="5:36" s="2" customFormat="1">
      <c r="E477" s="42"/>
      <c r="N477" s="123"/>
      <c r="O477" s="312"/>
      <c r="P477" s="3"/>
      <c r="Q477" s="3"/>
      <c r="R477" s="3"/>
      <c r="S477" s="3"/>
      <c r="T477" s="3"/>
      <c r="U477" s="3"/>
      <c r="V477" s="3"/>
      <c r="W477" s="3"/>
      <c r="X477" s="3"/>
      <c r="Y477" s="3"/>
      <c r="Z477" s="3"/>
      <c r="AA477" s="3"/>
      <c r="AB477" s="3"/>
      <c r="AC477" s="3"/>
      <c r="AD477" s="3"/>
      <c r="AE477" s="3"/>
      <c r="AF477" s="3"/>
      <c r="AG477" s="3"/>
      <c r="AH477" s="3"/>
      <c r="AI477" s="3"/>
      <c r="AJ477" s="3"/>
    </row>
    <row r="478" spans="5:36" s="2" customFormat="1">
      <c r="E478" s="42"/>
      <c r="N478" s="123"/>
      <c r="O478" s="312"/>
      <c r="P478" s="3"/>
      <c r="Q478" s="3"/>
      <c r="R478" s="3"/>
      <c r="S478" s="3"/>
      <c r="T478" s="3"/>
      <c r="U478" s="3"/>
      <c r="V478" s="3"/>
      <c r="W478" s="3"/>
      <c r="X478" s="3"/>
      <c r="Y478" s="3"/>
      <c r="Z478" s="3"/>
      <c r="AA478" s="3"/>
      <c r="AB478" s="3"/>
      <c r="AC478" s="3"/>
      <c r="AD478" s="3"/>
      <c r="AE478" s="3"/>
      <c r="AF478" s="3"/>
      <c r="AG478" s="3"/>
      <c r="AH478" s="3"/>
      <c r="AI478" s="3"/>
      <c r="AJ478" s="3"/>
    </row>
    <row r="479" spans="5:36" s="2" customFormat="1">
      <c r="E479" s="42"/>
      <c r="N479" s="123"/>
      <c r="O479" s="312"/>
      <c r="P479" s="3"/>
      <c r="Q479" s="3"/>
      <c r="R479" s="3"/>
      <c r="S479" s="3"/>
      <c r="T479" s="3"/>
      <c r="U479" s="3"/>
      <c r="V479" s="3"/>
      <c r="W479" s="3"/>
      <c r="X479" s="3"/>
      <c r="Y479" s="3"/>
      <c r="Z479" s="3"/>
      <c r="AA479" s="3"/>
      <c r="AB479" s="3"/>
      <c r="AC479" s="3"/>
      <c r="AD479" s="3"/>
      <c r="AE479" s="3"/>
      <c r="AF479" s="3"/>
      <c r="AG479" s="3"/>
      <c r="AH479" s="3"/>
      <c r="AI479" s="3"/>
      <c r="AJ479" s="3"/>
    </row>
    <row r="480" spans="5:36" s="2" customFormat="1">
      <c r="E480" s="42"/>
      <c r="N480" s="123"/>
      <c r="O480" s="312"/>
      <c r="P480" s="3"/>
      <c r="Q480" s="3"/>
      <c r="R480" s="3"/>
      <c r="S480" s="3"/>
      <c r="T480" s="3"/>
      <c r="U480" s="3"/>
      <c r="V480" s="3"/>
      <c r="W480" s="3"/>
      <c r="X480" s="3"/>
      <c r="Y480" s="3"/>
      <c r="Z480" s="3"/>
      <c r="AA480" s="3"/>
      <c r="AB480" s="3"/>
      <c r="AC480" s="3"/>
      <c r="AD480" s="3"/>
      <c r="AE480" s="3"/>
      <c r="AF480" s="3"/>
      <c r="AG480" s="3"/>
      <c r="AH480" s="3"/>
      <c r="AI480" s="3"/>
      <c r="AJ480" s="3"/>
    </row>
    <row r="481" spans="5:36" s="2" customFormat="1">
      <c r="E481" s="42"/>
      <c r="N481" s="123"/>
      <c r="O481" s="312"/>
      <c r="P481" s="3"/>
      <c r="Q481" s="3"/>
      <c r="R481" s="3"/>
      <c r="S481" s="3"/>
      <c r="T481" s="3"/>
      <c r="U481" s="3"/>
      <c r="V481" s="3"/>
      <c r="W481" s="3"/>
      <c r="X481" s="3"/>
      <c r="Y481" s="3"/>
      <c r="Z481" s="3"/>
      <c r="AA481" s="3"/>
      <c r="AB481" s="3"/>
      <c r="AC481" s="3"/>
      <c r="AD481" s="3"/>
      <c r="AE481" s="3"/>
      <c r="AF481" s="3"/>
      <c r="AG481" s="3"/>
      <c r="AH481" s="3"/>
      <c r="AI481" s="3"/>
      <c r="AJ481" s="3"/>
    </row>
    <row r="482" spans="5:36" s="2" customFormat="1">
      <c r="E482" s="42"/>
      <c r="N482" s="123"/>
      <c r="O482" s="312"/>
      <c r="P482" s="3"/>
      <c r="Q482" s="3"/>
      <c r="R482" s="3"/>
      <c r="S482" s="3"/>
      <c r="T482" s="3"/>
      <c r="U482" s="3"/>
      <c r="V482" s="3"/>
      <c r="W482" s="3"/>
      <c r="X482" s="3"/>
      <c r="Y482" s="3"/>
      <c r="Z482" s="3"/>
      <c r="AA482" s="3"/>
      <c r="AB482" s="3"/>
      <c r="AC482" s="3"/>
      <c r="AD482" s="3"/>
      <c r="AE482" s="3"/>
      <c r="AF482" s="3"/>
      <c r="AG482" s="3"/>
      <c r="AH482" s="3"/>
      <c r="AI482" s="3"/>
      <c r="AJ482" s="3"/>
    </row>
    <row r="483" spans="5:36" s="2" customFormat="1">
      <c r="E483" s="42"/>
      <c r="N483" s="123"/>
      <c r="O483" s="312"/>
      <c r="P483" s="3"/>
      <c r="Q483" s="3"/>
      <c r="R483" s="3"/>
      <c r="S483" s="3"/>
      <c r="T483" s="3"/>
      <c r="U483" s="3"/>
      <c r="V483" s="3"/>
      <c r="W483" s="3"/>
      <c r="X483" s="3"/>
      <c r="Y483" s="3"/>
      <c r="Z483" s="3"/>
      <c r="AA483" s="3"/>
      <c r="AB483" s="3"/>
      <c r="AC483" s="3"/>
      <c r="AD483" s="3"/>
      <c r="AE483" s="3"/>
      <c r="AF483" s="3"/>
      <c r="AG483" s="3"/>
      <c r="AH483" s="3"/>
      <c r="AI483" s="3"/>
      <c r="AJ483" s="3"/>
    </row>
    <row r="484" spans="5:36" s="2" customFormat="1">
      <c r="E484" s="42"/>
      <c r="N484" s="123"/>
      <c r="O484" s="312"/>
      <c r="P484" s="3"/>
      <c r="Q484" s="3"/>
      <c r="R484" s="3"/>
      <c r="S484" s="3"/>
      <c r="T484" s="3"/>
      <c r="U484" s="3"/>
      <c r="V484" s="3"/>
      <c r="W484" s="3"/>
      <c r="X484" s="3"/>
      <c r="Y484" s="3"/>
      <c r="Z484" s="3"/>
      <c r="AA484" s="3"/>
      <c r="AB484" s="3"/>
      <c r="AC484" s="3"/>
      <c r="AD484" s="3"/>
      <c r="AE484" s="3"/>
      <c r="AF484" s="3"/>
      <c r="AG484" s="3"/>
      <c r="AH484" s="3"/>
      <c r="AI484" s="3"/>
      <c r="AJ484" s="3"/>
    </row>
    <row r="485" spans="5:36" s="2" customFormat="1">
      <c r="E485" s="42"/>
      <c r="N485" s="123"/>
      <c r="O485" s="312"/>
      <c r="P485" s="3"/>
      <c r="Q485" s="3"/>
      <c r="R485" s="3"/>
      <c r="S485" s="3"/>
      <c r="T485" s="3"/>
      <c r="U485" s="3"/>
      <c r="V485" s="3"/>
      <c r="W485" s="3"/>
      <c r="X485" s="3"/>
      <c r="Y485" s="3"/>
      <c r="Z485" s="3"/>
      <c r="AA485" s="3"/>
      <c r="AB485" s="3"/>
      <c r="AC485" s="3"/>
      <c r="AD485" s="3"/>
      <c r="AE485" s="3"/>
      <c r="AF485" s="3"/>
      <c r="AG485" s="3"/>
      <c r="AH485" s="3"/>
      <c r="AI485" s="3"/>
      <c r="AJ485" s="3"/>
    </row>
    <row r="486" spans="5:36" s="2" customFormat="1">
      <c r="E486" s="42"/>
      <c r="N486" s="123"/>
      <c r="O486" s="312"/>
      <c r="P486" s="3"/>
      <c r="Q486" s="3"/>
      <c r="R486" s="3"/>
      <c r="S486" s="3"/>
      <c r="T486" s="3"/>
      <c r="U486" s="3"/>
      <c r="V486" s="3"/>
      <c r="W486" s="3"/>
      <c r="X486" s="3"/>
      <c r="Y486" s="3"/>
      <c r="Z486" s="3"/>
      <c r="AA486" s="3"/>
      <c r="AB486" s="3"/>
      <c r="AC486" s="3"/>
      <c r="AD486" s="3"/>
      <c r="AE486" s="3"/>
      <c r="AF486" s="3"/>
      <c r="AG486" s="3"/>
      <c r="AH486" s="3"/>
      <c r="AI486" s="3"/>
      <c r="AJ486" s="3"/>
    </row>
    <row r="487" spans="5:36" s="2" customFormat="1">
      <c r="E487" s="42"/>
      <c r="N487" s="123"/>
      <c r="O487" s="312"/>
      <c r="P487" s="3"/>
      <c r="Q487" s="3"/>
      <c r="R487" s="3"/>
      <c r="S487" s="3"/>
      <c r="T487" s="3"/>
      <c r="U487" s="3"/>
      <c r="V487" s="3"/>
      <c r="W487" s="3"/>
      <c r="X487" s="3"/>
      <c r="Y487" s="3"/>
      <c r="Z487" s="3"/>
      <c r="AA487" s="3"/>
      <c r="AB487" s="3"/>
      <c r="AC487" s="3"/>
      <c r="AD487" s="3"/>
      <c r="AE487" s="3"/>
      <c r="AF487" s="3"/>
      <c r="AG487" s="3"/>
      <c r="AH487" s="3"/>
      <c r="AI487" s="3"/>
      <c r="AJ487" s="3"/>
    </row>
    <row r="488" spans="5:36" s="2" customFormat="1">
      <c r="E488" s="42"/>
      <c r="N488" s="123"/>
      <c r="O488" s="312"/>
      <c r="P488" s="3"/>
      <c r="Q488" s="3"/>
      <c r="R488" s="3"/>
      <c r="S488" s="3"/>
      <c r="T488" s="3"/>
      <c r="U488" s="3"/>
      <c r="V488" s="3"/>
      <c r="W488" s="3"/>
      <c r="X488" s="3"/>
      <c r="Y488" s="3"/>
      <c r="Z488" s="3"/>
      <c r="AA488" s="3"/>
      <c r="AB488" s="3"/>
      <c r="AC488" s="3"/>
      <c r="AD488" s="3"/>
      <c r="AE488" s="3"/>
      <c r="AF488" s="3"/>
      <c r="AG488" s="3"/>
      <c r="AH488" s="3"/>
      <c r="AI488" s="3"/>
      <c r="AJ488" s="3"/>
    </row>
    <row r="489" spans="5:36" s="2" customFormat="1">
      <c r="E489" s="42"/>
      <c r="N489" s="123"/>
      <c r="O489" s="312"/>
      <c r="P489" s="3"/>
      <c r="Q489" s="3"/>
      <c r="R489" s="3"/>
      <c r="S489" s="3"/>
      <c r="T489" s="3"/>
      <c r="U489" s="3"/>
      <c r="V489" s="3"/>
      <c r="W489" s="3"/>
      <c r="X489" s="3"/>
      <c r="Y489" s="3"/>
      <c r="Z489" s="3"/>
      <c r="AA489" s="3"/>
      <c r="AB489" s="3"/>
      <c r="AC489" s="3"/>
      <c r="AD489" s="3"/>
      <c r="AE489" s="3"/>
      <c r="AF489" s="3"/>
      <c r="AG489" s="3"/>
      <c r="AH489" s="3"/>
      <c r="AI489" s="3"/>
      <c r="AJ489" s="3"/>
    </row>
    <row r="490" spans="5:36" s="2" customFormat="1">
      <c r="E490" s="42"/>
      <c r="N490" s="123"/>
      <c r="O490" s="312"/>
      <c r="P490" s="3"/>
      <c r="Q490" s="3"/>
      <c r="R490" s="3"/>
      <c r="S490" s="3"/>
      <c r="T490" s="3"/>
      <c r="U490" s="3"/>
      <c r="V490" s="3"/>
      <c r="W490" s="3"/>
      <c r="X490" s="3"/>
      <c r="Y490" s="3"/>
      <c r="Z490" s="3"/>
      <c r="AA490" s="3"/>
      <c r="AB490" s="3"/>
      <c r="AC490" s="3"/>
      <c r="AD490" s="3"/>
      <c r="AE490" s="3"/>
      <c r="AF490" s="3"/>
      <c r="AG490" s="3"/>
      <c r="AH490" s="3"/>
      <c r="AI490" s="3"/>
      <c r="AJ490" s="3"/>
    </row>
    <row r="491" spans="5:36" s="2" customFormat="1">
      <c r="E491" s="42"/>
      <c r="N491" s="123"/>
      <c r="O491" s="312"/>
      <c r="P491" s="3"/>
      <c r="Q491" s="3"/>
      <c r="R491" s="3"/>
      <c r="S491" s="3"/>
      <c r="T491" s="3"/>
      <c r="U491" s="3"/>
      <c r="V491" s="3"/>
      <c r="W491" s="3"/>
      <c r="X491" s="3"/>
      <c r="Y491" s="3"/>
      <c r="Z491" s="3"/>
      <c r="AA491" s="3"/>
      <c r="AB491" s="3"/>
      <c r="AC491" s="3"/>
      <c r="AD491" s="3"/>
      <c r="AE491" s="3"/>
      <c r="AF491" s="3"/>
      <c r="AG491" s="3"/>
      <c r="AH491" s="3"/>
      <c r="AI491" s="3"/>
      <c r="AJ491" s="3"/>
    </row>
    <row r="492" spans="5:36" s="2" customFormat="1">
      <c r="E492" s="42"/>
      <c r="N492" s="123"/>
      <c r="O492" s="312"/>
      <c r="P492" s="3"/>
      <c r="Q492" s="3"/>
      <c r="R492" s="3"/>
      <c r="S492" s="3"/>
      <c r="T492" s="3"/>
      <c r="U492" s="3"/>
      <c r="V492" s="3"/>
      <c r="W492" s="3"/>
      <c r="X492" s="3"/>
      <c r="Y492" s="3"/>
      <c r="Z492" s="3"/>
      <c r="AA492" s="3"/>
      <c r="AB492" s="3"/>
      <c r="AC492" s="3"/>
      <c r="AD492" s="3"/>
      <c r="AE492" s="3"/>
      <c r="AF492" s="3"/>
      <c r="AG492" s="3"/>
      <c r="AH492" s="3"/>
      <c r="AI492" s="3"/>
      <c r="AJ492" s="3"/>
    </row>
    <row r="493" spans="5:36" s="2" customFormat="1">
      <c r="E493" s="42"/>
      <c r="N493" s="123"/>
      <c r="O493" s="312"/>
      <c r="P493" s="3"/>
      <c r="Q493" s="3"/>
      <c r="R493" s="3"/>
      <c r="S493" s="3"/>
      <c r="T493" s="3"/>
      <c r="U493" s="3"/>
      <c r="V493" s="3"/>
      <c r="W493" s="3"/>
      <c r="X493" s="3"/>
      <c r="Y493" s="3"/>
      <c r="Z493" s="3"/>
      <c r="AA493" s="3"/>
      <c r="AB493" s="3"/>
      <c r="AC493" s="3"/>
      <c r="AD493" s="3"/>
      <c r="AE493" s="3"/>
      <c r="AF493" s="3"/>
      <c r="AG493" s="3"/>
      <c r="AH493" s="3"/>
      <c r="AI493" s="3"/>
      <c r="AJ493" s="3"/>
    </row>
    <row r="494" spans="5:36" s="2" customFormat="1">
      <c r="E494" s="42"/>
      <c r="N494" s="123"/>
      <c r="O494" s="312"/>
      <c r="P494" s="3"/>
      <c r="Q494" s="3"/>
      <c r="R494" s="3"/>
      <c r="S494" s="3"/>
      <c r="T494" s="3"/>
      <c r="U494" s="3"/>
      <c r="V494" s="3"/>
      <c r="W494" s="3"/>
      <c r="X494" s="3"/>
      <c r="Y494" s="3"/>
      <c r="Z494" s="3"/>
      <c r="AA494" s="3"/>
      <c r="AB494" s="3"/>
      <c r="AC494" s="3"/>
      <c r="AD494" s="3"/>
      <c r="AE494" s="3"/>
      <c r="AF494" s="3"/>
      <c r="AG494" s="3"/>
      <c r="AH494" s="3"/>
      <c r="AI494" s="3"/>
      <c r="AJ494" s="3"/>
    </row>
    <row r="495" spans="5:36" s="2" customFormat="1">
      <c r="E495" s="42"/>
      <c r="N495" s="123"/>
      <c r="O495" s="312"/>
      <c r="P495" s="3"/>
      <c r="Q495" s="3"/>
      <c r="R495" s="3"/>
      <c r="S495" s="3"/>
      <c r="T495" s="3"/>
      <c r="U495" s="3"/>
      <c r="V495" s="3"/>
      <c r="W495" s="3"/>
      <c r="X495" s="3"/>
      <c r="Y495" s="3"/>
      <c r="Z495" s="3"/>
      <c r="AA495" s="3"/>
      <c r="AB495" s="3"/>
      <c r="AC495" s="3"/>
      <c r="AD495" s="3"/>
      <c r="AE495" s="3"/>
      <c r="AF495" s="3"/>
      <c r="AG495" s="3"/>
      <c r="AH495" s="3"/>
      <c r="AI495" s="3"/>
      <c r="AJ495" s="3"/>
    </row>
    <row r="496" spans="5:36" s="2" customFormat="1">
      <c r="E496" s="42"/>
      <c r="N496" s="123"/>
      <c r="O496" s="312"/>
      <c r="P496" s="3"/>
      <c r="Q496" s="3"/>
      <c r="R496" s="3"/>
      <c r="S496" s="3"/>
      <c r="T496" s="3"/>
      <c r="U496" s="3"/>
      <c r="V496" s="3"/>
      <c r="W496" s="3"/>
      <c r="X496" s="3"/>
      <c r="Y496" s="3"/>
      <c r="Z496" s="3"/>
      <c r="AA496" s="3"/>
      <c r="AB496" s="3"/>
      <c r="AC496" s="3"/>
      <c r="AD496" s="3"/>
      <c r="AE496" s="3"/>
      <c r="AF496" s="3"/>
      <c r="AG496" s="3"/>
      <c r="AH496" s="3"/>
      <c r="AI496" s="3"/>
      <c r="AJ496" s="3"/>
    </row>
    <row r="497" spans="5:36" s="2" customFormat="1">
      <c r="E497" s="42"/>
      <c r="N497" s="123"/>
      <c r="O497" s="312"/>
      <c r="P497" s="3"/>
      <c r="Q497" s="3"/>
      <c r="R497" s="3"/>
      <c r="S497" s="3"/>
      <c r="T497" s="3"/>
      <c r="U497" s="3"/>
      <c r="V497" s="3"/>
      <c r="W497" s="3"/>
      <c r="X497" s="3"/>
      <c r="Y497" s="3"/>
      <c r="Z497" s="3"/>
      <c r="AA497" s="3"/>
      <c r="AB497" s="3"/>
      <c r="AC497" s="3"/>
      <c r="AD497" s="3"/>
      <c r="AE497" s="3"/>
      <c r="AF497" s="3"/>
      <c r="AG497" s="3"/>
      <c r="AH497" s="3"/>
      <c r="AI497" s="3"/>
      <c r="AJ497" s="3"/>
    </row>
    <row r="498" spans="5:36" s="2" customFormat="1">
      <c r="E498" s="42"/>
      <c r="N498" s="123"/>
      <c r="O498" s="312"/>
      <c r="P498" s="3"/>
      <c r="Q498" s="3"/>
      <c r="R498" s="3"/>
      <c r="S498" s="3"/>
      <c r="T498" s="3"/>
      <c r="U498" s="3"/>
      <c r="V498" s="3"/>
      <c r="W498" s="3"/>
      <c r="X498" s="3"/>
      <c r="Y498" s="3"/>
      <c r="Z498" s="3"/>
      <c r="AA498" s="3"/>
      <c r="AB498" s="3"/>
      <c r="AC498" s="3"/>
      <c r="AD498" s="3"/>
      <c r="AE498" s="3"/>
      <c r="AF498" s="3"/>
      <c r="AG498" s="3"/>
      <c r="AH498" s="3"/>
      <c r="AI498" s="3"/>
      <c r="AJ498" s="3"/>
    </row>
    <row r="499" spans="5:36" s="2" customFormat="1">
      <c r="E499" s="42"/>
      <c r="N499" s="123"/>
      <c r="O499" s="312"/>
      <c r="P499" s="3"/>
      <c r="Q499" s="3"/>
      <c r="R499" s="3"/>
      <c r="S499" s="3"/>
      <c r="T499" s="3"/>
      <c r="U499" s="3"/>
      <c r="V499" s="3"/>
      <c r="W499" s="3"/>
      <c r="X499" s="3"/>
      <c r="Y499" s="3"/>
      <c r="Z499" s="3"/>
      <c r="AA499" s="3"/>
      <c r="AB499" s="3"/>
      <c r="AC499" s="3"/>
      <c r="AD499" s="3"/>
      <c r="AE499" s="3"/>
      <c r="AF499" s="3"/>
      <c r="AG499" s="3"/>
      <c r="AH499" s="3"/>
      <c r="AI499" s="3"/>
      <c r="AJ499" s="3"/>
    </row>
    <row r="500" spans="5:36" s="2" customFormat="1">
      <c r="E500" s="42"/>
      <c r="N500" s="123"/>
      <c r="O500" s="312"/>
      <c r="P500" s="3"/>
      <c r="Q500" s="3"/>
      <c r="R500" s="3"/>
      <c r="S500" s="3"/>
      <c r="T500" s="3"/>
      <c r="U500" s="3"/>
      <c r="V500" s="3"/>
      <c r="W500" s="3"/>
      <c r="X500" s="3"/>
      <c r="Y500" s="3"/>
      <c r="Z500" s="3"/>
      <c r="AA500" s="3"/>
      <c r="AB500" s="3"/>
      <c r="AC500" s="3"/>
      <c r="AD500" s="3"/>
      <c r="AE500" s="3"/>
      <c r="AF500" s="3"/>
      <c r="AG500" s="3"/>
      <c r="AH500" s="3"/>
      <c r="AI500" s="3"/>
      <c r="AJ500" s="3"/>
    </row>
    <row r="501" spans="5:36" s="2" customFormat="1">
      <c r="E501" s="42"/>
      <c r="N501" s="123"/>
      <c r="O501" s="312"/>
      <c r="P501" s="3"/>
      <c r="Q501" s="3"/>
      <c r="R501" s="3"/>
      <c r="S501" s="3"/>
      <c r="T501" s="3"/>
      <c r="U501" s="3"/>
      <c r="V501" s="3"/>
      <c r="W501" s="3"/>
      <c r="X501" s="3"/>
      <c r="Y501" s="3"/>
      <c r="Z501" s="3"/>
      <c r="AA501" s="3"/>
      <c r="AB501" s="3"/>
      <c r="AC501" s="3"/>
      <c r="AD501" s="3"/>
      <c r="AE501" s="3"/>
      <c r="AF501" s="3"/>
      <c r="AG501" s="3"/>
      <c r="AH501" s="3"/>
      <c r="AI501" s="3"/>
      <c r="AJ501" s="3"/>
    </row>
    <row r="502" spans="5:36" s="2" customFormat="1">
      <c r="E502" s="42"/>
      <c r="N502" s="123"/>
      <c r="O502" s="312"/>
      <c r="P502" s="3"/>
      <c r="Q502" s="3"/>
      <c r="R502" s="3"/>
      <c r="S502" s="3"/>
      <c r="T502" s="3"/>
      <c r="U502" s="3"/>
      <c r="V502" s="3"/>
      <c r="W502" s="3"/>
      <c r="X502" s="3"/>
      <c r="Y502" s="3"/>
      <c r="Z502" s="3"/>
      <c r="AA502" s="3"/>
      <c r="AB502" s="3"/>
      <c r="AC502" s="3"/>
      <c r="AD502" s="3"/>
      <c r="AE502" s="3"/>
      <c r="AF502" s="3"/>
      <c r="AG502" s="3"/>
      <c r="AH502" s="3"/>
      <c r="AI502" s="3"/>
      <c r="AJ502" s="3"/>
    </row>
    <row r="503" spans="5:36" s="2" customFormat="1">
      <c r="E503" s="42"/>
      <c r="N503" s="123"/>
      <c r="O503" s="312"/>
      <c r="P503" s="3"/>
      <c r="Q503" s="3"/>
      <c r="R503" s="3"/>
      <c r="S503" s="3"/>
      <c r="T503" s="3"/>
      <c r="U503" s="3"/>
      <c r="V503" s="3"/>
      <c r="W503" s="3"/>
      <c r="X503" s="3"/>
      <c r="Y503" s="3"/>
      <c r="Z503" s="3"/>
      <c r="AA503" s="3"/>
      <c r="AB503" s="3"/>
      <c r="AC503" s="3"/>
      <c r="AD503" s="3"/>
      <c r="AE503" s="3"/>
      <c r="AF503" s="3"/>
      <c r="AG503" s="3"/>
      <c r="AH503" s="3"/>
      <c r="AI503" s="3"/>
      <c r="AJ503" s="3"/>
    </row>
    <row r="504" spans="5:36" s="2" customFormat="1">
      <c r="E504" s="42"/>
      <c r="N504" s="123"/>
      <c r="O504" s="312"/>
      <c r="P504" s="3"/>
      <c r="Q504" s="3"/>
      <c r="R504" s="3"/>
      <c r="S504" s="3"/>
      <c r="T504" s="3"/>
      <c r="U504" s="3"/>
      <c r="V504" s="3"/>
      <c r="W504" s="3"/>
      <c r="X504" s="3"/>
      <c r="Y504" s="3"/>
      <c r="Z504" s="3"/>
      <c r="AA504" s="3"/>
      <c r="AB504" s="3"/>
      <c r="AC504" s="3"/>
      <c r="AD504" s="3"/>
      <c r="AE504" s="3"/>
      <c r="AF504" s="3"/>
      <c r="AG504" s="3"/>
      <c r="AH504" s="3"/>
      <c r="AI504" s="3"/>
      <c r="AJ504" s="3"/>
    </row>
    <row r="505" spans="5:36" s="2" customFormat="1">
      <c r="E505" s="42"/>
      <c r="N505" s="123"/>
      <c r="O505" s="312"/>
      <c r="P505" s="3"/>
      <c r="Q505" s="3"/>
      <c r="R505" s="3"/>
      <c r="S505" s="3"/>
      <c r="T505" s="3"/>
      <c r="U505" s="3"/>
      <c r="V505" s="3"/>
      <c r="W505" s="3"/>
      <c r="X505" s="3"/>
      <c r="Y505" s="3"/>
      <c r="Z505" s="3"/>
      <c r="AA505" s="3"/>
      <c r="AB505" s="3"/>
      <c r="AC505" s="3"/>
      <c r="AD505" s="3"/>
      <c r="AE505" s="3"/>
      <c r="AF505" s="3"/>
      <c r="AG505" s="3"/>
      <c r="AH505" s="3"/>
      <c r="AI505" s="3"/>
      <c r="AJ505" s="3"/>
    </row>
    <row r="506" spans="5:36" s="2" customFormat="1">
      <c r="E506" s="42"/>
      <c r="N506" s="123"/>
      <c r="O506" s="312"/>
      <c r="P506" s="3"/>
      <c r="Q506" s="3"/>
      <c r="R506" s="3"/>
      <c r="S506" s="3"/>
      <c r="T506" s="3"/>
      <c r="U506" s="3"/>
      <c r="V506" s="3"/>
      <c r="W506" s="3"/>
      <c r="X506" s="3"/>
      <c r="Y506" s="3"/>
      <c r="Z506" s="3"/>
      <c r="AA506" s="3"/>
      <c r="AB506" s="3"/>
      <c r="AC506" s="3"/>
      <c r="AD506" s="3"/>
      <c r="AE506" s="3"/>
      <c r="AF506" s="3"/>
      <c r="AG506" s="3"/>
      <c r="AH506" s="3"/>
      <c r="AI506" s="3"/>
      <c r="AJ506" s="3"/>
    </row>
    <row r="507" spans="5:36" s="2" customFormat="1">
      <c r="E507" s="42"/>
      <c r="N507" s="123"/>
      <c r="O507" s="312"/>
      <c r="P507" s="3"/>
      <c r="Q507" s="3"/>
      <c r="R507" s="3"/>
      <c r="S507" s="3"/>
      <c r="T507" s="3"/>
      <c r="U507" s="3"/>
      <c r="V507" s="3"/>
      <c r="W507" s="3"/>
      <c r="X507" s="3"/>
      <c r="Y507" s="3"/>
      <c r="Z507" s="3"/>
      <c r="AA507" s="3"/>
      <c r="AB507" s="3"/>
      <c r="AC507" s="3"/>
      <c r="AD507" s="3"/>
      <c r="AE507" s="3"/>
      <c r="AF507" s="3"/>
      <c r="AG507" s="3"/>
      <c r="AH507" s="3"/>
      <c r="AI507" s="3"/>
      <c r="AJ507" s="3"/>
    </row>
    <row r="508" spans="5:36" s="2" customFormat="1">
      <c r="E508" s="42"/>
      <c r="N508" s="123"/>
      <c r="O508" s="312"/>
      <c r="P508" s="3"/>
      <c r="Q508" s="3"/>
      <c r="R508" s="3"/>
      <c r="S508" s="3"/>
      <c r="T508" s="3"/>
      <c r="U508" s="3"/>
      <c r="V508" s="3"/>
      <c r="W508" s="3"/>
      <c r="X508" s="3"/>
      <c r="Y508" s="3"/>
      <c r="Z508" s="3"/>
      <c r="AA508" s="3"/>
      <c r="AB508" s="3"/>
      <c r="AC508" s="3"/>
      <c r="AD508" s="3"/>
      <c r="AE508" s="3"/>
      <c r="AF508" s="3"/>
      <c r="AG508" s="3"/>
      <c r="AH508" s="3"/>
      <c r="AI508" s="3"/>
      <c r="AJ508" s="3"/>
    </row>
    <row r="509" spans="5:36" s="2" customFormat="1">
      <c r="E509" s="42"/>
      <c r="N509" s="123"/>
      <c r="O509" s="312"/>
      <c r="P509" s="3"/>
      <c r="Q509" s="3"/>
      <c r="R509" s="3"/>
      <c r="S509" s="3"/>
      <c r="T509" s="3"/>
      <c r="U509" s="3"/>
      <c r="V509" s="3"/>
      <c r="W509" s="3"/>
      <c r="X509" s="3"/>
      <c r="Y509" s="3"/>
      <c r="Z509" s="3"/>
      <c r="AA509" s="3"/>
      <c r="AB509" s="3"/>
      <c r="AC509" s="3"/>
      <c r="AD509" s="3"/>
      <c r="AE509" s="3"/>
      <c r="AF509" s="3"/>
      <c r="AG509" s="3"/>
      <c r="AH509" s="3"/>
      <c r="AI509" s="3"/>
      <c r="AJ509" s="3"/>
    </row>
    <row r="510" spans="5:36" s="2" customFormat="1">
      <c r="E510" s="42"/>
      <c r="N510" s="123"/>
      <c r="O510" s="312"/>
      <c r="P510" s="3"/>
      <c r="Q510" s="3"/>
      <c r="R510" s="3"/>
      <c r="S510" s="3"/>
      <c r="T510" s="3"/>
      <c r="U510" s="3"/>
      <c r="V510" s="3"/>
      <c r="W510" s="3"/>
      <c r="X510" s="3"/>
      <c r="Y510" s="3"/>
      <c r="Z510" s="3"/>
      <c r="AA510" s="3"/>
      <c r="AB510" s="3"/>
      <c r="AC510" s="3"/>
      <c r="AD510" s="3"/>
      <c r="AE510" s="3"/>
      <c r="AF510" s="3"/>
      <c r="AG510" s="3"/>
      <c r="AH510" s="3"/>
      <c r="AI510" s="3"/>
      <c r="AJ510" s="3"/>
    </row>
    <row r="511" spans="5:36" s="2" customFormat="1">
      <c r="E511" s="42"/>
      <c r="N511" s="123"/>
      <c r="O511" s="312"/>
      <c r="P511" s="3"/>
      <c r="Q511" s="3"/>
      <c r="R511" s="3"/>
      <c r="S511" s="3"/>
      <c r="T511" s="3"/>
      <c r="U511" s="3"/>
      <c r="V511" s="3"/>
      <c r="W511" s="3"/>
      <c r="X511" s="3"/>
      <c r="Y511" s="3"/>
      <c r="Z511" s="3"/>
      <c r="AA511" s="3"/>
      <c r="AB511" s="3"/>
      <c r="AC511" s="3"/>
      <c r="AD511" s="3"/>
      <c r="AE511" s="3"/>
      <c r="AF511" s="3"/>
      <c r="AG511" s="3"/>
      <c r="AH511" s="3"/>
      <c r="AI511" s="3"/>
      <c r="AJ511" s="3"/>
    </row>
    <row r="512" spans="5:36" s="2" customFormat="1">
      <c r="E512" s="42"/>
      <c r="N512" s="123"/>
      <c r="O512" s="312"/>
      <c r="P512" s="3"/>
      <c r="Q512" s="3"/>
      <c r="R512" s="3"/>
      <c r="S512" s="3"/>
      <c r="T512" s="3"/>
      <c r="U512" s="3"/>
      <c r="V512" s="3"/>
      <c r="W512" s="3"/>
      <c r="X512" s="3"/>
      <c r="Y512" s="3"/>
      <c r="Z512" s="3"/>
      <c r="AA512" s="3"/>
      <c r="AB512" s="3"/>
      <c r="AC512" s="3"/>
      <c r="AD512" s="3"/>
      <c r="AE512" s="3"/>
      <c r="AF512" s="3"/>
      <c r="AG512" s="3"/>
      <c r="AH512" s="3"/>
      <c r="AI512" s="3"/>
      <c r="AJ512" s="3"/>
    </row>
    <row r="513" spans="5:36" s="2" customFormat="1">
      <c r="E513" s="42"/>
      <c r="N513" s="123"/>
      <c r="O513" s="312"/>
      <c r="P513" s="3"/>
      <c r="Q513" s="3"/>
      <c r="R513" s="3"/>
      <c r="S513" s="3"/>
      <c r="T513" s="3"/>
      <c r="U513" s="3"/>
      <c r="V513" s="3"/>
      <c r="W513" s="3"/>
      <c r="X513" s="3"/>
      <c r="Y513" s="3"/>
      <c r="Z513" s="3"/>
      <c r="AA513" s="3"/>
      <c r="AB513" s="3"/>
      <c r="AC513" s="3"/>
      <c r="AD513" s="3"/>
      <c r="AE513" s="3"/>
      <c r="AF513" s="3"/>
      <c r="AG513" s="3"/>
      <c r="AH513" s="3"/>
      <c r="AI513" s="3"/>
      <c r="AJ513" s="3"/>
    </row>
    <row r="514" spans="5:36" s="2" customFormat="1">
      <c r="E514" s="42"/>
      <c r="N514" s="123"/>
      <c r="O514" s="312"/>
      <c r="P514" s="3"/>
      <c r="Q514" s="3"/>
      <c r="R514" s="3"/>
      <c r="S514" s="3"/>
      <c r="T514" s="3"/>
      <c r="U514" s="3"/>
      <c r="V514" s="3"/>
      <c r="W514" s="3"/>
      <c r="X514" s="3"/>
      <c r="Y514" s="3"/>
      <c r="Z514" s="3"/>
      <c r="AA514" s="3"/>
      <c r="AB514" s="3"/>
      <c r="AC514" s="3"/>
      <c r="AD514" s="3"/>
      <c r="AE514" s="3"/>
      <c r="AF514" s="3"/>
      <c r="AG514" s="3"/>
      <c r="AH514" s="3"/>
      <c r="AI514" s="3"/>
      <c r="AJ514" s="3"/>
    </row>
    <row r="515" spans="5:36" s="2" customFormat="1">
      <c r="E515" s="42"/>
      <c r="N515" s="123"/>
      <c r="O515" s="312"/>
      <c r="P515" s="3"/>
      <c r="Q515" s="3"/>
      <c r="R515" s="3"/>
      <c r="S515" s="3"/>
      <c r="T515" s="3"/>
      <c r="U515" s="3"/>
      <c r="V515" s="3"/>
      <c r="W515" s="3"/>
      <c r="X515" s="3"/>
      <c r="Y515" s="3"/>
      <c r="Z515" s="3"/>
      <c r="AA515" s="3"/>
      <c r="AB515" s="3"/>
      <c r="AC515" s="3"/>
      <c r="AD515" s="3"/>
      <c r="AE515" s="3"/>
      <c r="AF515" s="3"/>
      <c r="AG515" s="3"/>
      <c r="AH515" s="3"/>
      <c r="AI515" s="3"/>
      <c r="AJ515" s="3"/>
    </row>
    <row r="516" spans="5:36" s="2" customFormat="1">
      <c r="E516" s="42"/>
      <c r="N516" s="123"/>
      <c r="O516" s="312"/>
      <c r="P516" s="3"/>
      <c r="Q516" s="3"/>
      <c r="R516" s="3"/>
      <c r="S516" s="3"/>
      <c r="T516" s="3"/>
      <c r="U516" s="3"/>
      <c r="V516" s="3"/>
      <c r="W516" s="3"/>
      <c r="X516" s="3"/>
      <c r="Y516" s="3"/>
      <c r="Z516" s="3"/>
      <c r="AA516" s="3"/>
      <c r="AB516" s="3"/>
      <c r="AC516" s="3"/>
      <c r="AD516" s="3"/>
      <c r="AE516" s="3"/>
      <c r="AF516" s="3"/>
      <c r="AG516" s="3"/>
      <c r="AH516" s="3"/>
      <c r="AI516" s="3"/>
      <c r="AJ516" s="3"/>
    </row>
    <row r="517" spans="5:36" s="2" customFormat="1">
      <c r="E517" s="42"/>
      <c r="N517" s="123"/>
      <c r="O517" s="312"/>
      <c r="P517" s="3"/>
      <c r="Q517" s="3"/>
      <c r="R517" s="3"/>
      <c r="S517" s="3"/>
      <c r="T517" s="3"/>
      <c r="U517" s="3"/>
      <c r="V517" s="3"/>
      <c r="W517" s="3"/>
      <c r="X517" s="3"/>
      <c r="Y517" s="3"/>
      <c r="Z517" s="3"/>
      <c r="AA517" s="3"/>
      <c r="AB517" s="3"/>
      <c r="AC517" s="3"/>
      <c r="AD517" s="3"/>
      <c r="AE517" s="3"/>
      <c r="AF517" s="3"/>
      <c r="AG517" s="3"/>
      <c r="AH517" s="3"/>
      <c r="AI517" s="3"/>
      <c r="AJ517" s="3"/>
    </row>
    <row r="518" spans="5:36" s="2" customFormat="1">
      <c r="E518" s="42"/>
      <c r="N518" s="123"/>
      <c r="O518" s="312"/>
      <c r="P518" s="3"/>
      <c r="Q518" s="3"/>
      <c r="R518" s="3"/>
      <c r="S518" s="3"/>
      <c r="T518" s="3"/>
      <c r="U518" s="3"/>
      <c r="V518" s="3"/>
      <c r="W518" s="3"/>
      <c r="X518" s="3"/>
      <c r="Y518" s="3"/>
      <c r="Z518" s="3"/>
      <c r="AA518" s="3"/>
      <c r="AB518" s="3"/>
      <c r="AC518" s="3"/>
      <c r="AD518" s="3"/>
      <c r="AE518" s="3"/>
      <c r="AF518" s="3"/>
      <c r="AG518" s="3"/>
      <c r="AH518" s="3"/>
      <c r="AI518" s="3"/>
      <c r="AJ518" s="3"/>
    </row>
    <row r="519" spans="5:36" s="2" customFormat="1">
      <c r="E519" s="42"/>
      <c r="N519" s="123"/>
      <c r="O519" s="312"/>
      <c r="P519" s="3"/>
      <c r="Q519" s="3"/>
      <c r="R519" s="3"/>
      <c r="S519" s="3"/>
      <c r="T519" s="3"/>
      <c r="U519" s="3"/>
      <c r="V519" s="3"/>
      <c r="W519" s="3"/>
      <c r="X519" s="3"/>
      <c r="Y519" s="3"/>
      <c r="Z519" s="3"/>
      <c r="AA519" s="3"/>
      <c r="AB519" s="3"/>
      <c r="AC519" s="3"/>
      <c r="AD519" s="3"/>
      <c r="AE519" s="3"/>
      <c r="AF519" s="3"/>
      <c r="AG519" s="3"/>
      <c r="AH519" s="3"/>
      <c r="AI519" s="3"/>
      <c r="AJ519" s="3"/>
    </row>
    <row r="520" spans="5:36" s="2" customFormat="1">
      <c r="E520" s="42"/>
      <c r="N520" s="123"/>
      <c r="O520" s="312"/>
      <c r="P520" s="3"/>
      <c r="Q520" s="3"/>
      <c r="R520" s="3"/>
      <c r="S520" s="3"/>
      <c r="T520" s="3"/>
      <c r="U520" s="3"/>
      <c r="V520" s="3"/>
      <c r="W520" s="3"/>
      <c r="X520" s="3"/>
      <c r="Y520" s="3"/>
      <c r="Z520" s="3"/>
      <c r="AA520" s="3"/>
      <c r="AB520" s="3"/>
      <c r="AC520" s="3"/>
      <c r="AD520" s="3"/>
      <c r="AE520" s="3"/>
      <c r="AF520" s="3"/>
      <c r="AG520" s="3"/>
      <c r="AH520" s="3"/>
      <c r="AI520" s="3"/>
      <c r="AJ520" s="3"/>
    </row>
    <row r="521" spans="5:36" s="2" customFormat="1">
      <c r="E521" s="42"/>
      <c r="N521" s="123"/>
      <c r="O521" s="312"/>
      <c r="P521" s="3"/>
      <c r="Q521" s="3"/>
      <c r="R521" s="3"/>
      <c r="S521" s="3"/>
      <c r="T521" s="3"/>
      <c r="U521" s="3"/>
      <c r="V521" s="3"/>
      <c r="W521" s="3"/>
      <c r="X521" s="3"/>
      <c r="Y521" s="3"/>
      <c r="Z521" s="3"/>
      <c r="AA521" s="3"/>
      <c r="AB521" s="3"/>
      <c r="AC521" s="3"/>
      <c r="AD521" s="3"/>
      <c r="AE521" s="3"/>
      <c r="AF521" s="3"/>
      <c r="AG521" s="3"/>
      <c r="AH521" s="3"/>
      <c r="AI521" s="3"/>
      <c r="AJ521" s="3"/>
    </row>
    <row r="522" spans="5:36" s="2" customFormat="1">
      <c r="E522" s="42"/>
      <c r="N522" s="123"/>
      <c r="O522" s="312"/>
      <c r="P522" s="3"/>
      <c r="Q522" s="3"/>
      <c r="R522" s="3"/>
      <c r="S522" s="3"/>
      <c r="T522" s="3"/>
      <c r="U522" s="3"/>
      <c r="V522" s="3"/>
      <c r="W522" s="3"/>
      <c r="X522" s="3"/>
      <c r="Y522" s="3"/>
      <c r="Z522" s="3"/>
      <c r="AA522" s="3"/>
      <c r="AB522" s="3"/>
      <c r="AC522" s="3"/>
      <c r="AD522" s="3"/>
      <c r="AE522" s="3"/>
      <c r="AF522" s="3"/>
      <c r="AG522" s="3"/>
      <c r="AH522" s="3"/>
      <c r="AI522" s="3"/>
      <c r="AJ522" s="3"/>
    </row>
    <row r="523" spans="5:36" s="2" customFormat="1">
      <c r="E523" s="42"/>
      <c r="N523" s="123"/>
      <c r="O523" s="312"/>
      <c r="P523" s="3"/>
      <c r="Q523" s="3"/>
      <c r="R523" s="3"/>
      <c r="S523" s="3"/>
      <c r="T523" s="3"/>
      <c r="U523" s="3"/>
      <c r="V523" s="3"/>
      <c r="W523" s="3"/>
      <c r="X523" s="3"/>
      <c r="Y523" s="3"/>
      <c r="Z523" s="3"/>
      <c r="AA523" s="3"/>
      <c r="AB523" s="3"/>
      <c r="AC523" s="3"/>
      <c r="AD523" s="3"/>
      <c r="AE523" s="3"/>
      <c r="AF523" s="3"/>
      <c r="AG523" s="3"/>
      <c r="AH523" s="3"/>
      <c r="AI523" s="3"/>
      <c r="AJ523" s="3"/>
    </row>
    <row r="524" spans="5:36" s="2" customFormat="1">
      <c r="E524" s="42"/>
      <c r="N524" s="123"/>
      <c r="O524" s="312"/>
      <c r="P524" s="3"/>
      <c r="Q524" s="3"/>
      <c r="R524" s="3"/>
      <c r="S524" s="3"/>
      <c r="T524" s="3"/>
      <c r="U524" s="3"/>
      <c r="V524" s="3"/>
      <c r="W524" s="3"/>
      <c r="X524" s="3"/>
      <c r="Y524" s="3"/>
      <c r="Z524" s="3"/>
      <c r="AA524" s="3"/>
      <c r="AB524" s="3"/>
      <c r="AC524" s="3"/>
      <c r="AD524" s="3"/>
      <c r="AE524" s="3"/>
      <c r="AF524" s="3"/>
      <c r="AG524" s="3"/>
      <c r="AH524" s="3"/>
      <c r="AI524" s="3"/>
      <c r="AJ524" s="3"/>
    </row>
    <row r="525" spans="5:36" s="2" customFormat="1">
      <c r="E525" s="42"/>
      <c r="N525" s="123"/>
      <c r="O525" s="312"/>
      <c r="P525" s="3"/>
      <c r="Q525" s="3"/>
      <c r="R525" s="3"/>
      <c r="S525" s="3"/>
      <c r="T525" s="3"/>
      <c r="U525" s="3"/>
      <c r="V525" s="3"/>
      <c r="W525" s="3"/>
      <c r="X525" s="3"/>
      <c r="Y525" s="3"/>
      <c r="Z525" s="3"/>
      <c r="AA525" s="3"/>
      <c r="AB525" s="3"/>
      <c r="AC525" s="3"/>
      <c r="AD525" s="3"/>
      <c r="AE525" s="3"/>
      <c r="AF525" s="3"/>
      <c r="AG525" s="3"/>
      <c r="AH525" s="3"/>
      <c r="AI525" s="3"/>
      <c r="AJ525" s="3"/>
    </row>
    <row r="526" spans="5:36" s="2" customFormat="1">
      <c r="E526" s="42"/>
      <c r="N526" s="123"/>
      <c r="O526" s="312"/>
      <c r="P526" s="3"/>
      <c r="Q526" s="3"/>
      <c r="R526" s="3"/>
      <c r="S526" s="3"/>
      <c r="T526" s="3"/>
      <c r="U526" s="3"/>
      <c r="V526" s="3"/>
      <c r="W526" s="3"/>
      <c r="X526" s="3"/>
      <c r="Y526" s="3"/>
      <c r="Z526" s="3"/>
      <c r="AA526" s="3"/>
      <c r="AB526" s="3"/>
      <c r="AC526" s="3"/>
      <c r="AD526" s="3"/>
      <c r="AE526" s="3"/>
      <c r="AF526" s="3"/>
      <c r="AG526" s="3"/>
      <c r="AH526" s="3"/>
      <c r="AI526" s="3"/>
      <c r="AJ526" s="3"/>
    </row>
    <row r="527" spans="5:36" s="2" customFormat="1">
      <c r="E527" s="42"/>
      <c r="N527" s="123"/>
      <c r="O527" s="312"/>
      <c r="P527" s="3"/>
      <c r="Q527" s="3"/>
      <c r="R527" s="3"/>
      <c r="S527" s="3"/>
      <c r="T527" s="3"/>
      <c r="U527" s="3"/>
      <c r="V527" s="3"/>
      <c r="W527" s="3"/>
      <c r="X527" s="3"/>
      <c r="Y527" s="3"/>
      <c r="Z527" s="3"/>
      <c r="AA527" s="3"/>
      <c r="AB527" s="3"/>
      <c r="AC527" s="3"/>
      <c r="AD527" s="3"/>
      <c r="AE527" s="3"/>
      <c r="AF527" s="3"/>
      <c r="AG527" s="3"/>
      <c r="AH527" s="3"/>
      <c r="AI527" s="3"/>
      <c r="AJ527" s="3"/>
    </row>
    <row r="528" spans="5:36" s="2" customFormat="1">
      <c r="E528" s="42"/>
      <c r="N528" s="123"/>
      <c r="O528" s="312"/>
      <c r="P528" s="3"/>
      <c r="Q528" s="3"/>
      <c r="R528" s="3"/>
      <c r="S528" s="3"/>
      <c r="T528" s="3"/>
      <c r="U528" s="3"/>
      <c r="V528" s="3"/>
      <c r="W528" s="3"/>
      <c r="X528" s="3"/>
      <c r="Y528" s="3"/>
      <c r="Z528" s="3"/>
      <c r="AA528" s="3"/>
      <c r="AB528" s="3"/>
      <c r="AC528" s="3"/>
      <c r="AD528" s="3"/>
      <c r="AE528" s="3"/>
      <c r="AF528" s="3"/>
      <c r="AG528" s="3"/>
      <c r="AH528" s="3"/>
      <c r="AI528" s="3"/>
      <c r="AJ528" s="3"/>
    </row>
    <row r="529" spans="5:36" s="2" customFormat="1">
      <c r="E529" s="42"/>
      <c r="N529" s="123"/>
      <c r="O529" s="312"/>
      <c r="P529" s="3"/>
      <c r="Q529" s="3"/>
      <c r="R529" s="3"/>
      <c r="S529" s="3"/>
      <c r="T529" s="3"/>
      <c r="U529" s="3"/>
      <c r="V529" s="3"/>
      <c r="W529" s="3"/>
      <c r="X529" s="3"/>
      <c r="Y529" s="3"/>
      <c r="Z529" s="3"/>
      <c r="AA529" s="3"/>
      <c r="AB529" s="3"/>
      <c r="AC529" s="3"/>
      <c r="AD529" s="3"/>
      <c r="AE529" s="3"/>
      <c r="AF529" s="3"/>
      <c r="AG529" s="3"/>
      <c r="AH529" s="3"/>
      <c r="AI529" s="3"/>
      <c r="AJ529" s="3"/>
    </row>
    <row r="530" spans="5:36" s="2" customFormat="1">
      <c r="E530" s="42"/>
      <c r="N530" s="123"/>
      <c r="O530" s="312"/>
      <c r="P530" s="3"/>
      <c r="Q530" s="3"/>
      <c r="R530" s="3"/>
      <c r="S530" s="3"/>
      <c r="T530" s="3"/>
      <c r="U530" s="3"/>
      <c r="V530" s="3"/>
      <c r="W530" s="3"/>
      <c r="X530" s="3"/>
      <c r="Y530" s="3"/>
      <c r="Z530" s="3"/>
      <c r="AA530" s="3"/>
      <c r="AB530" s="3"/>
      <c r="AC530" s="3"/>
      <c r="AD530" s="3"/>
      <c r="AE530" s="3"/>
      <c r="AF530" s="3"/>
      <c r="AG530" s="3"/>
      <c r="AH530" s="3"/>
      <c r="AI530" s="3"/>
      <c r="AJ530" s="3"/>
    </row>
    <row r="531" spans="5:36" s="2" customFormat="1">
      <c r="E531" s="42"/>
      <c r="N531" s="123"/>
      <c r="O531" s="312"/>
      <c r="P531" s="3"/>
      <c r="Q531" s="3"/>
      <c r="R531" s="3"/>
      <c r="S531" s="3"/>
      <c r="T531" s="3"/>
      <c r="U531" s="3"/>
      <c r="V531" s="3"/>
      <c r="W531" s="3"/>
      <c r="X531" s="3"/>
      <c r="Y531" s="3"/>
      <c r="Z531" s="3"/>
      <c r="AA531" s="3"/>
      <c r="AB531" s="3"/>
      <c r="AC531" s="3"/>
      <c r="AD531" s="3"/>
      <c r="AE531" s="3"/>
      <c r="AF531" s="3"/>
      <c r="AG531" s="3"/>
      <c r="AH531" s="3"/>
      <c r="AI531" s="3"/>
      <c r="AJ531" s="3"/>
    </row>
    <row r="532" spans="5:36" s="2" customFormat="1">
      <c r="E532" s="42"/>
      <c r="N532" s="123"/>
      <c r="O532" s="312"/>
      <c r="P532" s="3"/>
      <c r="Q532" s="3"/>
      <c r="R532" s="3"/>
      <c r="S532" s="3"/>
      <c r="T532" s="3"/>
      <c r="U532" s="3"/>
      <c r="V532" s="3"/>
      <c r="W532" s="3"/>
      <c r="X532" s="3"/>
      <c r="Y532" s="3"/>
      <c r="Z532" s="3"/>
      <c r="AA532" s="3"/>
      <c r="AB532" s="3"/>
      <c r="AC532" s="3"/>
      <c r="AD532" s="3"/>
      <c r="AE532" s="3"/>
      <c r="AF532" s="3"/>
      <c r="AG532" s="3"/>
      <c r="AH532" s="3"/>
      <c r="AI532" s="3"/>
      <c r="AJ532" s="3"/>
    </row>
    <row r="533" spans="5:36" s="2" customFormat="1">
      <c r="E533" s="42"/>
      <c r="N533" s="123"/>
      <c r="O533" s="312"/>
      <c r="P533" s="3"/>
      <c r="Q533" s="3"/>
      <c r="R533" s="3"/>
      <c r="S533" s="3"/>
      <c r="T533" s="3"/>
      <c r="U533" s="3"/>
      <c r="V533" s="3"/>
      <c r="W533" s="3"/>
      <c r="X533" s="3"/>
      <c r="Y533" s="3"/>
      <c r="Z533" s="3"/>
      <c r="AA533" s="3"/>
      <c r="AB533" s="3"/>
      <c r="AC533" s="3"/>
      <c r="AD533" s="3"/>
      <c r="AE533" s="3"/>
      <c r="AF533" s="3"/>
      <c r="AG533" s="3"/>
      <c r="AH533" s="3"/>
      <c r="AI533" s="3"/>
      <c r="AJ533" s="3"/>
    </row>
    <row r="534" spans="5:36" s="2" customFormat="1">
      <c r="E534" s="42"/>
      <c r="N534" s="123"/>
      <c r="O534" s="312"/>
      <c r="P534" s="3"/>
      <c r="Q534" s="3"/>
      <c r="R534" s="3"/>
      <c r="S534" s="3"/>
      <c r="T534" s="3"/>
      <c r="U534" s="3"/>
      <c r="V534" s="3"/>
      <c r="W534" s="3"/>
      <c r="X534" s="3"/>
      <c r="Y534" s="3"/>
      <c r="Z534" s="3"/>
      <c r="AA534" s="3"/>
      <c r="AB534" s="3"/>
      <c r="AC534" s="3"/>
      <c r="AD534" s="3"/>
      <c r="AE534" s="3"/>
      <c r="AF534" s="3"/>
      <c r="AG534" s="3"/>
      <c r="AH534" s="3"/>
      <c r="AI534" s="3"/>
      <c r="AJ534" s="3"/>
    </row>
    <row r="535" spans="5:36" s="2" customFormat="1">
      <c r="E535" s="42"/>
      <c r="N535" s="123"/>
      <c r="O535" s="312"/>
      <c r="P535" s="3"/>
      <c r="Q535" s="3"/>
      <c r="R535" s="3"/>
      <c r="S535" s="3"/>
      <c r="T535" s="3"/>
      <c r="U535" s="3"/>
      <c r="V535" s="3"/>
      <c r="W535" s="3"/>
      <c r="X535" s="3"/>
      <c r="Y535" s="3"/>
      <c r="Z535" s="3"/>
      <c r="AA535" s="3"/>
      <c r="AB535" s="3"/>
      <c r="AC535" s="3"/>
      <c r="AD535" s="3"/>
      <c r="AE535" s="3"/>
      <c r="AF535" s="3"/>
      <c r="AG535" s="3"/>
      <c r="AH535" s="3"/>
      <c r="AI535" s="3"/>
      <c r="AJ535" s="3"/>
    </row>
    <row r="536" spans="5:36" s="2" customFormat="1">
      <c r="E536" s="42"/>
      <c r="N536" s="123"/>
      <c r="O536" s="312"/>
      <c r="P536" s="3"/>
      <c r="Q536" s="3"/>
      <c r="R536" s="3"/>
      <c r="S536" s="3"/>
      <c r="T536" s="3"/>
      <c r="U536" s="3"/>
      <c r="V536" s="3"/>
      <c r="W536" s="3"/>
      <c r="X536" s="3"/>
      <c r="Y536" s="3"/>
      <c r="Z536" s="3"/>
      <c r="AA536" s="3"/>
      <c r="AB536" s="3"/>
      <c r="AC536" s="3"/>
      <c r="AD536" s="3"/>
      <c r="AE536" s="3"/>
      <c r="AF536" s="3"/>
      <c r="AG536" s="3"/>
      <c r="AH536" s="3"/>
      <c r="AI536" s="3"/>
      <c r="AJ536" s="3"/>
    </row>
    <row r="537" spans="5:36" s="2" customFormat="1">
      <c r="E537" s="42"/>
      <c r="N537" s="123"/>
      <c r="O537" s="312"/>
      <c r="P537" s="3"/>
      <c r="Q537" s="3"/>
      <c r="R537" s="3"/>
      <c r="S537" s="3"/>
      <c r="T537" s="3"/>
      <c r="U537" s="3"/>
      <c r="V537" s="3"/>
      <c r="W537" s="3"/>
      <c r="X537" s="3"/>
      <c r="Y537" s="3"/>
      <c r="Z537" s="3"/>
      <c r="AA537" s="3"/>
      <c r="AB537" s="3"/>
      <c r="AC537" s="3"/>
      <c r="AD537" s="3"/>
      <c r="AE537" s="3"/>
      <c r="AF537" s="3"/>
      <c r="AG537" s="3"/>
      <c r="AH537" s="3"/>
      <c r="AI537" s="3"/>
      <c r="AJ537" s="3"/>
    </row>
    <row r="538" spans="5:36" s="2" customFormat="1">
      <c r="E538" s="42"/>
      <c r="N538" s="123"/>
      <c r="O538" s="312"/>
      <c r="P538" s="3"/>
      <c r="Q538" s="3"/>
      <c r="R538" s="3"/>
      <c r="S538" s="3"/>
      <c r="T538" s="3"/>
      <c r="U538" s="3"/>
      <c r="V538" s="3"/>
      <c r="W538" s="3"/>
      <c r="X538" s="3"/>
      <c r="Y538" s="3"/>
      <c r="Z538" s="3"/>
      <c r="AA538" s="3"/>
      <c r="AB538" s="3"/>
      <c r="AC538" s="3"/>
      <c r="AD538" s="3"/>
      <c r="AE538" s="3"/>
      <c r="AF538" s="3"/>
      <c r="AG538" s="3"/>
      <c r="AH538" s="3"/>
      <c r="AI538" s="3"/>
      <c r="AJ538" s="3"/>
    </row>
    <row r="539" spans="5:36" s="2" customFormat="1">
      <c r="E539" s="42"/>
      <c r="N539" s="123"/>
      <c r="O539" s="312"/>
      <c r="P539" s="3"/>
      <c r="Q539" s="3"/>
      <c r="R539" s="3"/>
      <c r="S539" s="3"/>
      <c r="T539" s="3"/>
      <c r="U539" s="3"/>
      <c r="V539" s="3"/>
      <c r="W539" s="3"/>
      <c r="X539" s="3"/>
      <c r="Y539" s="3"/>
      <c r="Z539" s="3"/>
      <c r="AA539" s="3"/>
      <c r="AB539" s="3"/>
      <c r="AC539" s="3"/>
      <c r="AD539" s="3"/>
      <c r="AE539" s="3"/>
      <c r="AF539" s="3"/>
      <c r="AG539" s="3"/>
      <c r="AH539" s="3"/>
      <c r="AI539" s="3"/>
      <c r="AJ539" s="3"/>
    </row>
    <row r="540" spans="5:36" s="2" customFormat="1">
      <c r="E540" s="42"/>
      <c r="N540" s="123"/>
      <c r="O540" s="312"/>
      <c r="P540" s="3"/>
      <c r="Q540" s="3"/>
      <c r="R540" s="3"/>
      <c r="S540" s="3"/>
      <c r="T540" s="3"/>
      <c r="U540" s="3"/>
      <c r="V540" s="3"/>
      <c r="W540" s="3"/>
      <c r="X540" s="3"/>
      <c r="Y540" s="3"/>
      <c r="Z540" s="3"/>
      <c r="AA540" s="3"/>
      <c r="AB540" s="3"/>
      <c r="AC540" s="3"/>
      <c r="AD540" s="3"/>
      <c r="AE540" s="3"/>
      <c r="AF540" s="3"/>
      <c r="AG540" s="3"/>
      <c r="AH540" s="3"/>
      <c r="AI540" s="3"/>
      <c r="AJ540" s="3"/>
    </row>
    <row r="541" spans="5:36" s="2" customFormat="1">
      <c r="E541" s="42"/>
      <c r="N541" s="123"/>
      <c r="O541" s="312"/>
      <c r="P541" s="3"/>
      <c r="Q541" s="3"/>
      <c r="R541" s="3"/>
      <c r="S541" s="3"/>
      <c r="T541" s="3"/>
      <c r="U541" s="3"/>
      <c r="V541" s="3"/>
      <c r="W541" s="3"/>
      <c r="X541" s="3"/>
      <c r="Y541" s="3"/>
      <c r="Z541" s="3"/>
      <c r="AA541" s="3"/>
      <c r="AB541" s="3"/>
      <c r="AC541" s="3"/>
      <c r="AD541" s="3"/>
      <c r="AE541" s="3"/>
      <c r="AF541" s="3"/>
      <c r="AG541" s="3"/>
      <c r="AH541" s="3"/>
      <c r="AI541" s="3"/>
      <c r="AJ541" s="3"/>
    </row>
    <row r="542" spans="5:36" s="2" customFormat="1">
      <c r="E542" s="42"/>
      <c r="N542" s="123"/>
      <c r="O542" s="312"/>
      <c r="P542" s="3"/>
      <c r="Q542" s="3"/>
      <c r="R542" s="3"/>
      <c r="S542" s="3"/>
      <c r="T542" s="3"/>
      <c r="U542" s="3"/>
      <c r="V542" s="3"/>
      <c r="W542" s="3"/>
      <c r="X542" s="3"/>
      <c r="Y542" s="3"/>
      <c r="Z542" s="3"/>
      <c r="AA542" s="3"/>
      <c r="AB542" s="3"/>
      <c r="AC542" s="3"/>
      <c r="AD542" s="3"/>
      <c r="AE542" s="3"/>
      <c r="AF542" s="3"/>
      <c r="AG542" s="3"/>
      <c r="AH542" s="3"/>
      <c r="AI542" s="3"/>
      <c r="AJ542" s="3"/>
    </row>
    <row r="543" spans="5:36" s="2" customFormat="1">
      <c r="E543" s="42"/>
      <c r="N543" s="123"/>
      <c r="O543" s="312"/>
      <c r="P543" s="3"/>
      <c r="Q543" s="3"/>
      <c r="R543" s="3"/>
      <c r="S543" s="3"/>
      <c r="T543" s="3"/>
      <c r="U543" s="3"/>
      <c r="V543" s="3"/>
      <c r="W543" s="3"/>
      <c r="X543" s="3"/>
      <c r="Y543" s="3"/>
      <c r="Z543" s="3"/>
      <c r="AA543" s="3"/>
      <c r="AB543" s="3"/>
      <c r="AC543" s="3"/>
      <c r="AD543" s="3"/>
      <c r="AE543" s="3"/>
      <c r="AF543" s="3"/>
      <c r="AG543" s="3"/>
      <c r="AH543" s="3"/>
      <c r="AI543" s="3"/>
      <c r="AJ543" s="3"/>
    </row>
    <row r="544" spans="5:36" s="2" customFormat="1">
      <c r="E544" s="42"/>
      <c r="N544" s="123"/>
      <c r="O544" s="312"/>
      <c r="P544" s="3"/>
      <c r="Q544" s="3"/>
      <c r="R544" s="3"/>
      <c r="S544" s="3"/>
      <c r="T544" s="3"/>
      <c r="U544" s="3"/>
      <c r="V544" s="3"/>
      <c r="W544" s="3"/>
      <c r="X544" s="3"/>
      <c r="Y544" s="3"/>
      <c r="Z544" s="3"/>
      <c r="AA544" s="3"/>
      <c r="AB544" s="3"/>
      <c r="AC544" s="3"/>
      <c r="AD544" s="3"/>
      <c r="AE544" s="3"/>
      <c r="AF544" s="3"/>
      <c r="AG544" s="3"/>
      <c r="AH544" s="3"/>
      <c r="AI544" s="3"/>
      <c r="AJ544" s="3"/>
    </row>
    <row r="545" spans="5:36" s="2" customFormat="1">
      <c r="E545" s="42"/>
      <c r="N545" s="123"/>
      <c r="O545" s="312"/>
      <c r="P545" s="3"/>
      <c r="Q545" s="3"/>
      <c r="R545" s="3"/>
      <c r="S545" s="3"/>
      <c r="T545" s="3"/>
      <c r="U545" s="3"/>
      <c r="V545" s="3"/>
      <c r="W545" s="3"/>
      <c r="X545" s="3"/>
      <c r="Y545" s="3"/>
      <c r="Z545" s="3"/>
      <c r="AA545" s="3"/>
      <c r="AB545" s="3"/>
      <c r="AC545" s="3"/>
      <c r="AD545" s="3"/>
      <c r="AE545" s="3"/>
      <c r="AF545" s="3"/>
      <c r="AG545" s="3"/>
      <c r="AH545" s="3"/>
      <c r="AI545" s="3"/>
      <c r="AJ545" s="3"/>
    </row>
    <row r="546" spans="5:36" s="2" customFormat="1">
      <c r="E546" s="42"/>
      <c r="N546" s="123"/>
      <c r="O546" s="312"/>
      <c r="P546" s="3"/>
      <c r="Q546" s="3"/>
      <c r="R546" s="3"/>
      <c r="S546" s="3"/>
      <c r="T546" s="3"/>
      <c r="U546" s="3"/>
      <c r="V546" s="3"/>
      <c r="W546" s="3"/>
      <c r="X546" s="3"/>
      <c r="Y546" s="3"/>
      <c r="Z546" s="3"/>
      <c r="AA546" s="3"/>
      <c r="AB546" s="3"/>
      <c r="AC546" s="3"/>
      <c r="AD546" s="3"/>
      <c r="AE546" s="3"/>
      <c r="AF546" s="3"/>
      <c r="AG546" s="3"/>
      <c r="AH546" s="3"/>
      <c r="AI546" s="3"/>
      <c r="AJ546" s="3"/>
    </row>
    <row r="547" spans="5:36" s="2" customFormat="1">
      <c r="E547" s="42"/>
      <c r="N547" s="123"/>
      <c r="O547" s="312"/>
      <c r="P547" s="3"/>
      <c r="Q547" s="3"/>
      <c r="R547" s="3"/>
      <c r="S547" s="3"/>
      <c r="T547" s="3"/>
      <c r="U547" s="3"/>
      <c r="V547" s="3"/>
      <c r="W547" s="3"/>
      <c r="X547" s="3"/>
      <c r="Y547" s="3"/>
      <c r="Z547" s="3"/>
      <c r="AA547" s="3"/>
      <c r="AB547" s="3"/>
      <c r="AC547" s="3"/>
      <c r="AD547" s="3"/>
      <c r="AE547" s="3"/>
      <c r="AF547" s="3"/>
      <c r="AG547" s="3"/>
      <c r="AH547" s="3"/>
      <c r="AI547" s="3"/>
      <c r="AJ547" s="3"/>
    </row>
    <row r="548" spans="5:36" s="2" customFormat="1">
      <c r="E548" s="42"/>
      <c r="N548" s="123"/>
      <c r="O548" s="312"/>
      <c r="P548" s="3"/>
      <c r="Q548" s="3"/>
      <c r="R548" s="3"/>
      <c r="S548" s="3"/>
      <c r="T548" s="3"/>
      <c r="U548" s="3"/>
      <c r="V548" s="3"/>
      <c r="W548" s="3"/>
      <c r="X548" s="3"/>
      <c r="Y548" s="3"/>
      <c r="Z548" s="3"/>
      <c r="AA548" s="3"/>
      <c r="AB548" s="3"/>
      <c r="AC548" s="3"/>
      <c r="AD548" s="3"/>
      <c r="AE548" s="3"/>
      <c r="AF548" s="3"/>
      <c r="AG548" s="3"/>
      <c r="AH548" s="3"/>
      <c r="AI548" s="3"/>
      <c r="AJ548" s="3"/>
    </row>
    <row r="549" spans="5:36" s="2" customFormat="1">
      <c r="E549" s="42"/>
      <c r="N549" s="123"/>
      <c r="O549" s="312"/>
      <c r="P549" s="3"/>
      <c r="Q549" s="3"/>
      <c r="R549" s="3"/>
      <c r="S549" s="3"/>
      <c r="T549" s="3"/>
      <c r="U549" s="3"/>
      <c r="V549" s="3"/>
      <c r="W549" s="3"/>
      <c r="X549" s="3"/>
      <c r="Y549" s="3"/>
      <c r="Z549" s="3"/>
      <c r="AA549" s="3"/>
      <c r="AB549" s="3"/>
      <c r="AC549" s="3"/>
      <c r="AD549" s="3"/>
      <c r="AE549" s="3"/>
      <c r="AF549" s="3"/>
      <c r="AG549" s="3"/>
      <c r="AH549" s="3"/>
      <c r="AI549" s="3"/>
      <c r="AJ549" s="3"/>
    </row>
    <row r="550" spans="5:36" s="2" customFormat="1">
      <c r="E550" s="42"/>
      <c r="N550" s="123"/>
      <c r="O550" s="312"/>
      <c r="P550" s="3"/>
      <c r="Q550" s="3"/>
      <c r="R550" s="3"/>
      <c r="S550" s="3"/>
      <c r="T550" s="3"/>
      <c r="U550" s="3"/>
      <c r="V550" s="3"/>
      <c r="W550" s="3"/>
      <c r="X550" s="3"/>
      <c r="Y550" s="3"/>
      <c r="Z550" s="3"/>
      <c r="AA550" s="3"/>
      <c r="AB550" s="3"/>
      <c r="AC550" s="3"/>
      <c r="AD550" s="3"/>
      <c r="AE550" s="3"/>
      <c r="AF550" s="3"/>
      <c r="AG550" s="3"/>
      <c r="AH550" s="3"/>
      <c r="AI550" s="3"/>
      <c r="AJ550" s="3"/>
    </row>
    <row r="551" spans="5:36" s="2" customFormat="1">
      <c r="E551" s="42"/>
      <c r="N551" s="123"/>
      <c r="O551" s="312"/>
      <c r="P551" s="3"/>
      <c r="Q551" s="3"/>
      <c r="R551" s="3"/>
      <c r="S551" s="3"/>
      <c r="T551" s="3"/>
      <c r="U551" s="3"/>
      <c r="V551" s="3"/>
      <c r="W551" s="3"/>
      <c r="X551" s="3"/>
      <c r="Y551" s="3"/>
      <c r="Z551" s="3"/>
      <c r="AA551" s="3"/>
      <c r="AB551" s="3"/>
      <c r="AC551" s="3"/>
      <c r="AD551" s="3"/>
      <c r="AE551" s="3"/>
      <c r="AF551" s="3"/>
      <c r="AG551" s="3"/>
      <c r="AH551" s="3"/>
      <c r="AI551" s="3"/>
      <c r="AJ551" s="3"/>
    </row>
    <row r="552" spans="5:36" s="2" customFormat="1">
      <c r="E552" s="42"/>
      <c r="N552" s="123"/>
      <c r="O552" s="312"/>
      <c r="P552" s="3"/>
      <c r="Q552" s="3"/>
      <c r="R552" s="3"/>
      <c r="S552" s="3"/>
      <c r="T552" s="3"/>
      <c r="U552" s="3"/>
      <c r="V552" s="3"/>
      <c r="W552" s="3"/>
      <c r="X552" s="3"/>
      <c r="Y552" s="3"/>
      <c r="Z552" s="3"/>
      <c r="AA552" s="3"/>
      <c r="AB552" s="3"/>
      <c r="AC552" s="3"/>
      <c r="AD552" s="3"/>
      <c r="AE552" s="3"/>
      <c r="AF552" s="3"/>
      <c r="AG552" s="3"/>
      <c r="AH552" s="3"/>
      <c r="AI552" s="3"/>
      <c r="AJ552" s="3"/>
    </row>
    <row r="553" spans="5:36" s="2" customFormat="1">
      <c r="E553" s="42"/>
      <c r="N553" s="123"/>
      <c r="O553" s="312"/>
      <c r="P553" s="3"/>
      <c r="Q553" s="3"/>
      <c r="R553" s="3"/>
      <c r="S553" s="3"/>
      <c r="T553" s="3"/>
      <c r="U553" s="3"/>
      <c r="V553" s="3"/>
      <c r="W553" s="3"/>
      <c r="X553" s="3"/>
      <c r="Y553" s="3"/>
      <c r="Z553" s="3"/>
      <c r="AA553" s="3"/>
      <c r="AB553" s="3"/>
      <c r="AC553" s="3"/>
      <c r="AD553" s="3"/>
      <c r="AE553" s="3"/>
      <c r="AF553" s="3"/>
      <c r="AG553" s="3"/>
      <c r="AH553" s="3"/>
      <c r="AI553" s="3"/>
      <c r="AJ553" s="3"/>
    </row>
    <row r="554" spans="5:36" s="2" customFormat="1">
      <c r="E554" s="42"/>
      <c r="N554" s="123"/>
      <c r="O554" s="312"/>
      <c r="P554" s="3"/>
      <c r="Q554" s="3"/>
      <c r="R554" s="3"/>
      <c r="S554" s="3"/>
      <c r="T554" s="3"/>
      <c r="U554" s="3"/>
      <c r="V554" s="3"/>
      <c r="W554" s="3"/>
      <c r="X554" s="3"/>
      <c r="Y554" s="3"/>
      <c r="Z554" s="3"/>
      <c r="AA554" s="3"/>
      <c r="AB554" s="3"/>
      <c r="AC554" s="3"/>
      <c r="AD554" s="3"/>
      <c r="AE554" s="3"/>
      <c r="AF554" s="3"/>
      <c r="AG554" s="3"/>
      <c r="AH554" s="3"/>
      <c r="AI554" s="3"/>
      <c r="AJ554" s="3"/>
    </row>
    <row r="555" spans="5:36" s="2" customFormat="1">
      <c r="E555" s="42"/>
      <c r="N555" s="123"/>
      <c r="O555" s="312"/>
      <c r="P555" s="3"/>
      <c r="Q555" s="3"/>
      <c r="R555" s="3"/>
      <c r="S555" s="3"/>
      <c r="T555" s="3"/>
      <c r="U555" s="3"/>
      <c r="V555" s="3"/>
      <c r="W555" s="3"/>
      <c r="X555" s="3"/>
      <c r="Y555" s="3"/>
      <c r="Z555" s="3"/>
      <c r="AA555" s="3"/>
      <c r="AB555" s="3"/>
      <c r="AC555" s="3"/>
      <c r="AD555" s="3"/>
      <c r="AE555" s="3"/>
      <c r="AF555" s="3"/>
      <c r="AG555" s="3"/>
      <c r="AH555" s="3"/>
      <c r="AI555" s="3"/>
      <c r="AJ555" s="3"/>
    </row>
    <row r="556" spans="5:36" s="2" customFormat="1">
      <c r="E556" s="42"/>
      <c r="N556" s="123"/>
      <c r="O556" s="312"/>
      <c r="P556" s="3"/>
      <c r="Q556" s="3"/>
      <c r="R556" s="3"/>
      <c r="S556" s="3"/>
      <c r="T556" s="3"/>
      <c r="U556" s="3"/>
      <c r="V556" s="3"/>
      <c r="W556" s="3"/>
      <c r="X556" s="3"/>
      <c r="Y556" s="3"/>
      <c r="Z556" s="3"/>
      <c r="AA556" s="3"/>
      <c r="AB556" s="3"/>
      <c r="AC556" s="3"/>
      <c r="AD556" s="3"/>
      <c r="AE556" s="3"/>
      <c r="AF556" s="3"/>
      <c r="AG556" s="3"/>
      <c r="AH556" s="3"/>
      <c r="AI556" s="3"/>
      <c r="AJ556" s="3"/>
    </row>
    <row r="557" spans="5:36" s="2" customFormat="1">
      <c r="E557" s="42"/>
      <c r="N557" s="123"/>
      <c r="O557" s="312"/>
      <c r="P557" s="3"/>
      <c r="Q557" s="3"/>
      <c r="R557" s="3"/>
      <c r="S557" s="3"/>
      <c r="T557" s="3"/>
      <c r="U557" s="3"/>
      <c r="V557" s="3"/>
      <c r="W557" s="3"/>
      <c r="X557" s="3"/>
      <c r="Y557" s="3"/>
      <c r="Z557" s="3"/>
      <c r="AA557" s="3"/>
      <c r="AB557" s="3"/>
      <c r="AC557" s="3"/>
      <c r="AD557" s="3"/>
      <c r="AE557" s="3"/>
      <c r="AF557" s="3"/>
      <c r="AG557" s="3"/>
      <c r="AH557" s="3"/>
      <c r="AI557" s="3"/>
      <c r="AJ557" s="3"/>
    </row>
    <row r="558" spans="5:36" s="2" customFormat="1">
      <c r="E558" s="42"/>
      <c r="N558" s="123"/>
      <c r="O558" s="312"/>
      <c r="P558" s="3"/>
      <c r="Q558" s="3"/>
      <c r="R558" s="3"/>
      <c r="S558" s="3"/>
      <c r="T558" s="3"/>
      <c r="U558" s="3"/>
      <c r="V558" s="3"/>
      <c r="W558" s="3"/>
      <c r="X558" s="3"/>
      <c r="Y558" s="3"/>
      <c r="Z558" s="3"/>
      <c r="AA558" s="3"/>
      <c r="AB558" s="3"/>
      <c r="AC558" s="3"/>
      <c r="AD558" s="3"/>
      <c r="AE558" s="3"/>
      <c r="AF558" s="3"/>
      <c r="AG558" s="3"/>
      <c r="AH558" s="3"/>
      <c r="AI558" s="3"/>
      <c r="AJ558" s="3"/>
    </row>
    <row r="559" spans="5:36" s="2" customFormat="1">
      <c r="E559" s="42"/>
      <c r="N559" s="123"/>
      <c r="O559" s="312"/>
      <c r="P559" s="3"/>
      <c r="Q559" s="3"/>
      <c r="R559" s="3"/>
      <c r="S559" s="3"/>
      <c r="T559" s="3"/>
      <c r="U559" s="3"/>
      <c r="V559" s="3"/>
      <c r="W559" s="3"/>
      <c r="X559" s="3"/>
      <c r="Y559" s="3"/>
      <c r="Z559" s="3"/>
      <c r="AA559" s="3"/>
      <c r="AB559" s="3"/>
      <c r="AC559" s="3"/>
      <c r="AD559" s="3"/>
      <c r="AE559" s="3"/>
      <c r="AF559" s="3"/>
      <c r="AG559" s="3"/>
      <c r="AH559" s="3"/>
      <c r="AI559" s="3"/>
      <c r="AJ559" s="3"/>
    </row>
    <row r="560" spans="5:36" s="2" customFormat="1">
      <c r="E560" s="42"/>
      <c r="N560" s="123"/>
      <c r="O560" s="312"/>
      <c r="P560" s="3"/>
      <c r="Q560" s="3"/>
      <c r="R560" s="3"/>
      <c r="S560" s="3"/>
      <c r="T560" s="3"/>
      <c r="U560" s="3"/>
      <c r="V560" s="3"/>
      <c r="W560" s="3"/>
      <c r="X560" s="3"/>
      <c r="Y560" s="3"/>
      <c r="Z560" s="3"/>
      <c r="AA560" s="3"/>
      <c r="AB560" s="3"/>
      <c r="AC560" s="3"/>
      <c r="AD560" s="3"/>
      <c r="AE560" s="3"/>
      <c r="AF560" s="3"/>
      <c r="AG560" s="3"/>
      <c r="AH560" s="3"/>
      <c r="AI560" s="3"/>
      <c r="AJ560" s="3"/>
    </row>
    <row r="561" spans="5:36" s="2" customFormat="1">
      <c r="E561" s="42"/>
      <c r="N561" s="123"/>
      <c r="O561" s="312"/>
      <c r="P561" s="3"/>
      <c r="Q561" s="3"/>
      <c r="R561" s="3"/>
      <c r="S561" s="3"/>
      <c r="T561" s="3"/>
      <c r="U561" s="3"/>
      <c r="V561" s="3"/>
      <c r="W561" s="3"/>
      <c r="X561" s="3"/>
      <c r="Y561" s="3"/>
      <c r="Z561" s="3"/>
      <c r="AA561" s="3"/>
      <c r="AB561" s="3"/>
      <c r="AC561" s="3"/>
      <c r="AD561" s="3"/>
      <c r="AE561" s="3"/>
      <c r="AF561" s="3"/>
      <c r="AG561" s="3"/>
      <c r="AH561" s="3"/>
      <c r="AI561" s="3"/>
      <c r="AJ561" s="3"/>
    </row>
    <row r="562" spans="5:36" s="2" customFormat="1">
      <c r="E562" s="42"/>
      <c r="N562" s="123"/>
      <c r="O562" s="312"/>
      <c r="P562" s="3"/>
      <c r="Q562" s="3"/>
      <c r="R562" s="3"/>
      <c r="S562" s="3"/>
      <c r="T562" s="3"/>
      <c r="U562" s="3"/>
      <c r="V562" s="3"/>
      <c r="W562" s="3"/>
      <c r="X562" s="3"/>
      <c r="Y562" s="3"/>
      <c r="Z562" s="3"/>
      <c r="AA562" s="3"/>
      <c r="AB562" s="3"/>
      <c r="AC562" s="3"/>
      <c r="AD562" s="3"/>
      <c r="AE562" s="3"/>
      <c r="AF562" s="3"/>
      <c r="AG562" s="3"/>
      <c r="AH562" s="3"/>
      <c r="AI562" s="3"/>
      <c r="AJ562" s="3"/>
    </row>
    <row r="563" spans="5:36" s="2" customFormat="1">
      <c r="E563" s="42"/>
      <c r="N563" s="123"/>
      <c r="O563" s="312"/>
      <c r="P563" s="3"/>
      <c r="Q563" s="3"/>
      <c r="R563" s="3"/>
      <c r="S563" s="3"/>
      <c r="T563" s="3"/>
      <c r="U563" s="3"/>
      <c r="V563" s="3"/>
      <c r="W563" s="3"/>
      <c r="X563" s="3"/>
      <c r="Y563" s="3"/>
      <c r="Z563" s="3"/>
      <c r="AA563" s="3"/>
      <c r="AB563" s="3"/>
      <c r="AC563" s="3"/>
      <c r="AD563" s="3"/>
      <c r="AE563" s="3"/>
      <c r="AF563" s="3"/>
      <c r="AG563" s="3"/>
      <c r="AH563" s="3"/>
      <c r="AI563" s="3"/>
      <c r="AJ563" s="3"/>
    </row>
    <row r="564" spans="5:36" s="2" customFormat="1">
      <c r="E564" s="42"/>
      <c r="N564" s="123"/>
      <c r="O564" s="312"/>
      <c r="P564" s="3"/>
      <c r="Q564" s="3"/>
      <c r="R564" s="3"/>
      <c r="S564" s="3"/>
      <c r="T564" s="3"/>
      <c r="U564" s="3"/>
      <c r="V564" s="3"/>
      <c r="W564" s="3"/>
      <c r="X564" s="3"/>
      <c r="Y564" s="3"/>
      <c r="Z564" s="3"/>
      <c r="AA564" s="3"/>
      <c r="AB564" s="3"/>
      <c r="AC564" s="3"/>
      <c r="AD564" s="3"/>
      <c r="AE564" s="3"/>
      <c r="AF564" s="3"/>
      <c r="AG564" s="3"/>
      <c r="AH564" s="3"/>
      <c r="AI564" s="3"/>
      <c r="AJ564" s="3"/>
    </row>
    <row r="565" spans="5:36" s="2" customFormat="1">
      <c r="E565" s="42"/>
      <c r="N565" s="123"/>
      <c r="O565" s="312"/>
      <c r="P565" s="3"/>
      <c r="Q565" s="3"/>
      <c r="R565" s="3"/>
      <c r="S565" s="3"/>
      <c r="T565" s="3"/>
      <c r="U565" s="3"/>
      <c r="V565" s="3"/>
      <c r="W565" s="3"/>
      <c r="X565" s="3"/>
      <c r="Y565" s="3"/>
      <c r="Z565" s="3"/>
      <c r="AA565" s="3"/>
      <c r="AB565" s="3"/>
      <c r="AC565" s="3"/>
      <c r="AD565" s="3"/>
      <c r="AE565" s="3"/>
      <c r="AF565" s="3"/>
      <c r="AG565" s="3"/>
      <c r="AH565" s="3"/>
      <c r="AI565" s="3"/>
      <c r="AJ565" s="3"/>
    </row>
    <row r="566" spans="5:36" s="2" customFormat="1">
      <c r="E566" s="42"/>
      <c r="N566" s="123"/>
      <c r="O566" s="312"/>
      <c r="P566" s="3"/>
      <c r="Q566" s="3"/>
      <c r="R566" s="3"/>
      <c r="S566" s="3"/>
      <c r="T566" s="3"/>
      <c r="U566" s="3"/>
      <c r="V566" s="3"/>
      <c r="W566" s="3"/>
      <c r="X566" s="3"/>
      <c r="Y566" s="3"/>
      <c r="Z566" s="3"/>
      <c r="AA566" s="3"/>
      <c r="AB566" s="3"/>
      <c r="AC566" s="3"/>
      <c r="AD566" s="3"/>
      <c r="AE566" s="3"/>
      <c r="AF566" s="3"/>
      <c r="AG566" s="3"/>
      <c r="AH566" s="3"/>
      <c r="AI566" s="3"/>
      <c r="AJ566" s="3"/>
    </row>
    <row r="567" spans="5:36" s="2" customFormat="1">
      <c r="E567" s="42"/>
      <c r="N567" s="123"/>
      <c r="O567" s="312"/>
      <c r="P567" s="3"/>
      <c r="Q567" s="3"/>
      <c r="R567" s="3"/>
      <c r="S567" s="3"/>
      <c r="T567" s="3"/>
      <c r="U567" s="3"/>
      <c r="V567" s="3"/>
      <c r="W567" s="3"/>
      <c r="X567" s="3"/>
      <c r="Y567" s="3"/>
      <c r="Z567" s="3"/>
      <c r="AA567" s="3"/>
      <c r="AB567" s="3"/>
      <c r="AC567" s="3"/>
      <c r="AD567" s="3"/>
      <c r="AE567" s="3"/>
      <c r="AF567" s="3"/>
      <c r="AG567" s="3"/>
      <c r="AH567" s="3"/>
      <c r="AI567" s="3"/>
      <c r="AJ567" s="3"/>
    </row>
    <row r="568" spans="5:36" s="2" customFormat="1">
      <c r="E568" s="42"/>
      <c r="N568" s="123"/>
      <c r="O568" s="312"/>
      <c r="P568" s="3"/>
      <c r="Q568" s="3"/>
      <c r="R568" s="3"/>
      <c r="S568" s="3"/>
      <c r="T568" s="3"/>
      <c r="U568" s="3"/>
      <c r="V568" s="3"/>
      <c r="W568" s="3"/>
      <c r="X568" s="3"/>
      <c r="Y568" s="3"/>
      <c r="Z568" s="3"/>
      <c r="AA568" s="3"/>
      <c r="AB568" s="3"/>
      <c r="AC568" s="3"/>
      <c r="AD568" s="3"/>
      <c r="AE568" s="3"/>
      <c r="AF568" s="3"/>
      <c r="AG568" s="3"/>
      <c r="AH568" s="3"/>
      <c r="AI568" s="3"/>
      <c r="AJ568" s="3"/>
    </row>
    <row r="569" spans="5:36" s="2" customFormat="1">
      <c r="E569" s="42"/>
      <c r="N569" s="123"/>
      <c r="O569" s="312"/>
      <c r="P569" s="3"/>
      <c r="Q569" s="3"/>
      <c r="R569" s="3"/>
      <c r="S569" s="3"/>
      <c r="T569" s="3"/>
      <c r="U569" s="3"/>
      <c r="V569" s="3"/>
      <c r="W569" s="3"/>
      <c r="X569" s="3"/>
      <c r="Y569" s="3"/>
      <c r="Z569" s="3"/>
      <c r="AA569" s="3"/>
      <c r="AB569" s="3"/>
      <c r="AC569" s="3"/>
      <c r="AD569" s="3"/>
      <c r="AE569" s="3"/>
      <c r="AF569" s="3"/>
      <c r="AG569" s="3"/>
      <c r="AH569" s="3"/>
      <c r="AI569" s="3"/>
      <c r="AJ569" s="3"/>
    </row>
    <row r="570" spans="5:36" s="2" customFormat="1">
      <c r="E570" s="42"/>
      <c r="N570" s="123"/>
      <c r="O570" s="312"/>
      <c r="P570" s="3"/>
      <c r="Q570" s="3"/>
      <c r="R570" s="3"/>
      <c r="S570" s="3"/>
      <c r="T570" s="3"/>
      <c r="U570" s="3"/>
      <c r="V570" s="3"/>
      <c r="W570" s="3"/>
      <c r="X570" s="3"/>
      <c r="Y570" s="3"/>
      <c r="Z570" s="3"/>
      <c r="AA570" s="3"/>
      <c r="AB570" s="3"/>
      <c r="AC570" s="3"/>
      <c r="AD570" s="3"/>
      <c r="AE570" s="3"/>
      <c r="AF570" s="3"/>
      <c r="AG570" s="3"/>
      <c r="AH570" s="3"/>
      <c r="AI570" s="3"/>
      <c r="AJ570" s="3"/>
    </row>
    <row r="571" spans="5:36" s="2" customFormat="1">
      <c r="E571" s="42"/>
      <c r="N571" s="123"/>
      <c r="O571" s="312"/>
      <c r="P571" s="3"/>
      <c r="Q571" s="3"/>
      <c r="R571" s="3"/>
      <c r="S571" s="3"/>
      <c r="T571" s="3"/>
      <c r="U571" s="3"/>
      <c r="V571" s="3"/>
      <c r="W571" s="3"/>
      <c r="X571" s="3"/>
      <c r="Y571" s="3"/>
      <c r="Z571" s="3"/>
      <c r="AA571" s="3"/>
      <c r="AB571" s="3"/>
      <c r="AC571" s="3"/>
      <c r="AD571" s="3"/>
      <c r="AE571" s="3"/>
      <c r="AF571" s="3"/>
      <c r="AG571" s="3"/>
      <c r="AH571" s="3"/>
      <c r="AI571" s="3"/>
      <c r="AJ571" s="3"/>
    </row>
    <row r="572" spans="5:36" s="2" customFormat="1">
      <c r="E572" s="42"/>
      <c r="N572" s="123"/>
      <c r="O572" s="312"/>
      <c r="P572" s="3"/>
      <c r="Q572" s="3"/>
      <c r="R572" s="3"/>
      <c r="S572" s="3"/>
      <c r="T572" s="3"/>
      <c r="U572" s="3"/>
      <c r="V572" s="3"/>
      <c r="W572" s="3"/>
      <c r="X572" s="3"/>
      <c r="Y572" s="3"/>
      <c r="Z572" s="3"/>
      <c r="AA572" s="3"/>
      <c r="AB572" s="3"/>
      <c r="AC572" s="3"/>
      <c r="AD572" s="3"/>
      <c r="AE572" s="3"/>
      <c r="AF572" s="3"/>
      <c r="AG572" s="3"/>
      <c r="AH572" s="3"/>
      <c r="AI572" s="3"/>
      <c r="AJ572" s="3"/>
    </row>
    <row r="573" spans="5:36" s="2" customFormat="1">
      <c r="E573" s="42"/>
      <c r="N573" s="123"/>
      <c r="O573" s="312"/>
      <c r="P573" s="3"/>
      <c r="Q573" s="3"/>
      <c r="R573" s="3"/>
      <c r="S573" s="3"/>
      <c r="T573" s="3"/>
      <c r="U573" s="3"/>
      <c r="V573" s="3"/>
      <c r="W573" s="3"/>
      <c r="X573" s="3"/>
      <c r="Y573" s="3"/>
      <c r="Z573" s="3"/>
      <c r="AA573" s="3"/>
      <c r="AB573" s="3"/>
      <c r="AC573" s="3"/>
      <c r="AD573" s="3"/>
      <c r="AE573" s="3"/>
      <c r="AF573" s="3"/>
      <c r="AG573" s="3"/>
      <c r="AH573" s="3"/>
      <c r="AI573" s="3"/>
      <c r="AJ573" s="3"/>
    </row>
    <row r="574" spans="5:36" s="2" customFormat="1">
      <c r="E574" s="42"/>
      <c r="N574" s="123"/>
      <c r="O574" s="312"/>
      <c r="P574" s="3"/>
      <c r="Q574" s="3"/>
      <c r="R574" s="3"/>
      <c r="S574" s="3"/>
      <c r="T574" s="3"/>
      <c r="U574" s="3"/>
      <c r="V574" s="3"/>
      <c r="W574" s="3"/>
      <c r="X574" s="3"/>
      <c r="Y574" s="3"/>
      <c r="Z574" s="3"/>
      <c r="AA574" s="3"/>
      <c r="AB574" s="3"/>
      <c r="AC574" s="3"/>
      <c r="AD574" s="3"/>
      <c r="AE574" s="3"/>
      <c r="AF574" s="3"/>
      <c r="AG574" s="3"/>
      <c r="AH574" s="3"/>
      <c r="AI574" s="3"/>
      <c r="AJ574" s="3"/>
    </row>
    <row r="575" spans="5:36" s="2" customFormat="1">
      <c r="E575" s="42"/>
      <c r="N575" s="123"/>
      <c r="O575" s="312"/>
      <c r="P575" s="3"/>
      <c r="Q575" s="3"/>
      <c r="R575" s="3"/>
      <c r="S575" s="3"/>
      <c r="T575" s="3"/>
      <c r="U575" s="3"/>
      <c r="V575" s="3"/>
      <c r="W575" s="3"/>
      <c r="X575" s="3"/>
      <c r="Y575" s="3"/>
      <c r="Z575" s="3"/>
      <c r="AA575" s="3"/>
      <c r="AB575" s="3"/>
      <c r="AC575" s="3"/>
      <c r="AD575" s="3"/>
      <c r="AE575" s="3"/>
      <c r="AF575" s="3"/>
      <c r="AG575" s="3"/>
      <c r="AH575" s="3"/>
      <c r="AI575" s="3"/>
      <c r="AJ575" s="3"/>
    </row>
    <row r="576" spans="5:36" s="2" customFormat="1">
      <c r="E576" s="42"/>
      <c r="N576" s="123"/>
      <c r="O576" s="312"/>
      <c r="P576" s="3"/>
      <c r="Q576" s="3"/>
      <c r="R576" s="3"/>
      <c r="S576" s="3"/>
      <c r="T576" s="3"/>
      <c r="U576" s="3"/>
      <c r="V576" s="3"/>
      <c r="W576" s="3"/>
      <c r="X576" s="3"/>
      <c r="Y576" s="3"/>
      <c r="Z576" s="3"/>
      <c r="AA576" s="3"/>
      <c r="AB576" s="3"/>
      <c r="AC576" s="3"/>
      <c r="AD576" s="3"/>
      <c r="AE576" s="3"/>
      <c r="AF576" s="3"/>
      <c r="AG576" s="3"/>
      <c r="AH576" s="3"/>
      <c r="AI576" s="3"/>
      <c r="AJ576" s="3"/>
    </row>
    <row r="577" spans="5:36" s="2" customFormat="1">
      <c r="E577" s="42"/>
      <c r="N577" s="123"/>
      <c r="O577" s="312"/>
      <c r="P577" s="3"/>
      <c r="Q577" s="3"/>
      <c r="R577" s="3"/>
      <c r="S577" s="3"/>
      <c r="T577" s="3"/>
      <c r="U577" s="3"/>
      <c r="V577" s="3"/>
      <c r="W577" s="3"/>
      <c r="X577" s="3"/>
      <c r="Y577" s="3"/>
      <c r="Z577" s="3"/>
      <c r="AA577" s="3"/>
      <c r="AB577" s="3"/>
      <c r="AC577" s="3"/>
      <c r="AD577" s="3"/>
      <c r="AE577" s="3"/>
      <c r="AF577" s="3"/>
      <c r="AG577" s="3"/>
      <c r="AH577" s="3"/>
      <c r="AI577" s="3"/>
      <c r="AJ577" s="3"/>
    </row>
    <row r="578" spans="5:36" s="2" customFormat="1">
      <c r="E578" s="42"/>
      <c r="N578" s="123"/>
      <c r="O578" s="312"/>
      <c r="P578" s="3"/>
      <c r="Q578" s="3"/>
      <c r="R578" s="3"/>
      <c r="S578" s="3"/>
      <c r="T578" s="3"/>
      <c r="U578" s="3"/>
      <c r="V578" s="3"/>
      <c r="W578" s="3"/>
      <c r="X578" s="3"/>
      <c r="Y578" s="3"/>
      <c r="Z578" s="3"/>
      <c r="AA578" s="3"/>
      <c r="AB578" s="3"/>
      <c r="AC578" s="3"/>
      <c r="AD578" s="3"/>
      <c r="AE578" s="3"/>
      <c r="AF578" s="3"/>
      <c r="AG578" s="3"/>
      <c r="AH578" s="3"/>
      <c r="AI578" s="3"/>
      <c r="AJ578" s="3"/>
    </row>
    <row r="579" spans="5:36" s="2" customFormat="1">
      <c r="E579" s="42"/>
      <c r="N579" s="123"/>
      <c r="O579" s="312"/>
      <c r="P579" s="3"/>
      <c r="Q579" s="3"/>
      <c r="R579" s="3"/>
      <c r="S579" s="3"/>
      <c r="T579" s="3"/>
      <c r="U579" s="3"/>
      <c r="V579" s="3"/>
      <c r="W579" s="3"/>
      <c r="X579" s="3"/>
      <c r="Y579" s="3"/>
      <c r="Z579" s="3"/>
      <c r="AA579" s="3"/>
      <c r="AB579" s="3"/>
      <c r="AC579" s="3"/>
      <c r="AD579" s="3"/>
      <c r="AE579" s="3"/>
      <c r="AF579" s="3"/>
      <c r="AG579" s="3"/>
      <c r="AH579" s="3"/>
      <c r="AI579" s="3"/>
      <c r="AJ579" s="3"/>
    </row>
    <row r="580" spans="5:36" s="2" customFormat="1">
      <c r="E580" s="42"/>
      <c r="N580" s="123"/>
      <c r="O580" s="312"/>
      <c r="P580" s="3"/>
      <c r="Q580" s="3"/>
      <c r="R580" s="3"/>
      <c r="S580" s="3"/>
      <c r="T580" s="3"/>
      <c r="U580" s="3"/>
      <c r="V580" s="3"/>
      <c r="W580" s="3"/>
      <c r="X580" s="3"/>
      <c r="Y580" s="3"/>
      <c r="Z580" s="3"/>
      <c r="AA580" s="3"/>
      <c r="AB580" s="3"/>
      <c r="AC580" s="3"/>
      <c r="AD580" s="3"/>
      <c r="AE580" s="3"/>
      <c r="AF580" s="3"/>
      <c r="AG580" s="3"/>
      <c r="AH580" s="3"/>
      <c r="AI580" s="3"/>
      <c r="AJ580" s="3"/>
    </row>
    <row r="581" spans="5:36" s="2" customFormat="1">
      <c r="E581" s="42"/>
      <c r="N581" s="123"/>
      <c r="O581" s="312"/>
      <c r="P581" s="3"/>
      <c r="Q581" s="3"/>
      <c r="R581" s="3"/>
      <c r="S581" s="3"/>
      <c r="T581" s="3"/>
      <c r="U581" s="3"/>
      <c r="V581" s="3"/>
      <c r="W581" s="3"/>
      <c r="X581" s="3"/>
      <c r="Y581" s="3"/>
      <c r="Z581" s="3"/>
      <c r="AA581" s="3"/>
      <c r="AB581" s="3"/>
      <c r="AC581" s="3"/>
      <c r="AD581" s="3"/>
      <c r="AE581" s="3"/>
      <c r="AF581" s="3"/>
      <c r="AG581" s="3"/>
      <c r="AH581" s="3"/>
      <c r="AI581" s="3"/>
      <c r="AJ581" s="3"/>
    </row>
    <row r="582" spans="5:36" s="2" customFormat="1">
      <c r="E582" s="42"/>
      <c r="N582" s="123"/>
      <c r="O582" s="312"/>
      <c r="P582" s="3"/>
      <c r="Q582" s="3"/>
      <c r="R582" s="3"/>
      <c r="S582" s="3"/>
      <c r="T582" s="3"/>
      <c r="U582" s="3"/>
      <c r="V582" s="3"/>
      <c r="W582" s="3"/>
      <c r="X582" s="3"/>
      <c r="Y582" s="3"/>
      <c r="Z582" s="3"/>
      <c r="AA582" s="3"/>
      <c r="AB582" s="3"/>
      <c r="AC582" s="3"/>
      <c r="AD582" s="3"/>
      <c r="AE582" s="3"/>
      <c r="AF582" s="3"/>
      <c r="AG582" s="3"/>
      <c r="AH582" s="3"/>
      <c r="AI582" s="3"/>
      <c r="AJ582" s="3"/>
    </row>
    <row r="583" spans="5:36" s="2" customFormat="1">
      <c r="E583" s="42"/>
      <c r="N583" s="123"/>
      <c r="O583" s="312"/>
      <c r="P583" s="3"/>
      <c r="Q583" s="3"/>
      <c r="R583" s="3"/>
      <c r="S583" s="3"/>
      <c r="T583" s="3"/>
      <c r="U583" s="3"/>
      <c r="V583" s="3"/>
      <c r="W583" s="3"/>
      <c r="X583" s="3"/>
      <c r="Y583" s="3"/>
      <c r="Z583" s="3"/>
      <c r="AA583" s="3"/>
      <c r="AB583" s="3"/>
      <c r="AC583" s="3"/>
      <c r="AD583" s="3"/>
      <c r="AE583" s="3"/>
      <c r="AF583" s="3"/>
      <c r="AG583" s="3"/>
      <c r="AH583" s="3"/>
      <c r="AI583" s="3"/>
      <c r="AJ583" s="3"/>
    </row>
    <row r="584" spans="5:36" s="2" customFormat="1">
      <c r="E584" s="42"/>
      <c r="N584" s="123"/>
      <c r="O584" s="312"/>
      <c r="P584" s="3"/>
      <c r="Q584" s="3"/>
      <c r="R584" s="3"/>
      <c r="S584" s="3"/>
      <c r="T584" s="3"/>
      <c r="U584" s="3"/>
      <c r="V584" s="3"/>
      <c r="W584" s="3"/>
      <c r="X584" s="3"/>
      <c r="Y584" s="3"/>
      <c r="Z584" s="3"/>
      <c r="AA584" s="3"/>
      <c r="AB584" s="3"/>
      <c r="AC584" s="3"/>
      <c r="AD584" s="3"/>
      <c r="AE584" s="3"/>
      <c r="AF584" s="3"/>
      <c r="AG584" s="3"/>
      <c r="AH584" s="3"/>
      <c r="AI584" s="3"/>
      <c r="AJ584" s="3"/>
    </row>
    <row r="585" spans="5:36" s="2" customFormat="1">
      <c r="E585" s="42"/>
      <c r="N585" s="123"/>
      <c r="O585" s="312"/>
      <c r="P585" s="3"/>
      <c r="Q585" s="3"/>
      <c r="R585" s="3"/>
      <c r="S585" s="3"/>
      <c r="T585" s="3"/>
      <c r="U585" s="3"/>
      <c r="V585" s="3"/>
      <c r="W585" s="3"/>
      <c r="X585" s="3"/>
      <c r="Y585" s="3"/>
      <c r="Z585" s="3"/>
      <c r="AA585" s="3"/>
      <c r="AB585" s="3"/>
      <c r="AC585" s="3"/>
      <c r="AD585" s="3"/>
      <c r="AE585" s="3"/>
      <c r="AF585" s="3"/>
      <c r="AG585" s="3"/>
      <c r="AH585" s="3"/>
      <c r="AI585" s="3"/>
      <c r="AJ585" s="3"/>
    </row>
    <row r="586" spans="5:36" s="2" customFormat="1">
      <c r="E586" s="42"/>
      <c r="N586" s="123"/>
      <c r="O586" s="312"/>
      <c r="P586" s="3"/>
      <c r="Q586" s="3"/>
      <c r="R586" s="3"/>
      <c r="S586" s="3"/>
      <c r="T586" s="3"/>
      <c r="U586" s="3"/>
      <c r="V586" s="3"/>
      <c r="W586" s="3"/>
      <c r="X586" s="3"/>
      <c r="Y586" s="3"/>
      <c r="Z586" s="3"/>
      <c r="AA586" s="3"/>
      <c r="AB586" s="3"/>
      <c r="AC586" s="3"/>
      <c r="AD586" s="3"/>
      <c r="AE586" s="3"/>
      <c r="AF586" s="3"/>
      <c r="AG586" s="3"/>
      <c r="AH586" s="3"/>
      <c r="AI586" s="3"/>
      <c r="AJ586" s="3"/>
    </row>
    <row r="587" spans="5:36" s="2" customFormat="1">
      <c r="E587" s="42"/>
      <c r="N587" s="123"/>
      <c r="O587" s="312"/>
      <c r="P587" s="3"/>
      <c r="Q587" s="3"/>
      <c r="R587" s="3"/>
      <c r="S587" s="3"/>
      <c r="T587" s="3"/>
      <c r="U587" s="3"/>
      <c r="V587" s="3"/>
      <c r="W587" s="3"/>
      <c r="X587" s="3"/>
      <c r="Y587" s="3"/>
      <c r="Z587" s="3"/>
      <c r="AA587" s="3"/>
      <c r="AB587" s="3"/>
      <c r="AC587" s="3"/>
      <c r="AD587" s="3"/>
      <c r="AE587" s="3"/>
      <c r="AF587" s="3"/>
      <c r="AG587" s="3"/>
      <c r="AH587" s="3"/>
      <c r="AI587" s="3"/>
      <c r="AJ587" s="3"/>
    </row>
    <row r="588" spans="5:36" s="2" customFormat="1">
      <c r="E588" s="42"/>
      <c r="N588" s="123"/>
      <c r="O588" s="312"/>
      <c r="P588" s="3"/>
      <c r="Q588" s="3"/>
      <c r="R588" s="3"/>
      <c r="S588" s="3"/>
      <c r="T588" s="3"/>
      <c r="U588" s="3"/>
      <c r="V588" s="3"/>
      <c r="W588" s="3"/>
      <c r="X588" s="3"/>
      <c r="Y588" s="3"/>
      <c r="Z588" s="3"/>
      <c r="AA588" s="3"/>
      <c r="AB588" s="3"/>
      <c r="AC588" s="3"/>
      <c r="AD588" s="3"/>
      <c r="AE588" s="3"/>
      <c r="AF588" s="3"/>
      <c r="AG588" s="3"/>
      <c r="AH588" s="3"/>
      <c r="AI588" s="3"/>
      <c r="AJ588" s="3"/>
    </row>
    <row r="589" spans="5:36" s="2" customFormat="1">
      <c r="E589" s="42"/>
      <c r="N589" s="123"/>
      <c r="O589" s="312"/>
      <c r="P589" s="3"/>
      <c r="Q589" s="3"/>
      <c r="R589" s="3"/>
      <c r="S589" s="3"/>
      <c r="T589" s="3"/>
      <c r="U589" s="3"/>
      <c r="V589" s="3"/>
      <c r="W589" s="3"/>
      <c r="X589" s="3"/>
      <c r="Y589" s="3"/>
      <c r="Z589" s="3"/>
      <c r="AA589" s="3"/>
      <c r="AB589" s="3"/>
      <c r="AC589" s="3"/>
      <c r="AD589" s="3"/>
      <c r="AE589" s="3"/>
      <c r="AF589" s="3"/>
      <c r="AG589" s="3"/>
      <c r="AH589" s="3"/>
      <c r="AI589" s="3"/>
      <c r="AJ589" s="3"/>
    </row>
    <row r="590" spans="5:36" s="2" customFormat="1">
      <c r="E590" s="42"/>
      <c r="N590" s="123"/>
      <c r="O590" s="312"/>
      <c r="P590" s="3"/>
      <c r="Q590" s="3"/>
      <c r="R590" s="3"/>
      <c r="S590" s="3"/>
      <c r="T590" s="3"/>
      <c r="U590" s="3"/>
      <c r="V590" s="3"/>
      <c r="W590" s="3"/>
      <c r="X590" s="3"/>
      <c r="Y590" s="3"/>
      <c r="Z590" s="3"/>
      <c r="AA590" s="3"/>
      <c r="AB590" s="3"/>
      <c r="AC590" s="3"/>
      <c r="AD590" s="3"/>
      <c r="AE590" s="3"/>
      <c r="AF590" s="3"/>
      <c r="AG590" s="3"/>
      <c r="AH590" s="3"/>
      <c r="AI590" s="3"/>
      <c r="AJ590" s="3"/>
    </row>
    <row r="591" spans="5:36" s="2" customFormat="1">
      <c r="E591" s="42"/>
      <c r="N591" s="123"/>
      <c r="O591" s="312"/>
      <c r="P591" s="3"/>
      <c r="Q591" s="3"/>
      <c r="R591" s="3"/>
      <c r="S591" s="3"/>
      <c r="T591" s="3"/>
      <c r="U591" s="3"/>
      <c r="V591" s="3"/>
      <c r="W591" s="3"/>
      <c r="X591" s="3"/>
      <c r="Y591" s="3"/>
      <c r="Z591" s="3"/>
      <c r="AA591" s="3"/>
      <c r="AB591" s="3"/>
      <c r="AC591" s="3"/>
      <c r="AD591" s="3"/>
      <c r="AE591" s="3"/>
      <c r="AF591" s="3"/>
      <c r="AG591" s="3"/>
      <c r="AH591" s="3"/>
      <c r="AI591" s="3"/>
      <c r="AJ591" s="3"/>
    </row>
    <row r="592" spans="5:36" s="2" customFormat="1">
      <c r="E592" s="42"/>
      <c r="N592" s="123"/>
      <c r="O592" s="312"/>
      <c r="P592" s="3"/>
      <c r="Q592" s="3"/>
      <c r="R592" s="3"/>
      <c r="S592" s="3"/>
      <c r="T592" s="3"/>
      <c r="U592" s="3"/>
      <c r="V592" s="3"/>
      <c r="W592" s="3"/>
      <c r="X592" s="3"/>
      <c r="Y592" s="3"/>
      <c r="Z592" s="3"/>
      <c r="AA592" s="3"/>
      <c r="AB592" s="3"/>
      <c r="AC592" s="3"/>
      <c r="AD592" s="3"/>
      <c r="AE592" s="3"/>
      <c r="AF592" s="3"/>
      <c r="AG592" s="3"/>
      <c r="AH592" s="3"/>
      <c r="AI592" s="3"/>
      <c r="AJ592" s="3"/>
    </row>
    <row r="593" spans="5:36" s="2" customFormat="1">
      <c r="E593" s="42"/>
      <c r="N593" s="123"/>
      <c r="O593" s="312"/>
      <c r="P593" s="3"/>
      <c r="Q593" s="3"/>
      <c r="R593" s="3"/>
      <c r="S593" s="3"/>
      <c r="T593" s="3"/>
      <c r="U593" s="3"/>
      <c r="V593" s="3"/>
      <c r="W593" s="3"/>
      <c r="X593" s="3"/>
      <c r="Y593" s="3"/>
      <c r="Z593" s="3"/>
      <c r="AA593" s="3"/>
      <c r="AB593" s="3"/>
      <c r="AC593" s="3"/>
      <c r="AD593" s="3"/>
      <c r="AE593" s="3"/>
      <c r="AF593" s="3"/>
      <c r="AG593" s="3"/>
      <c r="AH593" s="3"/>
      <c r="AI593" s="3"/>
      <c r="AJ593" s="3"/>
    </row>
    <row r="594" spans="5:36" s="2" customFormat="1">
      <c r="E594" s="42"/>
      <c r="N594" s="123"/>
      <c r="O594" s="312"/>
      <c r="P594" s="3"/>
      <c r="Q594" s="3"/>
      <c r="R594" s="3"/>
      <c r="S594" s="3"/>
      <c r="T594" s="3"/>
      <c r="U594" s="3"/>
      <c r="V594" s="3"/>
      <c r="W594" s="3"/>
      <c r="X594" s="3"/>
      <c r="Y594" s="3"/>
      <c r="Z594" s="3"/>
      <c r="AA594" s="3"/>
      <c r="AB594" s="3"/>
      <c r="AC594" s="3"/>
      <c r="AD594" s="3"/>
      <c r="AE594" s="3"/>
      <c r="AF594" s="3"/>
      <c r="AG594" s="3"/>
      <c r="AH594" s="3"/>
      <c r="AI594" s="3"/>
      <c r="AJ594" s="3"/>
    </row>
    <row r="595" spans="5:36" s="2" customFormat="1">
      <c r="E595" s="42"/>
      <c r="N595" s="123"/>
      <c r="O595" s="312"/>
      <c r="P595" s="3"/>
      <c r="Q595" s="3"/>
      <c r="R595" s="3"/>
      <c r="S595" s="3"/>
      <c r="T595" s="3"/>
      <c r="U595" s="3"/>
      <c r="V595" s="3"/>
      <c r="W595" s="3"/>
      <c r="X595" s="3"/>
      <c r="Y595" s="3"/>
      <c r="Z595" s="3"/>
      <c r="AA595" s="3"/>
      <c r="AB595" s="3"/>
      <c r="AC595" s="3"/>
      <c r="AD595" s="3"/>
      <c r="AE595" s="3"/>
      <c r="AF595" s="3"/>
      <c r="AG595" s="3"/>
      <c r="AH595" s="3"/>
      <c r="AI595" s="3"/>
      <c r="AJ595" s="3"/>
    </row>
    <row r="596" spans="5:36" s="2" customFormat="1">
      <c r="E596" s="42"/>
      <c r="N596" s="123"/>
      <c r="O596" s="312"/>
      <c r="P596" s="3"/>
      <c r="Q596" s="3"/>
      <c r="R596" s="3"/>
      <c r="S596" s="3"/>
      <c r="T596" s="3"/>
      <c r="U596" s="3"/>
      <c r="V596" s="3"/>
      <c r="W596" s="3"/>
      <c r="X596" s="3"/>
      <c r="Y596" s="3"/>
      <c r="Z596" s="3"/>
      <c r="AA596" s="3"/>
      <c r="AB596" s="3"/>
      <c r="AC596" s="3"/>
      <c r="AD596" s="3"/>
      <c r="AE596" s="3"/>
      <c r="AF596" s="3"/>
      <c r="AG596" s="3"/>
      <c r="AH596" s="3"/>
      <c r="AI596" s="3"/>
      <c r="AJ596" s="3"/>
    </row>
    <row r="597" spans="5:36" s="2" customFormat="1">
      <c r="E597" s="42"/>
      <c r="N597" s="123"/>
      <c r="O597" s="312"/>
      <c r="P597" s="3"/>
      <c r="Q597" s="3"/>
      <c r="R597" s="3"/>
      <c r="S597" s="3"/>
      <c r="T597" s="3"/>
      <c r="U597" s="3"/>
      <c r="V597" s="3"/>
      <c r="W597" s="3"/>
      <c r="X597" s="3"/>
      <c r="Y597" s="3"/>
      <c r="Z597" s="3"/>
      <c r="AA597" s="3"/>
      <c r="AB597" s="3"/>
      <c r="AC597" s="3"/>
      <c r="AD597" s="3"/>
      <c r="AE597" s="3"/>
      <c r="AF597" s="3"/>
      <c r="AG597" s="3"/>
      <c r="AH597" s="3"/>
      <c r="AI597" s="3"/>
      <c r="AJ597" s="3"/>
    </row>
    <row r="598" spans="5:36" s="2" customFormat="1">
      <c r="E598" s="42"/>
      <c r="N598" s="123"/>
      <c r="O598" s="312"/>
      <c r="P598" s="3"/>
      <c r="Q598" s="3"/>
      <c r="R598" s="3"/>
      <c r="S598" s="3"/>
      <c r="T598" s="3"/>
      <c r="U598" s="3"/>
      <c r="V598" s="3"/>
      <c r="W598" s="3"/>
      <c r="X598" s="3"/>
      <c r="Y598" s="3"/>
      <c r="Z598" s="3"/>
      <c r="AA598" s="3"/>
      <c r="AB598" s="3"/>
      <c r="AC598" s="3"/>
      <c r="AD598" s="3"/>
      <c r="AE598" s="3"/>
      <c r="AF598" s="3"/>
      <c r="AG598" s="3"/>
      <c r="AH598" s="3"/>
      <c r="AI598" s="3"/>
      <c r="AJ598" s="3"/>
    </row>
    <row r="599" spans="5:36" s="2" customFormat="1">
      <c r="E599" s="42"/>
      <c r="N599" s="123"/>
      <c r="O599" s="312"/>
      <c r="P599" s="3"/>
      <c r="Q599" s="3"/>
      <c r="R599" s="3"/>
      <c r="S599" s="3"/>
      <c r="T599" s="3"/>
      <c r="U599" s="3"/>
      <c r="V599" s="3"/>
      <c r="W599" s="3"/>
      <c r="X599" s="3"/>
      <c r="Y599" s="3"/>
      <c r="Z599" s="3"/>
      <c r="AA599" s="3"/>
      <c r="AB599" s="3"/>
      <c r="AC599" s="3"/>
      <c r="AD599" s="3"/>
      <c r="AE599" s="3"/>
      <c r="AF599" s="3"/>
      <c r="AG599" s="3"/>
      <c r="AH599" s="3"/>
      <c r="AI599" s="3"/>
      <c r="AJ599" s="3"/>
    </row>
    <row r="600" spans="5:36" s="2" customFormat="1">
      <c r="E600" s="42"/>
      <c r="N600" s="123"/>
      <c r="O600" s="312"/>
      <c r="P600" s="3"/>
      <c r="Q600" s="3"/>
      <c r="R600" s="3"/>
      <c r="S600" s="3"/>
      <c r="T600" s="3"/>
      <c r="U600" s="3"/>
      <c r="V600" s="3"/>
      <c r="W600" s="3"/>
      <c r="X600" s="3"/>
      <c r="Y600" s="3"/>
      <c r="Z600" s="3"/>
      <c r="AA600" s="3"/>
      <c r="AB600" s="3"/>
      <c r="AC600" s="3"/>
      <c r="AD600" s="3"/>
      <c r="AE600" s="3"/>
      <c r="AF600" s="3"/>
      <c r="AG600" s="3"/>
      <c r="AH600" s="3"/>
      <c r="AI600" s="3"/>
      <c r="AJ600" s="3"/>
    </row>
    <row r="601" spans="5:36" s="2" customFormat="1">
      <c r="E601" s="42"/>
      <c r="N601" s="123"/>
      <c r="O601" s="312"/>
      <c r="P601" s="3"/>
      <c r="Q601" s="3"/>
      <c r="R601" s="3"/>
      <c r="S601" s="3"/>
      <c r="T601" s="3"/>
      <c r="U601" s="3"/>
      <c r="V601" s="3"/>
      <c r="W601" s="3"/>
      <c r="X601" s="3"/>
      <c r="Y601" s="3"/>
      <c r="Z601" s="3"/>
      <c r="AA601" s="3"/>
      <c r="AB601" s="3"/>
      <c r="AC601" s="3"/>
      <c r="AD601" s="3"/>
      <c r="AE601" s="3"/>
      <c r="AF601" s="3"/>
      <c r="AG601" s="3"/>
      <c r="AH601" s="3"/>
      <c r="AI601" s="3"/>
      <c r="AJ601" s="3"/>
    </row>
    <row r="602" spans="5:36" s="2" customFormat="1">
      <c r="E602" s="42"/>
      <c r="N602" s="123"/>
      <c r="O602" s="312"/>
      <c r="P602" s="3"/>
      <c r="Q602" s="3"/>
      <c r="R602" s="3"/>
      <c r="S602" s="3"/>
      <c r="T602" s="3"/>
      <c r="U602" s="3"/>
      <c r="V602" s="3"/>
      <c r="W602" s="3"/>
      <c r="X602" s="3"/>
      <c r="Y602" s="3"/>
      <c r="Z602" s="3"/>
      <c r="AA602" s="3"/>
      <c r="AB602" s="3"/>
      <c r="AC602" s="3"/>
      <c r="AD602" s="3"/>
      <c r="AE602" s="3"/>
      <c r="AF602" s="3"/>
      <c r="AG602" s="3"/>
      <c r="AH602" s="3"/>
      <c r="AI602" s="3"/>
      <c r="AJ602" s="3"/>
    </row>
    <row r="603" spans="5:36" s="2" customFormat="1">
      <c r="E603" s="42"/>
      <c r="N603" s="123"/>
      <c r="O603" s="312"/>
      <c r="P603" s="3"/>
      <c r="Q603" s="3"/>
      <c r="R603" s="3"/>
      <c r="S603" s="3"/>
      <c r="T603" s="3"/>
      <c r="U603" s="3"/>
      <c r="V603" s="3"/>
      <c r="W603" s="3"/>
      <c r="X603" s="3"/>
      <c r="Y603" s="3"/>
      <c r="Z603" s="3"/>
      <c r="AA603" s="3"/>
      <c r="AB603" s="3"/>
      <c r="AC603" s="3"/>
      <c r="AD603" s="3"/>
      <c r="AE603" s="3"/>
      <c r="AF603" s="3"/>
      <c r="AG603" s="3"/>
      <c r="AH603" s="3"/>
      <c r="AI603" s="3"/>
      <c r="AJ603" s="3"/>
    </row>
    <row r="604" spans="5:36" s="2" customFormat="1">
      <c r="E604" s="42"/>
      <c r="N604" s="123"/>
      <c r="O604" s="312"/>
      <c r="P604" s="3"/>
      <c r="Q604" s="3"/>
      <c r="R604" s="3"/>
      <c r="S604" s="3"/>
      <c r="T604" s="3"/>
      <c r="U604" s="3"/>
      <c r="V604" s="3"/>
      <c r="W604" s="3"/>
      <c r="X604" s="3"/>
      <c r="Y604" s="3"/>
      <c r="Z604" s="3"/>
      <c r="AA604" s="3"/>
      <c r="AB604" s="3"/>
      <c r="AC604" s="3"/>
      <c r="AD604" s="3"/>
      <c r="AE604" s="3"/>
      <c r="AF604" s="3"/>
      <c r="AG604" s="3"/>
      <c r="AH604" s="3"/>
      <c r="AI604" s="3"/>
      <c r="AJ604" s="3"/>
    </row>
    <row r="605" spans="5:36" s="2" customFormat="1">
      <c r="E605" s="42"/>
      <c r="N605" s="123"/>
      <c r="O605" s="312"/>
      <c r="P605" s="3"/>
      <c r="Q605" s="3"/>
      <c r="R605" s="3"/>
      <c r="S605" s="3"/>
      <c r="T605" s="3"/>
      <c r="U605" s="3"/>
      <c r="V605" s="3"/>
      <c r="W605" s="3"/>
      <c r="X605" s="3"/>
      <c r="Y605" s="3"/>
      <c r="Z605" s="3"/>
      <c r="AA605" s="3"/>
      <c r="AB605" s="3"/>
      <c r="AC605" s="3"/>
      <c r="AD605" s="3"/>
      <c r="AE605" s="3"/>
      <c r="AF605" s="3"/>
      <c r="AG605" s="3"/>
      <c r="AH605" s="3"/>
      <c r="AI605" s="3"/>
      <c r="AJ605" s="3"/>
    </row>
    <row r="606" spans="5:36" s="2" customFormat="1">
      <c r="E606" s="42"/>
      <c r="N606" s="123"/>
      <c r="O606" s="312"/>
      <c r="P606" s="3"/>
      <c r="Q606" s="3"/>
      <c r="R606" s="3"/>
      <c r="S606" s="3"/>
      <c r="T606" s="3"/>
      <c r="U606" s="3"/>
      <c r="V606" s="3"/>
      <c r="W606" s="3"/>
      <c r="X606" s="3"/>
      <c r="Y606" s="3"/>
      <c r="Z606" s="3"/>
      <c r="AA606" s="3"/>
      <c r="AB606" s="3"/>
      <c r="AC606" s="3"/>
      <c r="AD606" s="3"/>
      <c r="AE606" s="3"/>
      <c r="AF606" s="3"/>
      <c r="AG606" s="3"/>
      <c r="AH606" s="3"/>
      <c r="AI606" s="3"/>
      <c r="AJ606" s="3"/>
    </row>
    <row r="607" spans="5:36" s="2" customFormat="1">
      <c r="E607" s="42"/>
      <c r="N607" s="123"/>
      <c r="O607" s="312"/>
      <c r="P607" s="3"/>
      <c r="Q607" s="3"/>
      <c r="R607" s="3"/>
      <c r="S607" s="3"/>
      <c r="T607" s="3"/>
      <c r="U607" s="3"/>
      <c r="V607" s="3"/>
      <c r="W607" s="3"/>
      <c r="X607" s="3"/>
      <c r="Y607" s="3"/>
      <c r="Z607" s="3"/>
      <c r="AA607" s="3"/>
      <c r="AB607" s="3"/>
      <c r="AC607" s="3"/>
      <c r="AD607" s="3"/>
      <c r="AE607" s="3"/>
      <c r="AF607" s="3"/>
      <c r="AG607" s="3"/>
      <c r="AH607" s="3"/>
      <c r="AI607" s="3"/>
      <c r="AJ607" s="3"/>
    </row>
    <row r="608" spans="5:36" s="2" customFormat="1">
      <c r="E608" s="42"/>
      <c r="N608" s="123"/>
      <c r="O608" s="312"/>
      <c r="P608" s="3"/>
      <c r="Q608" s="3"/>
      <c r="R608" s="3"/>
      <c r="S608" s="3"/>
      <c r="T608" s="3"/>
      <c r="U608" s="3"/>
      <c r="V608" s="3"/>
      <c r="W608" s="3"/>
      <c r="X608" s="3"/>
      <c r="Y608" s="3"/>
      <c r="Z608" s="3"/>
      <c r="AA608" s="3"/>
      <c r="AB608" s="3"/>
      <c r="AC608" s="3"/>
      <c r="AD608" s="3"/>
      <c r="AE608" s="3"/>
      <c r="AF608" s="3"/>
      <c r="AG608" s="3"/>
      <c r="AH608" s="3"/>
      <c r="AI608" s="3"/>
      <c r="AJ608" s="3"/>
    </row>
    <row r="609" spans="5:36" s="2" customFormat="1">
      <c r="E609" s="42"/>
      <c r="N609" s="123"/>
      <c r="O609" s="312"/>
      <c r="P609" s="3"/>
      <c r="Q609" s="3"/>
      <c r="R609" s="3"/>
      <c r="S609" s="3"/>
      <c r="T609" s="3"/>
      <c r="U609" s="3"/>
      <c r="V609" s="3"/>
      <c r="W609" s="3"/>
      <c r="X609" s="3"/>
      <c r="Y609" s="3"/>
      <c r="Z609" s="3"/>
      <c r="AA609" s="3"/>
      <c r="AB609" s="3"/>
      <c r="AC609" s="3"/>
      <c r="AD609" s="3"/>
      <c r="AE609" s="3"/>
      <c r="AF609" s="3"/>
      <c r="AG609" s="3"/>
      <c r="AH609" s="3"/>
      <c r="AI609" s="3"/>
      <c r="AJ609" s="3"/>
    </row>
    <row r="610" spans="5:36" s="2" customFormat="1">
      <c r="E610" s="42"/>
      <c r="N610" s="123"/>
      <c r="O610" s="312"/>
      <c r="P610" s="3"/>
      <c r="Q610" s="3"/>
      <c r="R610" s="3"/>
      <c r="S610" s="3"/>
      <c r="T610" s="3"/>
      <c r="U610" s="3"/>
      <c r="V610" s="3"/>
      <c r="W610" s="3"/>
      <c r="X610" s="3"/>
      <c r="Y610" s="3"/>
      <c r="Z610" s="3"/>
      <c r="AA610" s="3"/>
      <c r="AB610" s="3"/>
      <c r="AC610" s="3"/>
      <c r="AD610" s="3"/>
      <c r="AE610" s="3"/>
      <c r="AF610" s="3"/>
      <c r="AG610" s="3"/>
      <c r="AH610" s="3"/>
      <c r="AI610" s="3"/>
      <c r="AJ610" s="3"/>
    </row>
    <row r="611" spans="5:36" s="2" customFormat="1">
      <c r="E611" s="42"/>
      <c r="N611" s="123"/>
      <c r="O611" s="312"/>
      <c r="P611" s="3"/>
      <c r="Q611" s="3"/>
      <c r="R611" s="3"/>
      <c r="S611" s="3"/>
      <c r="T611" s="3"/>
      <c r="U611" s="3"/>
      <c r="V611" s="3"/>
      <c r="W611" s="3"/>
      <c r="X611" s="3"/>
      <c r="Y611" s="3"/>
      <c r="Z611" s="3"/>
      <c r="AA611" s="3"/>
      <c r="AB611" s="3"/>
      <c r="AC611" s="3"/>
      <c r="AD611" s="3"/>
      <c r="AE611" s="3"/>
      <c r="AF611" s="3"/>
      <c r="AG611" s="3"/>
      <c r="AH611" s="3"/>
      <c r="AI611" s="3"/>
      <c r="AJ611" s="3"/>
    </row>
    <row r="612" spans="5:36" s="2" customFormat="1">
      <c r="E612" s="42"/>
      <c r="N612" s="123"/>
      <c r="O612" s="312"/>
      <c r="P612" s="3"/>
      <c r="Q612" s="3"/>
      <c r="R612" s="3"/>
      <c r="S612" s="3"/>
      <c r="T612" s="3"/>
      <c r="U612" s="3"/>
      <c r="V612" s="3"/>
      <c r="W612" s="3"/>
      <c r="X612" s="3"/>
      <c r="Y612" s="3"/>
      <c r="Z612" s="3"/>
      <c r="AA612" s="3"/>
      <c r="AB612" s="3"/>
      <c r="AC612" s="3"/>
      <c r="AD612" s="3"/>
      <c r="AE612" s="3"/>
      <c r="AF612" s="3"/>
      <c r="AG612" s="3"/>
      <c r="AH612" s="3"/>
      <c r="AI612" s="3"/>
      <c r="AJ612" s="3"/>
    </row>
    <row r="613" spans="5:36" s="2" customFormat="1">
      <c r="E613" s="42"/>
      <c r="N613" s="123"/>
      <c r="O613" s="312"/>
      <c r="P613" s="3"/>
      <c r="Q613" s="3"/>
      <c r="R613" s="3"/>
      <c r="S613" s="3"/>
      <c r="T613" s="3"/>
      <c r="U613" s="3"/>
      <c r="V613" s="3"/>
      <c r="W613" s="3"/>
      <c r="X613" s="3"/>
      <c r="Y613" s="3"/>
      <c r="Z613" s="3"/>
      <c r="AA613" s="3"/>
      <c r="AB613" s="3"/>
      <c r="AC613" s="3"/>
      <c r="AD613" s="3"/>
      <c r="AE613" s="3"/>
      <c r="AF613" s="3"/>
      <c r="AG613" s="3"/>
      <c r="AH613" s="3"/>
      <c r="AI613" s="3"/>
      <c r="AJ613" s="3"/>
    </row>
    <row r="614" spans="5:36" s="2" customFormat="1">
      <c r="E614" s="42"/>
      <c r="N614" s="123"/>
      <c r="O614" s="312"/>
      <c r="P614" s="3"/>
      <c r="Q614" s="3"/>
      <c r="R614" s="3"/>
      <c r="S614" s="3"/>
      <c r="T614" s="3"/>
      <c r="U614" s="3"/>
      <c r="V614" s="3"/>
      <c r="W614" s="3"/>
      <c r="X614" s="3"/>
      <c r="Y614" s="3"/>
      <c r="Z614" s="3"/>
      <c r="AA614" s="3"/>
      <c r="AB614" s="3"/>
      <c r="AC614" s="3"/>
      <c r="AD614" s="3"/>
      <c r="AE614" s="3"/>
      <c r="AF614" s="3"/>
      <c r="AG614" s="3"/>
      <c r="AH614" s="3"/>
      <c r="AI614" s="3"/>
      <c r="AJ614" s="3"/>
    </row>
    <row r="615" spans="5:36" s="2" customFormat="1">
      <c r="E615" s="42"/>
      <c r="N615" s="123"/>
      <c r="O615" s="312"/>
      <c r="P615" s="3"/>
      <c r="Q615" s="3"/>
      <c r="R615" s="3"/>
      <c r="S615" s="3"/>
      <c r="T615" s="3"/>
      <c r="U615" s="3"/>
      <c r="V615" s="3"/>
      <c r="W615" s="3"/>
      <c r="X615" s="3"/>
      <c r="Y615" s="3"/>
      <c r="Z615" s="3"/>
      <c r="AA615" s="3"/>
      <c r="AB615" s="3"/>
      <c r="AC615" s="3"/>
      <c r="AD615" s="3"/>
      <c r="AE615" s="3"/>
      <c r="AF615" s="3"/>
      <c r="AG615" s="3"/>
      <c r="AH615" s="3"/>
      <c r="AI615" s="3"/>
      <c r="AJ615" s="3"/>
    </row>
    <row r="616" spans="5:36" s="2" customFormat="1">
      <c r="E616" s="42"/>
      <c r="N616" s="123"/>
      <c r="O616" s="312"/>
      <c r="P616" s="3"/>
      <c r="Q616" s="3"/>
      <c r="R616" s="3"/>
      <c r="S616" s="3"/>
      <c r="T616" s="3"/>
      <c r="U616" s="3"/>
      <c r="V616" s="3"/>
      <c r="W616" s="3"/>
      <c r="X616" s="3"/>
      <c r="Y616" s="3"/>
      <c r="Z616" s="3"/>
      <c r="AA616" s="3"/>
      <c r="AB616" s="3"/>
      <c r="AC616" s="3"/>
      <c r="AD616" s="3"/>
      <c r="AE616" s="3"/>
      <c r="AF616" s="3"/>
      <c r="AG616" s="3"/>
      <c r="AH616" s="3"/>
      <c r="AI616" s="3"/>
      <c r="AJ616" s="3"/>
    </row>
    <row r="617" spans="5:36" s="2" customFormat="1">
      <c r="E617" s="42"/>
      <c r="N617" s="123"/>
      <c r="O617" s="312"/>
      <c r="P617" s="3"/>
      <c r="Q617" s="3"/>
      <c r="R617" s="3"/>
      <c r="S617" s="3"/>
      <c r="T617" s="3"/>
      <c r="U617" s="3"/>
      <c r="V617" s="3"/>
      <c r="W617" s="3"/>
      <c r="X617" s="3"/>
      <c r="Y617" s="3"/>
      <c r="Z617" s="3"/>
      <c r="AA617" s="3"/>
      <c r="AB617" s="3"/>
      <c r="AC617" s="3"/>
      <c r="AD617" s="3"/>
      <c r="AE617" s="3"/>
      <c r="AF617" s="3"/>
      <c r="AG617" s="3"/>
      <c r="AH617" s="3"/>
      <c r="AI617" s="3"/>
      <c r="AJ617" s="3"/>
    </row>
    <row r="618" spans="5:36" s="2" customFormat="1">
      <c r="E618" s="42"/>
      <c r="N618" s="123"/>
      <c r="O618" s="312"/>
      <c r="P618" s="3"/>
      <c r="Q618" s="3"/>
      <c r="R618" s="3"/>
      <c r="S618" s="3"/>
      <c r="T618" s="3"/>
      <c r="U618" s="3"/>
      <c r="V618" s="3"/>
      <c r="W618" s="3"/>
      <c r="X618" s="3"/>
      <c r="Y618" s="3"/>
      <c r="Z618" s="3"/>
      <c r="AA618" s="3"/>
      <c r="AB618" s="3"/>
      <c r="AC618" s="3"/>
      <c r="AD618" s="3"/>
      <c r="AE618" s="3"/>
      <c r="AF618" s="3"/>
      <c r="AG618" s="3"/>
      <c r="AH618" s="3"/>
      <c r="AI618" s="3"/>
      <c r="AJ618" s="3"/>
    </row>
    <row r="619" spans="5:36" s="2" customFormat="1">
      <c r="E619" s="42"/>
      <c r="N619" s="123"/>
      <c r="O619" s="312"/>
      <c r="P619" s="3"/>
      <c r="Q619" s="3"/>
      <c r="R619" s="3"/>
      <c r="S619" s="3"/>
      <c r="T619" s="3"/>
      <c r="U619" s="3"/>
      <c r="V619" s="3"/>
      <c r="W619" s="3"/>
      <c r="X619" s="3"/>
      <c r="Y619" s="3"/>
      <c r="Z619" s="3"/>
      <c r="AA619" s="3"/>
      <c r="AB619" s="3"/>
      <c r="AC619" s="3"/>
      <c r="AD619" s="3"/>
      <c r="AE619" s="3"/>
      <c r="AF619" s="3"/>
      <c r="AG619" s="3"/>
      <c r="AH619" s="3"/>
      <c r="AI619" s="3"/>
      <c r="AJ619" s="3"/>
    </row>
    <row r="620" spans="5:36" s="2" customFormat="1">
      <c r="E620" s="42"/>
      <c r="N620" s="123"/>
      <c r="O620" s="312"/>
      <c r="P620" s="3"/>
      <c r="Q620" s="3"/>
      <c r="R620" s="3"/>
      <c r="S620" s="3"/>
      <c r="T620" s="3"/>
      <c r="U620" s="3"/>
      <c r="V620" s="3"/>
      <c r="W620" s="3"/>
      <c r="X620" s="3"/>
      <c r="Y620" s="3"/>
      <c r="Z620" s="3"/>
      <c r="AA620" s="3"/>
      <c r="AB620" s="3"/>
      <c r="AC620" s="3"/>
      <c r="AD620" s="3"/>
      <c r="AE620" s="3"/>
      <c r="AF620" s="3"/>
      <c r="AG620" s="3"/>
      <c r="AH620" s="3"/>
      <c r="AI620" s="3"/>
      <c r="AJ620" s="3"/>
    </row>
    <row r="621" spans="5:36" s="2" customFormat="1">
      <c r="E621" s="42"/>
      <c r="N621" s="123"/>
      <c r="O621" s="312"/>
      <c r="P621" s="3"/>
      <c r="Q621" s="3"/>
      <c r="R621" s="3"/>
      <c r="S621" s="3"/>
      <c r="T621" s="3"/>
      <c r="U621" s="3"/>
      <c r="V621" s="3"/>
      <c r="W621" s="3"/>
      <c r="X621" s="3"/>
      <c r="Y621" s="3"/>
      <c r="Z621" s="3"/>
      <c r="AA621" s="3"/>
      <c r="AB621" s="3"/>
      <c r="AC621" s="3"/>
      <c r="AD621" s="3"/>
      <c r="AE621" s="3"/>
      <c r="AF621" s="3"/>
      <c r="AG621" s="3"/>
      <c r="AH621" s="3"/>
      <c r="AI621" s="3"/>
      <c r="AJ621" s="3"/>
    </row>
    <row r="622" spans="5:36" s="2" customFormat="1">
      <c r="E622" s="42"/>
      <c r="N622" s="123"/>
      <c r="O622" s="312"/>
      <c r="P622" s="3"/>
      <c r="Q622" s="3"/>
      <c r="R622" s="3"/>
      <c r="S622" s="3"/>
      <c r="T622" s="3"/>
      <c r="U622" s="3"/>
      <c r="V622" s="3"/>
      <c r="W622" s="3"/>
      <c r="X622" s="3"/>
      <c r="Y622" s="3"/>
      <c r="Z622" s="3"/>
      <c r="AA622" s="3"/>
      <c r="AB622" s="3"/>
      <c r="AC622" s="3"/>
      <c r="AD622" s="3"/>
      <c r="AE622" s="3"/>
      <c r="AF622" s="3"/>
      <c r="AG622" s="3"/>
      <c r="AH622" s="3"/>
      <c r="AI622" s="3"/>
      <c r="AJ622" s="3"/>
    </row>
    <row r="623" spans="5:36" s="2" customFormat="1">
      <c r="E623" s="42"/>
      <c r="N623" s="123"/>
      <c r="O623" s="312"/>
      <c r="P623" s="3"/>
      <c r="Q623" s="3"/>
      <c r="R623" s="3"/>
      <c r="S623" s="3"/>
      <c r="T623" s="3"/>
      <c r="U623" s="3"/>
      <c r="V623" s="3"/>
      <c r="W623" s="3"/>
      <c r="X623" s="3"/>
      <c r="Y623" s="3"/>
      <c r="Z623" s="3"/>
      <c r="AA623" s="3"/>
      <c r="AB623" s="3"/>
      <c r="AC623" s="3"/>
      <c r="AD623" s="3"/>
      <c r="AE623" s="3"/>
      <c r="AF623" s="3"/>
      <c r="AG623" s="3"/>
      <c r="AH623" s="3"/>
      <c r="AI623" s="3"/>
      <c r="AJ623" s="3"/>
    </row>
    <row r="624" spans="5:36" s="2" customFormat="1">
      <c r="E624" s="42"/>
      <c r="N624" s="123"/>
      <c r="O624" s="312"/>
      <c r="P624" s="3"/>
      <c r="Q624" s="3"/>
      <c r="R624" s="3"/>
      <c r="S624" s="3"/>
      <c r="T624" s="3"/>
      <c r="U624" s="3"/>
      <c r="V624" s="3"/>
      <c r="W624" s="3"/>
      <c r="X624" s="3"/>
      <c r="Y624" s="3"/>
      <c r="Z624" s="3"/>
      <c r="AA624" s="3"/>
      <c r="AB624" s="3"/>
      <c r="AC624" s="3"/>
      <c r="AD624" s="3"/>
      <c r="AE624" s="3"/>
      <c r="AF624" s="3"/>
      <c r="AG624" s="3"/>
      <c r="AH624" s="3"/>
      <c r="AI624" s="3"/>
      <c r="AJ624" s="3"/>
    </row>
    <row r="625" spans="5:36" s="2" customFormat="1">
      <c r="E625" s="42"/>
      <c r="N625" s="123"/>
      <c r="O625" s="312"/>
      <c r="P625" s="3"/>
      <c r="Q625" s="3"/>
      <c r="R625" s="3"/>
      <c r="S625" s="3"/>
      <c r="T625" s="3"/>
      <c r="U625" s="3"/>
      <c r="V625" s="3"/>
      <c r="W625" s="3"/>
      <c r="X625" s="3"/>
      <c r="Y625" s="3"/>
      <c r="Z625" s="3"/>
      <c r="AA625" s="3"/>
      <c r="AB625" s="3"/>
      <c r="AC625" s="3"/>
      <c r="AD625" s="3"/>
      <c r="AE625" s="3"/>
      <c r="AF625" s="3"/>
      <c r="AG625" s="3"/>
      <c r="AH625" s="3"/>
      <c r="AI625" s="3"/>
      <c r="AJ625" s="3"/>
    </row>
    <row r="626" spans="5:36" s="2" customFormat="1">
      <c r="E626" s="42"/>
      <c r="N626" s="123"/>
      <c r="O626" s="312"/>
      <c r="P626" s="3"/>
      <c r="Q626" s="3"/>
      <c r="R626" s="3"/>
      <c r="S626" s="3"/>
      <c r="T626" s="3"/>
      <c r="U626" s="3"/>
      <c r="V626" s="3"/>
      <c r="W626" s="3"/>
      <c r="X626" s="3"/>
      <c r="Y626" s="3"/>
      <c r="Z626" s="3"/>
      <c r="AA626" s="3"/>
      <c r="AB626" s="3"/>
      <c r="AC626" s="3"/>
      <c r="AD626" s="3"/>
      <c r="AE626" s="3"/>
      <c r="AF626" s="3"/>
      <c r="AG626" s="3"/>
      <c r="AH626" s="3"/>
      <c r="AI626" s="3"/>
      <c r="AJ626" s="3"/>
    </row>
    <row r="627" spans="5:36" s="2" customFormat="1">
      <c r="E627" s="42"/>
      <c r="N627" s="123"/>
      <c r="O627" s="312"/>
      <c r="P627" s="3"/>
      <c r="Q627" s="3"/>
      <c r="R627" s="3"/>
      <c r="S627" s="3"/>
      <c r="T627" s="3"/>
      <c r="U627" s="3"/>
      <c r="V627" s="3"/>
      <c r="W627" s="3"/>
      <c r="X627" s="3"/>
      <c r="Y627" s="3"/>
      <c r="Z627" s="3"/>
      <c r="AA627" s="3"/>
      <c r="AB627" s="3"/>
      <c r="AC627" s="3"/>
      <c r="AD627" s="3"/>
      <c r="AE627" s="3"/>
      <c r="AF627" s="3"/>
      <c r="AG627" s="3"/>
      <c r="AH627" s="3"/>
      <c r="AI627" s="3"/>
      <c r="AJ627" s="3"/>
    </row>
    <row r="628" spans="5:36" s="2" customFormat="1">
      <c r="E628" s="42"/>
      <c r="N628" s="123"/>
      <c r="O628" s="312"/>
      <c r="P628" s="3"/>
      <c r="Q628" s="3"/>
      <c r="R628" s="3"/>
      <c r="S628" s="3"/>
      <c r="T628" s="3"/>
      <c r="U628" s="3"/>
      <c r="V628" s="3"/>
      <c r="W628" s="3"/>
      <c r="X628" s="3"/>
      <c r="Y628" s="3"/>
      <c r="Z628" s="3"/>
      <c r="AA628" s="3"/>
      <c r="AB628" s="3"/>
      <c r="AC628" s="3"/>
      <c r="AD628" s="3"/>
      <c r="AE628" s="3"/>
      <c r="AF628" s="3"/>
      <c r="AG628" s="3"/>
      <c r="AH628" s="3"/>
      <c r="AI628" s="3"/>
      <c r="AJ628" s="3"/>
    </row>
    <row r="629" spans="5:36" s="2" customFormat="1">
      <c r="E629" s="42"/>
      <c r="N629" s="123"/>
      <c r="O629" s="312"/>
      <c r="P629" s="3"/>
      <c r="Q629" s="3"/>
      <c r="R629" s="3"/>
      <c r="S629" s="3"/>
      <c r="T629" s="3"/>
      <c r="U629" s="3"/>
      <c r="V629" s="3"/>
      <c r="W629" s="3"/>
      <c r="X629" s="3"/>
      <c r="Y629" s="3"/>
      <c r="Z629" s="3"/>
      <c r="AA629" s="3"/>
      <c r="AB629" s="3"/>
      <c r="AC629" s="3"/>
      <c r="AD629" s="3"/>
      <c r="AE629" s="3"/>
      <c r="AF629" s="3"/>
      <c r="AG629" s="3"/>
      <c r="AH629" s="3"/>
      <c r="AI629" s="3"/>
      <c r="AJ629" s="3"/>
    </row>
    <row r="630" spans="5:36" s="2" customFormat="1">
      <c r="E630" s="42"/>
      <c r="N630" s="123"/>
      <c r="O630" s="312"/>
      <c r="P630" s="3"/>
      <c r="Q630" s="3"/>
      <c r="R630" s="3"/>
      <c r="S630" s="3"/>
      <c r="T630" s="3"/>
      <c r="U630" s="3"/>
      <c r="V630" s="3"/>
      <c r="W630" s="3"/>
      <c r="X630" s="3"/>
      <c r="Y630" s="3"/>
      <c r="Z630" s="3"/>
      <c r="AA630" s="3"/>
      <c r="AB630" s="3"/>
      <c r="AC630" s="3"/>
      <c r="AD630" s="3"/>
      <c r="AE630" s="3"/>
      <c r="AF630" s="3"/>
      <c r="AG630" s="3"/>
      <c r="AH630" s="3"/>
      <c r="AI630" s="3"/>
      <c r="AJ630" s="3"/>
    </row>
    <row r="631" spans="5:36" s="2" customFormat="1">
      <c r="E631" s="42"/>
      <c r="N631" s="123"/>
      <c r="O631" s="312"/>
      <c r="P631" s="3"/>
      <c r="Q631" s="3"/>
      <c r="R631" s="3"/>
      <c r="S631" s="3"/>
      <c r="T631" s="3"/>
      <c r="U631" s="3"/>
      <c r="V631" s="3"/>
      <c r="W631" s="3"/>
      <c r="X631" s="3"/>
      <c r="Y631" s="3"/>
      <c r="Z631" s="3"/>
      <c r="AA631" s="3"/>
      <c r="AB631" s="3"/>
      <c r="AC631" s="3"/>
      <c r="AD631" s="3"/>
      <c r="AE631" s="3"/>
      <c r="AF631" s="3"/>
      <c r="AG631" s="3"/>
      <c r="AH631" s="3"/>
      <c r="AI631" s="3"/>
      <c r="AJ631" s="3"/>
    </row>
    <row r="632" spans="5:36" s="2" customFormat="1">
      <c r="E632" s="42"/>
      <c r="N632" s="123"/>
      <c r="O632" s="312"/>
      <c r="P632" s="3"/>
      <c r="Q632" s="3"/>
      <c r="R632" s="3"/>
      <c r="S632" s="3"/>
      <c r="T632" s="3"/>
      <c r="U632" s="3"/>
      <c r="V632" s="3"/>
      <c r="W632" s="3"/>
      <c r="X632" s="3"/>
      <c r="Y632" s="3"/>
      <c r="Z632" s="3"/>
      <c r="AA632" s="3"/>
      <c r="AB632" s="3"/>
      <c r="AC632" s="3"/>
      <c r="AD632" s="3"/>
      <c r="AE632" s="3"/>
      <c r="AF632" s="3"/>
      <c r="AG632" s="3"/>
      <c r="AH632" s="3"/>
      <c r="AI632" s="3"/>
      <c r="AJ632" s="3"/>
    </row>
    <row r="633" spans="5:36" s="2" customFormat="1">
      <c r="E633" s="42"/>
      <c r="N633" s="123"/>
      <c r="O633" s="312"/>
      <c r="P633" s="3"/>
      <c r="Q633" s="3"/>
      <c r="R633" s="3"/>
      <c r="S633" s="3"/>
      <c r="T633" s="3"/>
      <c r="U633" s="3"/>
      <c r="V633" s="3"/>
      <c r="W633" s="3"/>
      <c r="X633" s="3"/>
      <c r="Y633" s="3"/>
      <c r="Z633" s="3"/>
      <c r="AA633" s="3"/>
      <c r="AB633" s="3"/>
      <c r="AC633" s="3"/>
      <c r="AD633" s="3"/>
      <c r="AE633" s="3"/>
      <c r="AF633" s="3"/>
      <c r="AG633" s="3"/>
      <c r="AH633" s="3"/>
      <c r="AI633" s="3"/>
      <c r="AJ633" s="3"/>
    </row>
    <row r="634" spans="5:36" s="2" customFormat="1">
      <c r="E634" s="42"/>
      <c r="N634" s="123"/>
      <c r="O634" s="312"/>
      <c r="P634" s="3"/>
      <c r="Q634" s="3"/>
      <c r="R634" s="3"/>
      <c r="S634" s="3"/>
      <c r="T634" s="3"/>
      <c r="U634" s="3"/>
      <c r="V634" s="3"/>
      <c r="W634" s="3"/>
      <c r="X634" s="3"/>
      <c r="Y634" s="3"/>
      <c r="Z634" s="3"/>
      <c r="AA634" s="3"/>
      <c r="AB634" s="3"/>
      <c r="AC634" s="3"/>
      <c r="AD634" s="3"/>
      <c r="AE634" s="3"/>
      <c r="AF634" s="3"/>
      <c r="AG634" s="3"/>
      <c r="AH634" s="3"/>
      <c r="AI634" s="3"/>
      <c r="AJ634" s="3"/>
    </row>
    <row r="635" spans="5:36" s="2" customFormat="1">
      <c r="E635" s="42"/>
      <c r="N635" s="123"/>
      <c r="O635" s="312"/>
      <c r="P635" s="3"/>
      <c r="Q635" s="3"/>
      <c r="R635" s="3"/>
      <c r="S635" s="3"/>
      <c r="T635" s="3"/>
      <c r="U635" s="3"/>
      <c r="V635" s="3"/>
      <c r="W635" s="3"/>
      <c r="X635" s="3"/>
      <c r="Y635" s="3"/>
      <c r="Z635" s="3"/>
      <c r="AA635" s="3"/>
      <c r="AB635" s="3"/>
      <c r="AC635" s="3"/>
      <c r="AD635" s="3"/>
      <c r="AE635" s="3"/>
      <c r="AF635" s="3"/>
      <c r="AG635" s="3"/>
      <c r="AH635" s="3"/>
      <c r="AI635" s="3"/>
      <c r="AJ635" s="3"/>
    </row>
    <row r="636" spans="5:36" s="2" customFormat="1">
      <c r="E636" s="42"/>
      <c r="N636" s="123"/>
      <c r="O636" s="312"/>
      <c r="P636" s="3"/>
      <c r="Q636" s="3"/>
      <c r="R636" s="3"/>
      <c r="S636" s="3"/>
      <c r="T636" s="3"/>
      <c r="U636" s="3"/>
      <c r="V636" s="3"/>
      <c r="W636" s="3"/>
      <c r="X636" s="3"/>
      <c r="Y636" s="3"/>
      <c r="Z636" s="3"/>
      <c r="AA636" s="3"/>
      <c r="AB636" s="3"/>
      <c r="AC636" s="3"/>
      <c r="AD636" s="3"/>
      <c r="AE636" s="3"/>
      <c r="AF636" s="3"/>
      <c r="AG636" s="3"/>
      <c r="AH636" s="3"/>
      <c r="AI636" s="3"/>
      <c r="AJ636" s="3"/>
    </row>
    <row r="637" spans="5:36" s="2" customFormat="1">
      <c r="E637" s="42"/>
      <c r="N637" s="123"/>
      <c r="O637" s="312"/>
      <c r="P637" s="3"/>
      <c r="Q637" s="3"/>
      <c r="R637" s="3"/>
      <c r="S637" s="3"/>
      <c r="T637" s="3"/>
      <c r="U637" s="3"/>
      <c r="V637" s="3"/>
      <c r="W637" s="3"/>
      <c r="X637" s="3"/>
      <c r="Y637" s="3"/>
      <c r="Z637" s="3"/>
      <c r="AA637" s="3"/>
      <c r="AB637" s="3"/>
      <c r="AC637" s="3"/>
      <c r="AD637" s="3"/>
      <c r="AE637" s="3"/>
      <c r="AF637" s="3"/>
      <c r="AG637" s="3"/>
      <c r="AH637" s="3"/>
      <c r="AI637" s="3"/>
      <c r="AJ637" s="3"/>
    </row>
    <row r="638" spans="5:36" s="2" customFormat="1">
      <c r="E638" s="42"/>
      <c r="N638" s="123"/>
      <c r="O638" s="312"/>
      <c r="P638" s="3"/>
      <c r="Q638" s="3"/>
      <c r="R638" s="3"/>
      <c r="S638" s="3"/>
      <c r="T638" s="3"/>
      <c r="U638" s="3"/>
      <c r="V638" s="3"/>
      <c r="W638" s="3"/>
      <c r="X638" s="3"/>
      <c r="Y638" s="3"/>
      <c r="Z638" s="3"/>
      <c r="AA638" s="3"/>
      <c r="AB638" s="3"/>
      <c r="AC638" s="3"/>
      <c r="AD638" s="3"/>
      <c r="AE638" s="3"/>
      <c r="AF638" s="3"/>
      <c r="AG638" s="3"/>
      <c r="AH638" s="3"/>
      <c r="AI638" s="3"/>
      <c r="AJ638" s="3"/>
    </row>
    <row r="639" spans="5:36" s="2" customFormat="1">
      <c r="E639" s="42"/>
      <c r="N639" s="123"/>
      <c r="O639" s="312"/>
      <c r="P639" s="3"/>
      <c r="Q639" s="3"/>
      <c r="R639" s="3"/>
      <c r="S639" s="3"/>
      <c r="T639" s="3"/>
      <c r="U639" s="3"/>
      <c r="V639" s="3"/>
      <c r="W639" s="3"/>
      <c r="X639" s="3"/>
      <c r="Y639" s="3"/>
      <c r="Z639" s="3"/>
      <c r="AA639" s="3"/>
      <c r="AB639" s="3"/>
      <c r="AC639" s="3"/>
      <c r="AD639" s="3"/>
      <c r="AE639" s="3"/>
      <c r="AF639" s="3"/>
      <c r="AG639" s="3"/>
      <c r="AH639" s="3"/>
      <c r="AI639" s="3"/>
      <c r="AJ639" s="3"/>
    </row>
    <row r="640" spans="5:36" s="2" customFormat="1">
      <c r="E640" s="42"/>
      <c r="N640" s="123"/>
      <c r="O640" s="312"/>
      <c r="P640" s="3"/>
      <c r="Q640" s="3"/>
      <c r="R640" s="3"/>
      <c r="S640" s="3"/>
      <c r="T640" s="3"/>
      <c r="U640" s="3"/>
      <c r="V640" s="3"/>
      <c r="W640" s="3"/>
      <c r="X640" s="3"/>
      <c r="Y640" s="3"/>
      <c r="Z640" s="3"/>
      <c r="AA640" s="3"/>
      <c r="AB640" s="3"/>
      <c r="AC640" s="3"/>
      <c r="AD640" s="3"/>
      <c r="AE640" s="3"/>
      <c r="AF640" s="3"/>
      <c r="AG640" s="3"/>
      <c r="AH640" s="3"/>
      <c r="AI640" s="3"/>
      <c r="AJ640" s="3"/>
    </row>
    <row r="641" spans="5:36" s="2" customFormat="1">
      <c r="E641" s="42"/>
      <c r="N641" s="123"/>
      <c r="O641" s="312"/>
      <c r="P641" s="3"/>
      <c r="Q641" s="3"/>
      <c r="R641" s="3"/>
      <c r="S641" s="3"/>
      <c r="T641" s="3"/>
      <c r="U641" s="3"/>
      <c r="V641" s="3"/>
      <c r="W641" s="3"/>
      <c r="X641" s="3"/>
      <c r="Y641" s="3"/>
      <c r="Z641" s="3"/>
      <c r="AA641" s="3"/>
      <c r="AB641" s="3"/>
      <c r="AC641" s="3"/>
      <c r="AD641" s="3"/>
      <c r="AE641" s="3"/>
      <c r="AF641" s="3"/>
      <c r="AG641" s="3"/>
      <c r="AH641" s="3"/>
      <c r="AI641" s="3"/>
      <c r="AJ641" s="3"/>
    </row>
    <row r="642" spans="5:36" s="2" customFormat="1">
      <c r="E642" s="42"/>
      <c r="N642" s="123"/>
      <c r="O642" s="312"/>
      <c r="P642" s="3"/>
      <c r="Q642" s="3"/>
      <c r="R642" s="3"/>
      <c r="S642" s="3"/>
      <c r="T642" s="3"/>
      <c r="U642" s="3"/>
      <c r="V642" s="3"/>
      <c r="W642" s="3"/>
      <c r="X642" s="3"/>
      <c r="Y642" s="3"/>
      <c r="Z642" s="3"/>
      <c r="AA642" s="3"/>
      <c r="AB642" s="3"/>
      <c r="AC642" s="3"/>
      <c r="AD642" s="3"/>
      <c r="AE642" s="3"/>
      <c r="AF642" s="3"/>
      <c r="AG642" s="3"/>
      <c r="AH642" s="3"/>
      <c r="AI642" s="3"/>
      <c r="AJ642" s="3"/>
    </row>
    <row r="643" spans="5:36" s="2" customFormat="1">
      <c r="E643" s="42"/>
      <c r="N643" s="123"/>
      <c r="O643" s="312"/>
      <c r="P643" s="3"/>
      <c r="Q643" s="3"/>
      <c r="R643" s="3"/>
      <c r="S643" s="3"/>
      <c r="T643" s="3"/>
      <c r="U643" s="3"/>
      <c r="V643" s="3"/>
      <c r="W643" s="3"/>
      <c r="X643" s="3"/>
      <c r="Y643" s="3"/>
      <c r="Z643" s="3"/>
      <c r="AA643" s="3"/>
      <c r="AB643" s="3"/>
      <c r="AC643" s="3"/>
      <c r="AD643" s="3"/>
      <c r="AE643" s="3"/>
      <c r="AF643" s="3"/>
      <c r="AG643" s="3"/>
      <c r="AH643" s="3"/>
      <c r="AI643" s="3"/>
      <c r="AJ643" s="3"/>
    </row>
    <row r="644" spans="5:36" s="2" customFormat="1">
      <c r="E644" s="42"/>
      <c r="N644" s="123"/>
      <c r="O644" s="312"/>
      <c r="P644" s="3"/>
      <c r="Q644" s="3"/>
      <c r="R644" s="3"/>
      <c r="S644" s="3"/>
      <c r="T644" s="3"/>
      <c r="U644" s="3"/>
      <c r="V644" s="3"/>
      <c r="W644" s="3"/>
      <c r="X644" s="3"/>
      <c r="Y644" s="3"/>
      <c r="Z644" s="3"/>
      <c r="AA644" s="3"/>
      <c r="AB644" s="3"/>
      <c r="AC644" s="3"/>
      <c r="AD644" s="3"/>
      <c r="AE644" s="3"/>
      <c r="AF644" s="3"/>
      <c r="AG644" s="3"/>
      <c r="AH644" s="3"/>
      <c r="AI644" s="3"/>
      <c r="AJ644" s="3"/>
    </row>
    <row r="645" spans="5:36" s="2" customFormat="1">
      <c r="E645" s="42"/>
      <c r="N645" s="123"/>
      <c r="O645" s="312"/>
      <c r="P645" s="3"/>
      <c r="Q645" s="3"/>
      <c r="R645" s="3"/>
      <c r="S645" s="3"/>
      <c r="T645" s="3"/>
      <c r="U645" s="3"/>
      <c r="V645" s="3"/>
      <c r="W645" s="3"/>
      <c r="X645" s="3"/>
      <c r="Y645" s="3"/>
      <c r="Z645" s="3"/>
      <c r="AA645" s="3"/>
      <c r="AB645" s="3"/>
      <c r="AC645" s="3"/>
      <c r="AD645" s="3"/>
      <c r="AE645" s="3"/>
      <c r="AF645" s="3"/>
      <c r="AG645" s="3"/>
      <c r="AH645" s="3"/>
      <c r="AI645" s="3"/>
      <c r="AJ645" s="3"/>
    </row>
    <row r="646" spans="5:36" s="2" customFormat="1">
      <c r="E646" s="42"/>
      <c r="N646" s="123"/>
      <c r="O646" s="312"/>
      <c r="P646" s="3"/>
      <c r="Q646" s="3"/>
      <c r="R646" s="3"/>
      <c r="S646" s="3"/>
      <c r="T646" s="3"/>
      <c r="U646" s="3"/>
      <c r="V646" s="3"/>
      <c r="W646" s="3"/>
      <c r="X646" s="3"/>
      <c r="Y646" s="3"/>
      <c r="Z646" s="3"/>
      <c r="AA646" s="3"/>
      <c r="AB646" s="3"/>
      <c r="AC646" s="3"/>
      <c r="AD646" s="3"/>
      <c r="AE646" s="3"/>
      <c r="AF646" s="3"/>
      <c r="AG646" s="3"/>
      <c r="AH646" s="3"/>
      <c r="AI646" s="3"/>
      <c r="AJ646" s="3"/>
    </row>
    <row r="647" spans="5:36" s="2" customFormat="1">
      <c r="E647" s="42"/>
      <c r="N647" s="123"/>
      <c r="O647" s="312"/>
      <c r="P647" s="3"/>
      <c r="Q647" s="3"/>
      <c r="R647" s="3"/>
      <c r="S647" s="3"/>
      <c r="T647" s="3"/>
      <c r="U647" s="3"/>
      <c r="V647" s="3"/>
      <c r="W647" s="3"/>
      <c r="X647" s="3"/>
      <c r="Y647" s="3"/>
      <c r="Z647" s="3"/>
      <c r="AA647" s="3"/>
      <c r="AB647" s="3"/>
      <c r="AC647" s="3"/>
      <c r="AD647" s="3"/>
      <c r="AE647" s="3"/>
      <c r="AF647" s="3"/>
      <c r="AG647" s="3"/>
      <c r="AH647" s="3"/>
      <c r="AI647" s="3"/>
      <c r="AJ647" s="3"/>
    </row>
    <row r="648" spans="5:36" s="2" customFormat="1">
      <c r="E648" s="42"/>
      <c r="N648" s="123"/>
      <c r="O648" s="312"/>
      <c r="P648" s="3"/>
      <c r="Q648" s="3"/>
      <c r="R648" s="3"/>
      <c r="S648" s="3"/>
      <c r="T648" s="3"/>
      <c r="U648" s="3"/>
      <c r="V648" s="3"/>
      <c r="W648" s="3"/>
      <c r="X648" s="3"/>
      <c r="Y648" s="3"/>
      <c r="Z648" s="3"/>
      <c r="AA648" s="3"/>
      <c r="AB648" s="3"/>
      <c r="AC648" s="3"/>
      <c r="AD648" s="3"/>
      <c r="AE648" s="3"/>
      <c r="AF648" s="3"/>
      <c r="AG648" s="3"/>
      <c r="AH648" s="3"/>
      <c r="AI648" s="3"/>
      <c r="AJ648" s="3"/>
    </row>
    <row r="649" spans="5:36" s="2" customFormat="1">
      <c r="E649" s="42"/>
      <c r="N649" s="123"/>
      <c r="O649" s="312"/>
      <c r="P649" s="3"/>
      <c r="Q649" s="3"/>
      <c r="R649" s="3"/>
      <c r="S649" s="3"/>
      <c r="T649" s="3"/>
      <c r="U649" s="3"/>
      <c r="V649" s="3"/>
      <c r="W649" s="3"/>
      <c r="X649" s="3"/>
      <c r="Y649" s="3"/>
      <c r="Z649" s="3"/>
      <c r="AA649" s="3"/>
      <c r="AB649" s="3"/>
      <c r="AC649" s="3"/>
      <c r="AD649" s="3"/>
      <c r="AE649" s="3"/>
      <c r="AF649" s="3"/>
      <c r="AG649" s="3"/>
      <c r="AH649" s="3"/>
      <c r="AI649" s="3"/>
      <c r="AJ649" s="3"/>
    </row>
    <row r="650" spans="5:36" s="2" customFormat="1">
      <c r="E650" s="42"/>
      <c r="N650" s="123"/>
      <c r="O650" s="312"/>
      <c r="P650" s="3"/>
      <c r="Q650" s="3"/>
      <c r="R650" s="3"/>
      <c r="S650" s="3"/>
      <c r="T650" s="3"/>
      <c r="U650" s="3"/>
      <c r="V650" s="3"/>
      <c r="W650" s="3"/>
      <c r="X650" s="3"/>
      <c r="Y650" s="3"/>
      <c r="Z650" s="3"/>
      <c r="AA650" s="3"/>
      <c r="AB650" s="3"/>
      <c r="AC650" s="3"/>
      <c r="AD650" s="3"/>
      <c r="AE650" s="3"/>
      <c r="AF650" s="3"/>
      <c r="AG650" s="3"/>
      <c r="AH650" s="3"/>
      <c r="AI650" s="3"/>
      <c r="AJ650" s="3"/>
    </row>
    <row r="651" spans="5:36" s="2" customFormat="1">
      <c r="E651" s="42"/>
      <c r="N651" s="123"/>
      <c r="O651" s="312"/>
      <c r="P651" s="3"/>
      <c r="Q651" s="3"/>
      <c r="R651" s="3"/>
      <c r="S651" s="3"/>
      <c r="T651" s="3"/>
      <c r="U651" s="3"/>
      <c r="V651" s="3"/>
      <c r="W651" s="3"/>
      <c r="X651" s="3"/>
      <c r="Y651" s="3"/>
      <c r="Z651" s="3"/>
      <c r="AA651" s="3"/>
      <c r="AB651" s="3"/>
      <c r="AC651" s="3"/>
      <c r="AD651" s="3"/>
      <c r="AE651" s="3"/>
      <c r="AF651" s="3"/>
      <c r="AG651" s="3"/>
      <c r="AH651" s="3"/>
      <c r="AI651" s="3"/>
      <c r="AJ651" s="3"/>
    </row>
    <row r="652" spans="5:36" s="2" customFormat="1">
      <c r="E652" s="42"/>
      <c r="N652" s="123"/>
      <c r="O652" s="312"/>
      <c r="P652" s="3"/>
      <c r="Q652" s="3"/>
      <c r="R652" s="3"/>
      <c r="S652" s="3"/>
      <c r="T652" s="3"/>
      <c r="U652" s="3"/>
      <c r="V652" s="3"/>
      <c r="W652" s="3"/>
      <c r="X652" s="3"/>
      <c r="Y652" s="3"/>
      <c r="Z652" s="3"/>
      <c r="AA652" s="3"/>
      <c r="AB652" s="3"/>
      <c r="AC652" s="3"/>
      <c r="AD652" s="3"/>
      <c r="AE652" s="3"/>
      <c r="AF652" s="3"/>
      <c r="AG652" s="3"/>
      <c r="AH652" s="3"/>
      <c r="AI652" s="3"/>
      <c r="AJ652" s="3"/>
    </row>
    <row r="653" spans="5:36" s="2" customFormat="1">
      <c r="E653" s="42"/>
      <c r="N653" s="123"/>
      <c r="O653" s="312"/>
      <c r="P653" s="3"/>
      <c r="Q653" s="3"/>
      <c r="R653" s="3"/>
      <c r="S653" s="3"/>
      <c r="T653" s="3"/>
      <c r="U653" s="3"/>
      <c r="V653" s="3"/>
      <c r="W653" s="3"/>
      <c r="X653" s="3"/>
      <c r="Y653" s="3"/>
      <c r="Z653" s="3"/>
      <c r="AA653" s="3"/>
      <c r="AB653" s="3"/>
      <c r="AC653" s="3"/>
      <c r="AD653" s="3"/>
      <c r="AE653" s="3"/>
      <c r="AF653" s="3"/>
      <c r="AG653" s="3"/>
      <c r="AH653" s="3"/>
      <c r="AI653" s="3"/>
      <c r="AJ653" s="3"/>
    </row>
    <row r="654" spans="5:36" s="2" customFormat="1">
      <c r="E654" s="42"/>
      <c r="N654" s="123"/>
      <c r="O654" s="312"/>
      <c r="P654" s="3"/>
      <c r="Q654" s="3"/>
      <c r="R654" s="3"/>
      <c r="S654" s="3"/>
      <c r="T654" s="3"/>
      <c r="U654" s="3"/>
      <c r="V654" s="3"/>
      <c r="W654" s="3"/>
      <c r="X654" s="3"/>
      <c r="Y654" s="3"/>
      <c r="Z654" s="3"/>
      <c r="AA654" s="3"/>
      <c r="AB654" s="3"/>
      <c r="AC654" s="3"/>
      <c r="AD654" s="3"/>
      <c r="AE654" s="3"/>
      <c r="AF654" s="3"/>
      <c r="AG654" s="3"/>
      <c r="AH654" s="3"/>
      <c r="AI654" s="3"/>
      <c r="AJ654" s="3"/>
    </row>
    <row r="655" spans="5:36" s="2" customFormat="1">
      <c r="E655" s="42"/>
      <c r="N655" s="123"/>
      <c r="O655" s="312"/>
      <c r="P655" s="3"/>
      <c r="Q655" s="3"/>
      <c r="R655" s="3"/>
      <c r="S655" s="3"/>
      <c r="T655" s="3"/>
      <c r="U655" s="3"/>
      <c r="V655" s="3"/>
      <c r="W655" s="3"/>
      <c r="X655" s="3"/>
      <c r="Y655" s="3"/>
      <c r="Z655" s="3"/>
      <c r="AA655" s="3"/>
      <c r="AB655" s="3"/>
      <c r="AC655" s="3"/>
      <c r="AD655" s="3"/>
      <c r="AE655" s="3"/>
      <c r="AF655" s="3"/>
      <c r="AG655" s="3"/>
      <c r="AH655" s="3"/>
      <c r="AI655" s="3"/>
      <c r="AJ655" s="3"/>
    </row>
    <row r="656" spans="5:36" s="2" customFormat="1">
      <c r="E656" s="42"/>
      <c r="N656" s="123"/>
      <c r="O656" s="312"/>
      <c r="P656" s="3"/>
      <c r="Q656" s="3"/>
      <c r="R656" s="3"/>
      <c r="S656" s="3"/>
      <c r="T656" s="3"/>
      <c r="U656" s="3"/>
      <c r="V656" s="3"/>
      <c r="W656" s="3"/>
      <c r="X656" s="3"/>
      <c r="Y656" s="3"/>
      <c r="Z656" s="3"/>
      <c r="AA656" s="3"/>
      <c r="AB656" s="3"/>
      <c r="AC656" s="3"/>
      <c r="AD656" s="3"/>
      <c r="AE656" s="3"/>
      <c r="AF656" s="3"/>
      <c r="AG656" s="3"/>
      <c r="AH656" s="3"/>
      <c r="AI656" s="3"/>
      <c r="AJ656" s="3"/>
    </row>
    <row r="657" spans="5:36" s="2" customFormat="1">
      <c r="E657" s="42"/>
      <c r="N657" s="123"/>
      <c r="O657" s="312"/>
      <c r="P657" s="3"/>
      <c r="Q657" s="3"/>
      <c r="R657" s="3"/>
      <c r="S657" s="3"/>
      <c r="T657" s="3"/>
      <c r="U657" s="3"/>
      <c r="V657" s="3"/>
      <c r="W657" s="3"/>
      <c r="X657" s="3"/>
      <c r="Y657" s="3"/>
      <c r="Z657" s="3"/>
      <c r="AA657" s="3"/>
      <c r="AB657" s="3"/>
      <c r="AC657" s="3"/>
      <c r="AD657" s="3"/>
      <c r="AE657" s="3"/>
      <c r="AF657" s="3"/>
      <c r="AG657" s="3"/>
      <c r="AH657" s="3"/>
      <c r="AI657" s="3"/>
      <c r="AJ657" s="3"/>
    </row>
    <row r="658" spans="5:36" s="2" customFormat="1">
      <c r="E658" s="42"/>
      <c r="N658" s="123"/>
      <c r="O658" s="312"/>
      <c r="P658" s="3"/>
      <c r="Q658" s="3"/>
      <c r="R658" s="3"/>
      <c r="S658" s="3"/>
      <c r="T658" s="3"/>
      <c r="U658" s="3"/>
      <c r="V658" s="3"/>
      <c r="W658" s="3"/>
      <c r="X658" s="3"/>
      <c r="Y658" s="3"/>
      <c r="Z658" s="3"/>
      <c r="AA658" s="3"/>
      <c r="AB658" s="3"/>
      <c r="AC658" s="3"/>
      <c r="AD658" s="3"/>
      <c r="AE658" s="3"/>
      <c r="AF658" s="3"/>
      <c r="AG658" s="3"/>
      <c r="AH658" s="3"/>
      <c r="AI658" s="3"/>
      <c r="AJ658" s="3"/>
    </row>
    <row r="659" spans="5:36" s="2" customFormat="1">
      <c r="E659" s="42"/>
      <c r="N659" s="123"/>
      <c r="O659" s="312"/>
      <c r="P659" s="3"/>
      <c r="Q659" s="3"/>
      <c r="R659" s="3"/>
      <c r="S659" s="3"/>
      <c r="T659" s="3"/>
      <c r="U659" s="3"/>
      <c r="V659" s="3"/>
      <c r="W659" s="3"/>
      <c r="X659" s="3"/>
      <c r="Y659" s="3"/>
      <c r="Z659" s="3"/>
      <c r="AA659" s="3"/>
      <c r="AB659" s="3"/>
      <c r="AC659" s="3"/>
      <c r="AD659" s="3"/>
      <c r="AE659" s="3"/>
      <c r="AF659" s="3"/>
      <c r="AG659" s="3"/>
      <c r="AH659" s="3"/>
      <c r="AI659" s="3"/>
      <c r="AJ659" s="3"/>
    </row>
    <row r="660" spans="5:36" s="2" customFormat="1">
      <c r="E660" s="42"/>
      <c r="N660" s="123"/>
      <c r="O660" s="312"/>
      <c r="P660" s="3"/>
      <c r="Q660" s="3"/>
      <c r="R660" s="3"/>
      <c r="S660" s="3"/>
      <c r="T660" s="3"/>
      <c r="U660" s="3"/>
      <c r="V660" s="3"/>
      <c r="W660" s="3"/>
      <c r="X660" s="3"/>
      <c r="Y660" s="3"/>
      <c r="Z660" s="3"/>
      <c r="AA660" s="3"/>
      <c r="AB660" s="3"/>
      <c r="AC660" s="3"/>
      <c r="AD660" s="3"/>
      <c r="AE660" s="3"/>
      <c r="AF660" s="3"/>
      <c r="AG660" s="3"/>
      <c r="AH660" s="3"/>
      <c r="AI660" s="3"/>
      <c r="AJ660" s="3"/>
    </row>
    <row r="661" spans="5:36" s="2" customFormat="1">
      <c r="E661" s="42"/>
      <c r="N661" s="123"/>
      <c r="O661" s="312"/>
      <c r="P661" s="3"/>
      <c r="Q661" s="3"/>
      <c r="R661" s="3"/>
      <c r="S661" s="3"/>
      <c r="T661" s="3"/>
      <c r="U661" s="3"/>
      <c r="V661" s="3"/>
      <c r="W661" s="3"/>
      <c r="X661" s="3"/>
      <c r="Y661" s="3"/>
      <c r="Z661" s="3"/>
      <c r="AA661" s="3"/>
      <c r="AB661" s="3"/>
      <c r="AC661" s="3"/>
      <c r="AD661" s="3"/>
      <c r="AE661" s="3"/>
      <c r="AF661" s="3"/>
      <c r="AG661" s="3"/>
      <c r="AH661" s="3"/>
      <c r="AI661" s="3"/>
      <c r="AJ661" s="3"/>
    </row>
    <row r="662" spans="5:36" s="2" customFormat="1">
      <c r="E662" s="42"/>
      <c r="N662" s="123"/>
      <c r="O662" s="312"/>
      <c r="P662" s="3"/>
      <c r="Q662" s="3"/>
      <c r="R662" s="3"/>
      <c r="S662" s="3"/>
      <c r="T662" s="3"/>
      <c r="U662" s="3"/>
      <c r="V662" s="3"/>
      <c r="W662" s="3"/>
      <c r="X662" s="3"/>
      <c r="Y662" s="3"/>
      <c r="Z662" s="3"/>
      <c r="AA662" s="3"/>
      <c r="AB662" s="3"/>
      <c r="AC662" s="3"/>
      <c r="AD662" s="3"/>
      <c r="AE662" s="3"/>
      <c r="AF662" s="3"/>
      <c r="AG662" s="3"/>
      <c r="AH662" s="3"/>
      <c r="AI662" s="3"/>
      <c r="AJ662" s="3"/>
    </row>
    <row r="663" spans="5:36" s="2" customFormat="1">
      <c r="E663" s="42"/>
      <c r="N663" s="123"/>
      <c r="O663" s="312"/>
      <c r="P663" s="3"/>
      <c r="Q663" s="3"/>
      <c r="R663" s="3"/>
      <c r="S663" s="3"/>
      <c r="T663" s="3"/>
      <c r="U663" s="3"/>
      <c r="V663" s="3"/>
      <c r="W663" s="3"/>
      <c r="X663" s="3"/>
      <c r="Y663" s="3"/>
      <c r="Z663" s="3"/>
      <c r="AA663" s="3"/>
      <c r="AB663" s="3"/>
      <c r="AC663" s="3"/>
      <c r="AD663" s="3"/>
      <c r="AE663" s="3"/>
      <c r="AF663" s="3"/>
      <c r="AG663" s="3"/>
      <c r="AH663" s="3"/>
      <c r="AI663" s="3"/>
      <c r="AJ663" s="3"/>
    </row>
    <row r="664" spans="5:36" s="2" customFormat="1">
      <c r="E664" s="42"/>
      <c r="N664" s="123"/>
      <c r="O664" s="312"/>
      <c r="P664" s="3"/>
      <c r="Q664" s="3"/>
      <c r="R664" s="3"/>
      <c r="S664" s="3"/>
      <c r="T664" s="3"/>
      <c r="U664" s="3"/>
      <c r="V664" s="3"/>
      <c r="W664" s="3"/>
      <c r="X664" s="3"/>
      <c r="Y664" s="3"/>
      <c r="Z664" s="3"/>
      <c r="AA664" s="3"/>
      <c r="AB664" s="3"/>
      <c r="AC664" s="3"/>
      <c r="AD664" s="3"/>
      <c r="AE664" s="3"/>
      <c r="AF664" s="3"/>
      <c r="AG664" s="3"/>
      <c r="AH664" s="3"/>
      <c r="AI664" s="3"/>
      <c r="AJ664" s="3"/>
    </row>
    <row r="665" spans="5:36" s="2" customFormat="1">
      <c r="E665" s="42"/>
      <c r="N665" s="123"/>
      <c r="O665" s="312"/>
      <c r="P665" s="3"/>
      <c r="Q665" s="3"/>
      <c r="R665" s="3"/>
      <c r="S665" s="3"/>
      <c r="T665" s="3"/>
      <c r="U665" s="3"/>
      <c r="V665" s="3"/>
      <c r="W665" s="3"/>
      <c r="X665" s="3"/>
      <c r="Y665" s="3"/>
      <c r="Z665" s="3"/>
      <c r="AA665" s="3"/>
      <c r="AB665" s="3"/>
      <c r="AC665" s="3"/>
      <c r="AD665" s="3"/>
      <c r="AE665" s="3"/>
      <c r="AF665" s="3"/>
      <c r="AG665" s="3"/>
      <c r="AH665" s="3"/>
      <c r="AI665" s="3"/>
      <c r="AJ665" s="3"/>
    </row>
    <row r="666" spans="5:36" s="2" customFormat="1">
      <c r="E666" s="42"/>
      <c r="N666" s="123"/>
      <c r="O666" s="312"/>
      <c r="P666" s="3"/>
      <c r="Q666" s="3"/>
      <c r="R666" s="3"/>
      <c r="S666" s="3"/>
      <c r="T666" s="3"/>
      <c r="U666" s="3"/>
      <c r="V666" s="3"/>
      <c r="W666" s="3"/>
      <c r="X666" s="3"/>
      <c r="Y666" s="3"/>
      <c r="Z666" s="3"/>
      <c r="AA666" s="3"/>
      <c r="AB666" s="3"/>
      <c r="AC666" s="3"/>
      <c r="AD666" s="3"/>
      <c r="AE666" s="3"/>
      <c r="AF666" s="3"/>
      <c r="AG666" s="3"/>
      <c r="AH666" s="3"/>
      <c r="AI666" s="3"/>
      <c r="AJ666" s="3"/>
    </row>
    <row r="667" spans="5:36" s="2" customFormat="1">
      <c r="E667" s="42"/>
      <c r="N667" s="123"/>
      <c r="O667" s="312"/>
      <c r="P667" s="3"/>
      <c r="Q667" s="3"/>
      <c r="R667" s="3"/>
      <c r="S667" s="3"/>
      <c r="T667" s="3"/>
      <c r="U667" s="3"/>
      <c r="V667" s="3"/>
      <c r="W667" s="3"/>
      <c r="X667" s="3"/>
      <c r="Y667" s="3"/>
      <c r="Z667" s="3"/>
      <c r="AA667" s="3"/>
      <c r="AB667" s="3"/>
      <c r="AC667" s="3"/>
      <c r="AD667" s="3"/>
      <c r="AE667" s="3"/>
      <c r="AF667" s="3"/>
      <c r="AG667" s="3"/>
      <c r="AH667" s="3"/>
      <c r="AI667" s="3"/>
      <c r="AJ667" s="3"/>
    </row>
    <row r="668" spans="5:36" s="2" customFormat="1">
      <c r="E668" s="42"/>
      <c r="N668" s="123"/>
      <c r="O668" s="312"/>
      <c r="P668" s="3"/>
      <c r="Q668" s="3"/>
      <c r="R668" s="3"/>
      <c r="S668" s="3"/>
      <c r="T668" s="3"/>
      <c r="U668" s="3"/>
      <c r="V668" s="3"/>
      <c r="W668" s="3"/>
      <c r="X668" s="3"/>
      <c r="Y668" s="3"/>
      <c r="Z668" s="3"/>
      <c r="AA668" s="3"/>
      <c r="AB668" s="3"/>
      <c r="AC668" s="3"/>
      <c r="AD668" s="3"/>
      <c r="AE668" s="3"/>
      <c r="AF668" s="3"/>
      <c r="AG668" s="3"/>
      <c r="AH668" s="3"/>
      <c r="AI668" s="3"/>
      <c r="AJ668" s="3"/>
    </row>
    <row r="669" spans="5:36" s="2" customFormat="1">
      <c r="E669" s="42"/>
      <c r="N669" s="123"/>
      <c r="O669" s="312"/>
      <c r="P669" s="3"/>
      <c r="Q669" s="3"/>
      <c r="R669" s="3"/>
      <c r="S669" s="3"/>
      <c r="T669" s="3"/>
      <c r="U669" s="3"/>
      <c r="V669" s="3"/>
      <c r="W669" s="3"/>
      <c r="X669" s="3"/>
      <c r="Y669" s="3"/>
      <c r="Z669" s="3"/>
      <c r="AA669" s="3"/>
      <c r="AB669" s="3"/>
      <c r="AC669" s="3"/>
      <c r="AD669" s="3"/>
      <c r="AE669" s="3"/>
      <c r="AF669" s="3"/>
      <c r="AG669" s="3"/>
      <c r="AH669" s="3"/>
      <c r="AI669" s="3"/>
      <c r="AJ669" s="3"/>
    </row>
    <row r="670" spans="5:36" s="2" customFormat="1">
      <c r="E670" s="42"/>
      <c r="N670" s="123"/>
      <c r="O670" s="312"/>
      <c r="P670" s="3"/>
      <c r="Q670" s="3"/>
      <c r="R670" s="3"/>
      <c r="S670" s="3"/>
      <c r="T670" s="3"/>
      <c r="U670" s="3"/>
      <c r="V670" s="3"/>
      <c r="W670" s="3"/>
      <c r="X670" s="3"/>
      <c r="Y670" s="3"/>
      <c r="Z670" s="3"/>
      <c r="AA670" s="3"/>
      <c r="AB670" s="3"/>
      <c r="AC670" s="3"/>
      <c r="AD670" s="3"/>
      <c r="AE670" s="3"/>
      <c r="AF670" s="3"/>
      <c r="AG670" s="3"/>
      <c r="AH670" s="3"/>
      <c r="AI670" s="3"/>
      <c r="AJ670" s="3"/>
    </row>
    <row r="671" spans="5:36" s="2" customFormat="1">
      <c r="E671" s="42"/>
      <c r="N671" s="123"/>
      <c r="O671" s="312"/>
      <c r="P671" s="3"/>
      <c r="Q671" s="3"/>
      <c r="R671" s="3"/>
      <c r="S671" s="3"/>
      <c r="T671" s="3"/>
      <c r="U671" s="3"/>
      <c r="V671" s="3"/>
      <c r="W671" s="3"/>
      <c r="X671" s="3"/>
      <c r="Y671" s="3"/>
      <c r="Z671" s="3"/>
      <c r="AA671" s="3"/>
      <c r="AB671" s="3"/>
      <c r="AC671" s="3"/>
      <c r="AD671" s="3"/>
      <c r="AE671" s="3"/>
      <c r="AF671" s="3"/>
      <c r="AG671" s="3"/>
      <c r="AH671" s="3"/>
      <c r="AI671" s="3"/>
      <c r="AJ671" s="3"/>
    </row>
    <row r="672" spans="5:36" s="2" customFormat="1">
      <c r="E672" s="42"/>
      <c r="N672" s="123"/>
      <c r="O672" s="312"/>
      <c r="P672" s="3"/>
      <c r="Q672" s="3"/>
      <c r="R672" s="3"/>
      <c r="S672" s="3"/>
      <c r="T672" s="3"/>
      <c r="U672" s="3"/>
      <c r="V672" s="3"/>
      <c r="W672" s="3"/>
      <c r="X672" s="3"/>
      <c r="Y672" s="3"/>
      <c r="Z672" s="3"/>
      <c r="AA672" s="3"/>
      <c r="AB672" s="3"/>
      <c r="AC672" s="3"/>
      <c r="AD672" s="3"/>
      <c r="AE672" s="3"/>
      <c r="AF672" s="3"/>
      <c r="AG672" s="3"/>
      <c r="AH672" s="3"/>
      <c r="AI672" s="3"/>
      <c r="AJ672" s="3"/>
    </row>
    <row r="673" spans="5:36" s="2" customFormat="1">
      <c r="E673" s="42"/>
      <c r="N673" s="123"/>
      <c r="O673" s="312"/>
      <c r="P673" s="3"/>
      <c r="Q673" s="3"/>
      <c r="R673" s="3"/>
      <c r="S673" s="3"/>
      <c r="T673" s="3"/>
      <c r="U673" s="3"/>
      <c r="V673" s="3"/>
      <c r="W673" s="3"/>
      <c r="X673" s="3"/>
      <c r="Y673" s="3"/>
      <c r="Z673" s="3"/>
      <c r="AA673" s="3"/>
      <c r="AB673" s="3"/>
      <c r="AC673" s="3"/>
      <c r="AD673" s="3"/>
      <c r="AE673" s="3"/>
      <c r="AF673" s="3"/>
      <c r="AG673" s="3"/>
      <c r="AH673" s="3"/>
      <c r="AI673" s="3"/>
      <c r="AJ673" s="3"/>
    </row>
    <row r="674" spans="5:36" s="2" customFormat="1">
      <c r="E674" s="42"/>
      <c r="N674" s="123"/>
      <c r="O674" s="312"/>
      <c r="P674" s="3"/>
      <c r="Q674" s="3"/>
      <c r="R674" s="3"/>
      <c r="S674" s="3"/>
      <c r="T674" s="3"/>
      <c r="U674" s="3"/>
      <c r="V674" s="3"/>
      <c r="W674" s="3"/>
      <c r="X674" s="3"/>
      <c r="Y674" s="3"/>
      <c r="Z674" s="3"/>
      <c r="AA674" s="3"/>
      <c r="AB674" s="3"/>
      <c r="AC674" s="3"/>
      <c r="AD674" s="3"/>
      <c r="AE674" s="3"/>
      <c r="AF674" s="3"/>
      <c r="AG674" s="3"/>
      <c r="AH674" s="3"/>
      <c r="AI674" s="3"/>
      <c r="AJ674" s="3"/>
    </row>
    <row r="675" spans="5:36" s="2" customFormat="1">
      <c r="E675" s="42"/>
      <c r="N675" s="123"/>
      <c r="O675" s="312"/>
      <c r="P675" s="3"/>
      <c r="Q675" s="3"/>
      <c r="R675" s="3"/>
      <c r="S675" s="3"/>
      <c r="T675" s="3"/>
      <c r="U675" s="3"/>
      <c r="V675" s="3"/>
      <c r="W675" s="3"/>
      <c r="X675" s="3"/>
      <c r="Y675" s="3"/>
      <c r="Z675" s="3"/>
      <c r="AA675" s="3"/>
      <c r="AB675" s="3"/>
      <c r="AC675" s="3"/>
      <c r="AD675" s="3"/>
      <c r="AE675" s="3"/>
      <c r="AF675" s="3"/>
      <c r="AG675" s="3"/>
      <c r="AH675" s="3"/>
      <c r="AI675" s="3"/>
      <c r="AJ675" s="3"/>
    </row>
    <row r="676" spans="5:36" s="2" customFormat="1">
      <c r="E676" s="42"/>
      <c r="N676" s="123"/>
      <c r="O676" s="312"/>
      <c r="P676" s="3"/>
      <c r="Q676" s="3"/>
      <c r="R676" s="3"/>
      <c r="S676" s="3"/>
      <c r="T676" s="3"/>
      <c r="U676" s="3"/>
      <c r="V676" s="3"/>
      <c r="W676" s="3"/>
      <c r="X676" s="3"/>
      <c r="Y676" s="3"/>
      <c r="Z676" s="3"/>
      <c r="AA676" s="3"/>
      <c r="AB676" s="3"/>
      <c r="AC676" s="3"/>
      <c r="AD676" s="3"/>
      <c r="AE676" s="3"/>
      <c r="AF676" s="3"/>
      <c r="AG676" s="3"/>
      <c r="AH676" s="3"/>
      <c r="AI676" s="3"/>
      <c r="AJ676" s="3"/>
    </row>
    <row r="677" spans="5:36" s="2" customFormat="1">
      <c r="E677" s="42"/>
      <c r="N677" s="123"/>
      <c r="O677" s="312"/>
      <c r="P677" s="3"/>
      <c r="Q677" s="3"/>
      <c r="R677" s="3"/>
      <c r="S677" s="3"/>
      <c r="T677" s="3"/>
      <c r="U677" s="3"/>
      <c r="V677" s="3"/>
      <c r="W677" s="3"/>
      <c r="X677" s="3"/>
      <c r="Y677" s="3"/>
      <c r="Z677" s="3"/>
      <c r="AA677" s="3"/>
      <c r="AB677" s="3"/>
      <c r="AC677" s="3"/>
      <c r="AD677" s="3"/>
      <c r="AE677" s="3"/>
      <c r="AF677" s="3"/>
      <c r="AG677" s="3"/>
      <c r="AH677" s="3"/>
      <c r="AI677" s="3"/>
      <c r="AJ677" s="3"/>
    </row>
    <row r="678" spans="5:36" s="2" customFormat="1">
      <c r="E678" s="42"/>
      <c r="N678" s="123"/>
      <c r="O678" s="312"/>
      <c r="P678" s="3"/>
      <c r="Q678" s="3"/>
      <c r="R678" s="3"/>
      <c r="S678" s="3"/>
      <c r="T678" s="3"/>
      <c r="U678" s="3"/>
      <c r="V678" s="3"/>
      <c r="W678" s="3"/>
      <c r="X678" s="3"/>
      <c r="Y678" s="3"/>
      <c r="Z678" s="3"/>
      <c r="AA678" s="3"/>
      <c r="AB678" s="3"/>
      <c r="AC678" s="3"/>
      <c r="AD678" s="3"/>
      <c r="AE678" s="3"/>
      <c r="AF678" s="3"/>
      <c r="AG678" s="3"/>
      <c r="AH678" s="3"/>
      <c r="AI678" s="3"/>
      <c r="AJ678" s="3"/>
    </row>
    <row r="679" spans="5:36" s="2" customFormat="1">
      <c r="E679" s="42"/>
      <c r="N679" s="123"/>
      <c r="O679" s="312"/>
      <c r="P679" s="3"/>
      <c r="Q679" s="3"/>
      <c r="R679" s="3"/>
      <c r="S679" s="3"/>
      <c r="T679" s="3"/>
      <c r="U679" s="3"/>
      <c r="V679" s="3"/>
      <c r="W679" s="3"/>
      <c r="X679" s="3"/>
      <c r="Y679" s="3"/>
      <c r="Z679" s="3"/>
      <c r="AA679" s="3"/>
      <c r="AB679" s="3"/>
      <c r="AC679" s="3"/>
      <c r="AD679" s="3"/>
      <c r="AE679" s="3"/>
      <c r="AF679" s="3"/>
      <c r="AG679" s="3"/>
      <c r="AH679" s="3"/>
      <c r="AI679" s="3"/>
      <c r="AJ679" s="3"/>
    </row>
    <row r="680" spans="5:36" s="2" customFormat="1">
      <c r="E680" s="42"/>
      <c r="N680" s="123"/>
      <c r="O680" s="312"/>
      <c r="P680" s="3"/>
      <c r="Q680" s="3"/>
      <c r="R680" s="3"/>
      <c r="S680" s="3"/>
      <c r="T680" s="3"/>
      <c r="U680" s="3"/>
      <c r="V680" s="3"/>
      <c r="W680" s="3"/>
      <c r="X680" s="3"/>
      <c r="Y680" s="3"/>
      <c r="Z680" s="3"/>
      <c r="AA680" s="3"/>
      <c r="AB680" s="3"/>
      <c r="AC680" s="3"/>
      <c r="AD680" s="3"/>
      <c r="AE680" s="3"/>
      <c r="AF680" s="3"/>
      <c r="AG680" s="3"/>
      <c r="AH680" s="3"/>
      <c r="AI680" s="3"/>
      <c r="AJ680" s="3"/>
    </row>
    <row r="681" spans="5:36" s="2" customFormat="1">
      <c r="E681" s="42"/>
      <c r="N681" s="123"/>
      <c r="O681" s="312"/>
      <c r="P681" s="3"/>
      <c r="Q681" s="3"/>
      <c r="R681" s="3"/>
      <c r="S681" s="3"/>
      <c r="T681" s="3"/>
      <c r="U681" s="3"/>
      <c r="V681" s="3"/>
      <c r="W681" s="3"/>
      <c r="X681" s="3"/>
      <c r="Y681" s="3"/>
      <c r="Z681" s="3"/>
      <c r="AA681" s="3"/>
      <c r="AB681" s="3"/>
      <c r="AC681" s="3"/>
      <c r="AD681" s="3"/>
      <c r="AE681" s="3"/>
      <c r="AF681" s="3"/>
      <c r="AG681" s="3"/>
      <c r="AH681" s="3"/>
      <c r="AI681" s="3"/>
      <c r="AJ681" s="3"/>
    </row>
    <row r="682" spans="5:36" s="2" customFormat="1">
      <c r="E682" s="42"/>
      <c r="N682" s="123"/>
      <c r="O682" s="312"/>
      <c r="P682" s="3"/>
      <c r="Q682" s="3"/>
      <c r="R682" s="3"/>
      <c r="S682" s="3"/>
      <c r="T682" s="3"/>
      <c r="U682" s="3"/>
      <c r="V682" s="3"/>
      <c r="W682" s="3"/>
      <c r="X682" s="3"/>
      <c r="Y682" s="3"/>
      <c r="Z682" s="3"/>
      <c r="AA682" s="3"/>
      <c r="AB682" s="3"/>
      <c r="AC682" s="3"/>
      <c r="AD682" s="3"/>
      <c r="AE682" s="3"/>
      <c r="AF682" s="3"/>
      <c r="AG682" s="3"/>
      <c r="AH682" s="3"/>
      <c r="AI682" s="3"/>
      <c r="AJ682" s="3"/>
    </row>
    <row r="683" spans="5:36" s="2" customFormat="1">
      <c r="E683" s="42"/>
      <c r="N683" s="123"/>
      <c r="O683" s="312"/>
      <c r="P683" s="3"/>
      <c r="Q683" s="3"/>
      <c r="R683" s="3"/>
      <c r="S683" s="3"/>
      <c r="T683" s="3"/>
      <c r="U683" s="3"/>
      <c r="V683" s="3"/>
      <c r="W683" s="3"/>
      <c r="X683" s="3"/>
      <c r="Y683" s="3"/>
      <c r="Z683" s="3"/>
      <c r="AA683" s="3"/>
      <c r="AB683" s="3"/>
      <c r="AC683" s="3"/>
      <c r="AD683" s="3"/>
      <c r="AE683" s="3"/>
      <c r="AF683" s="3"/>
      <c r="AG683" s="3"/>
      <c r="AH683" s="3"/>
      <c r="AI683" s="3"/>
      <c r="AJ683" s="3"/>
    </row>
    <row r="684" spans="5:36" s="2" customFormat="1">
      <c r="E684" s="42"/>
      <c r="N684" s="123"/>
      <c r="O684" s="312"/>
      <c r="P684" s="3"/>
      <c r="Q684" s="3"/>
      <c r="R684" s="3"/>
      <c r="S684" s="3"/>
      <c r="T684" s="3"/>
      <c r="U684" s="3"/>
      <c r="V684" s="3"/>
      <c r="W684" s="3"/>
      <c r="X684" s="3"/>
      <c r="Y684" s="3"/>
      <c r="Z684" s="3"/>
      <c r="AA684" s="3"/>
      <c r="AB684" s="3"/>
      <c r="AC684" s="3"/>
      <c r="AD684" s="3"/>
      <c r="AE684" s="3"/>
      <c r="AF684" s="3"/>
      <c r="AG684" s="3"/>
      <c r="AH684" s="3"/>
      <c r="AI684" s="3"/>
      <c r="AJ684" s="3"/>
    </row>
    <row r="685" spans="5:36" s="2" customFormat="1">
      <c r="E685" s="42"/>
      <c r="N685" s="123"/>
      <c r="O685" s="312"/>
      <c r="P685" s="3"/>
      <c r="Q685" s="3"/>
      <c r="R685" s="3"/>
      <c r="S685" s="3"/>
      <c r="T685" s="3"/>
      <c r="U685" s="3"/>
      <c r="V685" s="3"/>
      <c r="W685" s="3"/>
      <c r="X685" s="3"/>
      <c r="Y685" s="3"/>
      <c r="Z685" s="3"/>
      <c r="AA685" s="3"/>
      <c r="AB685" s="3"/>
      <c r="AC685" s="3"/>
      <c r="AD685" s="3"/>
      <c r="AE685" s="3"/>
      <c r="AF685" s="3"/>
      <c r="AG685" s="3"/>
      <c r="AH685" s="3"/>
      <c r="AI685" s="3"/>
      <c r="AJ685" s="3"/>
    </row>
    <row r="686" spans="5:36" s="2" customFormat="1">
      <c r="E686" s="42"/>
      <c r="N686" s="123"/>
      <c r="O686" s="312"/>
      <c r="P686" s="3"/>
      <c r="Q686" s="3"/>
      <c r="R686" s="3"/>
      <c r="S686" s="3"/>
      <c r="T686" s="3"/>
      <c r="U686" s="3"/>
      <c r="V686" s="3"/>
      <c r="W686" s="3"/>
      <c r="X686" s="3"/>
      <c r="Y686" s="3"/>
      <c r="Z686" s="3"/>
      <c r="AA686" s="3"/>
      <c r="AB686" s="3"/>
      <c r="AC686" s="3"/>
      <c r="AD686" s="3"/>
      <c r="AE686" s="3"/>
      <c r="AF686" s="3"/>
      <c r="AG686" s="3"/>
      <c r="AH686" s="3"/>
      <c r="AI686" s="3"/>
      <c r="AJ686" s="3"/>
    </row>
    <row r="687" spans="5:36" s="2" customFormat="1">
      <c r="E687" s="42"/>
      <c r="N687" s="123"/>
      <c r="O687" s="312"/>
      <c r="P687" s="3"/>
      <c r="Q687" s="3"/>
      <c r="R687" s="3"/>
      <c r="S687" s="3"/>
      <c r="T687" s="3"/>
      <c r="U687" s="3"/>
      <c r="V687" s="3"/>
      <c r="W687" s="3"/>
      <c r="X687" s="3"/>
      <c r="Y687" s="3"/>
      <c r="Z687" s="3"/>
      <c r="AA687" s="3"/>
      <c r="AB687" s="3"/>
      <c r="AC687" s="3"/>
      <c r="AD687" s="3"/>
      <c r="AE687" s="3"/>
      <c r="AF687" s="3"/>
      <c r="AG687" s="3"/>
      <c r="AH687" s="3"/>
      <c r="AI687" s="3"/>
      <c r="AJ687" s="3"/>
    </row>
    <row r="688" spans="5:36" s="2" customFormat="1">
      <c r="E688" s="42"/>
      <c r="N688" s="123"/>
      <c r="O688" s="312"/>
      <c r="P688" s="3"/>
      <c r="Q688" s="3"/>
      <c r="R688" s="3"/>
      <c r="S688" s="3"/>
      <c r="T688" s="3"/>
      <c r="U688" s="3"/>
      <c r="V688" s="3"/>
      <c r="W688" s="3"/>
      <c r="X688" s="3"/>
      <c r="Y688" s="3"/>
      <c r="Z688" s="3"/>
      <c r="AA688" s="3"/>
      <c r="AB688" s="3"/>
      <c r="AC688" s="3"/>
      <c r="AD688" s="3"/>
      <c r="AE688" s="3"/>
      <c r="AF688" s="3"/>
      <c r="AG688" s="3"/>
      <c r="AH688" s="3"/>
      <c r="AI688" s="3"/>
      <c r="AJ688" s="3"/>
    </row>
    <row r="689" spans="5:36" s="2" customFormat="1">
      <c r="E689" s="42"/>
      <c r="N689" s="123"/>
      <c r="O689" s="312"/>
      <c r="P689" s="3"/>
      <c r="Q689" s="3"/>
      <c r="R689" s="3"/>
      <c r="S689" s="3"/>
      <c r="T689" s="3"/>
      <c r="U689" s="3"/>
      <c r="V689" s="3"/>
      <c r="W689" s="3"/>
      <c r="X689" s="3"/>
      <c r="Y689" s="3"/>
      <c r="Z689" s="3"/>
      <c r="AA689" s="3"/>
      <c r="AB689" s="3"/>
      <c r="AC689" s="3"/>
      <c r="AD689" s="3"/>
      <c r="AE689" s="3"/>
      <c r="AF689" s="3"/>
      <c r="AG689" s="3"/>
      <c r="AH689" s="3"/>
      <c r="AI689" s="3"/>
      <c r="AJ689" s="3"/>
    </row>
    <row r="690" spans="5:36" s="2" customFormat="1">
      <c r="E690" s="42"/>
      <c r="N690" s="123"/>
      <c r="O690" s="312"/>
      <c r="P690" s="3"/>
      <c r="Q690" s="3"/>
      <c r="R690" s="3"/>
      <c r="S690" s="3"/>
      <c r="T690" s="3"/>
      <c r="U690" s="3"/>
      <c r="V690" s="3"/>
      <c r="W690" s="3"/>
      <c r="X690" s="3"/>
      <c r="Y690" s="3"/>
      <c r="Z690" s="3"/>
      <c r="AA690" s="3"/>
      <c r="AB690" s="3"/>
      <c r="AC690" s="3"/>
      <c r="AD690" s="3"/>
      <c r="AE690" s="3"/>
      <c r="AF690" s="3"/>
      <c r="AG690" s="3"/>
      <c r="AH690" s="3"/>
      <c r="AI690" s="3"/>
      <c r="AJ690" s="3"/>
    </row>
    <row r="691" spans="5:36" s="2" customFormat="1">
      <c r="E691" s="42"/>
      <c r="N691" s="123"/>
      <c r="O691" s="312"/>
      <c r="P691" s="3"/>
      <c r="Q691" s="3"/>
      <c r="R691" s="3"/>
      <c r="S691" s="3"/>
      <c r="T691" s="3"/>
      <c r="U691" s="3"/>
      <c r="V691" s="3"/>
      <c r="W691" s="3"/>
      <c r="X691" s="3"/>
      <c r="Y691" s="3"/>
      <c r="Z691" s="3"/>
      <c r="AA691" s="3"/>
      <c r="AB691" s="3"/>
      <c r="AC691" s="3"/>
      <c r="AD691" s="3"/>
      <c r="AE691" s="3"/>
      <c r="AF691" s="3"/>
      <c r="AG691" s="3"/>
      <c r="AH691" s="3"/>
      <c r="AI691" s="3"/>
      <c r="AJ691" s="3"/>
    </row>
    <row r="692" spans="5:36" s="2" customFormat="1">
      <c r="E692" s="42"/>
      <c r="N692" s="123"/>
      <c r="O692" s="312"/>
      <c r="P692" s="3"/>
      <c r="Q692" s="3"/>
      <c r="R692" s="3"/>
      <c r="S692" s="3"/>
      <c r="T692" s="3"/>
      <c r="U692" s="3"/>
      <c r="V692" s="3"/>
      <c r="W692" s="3"/>
      <c r="X692" s="3"/>
      <c r="Y692" s="3"/>
      <c r="Z692" s="3"/>
      <c r="AA692" s="3"/>
      <c r="AB692" s="3"/>
      <c r="AC692" s="3"/>
      <c r="AD692" s="3"/>
      <c r="AE692" s="3"/>
      <c r="AF692" s="3"/>
      <c r="AG692" s="3"/>
      <c r="AH692" s="3"/>
      <c r="AI692" s="3"/>
      <c r="AJ692" s="3"/>
    </row>
    <row r="693" spans="5:36" s="2" customFormat="1">
      <c r="E693" s="42"/>
      <c r="N693" s="123"/>
      <c r="O693" s="312"/>
      <c r="P693" s="3"/>
      <c r="Q693" s="3"/>
      <c r="R693" s="3"/>
      <c r="S693" s="3"/>
      <c r="T693" s="3"/>
      <c r="U693" s="3"/>
      <c r="V693" s="3"/>
      <c r="W693" s="3"/>
      <c r="X693" s="3"/>
      <c r="Y693" s="3"/>
      <c r="Z693" s="3"/>
      <c r="AA693" s="3"/>
      <c r="AB693" s="3"/>
      <c r="AC693" s="3"/>
      <c r="AD693" s="3"/>
      <c r="AE693" s="3"/>
      <c r="AF693" s="3"/>
      <c r="AG693" s="3"/>
      <c r="AH693" s="3"/>
      <c r="AI693" s="3"/>
      <c r="AJ693" s="3"/>
    </row>
    <row r="694" spans="5:36" s="2" customFormat="1">
      <c r="E694" s="42"/>
      <c r="N694" s="123"/>
      <c r="O694" s="312"/>
      <c r="P694" s="3"/>
      <c r="Q694" s="3"/>
      <c r="R694" s="3"/>
      <c r="S694" s="3"/>
      <c r="T694" s="3"/>
      <c r="U694" s="3"/>
      <c r="V694" s="3"/>
      <c r="W694" s="3"/>
      <c r="X694" s="3"/>
      <c r="Y694" s="3"/>
      <c r="Z694" s="3"/>
      <c r="AA694" s="3"/>
      <c r="AB694" s="3"/>
      <c r="AC694" s="3"/>
      <c r="AD694" s="3"/>
      <c r="AE694" s="3"/>
      <c r="AF694" s="3"/>
      <c r="AG694" s="3"/>
      <c r="AH694" s="3"/>
      <c r="AI694" s="3"/>
      <c r="AJ694" s="3"/>
    </row>
    <row r="695" spans="5:36" s="2" customFormat="1">
      <c r="E695" s="42"/>
      <c r="N695" s="123"/>
      <c r="O695" s="312"/>
      <c r="P695" s="3"/>
      <c r="Q695" s="3"/>
      <c r="R695" s="3"/>
      <c r="S695" s="3"/>
      <c r="T695" s="3"/>
      <c r="U695" s="3"/>
      <c r="V695" s="3"/>
      <c r="W695" s="3"/>
      <c r="X695" s="3"/>
      <c r="Y695" s="3"/>
      <c r="Z695" s="3"/>
      <c r="AA695" s="3"/>
      <c r="AB695" s="3"/>
      <c r="AC695" s="3"/>
      <c r="AD695" s="3"/>
      <c r="AE695" s="3"/>
      <c r="AF695" s="3"/>
      <c r="AG695" s="3"/>
      <c r="AH695" s="3"/>
      <c r="AI695" s="3"/>
      <c r="AJ695" s="3"/>
    </row>
    <row r="696" spans="5:36" s="2" customFormat="1">
      <c r="E696" s="42"/>
      <c r="N696" s="123"/>
      <c r="O696" s="312"/>
      <c r="P696" s="3"/>
      <c r="Q696" s="3"/>
      <c r="R696" s="3"/>
      <c r="S696" s="3"/>
      <c r="T696" s="3"/>
      <c r="U696" s="3"/>
      <c r="V696" s="3"/>
      <c r="W696" s="3"/>
      <c r="X696" s="3"/>
      <c r="Y696" s="3"/>
      <c r="Z696" s="3"/>
      <c r="AA696" s="3"/>
      <c r="AB696" s="3"/>
      <c r="AC696" s="3"/>
      <c r="AD696" s="3"/>
      <c r="AE696" s="3"/>
      <c r="AF696" s="3"/>
      <c r="AG696" s="3"/>
      <c r="AH696" s="3"/>
      <c r="AI696" s="3"/>
      <c r="AJ696" s="3"/>
    </row>
    <row r="697" spans="5:36" s="2" customFormat="1">
      <c r="E697" s="42"/>
      <c r="N697" s="123"/>
      <c r="O697" s="312"/>
      <c r="P697" s="3"/>
      <c r="Q697" s="3"/>
      <c r="R697" s="3"/>
      <c r="S697" s="3"/>
      <c r="T697" s="3"/>
      <c r="U697" s="3"/>
      <c r="V697" s="3"/>
      <c r="W697" s="3"/>
      <c r="X697" s="3"/>
      <c r="Y697" s="3"/>
      <c r="Z697" s="3"/>
      <c r="AA697" s="3"/>
      <c r="AB697" s="3"/>
      <c r="AC697" s="3"/>
      <c r="AD697" s="3"/>
      <c r="AE697" s="3"/>
      <c r="AF697" s="3"/>
      <c r="AG697" s="3"/>
      <c r="AH697" s="3"/>
      <c r="AI697" s="3"/>
      <c r="AJ697" s="3"/>
    </row>
    <row r="698" spans="5:36" s="2" customFormat="1">
      <c r="E698" s="42"/>
      <c r="N698" s="123"/>
      <c r="O698" s="312"/>
      <c r="P698" s="3"/>
      <c r="Q698" s="3"/>
      <c r="R698" s="3"/>
      <c r="S698" s="3"/>
      <c r="T698" s="3"/>
      <c r="U698" s="3"/>
      <c r="V698" s="3"/>
      <c r="W698" s="3"/>
      <c r="X698" s="3"/>
      <c r="Y698" s="3"/>
      <c r="Z698" s="3"/>
      <c r="AA698" s="3"/>
      <c r="AB698" s="3"/>
      <c r="AC698" s="3"/>
      <c r="AD698" s="3"/>
      <c r="AE698" s="3"/>
      <c r="AF698" s="3"/>
      <c r="AG698" s="3"/>
      <c r="AH698" s="3"/>
      <c r="AI698" s="3"/>
      <c r="AJ698" s="3"/>
    </row>
    <row r="699" spans="5:36" s="2" customFormat="1">
      <c r="E699" s="42"/>
      <c r="N699" s="123"/>
      <c r="O699" s="312"/>
      <c r="P699" s="3"/>
      <c r="Q699" s="3"/>
      <c r="R699" s="3"/>
      <c r="S699" s="3"/>
      <c r="T699" s="3"/>
      <c r="U699" s="3"/>
      <c r="V699" s="3"/>
      <c r="W699" s="3"/>
      <c r="X699" s="3"/>
      <c r="Y699" s="3"/>
      <c r="Z699" s="3"/>
      <c r="AA699" s="3"/>
      <c r="AB699" s="3"/>
      <c r="AC699" s="3"/>
      <c r="AD699" s="3"/>
      <c r="AE699" s="3"/>
      <c r="AF699" s="3"/>
      <c r="AG699" s="3"/>
      <c r="AH699" s="3"/>
      <c r="AI699" s="3"/>
      <c r="AJ699" s="3"/>
    </row>
    <row r="700" spans="5:36" s="2" customFormat="1">
      <c r="E700" s="42"/>
      <c r="N700" s="123"/>
      <c r="O700" s="312"/>
      <c r="P700" s="3"/>
      <c r="Q700" s="3"/>
      <c r="R700" s="3"/>
      <c r="S700" s="3"/>
      <c r="T700" s="3"/>
      <c r="U700" s="3"/>
      <c r="V700" s="3"/>
      <c r="W700" s="3"/>
      <c r="X700" s="3"/>
      <c r="Y700" s="3"/>
      <c r="Z700" s="3"/>
      <c r="AA700" s="3"/>
      <c r="AB700" s="3"/>
      <c r="AC700" s="3"/>
      <c r="AD700" s="3"/>
      <c r="AE700" s="3"/>
      <c r="AF700" s="3"/>
      <c r="AG700" s="3"/>
      <c r="AH700" s="3"/>
      <c r="AI700" s="3"/>
      <c r="AJ700" s="3"/>
    </row>
    <row r="701" spans="5:36" s="2" customFormat="1">
      <c r="E701" s="42"/>
      <c r="N701" s="123"/>
      <c r="O701" s="312"/>
      <c r="P701" s="3"/>
      <c r="Q701" s="3"/>
      <c r="R701" s="3"/>
      <c r="S701" s="3"/>
      <c r="T701" s="3"/>
      <c r="U701" s="3"/>
      <c r="V701" s="3"/>
      <c r="W701" s="3"/>
      <c r="X701" s="3"/>
      <c r="Y701" s="3"/>
      <c r="Z701" s="3"/>
      <c r="AA701" s="3"/>
      <c r="AB701" s="3"/>
      <c r="AC701" s="3"/>
      <c r="AD701" s="3"/>
      <c r="AE701" s="3"/>
      <c r="AF701" s="3"/>
      <c r="AG701" s="3"/>
      <c r="AH701" s="3"/>
      <c r="AI701" s="3"/>
      <c r="AJ701" s="3"/>
    </row>
    <row r="702" spans="5:36" s="2" customFormat="1">
      <c r="E702" s="42"/>
      <c r="N702" s="123"/>
      <c r="O702" s="312"/>
      <c r="P702" s="3"/>
      <c r="Q702" s="3"/>
      <c r="R702" s="3"/>
      <c r="S702" s="3"/>
      <c r="T702" s="3"/>
      <c r="U702" s="3"/>
      <c r="V702" s="3"/>
      <c r="W702" s="3"/>
      <c r="X702" s="3"/>
      <c r="Y702" s="3"/>
      <c r="Z702" s="3"/>
      <c r="AA702" s="3"/>
      <c r="AB702" s="3"/>
      <c r="AC702" s="3"/>
      <c r="AD702" s="3"/>
      <c r="AE702" s="3"/>
      <c r="AF702" s="3"/>
      <c r="AG702" s="3"/>
      <c r="AH702" s="3"/>
      <c r="AI702" s="3"/>
      <c r="AJ702" s="3"/>
    </row>
    <row r="703" spans="5:36" s="2" customFormat="1">
      <c r="E703" s="42"/>
      <c r="N703" s="123"/>
      <c r="O703" s="312"/>
      <c r="P703" s="3"/>
      <c r="Q703" s="3"/>
      <c r="R703" s="3"/>
      <c r="S703" s="3"/>
      <c r="T703" s="3"/>
      <c r="U703" s="3"/>
      <c r="V703" s="3"/>
      <c r="W703" s="3"/>
      <c r="X703" s="3"/>
      <c r="Y703" s="3"/>
      <c r="Z703" s="3"/>
      <c r="AA703" s="3"/>
      <c r="AB703" s="3"/>
      <c r="AC703" s="3"/>
      <c r="AD703" s="3"/>
      <c r="AE703" s="3"/>
      <c r="AF703" s="3"/>
      <c r="AG703" s="3"/>
      <c r="AH703" s="3"/>
      <c r="AI703" s="3"/>
      <c r="AJ703" s="3"/>
    </row>
    <row r="704" spans="5:36" s="2" customFormat="1">
      <c r="E704" s="42"/>
      <c r="N704" s="123"/>
      <c r="O704" s="312"/>
      <c r="P704" s="3"/>
      <c r="Q704" s="3"/>
      <c r="R704" s="3"/>
      <c r="S704" s="3"/>
      <c r="T704" s="3"/>
      <c r="U704" s="3"/>
      <c r="V704" s="3"/>
      <c r="W704" s="3"/>
      <c r="X704" s="3"/>
      <c r="Y704" s="3"/>
      <c r="Z704" s="3"/>
      <c r="AA704" s="3"/>
      <c r="AB704" s="3"/>
      <c r="AC704" s="3"/>
      <c r="AD704" s="3"/>
      <c r="AE704" s="3"/>
      <c r="AF704" s="3"/>
      <c r="AG704" s="3"/>
      <c r="AH704" s="3"/>
      <c r="AI704" s="3"/>
      <c r="AJ704" s="3"/>
    </row>
    <row r="705" spans="5:36" s="2" customFormat="1">
      <c r="E705" s="42"/>
      <c r="N705" s="123"/>
      <c r="O705" s="312"/>
      <c r="P705" s="3"/>
      <c r="Q705" s="3"/>
      <c r="R705" s="3"/>
      <c r="S705" s="3"/>
      <c r="T705" s="3"/>
      <c r="U705" s="3"/>
      <c r="V705" s="3"/>
      <c r="W705" s="3"/>
      <c r="X705" s="3"/>
      <c r="Y705" s="3"/>
      <c r="Z705" s="3"/>
      <c r="AA705" s="3"/>
      <c r="AB705" s="3"/>
      <c r="AC705" s="3"/>
      <c r="AD705" s="3"/>
      <c r="AE705" s="3"/>
      <c r="AF705" s="3"/>
      <c r="AG705" s="3"/>
      <c r="AH705" s="3"/>
      <c r="AI705" s="3"/>
      <c r="AJ705" s="3"/>
    </row>
    <row r="706" spans="5:36" s="2" customFormat="1">
      <c r="E706" s="42"/>
      <c r="N706" s="123"/>
      <c r="O706" s="312"/>
      <c r="P706" s="3"/>
      <c r="Q706" s="3"/>
      <c r="R706" s="3"/>
      <c r="S706" s="3"/>
      <c r="T706" s="3"/>
      <c r="U706" s="3"/>
      <c r="V706" s="3"/>
      <c r="W706" s="3"/>
      <c r="X706" s="3"/>
      <c r="Y706" s="3"/>
      <c r="Z706" s="3"/>
      <c r="AA706" s="3"/>
      <c r="AB706" s="3"/>
      <c r="AC706" s="3"/>
      <c r="AD706" s="3"/>
      <c r="AE706" s="3"/>
      <c r="AF706" s="3"/>
      <c r="AG706" s="3"/>
      <c r="AH706" s="3"/>
      <c r="AI706" s="3"/>
      <c r="AJ706" s="3"/>
    </row>
    <row r="707" spans="5:36" s="2" customFormat="1">
      <c r="E707" s="42"/>
      <c r="N707" s="123"/>
      <c r="O707" s="312"/>
      <c r="P707" s="3"/>
      <c r="Q707" s="3"/>
      <c r="R707" s="3"/>
      <c r="S707" s="3"/>
      <c r="T707" s="3"/>
      <c r="U707" s="3"/>
      <c r="V707" s="3"/>
      <c r="W707" s="3"/>
      <c r="X707" s="3"/>
      <c r="Y707" s="3"/>
      <c r="Z707" s="3"/>
      <c r="AA707" s="3"/>
      <c r="AB707" s="3"/>
      <c r="AC707" s="3"/>
      <c r="AD707" s="3"/>
      <c r="AE707" s="3"/>
      <c r="AF707" s="3"/>
      <c r="AG707" s="3"/>
      <c r="AH707" s="3"/>
      <c r="AI707" s="3"/>
      <c r="AJ707" s="3"/>
    </row>
    <row r="708" spans="5:36" s="2" customFormat="1">
      <c r="E708" s="42"/>
      <c r="N708" s="123"/>
      <c r="O708" s="312"/>
      <c r="P708" s="3"/>
      <c r="Q708" s="3"/>
      <c r="R708" s="3"/>
      <c r="S708" s="3"/>
      <c r="T708" s="3"/>
      <c r="U708" s="3"/>
      <c r="V708" s="3"/>
      <c r="W708" s="3"/>
      <c r="X708" s="3"/>
      <c r="Y708" s="3"/>
      <c r="Z708" s="3"/>
      <c r="AA708" s="3"/>
      <c r="AB708" s="3"/>
      <c r="AC708" s="3"/>
      <c r="AD708" s="3"/>
      <c r="AE708" s="3"/>
      <c r="AF708" s="3"/>
      <c r="AG708" s="3"/>
      <c r="AH708" s="3"/>
      <c r="AI708" s="3"/>
      <c r="AJ708" s="3"/>
    </row>
    <row r="709" spans="5:36" s="2" customFormat="1">
      <c r="E709" s="42"/>
      <c r="N709" s="123"/>
      <c r="O709" s="312"/>
      <c r="P709" s="3"/>
      <c r="Q709" s="3"/>
      <c r="R709" s="3"/>
      <c r="S709" s="3"/>
      <c r="T709" s="3"/>
      <c r="U709" s="3"/>
      <c r="V709" s="3"/>
      <c r="W709" s="3"/>
      <c r="X709" s="3"/>
      <c r="Y709" s="3"/>
      <c r="Z709" s="3"/>
      <c r="AA709" s="3"/>
      <c r="AB709" s="3"/>
      <c r="AC709" s="3"/>
      <c r="AD709" s="3"/>
      <c r="AE709" s="3"/>
      <c r="AF709" s="3"/>
      <c r="AG709" s="3"/>
      <c r="AH709" s="3"/>
      <c r="AI709" s="3"/>
      <c r="AJ709" s="3"/>
    </row>
    <row r="710" spans="5:36" s="2" customFormat="1">
      <c r="E710" s="42"/>
      <c r="N710" s="123"/>
      <c r="O710" s="312"/>
      <c r="P710" s="3"/>
      <c r="Q710" s="3"/>
      <c r="R710" s="3"/>
      <c r="S710" s="3"/>
      <c r="T710" s="3"/>
      <c r="U710" s="3"/>
      <c r="V710" s="3"/>
      <c r="W710" s="3"/>
      <c r="X710" s="3"/>
      <c r="Y710" s="3"/>
      <c r="Z710" s="3"/>
      <c r="AA710" s="3"/>
      <c r="AB710" s="3"/>
      <c r="AC710" s="3"/>
      <c r="AD710" s="3"/>
      <c r="AE710" s="3"/>
      <c r="AF710" s="3"/>
      <c r="AG710" s="3"/>
      <c r="AH710" s="3"/>
      <c r="AI710" s="3"/>
      <c r="AJ710" s="3"/>
    </row>
    <row r="711" spans="5:36" s="2" customFormat="1">
      <c r="E711" s="42"/>
      <c r="N711" s="123"/>
      <c r="O711" s="312"/>
      <c r="P711" s="3"/>
      <c r="Q711" s="3"/>
      <c r="R711" s="3"/>
      <c r="S711" s="3"/>
      <c r="T711" s="3"/>
      <c r="U711" s="3"/>
      <c r="V711" s="3"/>
      <c r="W711" s="3"/>
      <c r="X711" s="3"/>
      <c r="Y711" s="3"/>
      <c r="Z711" s="3"/>
      <c r="AA711" s="3"/>
      <c r="AB711" s="3"/>
      <c r="AC711" s="3"/>
      <c r="AD711" s="3"/>
      <c r="AE711" s="3"/>
      <c r="AF711" s="3"/>
      <c r="AG711" s="3"/>
      <c r="AH711" s="3"/>
      <c r="AI711" s="3"/>
      <c r="AJ711" s="3"/>
    </row>
    <row r="712" spans="5:36" s="2" customFormat="1">
      <c r="E712" s="42"/>
      <c r="N712" s="123"/>
      <c r="O712" s="312"/>
      <c r="P712" s="3"/>
      <c r="Q712" s="3"/>
      <c r="R712" s="3"/>
      <c r="S712" s="3"/>
      <c r="T712" s="3"/>
      <c r="U712" s="3"/>
      <c r="V712" s="3"/>
      <c r="W712" s="3"/>
      <c r="X712" s="3"/>
      <c r="Y712" s="3"/>
      <c r="Z712" s="3"/>
      <c r="AA712" s="3"/>
      <c r="AB712" s="3"/>
      <c r="AC712" s="3"/>
      <c r="AD712" s="3"/>
      <c r="AE712" s="3"/>
      <c r="AF712" s="3"/>
      <c r="AG712" s="3"/>
      <c r="AH712" s="3"/>
      <c r="AI712" s="3"/>
      <c r="AJ712" s="3"/>
    </row>
    <row r="713" spans="5:36" s="2" customFormat="1">
      <c r="E713" s="42"/>
      <c r="N713" s="123"/>
      <c r="O713" s="312"/>
      <c r="P713" s="3"/>
      <c r="Q713" s="3"/>
      <c r="R713" s="3"/>
      <c r="S713" s="3"/>
      <c r="T713" s="3"/>
      <c r="U713" s="3"/>
      <c r="V713" s="3"/>
      <c r="W713" s="3"/>
      <c r="X713" s="3"/>
      <c r="Y713" s="3"/>
      <c r="Z713" s="3"/>
      <c r="AA713" s="3"/>
      <c r="AB713" s="3"/>
      <c r="AC713" s="3"/>
      <c r="AD713" s="3"/>
      <c r="AE713" s="3"/>
      <c r="AF713" s="3"/>
      <c r="AG713" s="3"/>
      <c r="AH713" s="3"/>
      <c r="AI713" s="3"/>
      <c r="AJ713" s="3"/>
    </row>
    <row r="714" spans="5:36" s="2" customFormat="1">
      <c r="E714" s="42"/>
      <c r="N714" s="123"/>
      <c r="O714" s="312"/>
      <c r="P714" s="3"/>
      <c r="Q714" s="3"/>
      <c r="R714" s="3"/>
      <c r="S714" s="3"/>
      <c r="T714" s="3"/>
      <c r="U714" s="3"/>
      <c r="V714" s="3"/>
      <c r="W714" s="3"/>
      <c r="X714" s="3"/>
      <c r="Y714" s="3"/>
      <c r="Z714" s="3"/>
      <c r="AA714" s="3"/>
      <c r="AB714" s="3"/>
      <c r="AC714" s="3"/>
      <c r="AD714" s="3"/>
      <c r="AE714" s="3"/>
      <c r="AF714" s="3"/>
      <c r="AG714" s="3"/>
      <c r="AH714" s="3"/>
      <c r="AI714" s="3"/>
      <c r="AJ714" s="3"/>
    </row>
    <row r="715" spans="5:36" s="2" customFormat="1">
      <c r="E715" s="42"/>
      <c r="N715" s="123"/>
      <c r="O715" s="312"/>
      <c r="P715" s="3"/>
      <c r="Q715" s="3"/>
      <c r="R715" s="3"/>
      <c r="S715" s="3"/>
      <c r="T715" s="3"/>
      <c r="U715" s="3"/>
      <c r="V715" s="3"/>
      <c r="W715" s="3"/>
      <c r="X715" s="3"/>
      <c r="Y715" s="3"/>
      <c r="Z715" s="3"/>
      <c r="AA715" s="3"/>
      <c r="AB715" s="3"/>
      <c r="AC715" s="3"/>
      <c r="AD715" s="3"/>
      <c r="AE715" s="3"/>
      <c r="AF715" s="3"/>
      <c r="AG715" s="3"/>
      <c r="AH715" s="3"/>
      <c r="AI715" s="3"/>
      <c r="AJ715" s="3"/>
    </row>
    <row r="716" spans="5:36" s="2" customFormat="1">
      <c r="E716" s="42"/>
      <c r="N716" s="123"/>
      <c r="O716" s="312"/>
      <c r="P716" s="3"/>
      <c r="Q716" s="3"/>
      <c r="R716" s="3"/>
      <c r="S716" s="3"/>
      <c r="T716" s="3"/>
      <c r="U716" s="3"/>
      <c r="V716" s="3"/>
      <c r="W716" s="3"/>
      <c r="X716" s="3"/>
      <c r="Y716" s="3"/>
      <c r="Z716" s="3"/>
      <c r="AA716" s="3"/>
      <c r="AB716" s="3"/>
      <c r="AC716" s="3"/>
      <c r="AD716" s="3"/>
      <c r="AE716" s="3"/>
      <c r="AF716" s="3"/>
      <c r="AG716" s="3"/>
      <c r="AH716" s="3"/>
      <c r="AI716" s="3"/>
      <c r="AJ716" s="3"/>
    </row>
    <row r="717" spans="5:36" s="2" customFormat="1">
      <c r="E717" s="42"/>
      <c r="N717" s="123"/>
      <c r="O717" s="312"/>
      <c r="P717" s="3"/>
      <c r="Q717" s="3"/>
      <c r="R717" s="3"/>
      <c r="S717" s="3"/>
      <c r="T717" s="3"/>
      <c r="U717" s="3"/>
      <c r="V717" s="3"/>
      <c r="W717" s="3"/>
      <c r="X717" s="3"/>
      <c r="Y717" s="3"/>
      <c r="Z717" s="3"/>
      <c r="AA717" s="3"/>
      <c r="AB717" s="3"/>
      <c r="AC717" s="3"/>
      <c r="AD717" s="3"/>
      <c r="AE717" s="3"/>
      <c r="AF717" s="3"/>
      <c r="AG717" s="3"/>
      <c r="AH717" s="3"/>
      <c r="AI717" s="3"/>
      <c r="AJ717" s="3"/>
    </row>
    <row r="718" spans="5:36" s="2" customFormat="1">
      <c r="E718" s="42"/>
      <c r="N718" s="123"/>
      <c r="O718" s="312"/>
      <c r="P718" s="3"/>
      <c r="Q718" s="3"/>
      <c r="R718" s="3"/>
      <c r="S718" s="3"/>
      <c r="T718" s="3"/>
      <c r="U718" s="3"/>
      <c r="V718" s="3"/>
      <c r="W718" s="3"/>
      <c r="X718" s="3"/>
      <c r="Y718" s="3"/>
      <c r="Z718" s="3"/>
      <c r="AA718" s="3"/>
      <c r="AB718" s="3"/>
      <c r="AC718" s="3"/>
      <c r="AD718" s="3"/>
      <c r="AE718" s="3"/>
      <c r="AF718" s="3"/>
      <c r="AG718" s="3"/>
      <c r="AH718" s="3"/>
      <c r="AI718" s="3"/>
      <c r="AJ718" s="3"/>
    </row>
  </sheetData>
  <mergeCells count="37">
    <mergeCell ref="B2:E2"/>
    <mergeCell ref="B14:E14"/>
    <mergeCell ref="C17:E17"/>
    <mergeCell ref="C18:E18"/>
    <mergeCell ref="C19:E19"/>
    <mergeCell ref="C20:E20"/>
    <mergeCell ref="C21:E21"/>
    <mergeCell ref="C16:E16"/>
    <mergeCell ref="C24:E24"/>
    <mergeCell ref="C25:E25"/>
    <mergeCell ref="C26:E26"/>
    <mergeCell ref="C27:E27"/>
    <mergeCell ref="C28:E28"/>
    <mergeCell ref="C29:E29"/>
    <mergeCell ref="C32:E32"/>
    <mergeCell ref="C33:E33"/>
    <mergeCell ref="C34:E34"/>
    <mergeCell ref="C35:E35"/>
    <mergeCell ref="C36:E36"/>
    <mergeCell ref="C37:E37"/>
    <mergeCell ref="C40:E40"/>
    <mergeCell ref="C41:E41"/>
    <mergeCell ref="C42:E42"/>
    <mergeCell ref="C43:E43"/>
    <mergeCell ref="C44:E44"/>
    <mergeCell ref="C52:E52"/>
    <mergeCell ref="C53:E53"/>
    <mergeCell ref="C45:E45"/>
    <mergeCell ref="C48:E48"/>
    <mergeCell ref="C49:E49"/>
    <mergeCell ref="C50:E50"/>
    <mergeCell ref="C51:E51"/>
    <mergeCell ref="C57:E57"/>
    <mergeCell ref="C58:E58"/>
    <mergeCell ref="C59:E59"/>
    <mergeCell ref="C60:E60"/>
    <mergeCell ref="C61:E61"/>
  </mergeCells>
  <printOptions horizontalCentered="1"/>
  <pageMargins left="0.70866141732283472" right="0.70866141732283472" top="0.74803149606299213" bottom="0.74803149606299213" header="0.31496062992125984" footer="0.31496062992125984"/>
  <pageSetup scale="1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f8d7d97-b52e-4e8e-add1-cddb6c7f9c6e">
      <Terms xmlns="http://schemas.microsoft.com/office/infopath/2007/PartnerControls"/>
    </lcf76f155ced4ddcb4097134ff3c332f>
    <TaxCatchAll xmlns="ebe62426-be44-4ac6-b4e7-c6e91301097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8BF5341F33FD841A1290077EA2FF5AF" ma:contentTypeVersion="15" ma:contentTypeDescription="Crear nuevo documento." ma:contentTypeScope="" ma:versionID="d5232743e0fea6eddc658c83df8b530b">
  <xsd:schema xmlns:xsd="http://www.w3.org/2001/XMLSchema" xmlns:xs="http://www.w3.org/2001/XMLSchema" xmlns:p="http://schemas.microsoft.com/office/2006/metadata/properties" xmlns:ns2="1f8d7d97-b52e-4e8e-add1-cddb6c7f9c6e" xmlns:ns3="ebe62426-be44-4ac6-b4e7-c6e91301097f" targetNamespace="http://schemas.microsoft.com/office/2006/metadata/properties" ma:root="true" ma:fieldsID="2d4cc1759981efddae7a68e803d5e4e8" ns2:_="" ns3:_="">
    <xsd:import namespace="1f8d7d97-b52e-4e8e-add1-cddb6c7f9c6e"/>
    <xsd:import namespace="ebe62426-be44-4ac6-b4e7-c6e91301097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8d7d97-b52e-4e8e-add1-cddb6c7f9c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e31b1466-370e-4680-8e95-6fcae1d3fa8c"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e62426-be44-4ac6-b4e7-c6e91301097f"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31f8863d-40b5-48fb-8a46-f2f7ac83c21f}" ma:internalName="TaxCatchAll" ma:showField="CatchAllData" ma:web="ebe62426-be44-4ac6-b4e7-c6e9130109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E2F28C5-6824-4EAF-8A6B-42012199C26F}"/>
</file>

<file path=customXml/itemProps2.xml><?xml version="1.0" encoding="utf-8"?>
<ds:datastoreItem xmlns:ds="http://schemas.openxmlformats.org/officeDocument/2006/customXml" ds:itemID="{990F356E-05A2-4A0A-9B8A-1B6CD4E69422}"/>
</file>

<file path=customXml/itemProps3.xml><?xml version="1.0" encoding="utf-8"?>
<ds:datastoreItem xmlns:ds="http://schemas.openxmlformats.org/officeDocument/2006/customXml" ds:itemID="{2CFF3B96-8C07-491D-976B-8C7FD36CA27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
  <cp:revision/>
  <dcterms:created xsi:type="dcterms:W3CDTF">2021-04-16T16:11:31Z</dcterms:created>
  <dcterms:modified xsi:type="dcterms:W3CDTF">2024-04-25T18:12:10Z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0x010100F8BF5341F33FD841A1290077EA2FF5AF</vt:lpwstr>
  </property>
  <property fmtid="{D5CDD505-2E9C-101B-9397-08002B2CF9AE}" pid="3" name="MediaServiceImageTags">
    <vt:lpwstr/>
  </property>
</Properties>
</file>