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0"/>
  <workbookPr hidePivotFieldList="1" defaultThemeVersion="166925"/>
  <mc:AlternateContent xmlns:mc="http://schemas.openxmlformats.org/markup-compatibility/2006">
    <mc:Choice Requires="x15">
      <x15ac:absPath xmlns:x15ac="http://schemas.microsoft.com/office/spreadsheetml/2010/11/ac" url="C:\Users\Kguarinb\Downloads\"/>
    </mc:Choice>
  </mc:AlternateContent>
  <xr:revisionPtr revIDLastSave="0" documentId="8_{CD4EE102-EF4D-423C-8DFC-9EE550D38D5A}" xr6:coauthVersionLast="36" xr6:coauthVersionMax="36" xr10:uidLastSave="{00000000-0000-0000-0000-000000000000}"/>
  <bookViews>
    <workbookView xWindow="0" yWindow="0" windowWidth="28800" windowHeight="12225" tabRatio="898" xr2:uid="{00000000-000D-0000-FFFF-FFFF00000000}"/>
  </bookViews>
  <sheets>
    <sheet name="1- Presentación " sheetId="10" r:id="rId1"/>
    <sheet name="Conceptos 37001 " sheetId="37" r:id="rId2"/>
    <sheet name="2- Análisis de Contexto " sheetId="14" r:id="rId3"/>
    <sheet name="3- Estrategias" sheetId="15"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r:id="rId12"/>
    <sheet name="Seguimiento 3 Trimestre" sheetId="35" r:id="rId13"/>
    <sheet name="Seguimiento 4 Trimestre" sheetId="36" r:id="rId14"/>
  </sheets>
  <externalReferences>
    <externalReference r:id="rId15"/>
    <externalReference r:id="rId16"/>
    <externalReference r:id="rId17"/>
  </externalReferences>
  <definedNames>
    <definedName name="_xlnm.Print_Area" localSheetId="5">'5- Identificación de Riesgos'!$A$1:$N$29</definedName>
    <definedName name="_xlnm.Print_Area" localSheetId="6">'6- Valoración Controles'!$A$1:$V$29</definedName>
    <definedName name="_xlnm.Print_Area" localSheetId="7">'7- Mapa Final'!$A$1:$N$29</definedName>
    <definedName name="Data">'[1]Tabla de Valoración'!$I$2:$L$5</definedName>
    <definedName name="Diseño">'[1]Tabla de Valoración'!$I$2:$I$5</definedName>
    <definedName name="Ejecución">'[1]Tabla de Valoración'!$I$2:$L$2</definedName>
    <definedName name="Posibilidad" localSheetId="2">[2]Hoja2!$H$3:$H$7</definedName>
    <definedName name="Posibilidad" localSheetId="3">[2]Hoja2!$H$3:$H$7</definedName>
    <definedName name="Posibilidad">[3]Hoja2!$H$3:$H$7</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70" i="29" l="1"/>
  <c r="C70" i="18" s="1"/>
  <c r="B70" i="29"/>
  <c r="B70" i="34" s="1"/>
  <c r="E70" i="29"/>
  <c r="R79" i="28"/>
  <c r="L79" i="28"/>
  <c r="C79" i="28"/>
  <c r="R78" i="28"/>
  <c r="L78" i="28"/>
  <c r="C78" i="28"/>
  <c r="R77" i="28"/>
  <c r="L77" i="28"/>
  <c r="J77" i="28"/>
  <c r="R76" i="28"/>
  <c r="L76" i="28"/>
  <c r="J76" i="28"/>
  <c r="R75" i="28"/>
  <c r="L75" i="28"/>
  <c r="J75" i="28"/>
  <c r="R74" i="28"/>
  <c r="L74" i="28"/>
  <c r="J74" i="28"/>
  <c r="R73" i="28"/>
  <c r="L73" i="28"/>
  <c r="J73" i="28"/>
  <c r="R72" i="28"/>
  <c r="J72" i="28"/>
  <c r="C72" i="28"/>
  <c r="R71" i="28"/>
  <c r="L71" i="28"/>
  <c r="J71" i="28"/>
  <c r="C71" i="28"/>
  <c r="R70" i="28"/>
  <c r="L70" i="28"/>
  <c r="J70" i="28"/>
  <c r="C70" i="28"/>
  <c r="B70" i="28"/>
  <c r="L79" i="27"/>
  <c r="K79" i="27" s="1"/>
  <c r="L78" i="27"/>
  <c r="K78" i="27" s="1"/>
  <c r="L77" i="27"/>
  <c r="K77" i="27" s="1"/>
  <c r="L76" i="27"/>
  <c r="K76" i="27" s="1"/>
  <c r="L75" i="27"/>
  <c r="K75" i="27" s="1"/>
  <c r="L74" i="27"/>
  <c r="K74" i="27"/>
  <c r="L73" i="27"/>
  <c r="K73" i="27" s="1"/>
  <c r="L72" i="27"/>
  <c r="K72" i="27" s="1"/>
  <c r="L71" i="27"/>
  <c r="K71" i="27" s="1"/>
  <c r="L70" i="27"/>
  <c r="K70" i="27" s="1"/>
  <c r="G70" i="27"/>
  <c r="H70" i="27" s="1"/>
  <c r="F70" i="29" s="1"/>
  <c r="C70" i="34" l="1"/>
  <c r="B70" i="18"/>
  <c r="K70" i="28"/>
  <c r="T70" i="28" s="1"/>
  <c r="J70" i="29" s="1"/>
  <c r="S70" i="28"/>
  <c r="M70" i="27"/>
  <c r="U70" i="28" l="1"/>
  <c r="K70" i="29" s="1"/>
  <c r="E70" i="18" s="1"/>
  <c r="N70" i="27"/>
  <c r="H70" i="29" s="1"/>
  <c r="G70" i="29"/>
  <c r="D70" i="18"/>
  <c r="D70" i="34"/>
  <c r="E70" i="34" l="1"/>
  <c r="V70" i="28"/>
  <c r="M70" i="29" s="1"/>
  <c r="F70" i="34" s="1"/>
  <c r="E79" i="29"/>
  <c r="E78" i="29"/>
  <c r="E77" i="29"/>
  <c r="E76" i="29"/>
  <c r="E75" i="29"/>
  <c r="E74" i="29"/>
  <c r="E73" i="29"/>
  <c r="E72" i="29"/>
  <c r="E71" i="29"/>
  <c r="L70" i="29"/>
  <c r="C70" i="36"/>
  <c r="R69" i="28"/>
  <c r="L69" i="28"/>
  <c r="C69" i="28"/>
  <c r="R68" i="28"/>
  <c r="L68" i="28"/>
  <c r="C68" i="28"/>
  <c r="E69" i="29"/>
  <c r="E68" i="29"/>
  <c r="E67" i="29"/>
  <c r="E66" i="29"/>
  <c r="E65" i="29"/>
  <c r="E64" i="29"/>
  <c r="E63" i="29"/>
  <c r="E62" i="29"/>
  <c r="E61" i="29"/>
  <c r="L60" i="29"/>
  <c r="E60" i="29"/>
  <c r="C60" i="29"/>
  <c r="C60" i="36" s="1"/>
  <c r="B60" i="29"/>
  <c r="B60" i="36" s="1"/>
  <c r="F70" i="18" l="1"/>
  <c r="S78" i="28"/>
  <c r="B60" i="18"/>
  <c r="B60" i="34"/>
  <c r="B60" i="35"/>
  <c r="C60" i="18"/>
  <c r="C60" i="34"/>
  <c r="C60" i="35"/>
  <c r="B70" i="35"/>
  <c r="B70" i="36"/>
  <c r="C70" i="35"/>
  <c r="S68" i="28" l="1"/>
  <c r="E70" i="36" l="1"/>
  <c r="E70" i="35"/>
  <c r="D70" i="36"/>
  <c r="D70" i="35"/>
  <c r="B60" i="28"/>
  <c r="C60" i="28"/>
  <c r="J60" i="28"/>
  <c r="L60" i="28"/>
  <c r="R60" i="28"/>
  <c r="C61" i="28"/>
  <c r="J61" i="28"/>
  <c r="L61" i="28"/>
  <c r="R61" i="28"/>
  <c r="C62" i="28"/>
  <c r="J62" i="28"/>
  <c r="L62" i="28"/>
  <c r="R62" i="28"/>
  <c r="J63" i="28"/>
  <c r="L63" i="28"/>
  <c r="R63" i="28"/>
  <c r="J64" i="28"/>
  <c r="L64" i="28"/>
  <c r="R64" i="28"/>
  <c r="J65" i="28"/>
  <c r="L65" i="28"/>
  <c r="R65" i="28"/>
  <c r="J66" i="28"/>
  <c r="L66" i="28"/>
  <c r="R66" i="28"/>
  <c r="J67" i="28"/>
  <c r="L67" i="28"/>
  <c r="R67" i="28"/>
  <c r="C24" i="28"/>
  <c r="L22" i="28"/>
  <c r="L69" i="27"/>
  <c r="L68" i="27"/>
  <c r="L67" i="27"/>
  <c r="K67" i="27" s="1"/>
  <c r="L66" i="27"/>
  <c r="K66" i="27" s="1"/>
  <c r="L65" i="27"/>
  <c r="K65" i="27" s="1"/>
  <c r="L64" i="27"/>
  <c r="K64" i="27" s="1"/>
  <c r="L63" i="27"/>
  <c r="K63" i="27" s="1"/>
  <c r="L62" i="27"/>
  <c r="K62" i="27" s="1"/>
  <c r="L61" i="27"/>
  <c r="K61" i="27" s="1"/>
  <c r="L60" i="27"/>
  <c r="G60" i="27"/>
  <c r="H60" i="27" s="1"/>
  <c r="F60" i="29" s="1"/>
  <c r="L59" i="27"/>
  <c r="K59" i="27" s="1"/>
  <c r="L58" i="27"/>
  <c r="K58" i="27" s="1"/>
  <c r="L57" i="27"/>
  <c r="K57" i="27" s="1"/>
  <c r="L56" i="27"/>
  <c r="K56" i="27" s="1"/>
  <c r="L55" i="27"/>
  <c r="K55" i="27" s="1"/>
  <c r="L54" i="27"/>
  <c r="K54" i="27" s="1"/>
  <c r="L53" i="27"/>
  <c r="K53" i="27" s="1"/>
  <c r="L52" i="27"/>
  <c r="K52" i="27" s="1"/>
  <c r="L51" i="27"/>
  <c r="K51" i="27" s="1"/>
  <c r="L50" i="27"/>
  <c r="K50" i="27" s="1"/>
  <c r="L49" i="27"/>
  <c r="K49" i="27" s="1"/>
  <c r="L48" i="27"/>
  <c r="K48" i="27" s="1"/>
  <c r="L47" i="27"/>
  <c r="K47" i="27" s="1"/>
  <c r="L46" i="27"/>
  <c r="K46" i="27" s="1"/>
  <c r="L45" i="27"/>
  <c r="K45" i="27" s="1"/>
  <c r="L44" i="27"/>
  <c r="K44" i="27" s="1"/>
  <c r="L43" i="27"/>
  <c r="K43" i="27" s="1"/>
  <c r="L42" i="27"/>
  <c r="K42" i="27" s="1"/>
  <c r="L41" i="27"/>
  <c r="K41" i="27" s="1"/>
  <c r="L40" i="27"/>
  <c r="K40" i="27" s="1"/>
  <c r="L50"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L11" i="27"/>
  <c r="K11" i="27" s="1"/>
  <c r="L12" i="27"/>
  <c r="K12" i="27" s="1"/>
  <c r="L13" i="27"/>
  <c r="K13" i="27" s="1"/>
  <c r="L14" i="27"/>
  <c r="K14" i="27" s="1"/>
  <c r="L15" i="27"/>
  <c r="K15" i="27" s="1"/>
  <c r="L16" i="27"/>
  <c r="K16" i="27" s="1"/>
  <c r="L17" i="27"/>
  <c r="K17" i="27" s="1"/>
  <c r="L18" i="27"/>
  <c r="K18" i="27" s="1"/>
  <c r="L19" i="27"/>
  <c r="K19" i="27" s="1"/>
  <c r="L20" i="27"/>
  <c r="K20" i="27" s="1"/>
  <c r="L21" i="27"/>
  <c r="K21" i="27" s="1"/>
  <c r="L22" i="27"/>
  <c r="K22" i="27" s="1"/>
  <c r="L23" i="27"/>
  <c r="K23" i="27" s="1"/>
  <c r="L24" i="27"/>
  <c r="K24" i="27" s="1"/>
  <c r="L25" i="27"/>
  <c r="K25" i="27" s="1"/>
  <c r="L26" i="27"/>
  <c r="K26" i="27" s="1"/>
  <c r="L27" i="27"/>
  <c r="K27" i="27" s="1"/>
  <c r="L28" i="27"/>
  <c r="K28" i="27" s="1"/>
  <c r="L29" i="27"/>
  <c r="K29" i="27" s="1"/>
  <c r="L30" i="27"/>
  <c r="K30" i="27" s="1"/>
  <c r="L31" i="27"/>
  <c r="K31" i="27" s="1"/>
  <c r="L32" i="27"/>
  <c r="K32" i="27" s="1"/>
  <c r="L33" i="27"/>
  <c r="K33" i="27" s="1"/>
  <c r="L34" i="27"/>
  <c r="K34" i="27" s="1"/>
  <c r="L35" i="27"/>
  <c r="K35" i="27" s="1"/>
  <c r="L36" i="27"/>
  <c r="K36" i="27" s="1"/>
  <c r="L37" i="27"/>
  <c r="K37" i="27" s="1"/>
  <c r="L38" i="27"/>
  <c r="K38" i="27" s="1"/>
  <c r="L39" i="27"/>
  <c r="K39" i="27" s="1"/>
  <c r="F70" i="36" l="1"/>
  <c r="F70" i="35"/>
  <c r="K60" i="27"/>
  <c r="M60" i="27"/>
  <c r="G60" i="29" s="1"/>
  <c r="K69" i="27"/>
  <c r="S60" i="28"/>
  <c r="K60" i="28"/>
  <c r="T60" i="28" s="1"/>
  <c r="J60" i="29" s="1"/>
  <c r="N60" i="27"/>
  <c r="H60" i="29" s="1"/>
  <c r="K68" i="27"/>
  <c r="M50" i="27"/>
  <c r="M40" i="27"/>
  <c r="A40" i="28"/>
  <c r="A30" i="28"/>
  <c r="A20" i="28"/>
  <c r="D60" i="18" l="1"/>
  <c r="D60" i="36"/>
  <c r="D60" i="35"/>
  <c r="D60" i="34"/>
  <c r="U60" i="28"/>
  <c r="L50" i="28"/>
  <c r="B20" i="28"/>
  <c r="B30" i="28"/>
  <c r="B40" i="28"/>
  <c r="L41" i="28"/>
  <c r="L40" i="28"/>
  <c r="L32" i="28"/>
  <c r="L31" i="28"/>
  <c r="L30" i="28"/>
  <c r="L29" i="28"/>
  <c r="L21" i="28"/>
  <c r="L20" i="28"/>
  <c r="L11" i="28"/>
  <c r="L12" i="28"/>
  <c r="L13" i="28"/>
  <c r="L15" i="28"/>
  <c r="L16" i="28"/>
  <c r="L17" i="28"/>
  <c r="L18" i="28"/>
  <c r="L19" i="28"/>
  <c r="L30" i="29"/>
  <c r="C50" i="29"/>
  <c r="B50" i="29"/>
  <c r="L40" i="29"/>
  <c r="C40" i="29"/>
  <c r="B40" i="29"/>
  <c r="A40" i="29"/>
  <c r="C30" i="29"/>
  <c r="B30" i="29"/>
  <c r="A30" i="29"/>
  <c r="C50" i="28"/>
  <c r="C51" i="28"/>
  <c r="C52" i="28"/>
  <c r="C53" i="28"/>
  <c r="C54" i="28"/>
  <c r="C55" i="28"/>
  <c r="C56" i="28"/>
  <c r="C57" i="28"/>
  <c r="C58" i="28"/>
  <c r="C59" i="28"/>
  <c r="C40" i="28"/>
  <c r="C41" i="28"/>
  <c r="C43" i="28"/>
  <c r="C44" i="28"/>
  <c r="C45" i="28"/>
  <c r="C46" i="28"/>
  <c r="C47" i="28"/>
  <c r="C48" i="28"/>
  <c r="C49" i="28"/>
  <c r="C30" i="28"/>
  <c r="C31" i="28"/>
  <c r="C32" i="28"/>
  <c r="C33" i="28"/>
  <c r="C34" i="28"/>
  <c r="C35" i="28"/>
  <c r="C36" i="28"/>
  <c r="C37" i="28"/>
  <c r="C38" i="28"/>
  <c r="C39" i="28"/>
  <c r="B40" i="36" l="1"/>
  <c r="B40" i="35"/>
  <c r="B40" i="34"/>
  <c r="C40" i="34"/>
  <c r="C40" i="36"/>
  <c r="C40" i="35"/>
  <c r="A40" i="35"/>
  <c r="A40" i="34"/>
  <c r="A40" i="36"/>
  <c r="B50" i="36"/>
  <c r="B50" i="35"/>
  <c r="B50" i="34"/>
  <c r="C30" i="35"/>
  <c r="C30" i="36"/>
  <c r="C30" i="34"/>
  <c r="C50" i="36"/>
  <c r="C50" i="35"/>
  <c r="C50" i="34"/>
  <c r="A30" i="36"/>
  <c r="A30" i="35"/>
  <c r="A30" i="34"/>
  <c r="B30" i="36"/>
  <c r="B30" i="35"/>
  <c r="B30" i="34"/>
  <c r="V60" i="28"/>
  <c r="M60" i="29" s="1"/>
  <c r="K60" i="29"/>
  <c r="B40" i="18"/>
  <c r="C50" i="18"/>
  <c r="C30" i="18"/>
  <c r="A30" i="18"/>
  <c r="B50" i="18"/>
  <c r="B30" i="18"/>
  <c r="C40" i="18"/>
  <c r="A40" i="18"/>
  <c r="G50" i="29"/>
  <c r="E60" i="36" l="1"/>
  <c r="E60" i="34"/>
  <c r="E60" i="35"/>
  <c r="E60" i="18"/>
  <c r="F60" i="36"/>
  <c r="F60" i="35"/>
  <c r="F60" i="34"/>
  <c r="F60" i="18"/>
  <c r="G40" i="29"/>
  <c r="G30" i="27" l="1"/>
  <c r="H30" i="27" s="1"/>
  <c r="C14" i="28"/>
  <c r="F30" i="29" l="1"/>
  <c r="M30" i="27"/>
  <c r="G10" i="27"/>
  <c r="G20" i="27"/>
  <c r="O30" i="27" l="1"/>
  <c r="G30" i="29"/>
  <c r="N30" i="27"/>
  <c r="H30" i="29" s="1"/>
  <c r="C23" i="28"/>
  <c r="C20" i="28" l="1"/>
  <c r="J20" i="28"/>
  <c r="R20" i="28"/>
  <c r="C21" i="28"/>
  <c r="J21" i="28"/>
  <c r="R21" i="28"/>
  <c r="C22" i="28"/>
  <c r="J22" i="28"/>
  <c r="R22" i="28"/>
  <c r="J23" i="28"/>
  <c r="R23" i="28"/>
  <c r="J24" i="28"/>
  <c r="R24" i="28"/>
  <c r="C25" i="28"/>
  <c r="J25" i="28"/>
  <c r="R25" i="28"/>
  <c r="C26" i="28"/>
  <c r="J26" i="28"/>
  <c r="R26" i="28"/>
  <c r="C27" i="28"/>
  <c r="J27" i="28"/>
  <c r="R27" i="28"/>
  <c r="C28" i="28"/>
  <c r="J28" i="28"/>
  <c r="R28" i="28"/>
  <c r="C29" i="28"/>
  <c r="J29" i="28"/>
  <c r="R29" i="28"/>
  <c r="J30" i="28"/>
  <c r="R30" i="28"/>
  <c r="J31" i="28"/>
  <c r="R31" i="28"/>
  <c r="J32" i="28"/>
  <c r="R32" i="28"/>
  <c r="J33" i="28"/>
  <c r="R33" i="28"/>
  <c r="J34" i="28"/>
  <c r="R34" i="28"/>
  <c r="J35" i="28"/>
  <c r="R35" i="28"/>
  <c r="J36" i="28"/>
  <c r="R36" i="28"/>
  <c r="J37" i="28"/>
  <c r="R37" i="28"/>
  <c r="J38" i="28"/>
  <c r="R38" i="28"/>
  <c r="J39" i="28"/>
  <c r="R39" i="28"/>
  <c r="J40" i="28"/>
  <c r="R40" i="28"/>
  <c r="J41" i="28"/>
  <c r="R41" i="28"/>
  <c r="J42" i="28"/>
  <c r="R42" i="28"/>
  <c r="J43" i="28"/>
  <c r="R43" i="28"/>
  <c r="J44" i="28"/>
  <c r="R44" i="28"/>
  <c r="J45" i="28"/>
  <c r="R45" i="28"/>
  <c r="J46" i="28"/>
  <c r="R46" i="28"/>
  <c r="J47" i="28"/>
  <c r="R47" i="28"/>
  <c r="J48" i="28"/>
  <c r="R48" i="28"/>
  <c r="J49" i="28"/>
  <c r="R49" i="28"/>
  <c r="R59" i="28"/>
  <c r="J59" i="28"/>
  <c r="R58" i="28"/>
  <c r="J58" i="28"/>
  <c r="R57" i="28"/>
  <c r="J57" i="28"/>
  <c r="R56" i="28"/>
  <c r="J56" i="28"/>
  <c r="R55" i="28"/>
  <c r="J55" i="28"/>
  <c r="R54" i="28"/>
  <c r="J54" i="28"/>
  <c r="R53" i="28"/>
  <c r="J53" i="28"/>
  <c r="R52" i="28"/>
  <c r="J52" i="28"/>
  <c r="R51" i="28"/>
  <c r="J51" i="28"/>
  <c r="R50" i="28"/>
  <c r="J50" i="28"/>
  <c r="B50" i="28"/>
  <c r="K30" i="28" l="1"/>
  <c r="T30" i="28" s="1"/>
  <c r="S40" i="28"/>
  <c r="U40" i="28" s="1"/>
  <c r="S30" i="28"/>
  <c r="U30" i="28" s="1"/>
  <c r="K20" i="28"/>
  <c r="K40" i="28"/>
  <c r="S20" i="28"/>
  <c r="S50" i="28"/>
  <c r="K50" i="28"/>
  <c r="G40" i="27" l="1"/>
  <c r="N40" i="27" s="1"/>
  <c r="F40" i="29" l="1"/>
  <c r="T40" i="28"/>
  <c r="H40" i="29"/>
  <c r="O40" i="27" l="1"/>
  <c r="G50" i="27" l="1"/>
  <c r="H50" i="27" s="1"/>
  <c r="N50" i="27" s="1"/>
  <c r="C13" i="28"/>
  <c r="H50" i="29" l="1"/>
  <c r="F50" i="29"/>
  <c r="J30" i="29"/>
  <c r="T50" i="28"/>
  <c r="J50" i="29" s="1"/>
  <c r="D50" i="34" l="1"/>
  <c r="D50" i="36"/>
  <c r="D50" i="35"/>
  <c r="D30" i="34"/>
  <c r="D30" i="36"/>
  <c r="D30" i="35"/>
  <c r="D30" i="18"/>
  <c r="D50" i="18"/>
  <c r="J40" i="29"/>
  <c r="U50" i="28"/>
  <c r="K50" i="29" s="1"/>
  <c r="K30" i="29"/>
  <c r="O50" i="27"/>
  <c r="E50" i="34" l="1"/>
  <c r="E50" i="36"/>
  <c r="E50" i="35"/>
  <c r="E30" i="36"/>
  <c r="E30" i="35"/>
  <c r="E30" i="34"/>
  <c r="D40" i="36"/>
  <c r="D40" i="35"/>
  <c r="D40" i="34"/>
  <c r="E50" i="18"/>
  <c r="E30" i="18"/>
  <c r="D40" i="18"/>
  <c r="V50" i="28"/>
  <c r="M50" i="29" s="1"/>
  <c r="K40" i="29"/>
  <c r="V30" i="28"/>
  <c r="M30" i="29" s="1"/>
  <c r="F50" i="36" l="1"/>
  <c r="F50" i="35"/>
  <c r="F50" i="34"/>
  <c r="F30" i="36"/>
  <c r="F30" i="35"/>
  <c r="F30" i="34"/>
  <c r="E40" i="35"/>
  <c r="E40" i="34"/>
  <c r="E40" i="36"/>
  <c r="F50" i="18"/>
  <c r="F30" i="18"/>
  <c r="E40" i="18"/>
  <c r="V40" i="28"/>
  <c r="M40" i="29" s="1"/>
  <c r="A10" i="28"/>
  <c r="B10" i="28"/>
  <c r="I33" i="5" a="1"/>
  <c r="I33" i="5" s="1"/>
  <c r="F40" i="36" l="1"/>
  <c r="F40" i="35"/>
  <c r="F40" i="34"/>
  <c r="F40" i="18"/>
  <c r="C20" i="29"/>
  <c r="C10" i="29"/>
  <c r="I27" i="5" a="1"/>
  <c r="C10" i="36" l="1"/>
  <c r="C10" i="35"/>
  <c r="C10" i="34"/>
  <c r="C20" i="36"/>
  <c r="C20" i="35"/>
  <c r="C20" i="34"/>
  <c r="I27" i="5"/>
  <c r="L10" i="28"/>
  <c r="C11" i="28"/>
  <c r="C12" i="28"/>
  <c r="C10" i="28"/>
  <c r="L10" i="27" l="1"/>
  <c r="K10" i="27" s="1"/>
  <c r="I21" i="5"/>
  <c r="I22" i="5"/>
  <c r="C20" i="18" l="1"/>
  <c r="C10" i="18"/>
  <c r="M20" i="27" l="1"/>
  <c r="M10" i="27"/>
  <c r="G20" i="29" l="1"/>
  <c r="U20" i="28"/>
  <c r="G10" i="29"/>
  <c r="L20" i="29"/>
  <c r="E11" i="29"/>
  <c r="E12" i="29"/>
  <c r="A20" i="29"/>
  <c r="B20" i="29"/>
  <c r="R11" i="28"/>
  <c r="R12" i="28"/>
  <c r="R13" i="28"/>
  <c r="R14" i="28"/>
  <c r="R15" i="28"/>
  <c r="R16" i="28"/>
  <c r="R17" i="28"/>
  <c r="R18" i="28"/>
  <c r="R19" i="28"/>
  <c r="R10" i="28"/>
  <c r="J11" i="28"/>
  <c r="J12" i="28"/>
  <c r="J13" i="28"/>
  <c r="J14" i="28"/>
  <c r="J15" i="28"/>
  <c r="J16" i="28"/>
  <c r="J17" i="28"/>
  <c r="J18" i="28"/>
  <c r="J19" i="28"/>
  <c r="J10" i="28"/>
  <c r="A20" i="36" l="1"/>
  <c r="A20" i="35"/>
  <c r="A20" i="34"/>
  <c r="B20" i="36"/>
  <c r="B20" i="35"/>
  <c r="B20" i="34"/>
  <c r="B20" i="18"/>
  <c r="A20" i="18"/>
  <c r="K10" i="28"/>
  <c r="S10" i="28"/>
  <c r="U10" i="28" s="1"/>
  <c r="H10" i="27" l="1"/>
  <c r="H20" i="27"/>
  <c r="N20" i="27" l="1"/>
  <c r="H20" i="29" s="1"/>
  <c r="T20" i="28"/>
  <c r="V20" i="28" s="1"/>
  <c r="M20" i="29" s="1"/>
  <c r="O10" i="27"/>
  <c r="N10" i="27"/>
  <c r="H10" i="29" s="1"/>
  <c r="T10" i="28"/>
  <c r="V10" i="28" s="1"/>
  <c r="M10" i="29" s="1"/>
  <c r="O20" i="27"/>
  <c r="F20" i="29"/>
  <c r="E10" i="29"/>
  <c r="B10" i="29"/>
  <c r="A10" i="29"/>
  <c r="B10" i="36" l="1"/>
  <c r="B10" i="35"/>
  <c r="B10" i="34"/>
  <c r="A10" i="36"/>
  <c r="A10" i="35"/>
  <c r="A10" i="34"/>
  <c r="F10" i="36"/>
  <c r="F10" i="35"/>
  <c r="F10" i="34"/>
  <c r="F20" i="36"/>
  <c r="F20" i="34"/>
  <c r="F20" i="35"/>
  <c r="B10" i="18"/>
  <c r="F10" i="18"/>
  <c r="A10" i="18"/>
  <c r="F20" i="18"/>
  <c r="J20" i="29"/>
  <c r="D20" i="34" l="1"/>
  <c r="D20" i="35"/>
  <c r="D20" i="36"/>
  <c r="D20" i="18"/>
  <c r="L10" i="29"/>
  <c r="K10" i="29" l="1"/>
  <c r="E10" i="34" l="1"/>
  <c r="E10" i="36"/>
  <c r="E10" i="35"/>
  <c r="E10" i="18"/>
  <c r="K20" i="29"/>
  <c r="E20" i="34" l="1"/>
  <c r="E20" i="36"/>
  <c r="E20" i="35"/>
  <c r="E20" i="18"/>
  <c r="F10" i="29"/>
  <c r="J10" i="29" l="1"/>
  <c r="D10" i="34" l="1"/>
  <c r="D10" i="36"/>
  <c r="D10" i="35"/>
  <c r="D10" i="18"/>
  <c r="I37" i="5"/>
  <c r="I36" i="5"/>
  <c r="I35" i="5"/>
  <c r="I34" i="5"/>
  <c r="I31" i="5"/>
  <c r="I30" i="5"/>
  <c r="I29" i="5"/>
  <c r="I2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4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<sst xmlns="http://schemas.openxmlformats.org/spreadsheetml/2006/main" count="925" uniqueCount="515">
  <si>
    <t xml:space="preserve"> MAPA DE RIESGOS SIGCMA</t>
  </si>
  <si>
    <t>DEPENDENCIA (Unidad misional del CSJ o Unidad de la DEAJ o Seccional o CSJ en caso de despachos judiciales certificados)</t>
  </si>
  <si>
    <t>PROCESO (indique el tipo de proceso si es Estratégico. Misional, Apoyo, Evaluación y Mejora y especifique el nombre del proceso)</t>
  </si>
  <si>
    <t>CONSEJO SUPERIOR DE LA JUDICATURA</t>
  </si>
  <si>
    <t>CONSEJO SECCIONAL DE LA JUDICATURA</t>
  </si>
  <si>
    <t>DIRECCIÓN SECCIONAL DE ADMINISTRACIÓN JUDICIAL</t>
  </si>
  <si>
    <t>DESPACHO JUDICIAL CERTIFICADO</t>
  </si>
  <si>
    <t>FECHA</t>
  </si>
  <si>
    <t>CÓDIGO</t>
  </si>
  <si>
    <t>ELABORÓ</t>
  </si>
  <si>
    <t>REVISÓ</t>
  </si>
  <si>
    <t>APROBÓ</t>
  </si>
  <si>
    <t>F-EVSG-11</t>
  </si>
  <si>
    <t>Líder de Proceso</t>
  </si>
  <si>
    <t xml:space="preserve">Coordinación Nacional SIGCMA </t>
  </si>
  <si>
    <t>Comité Nacional SIGCMA</t>
  </si>
  <si>
    <t>VERSIÓN</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</si>
  <si>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</si>
  <si>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</si>
  <si>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 xml:space="preserve">Sin lugar a duda la causa raíz de cualquier situacion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</si>
  <si>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</si>
  <si>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</si>
  <si>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t>ANÁLISIS DE CONTEXTO</t>
  </si>
  <si>
    <t>CONSEJO SECCIONAL/DIRECCIÓN SECCIONAL DE ADMINISTRACIÓN JUDICIAL Y/O DISTRITO JUDICIAL SEGÚN SEA EL CASO</t>
  </si>
  <si>
    <t xml:space="preserve">PROCESO </t>
  </si>
  <si>
    <t xml:space="preserve">DEPENDENCIA ADMINISTRATIVA O JUDICIAL CERTIFICADA </t>
  </si>
  <si>
    <t>OBJETIVO DEL PROCESO</t>
  </si>
  <si>
    <t>MAPA DE PROCESOS CONSEJO SUPERIOR DE LA JUDICATURA</t>
  </si>
  <si>
    <t>PROCESOS DEPENDENCIA JUDICIALES CERTIFICADAS</t>
  </si>
  <si>
    <t xml:space="preserve">CONTEXTO EXTERNO </t>
  </si>
  <si>
    <t>FACTORES TEMÁTICOS</t>
  </si>
  <si>
    <t>No.</t>
  </si>
  <si>
    <t xml:space="preserve">AMENAZAS (Factores específicos) </t>
  </si>
  <si>
    <t xml:space="preserve">No. </t>
  </si>
  <si>
    <t xml:space="preserve">OPORTUNIDADES (Factores específicos) </t>
  </si>
  <si>
    <t>Político (cambios de gobierno, legislación, políticas públicas, regulación)</t>
  </si>
  <si>
    <t>Cambios de gerentes públicos</t>
  </si>
  <si>
    <t>Decreto 806 de 2020 Por el cual se adoptan medidas para implementar las tecnologías de la información y las comunicaciones en las actuaciones judiciales, agilizar los procesos judiciales y flexibilizar la atención a los usuarios del servicio de justicia, en el marco del Estado de Emergencia Económica, Social y Ecológica</t>
  </si>
  <si>
    <t>Cambio de Normatividad y Regulaciones Expedidas por el Gobierno Nacional o el Congreso de la Republica que afecten la administración de Justicia.</t>
  </si>
  <si>
    <t>Económicos y Financieros (disponibilidad de capital, liquidez, mercados financieros, desempleo, competencia)</t>
  </si>
  <si>
    <t>Presupuesto insuficiente asignado para  la vigencia 2023 de la Rama Judicial</t>
  </si>
  <si>
    <t xml:space="preserve">Incremento del PIB que potencialice el crecimiento económico del país y viabilice la asignación suficiente de recursos para la Rama Judicial </t>
  </si>
  <si>
    <t>No contar con el PAC oportunamente para la ejecución de proyectos de inversión</t>
  </si>
  <si>
    <t xml:space="preserve">Numero deficiente de proveedores inscritos en la plataforma de Colombia Compra Eficiente, para suplir las necesidades de adquisición de bienes y servicios </t>
  </si>
  <si>
    <t>Sociales  y culturales (cultura, religión, demografía, responsabilidad social, orden público)</t>
  </si>
  <si>
    <t>Interrupción del servicio público de Administrar Justicia a causa del conflicto armado de la región.</t>
  </si>
  <si>
    <t xml:space="preserve">Incremento de la credibilidad y confianza en la administración de justicia al implementar y certificar sus Sistemas de Gestión. 
</t>
  </si>
  <si>
    <t>Interrupción del servicio público de Administrar Justicia a causa del pandemias y sus variantes.</t>
  </si>
  <si>
    <t>Visibilizacion de la Administración de Justicia  entre los actores no formales de la justicia (Grupos y minorías Indígenas, género)</t>
  </si>
  <si>
    <t>Interrupción del servicio público de Administrar Justicia por razones de orden público</t>
  </si>
  <si>
    <t xml:space="preserve">Limitaciones en  la movilidad asociados a factores del orden público </t>
  </si>
  <si>
    <t>Aumento de la demanda de Justicia a causa de la problemática social</t>
  </si>
  <si>
    <t>Amenazas a servidores judiciales en razón al ejercicio de sus funciones.</t>
  </si>
  <si>
    <t xml:space="preserve">Afectaciones a la infraestructura física de las sedes Judiciales </t>
  </si>
  <si>
    <t>Tecnológicos (desarrollo digital, avances en tecnología, acceso a sistemas de información externos, gobierno en línea)</t>
  </si>
  <si>
    <t>Perdida o hackeo de información derivada de ataques cibernéticos</t>
  </si>
  <si>
    <t>Marco regulatorio del  MINTICS, para la gobernanza, gobernabilidad y transformación digital</t>
  </si>
  <si>
    <t xml:space="preserve">Indisponibilidad y/o colapso de la infraestructura tecnológica </t>
  </si>
  <si>
    <t>Desarrollo de alianzas estratégicas para el fortalecimiento del servicio público de administración de justicia, a través de las TICs</t>
  </si>
  <si>
    <t xml:space="preserve">Afectación de la prestación del servicio de conectividad </t>
  </si>
  <si>
    <t>Generar espacios donde se realicen acuerdo interinstitucionales para poder consultar información que beneficie la administración de justicia</t>
  </si>
  <si>
    <t>Ausencia de portal único de información del Estado (Ramas del poder, órganos autónomos y demás entes especiales), que garantice la consulta de información en línea de toda la información oficial. Gobierno en Línea)</t>
  </si>
  <si>
    <t>Legales y reglamentarios (estándares nacionales, internacionales, regulación)</t>
  </si>
  <si>
    <t>Normas expedidas que afecten el desarrollo de las etapas propias de los procesos</t>
  </si>
  <si>
    <t>Actualización del marco normativo</t>
  </si>
  <si>
    <t>Ambientales (emisiones y residuos, energía, catástrofes naturales, desarrollo sostenible)</t>
  </si>
  <si>
    <t>Fenómenos naturales (Inundación, quema de bosques, sismo, vendavales, epidemias y plagas)</t>
  </si>
  <si>
    <t>Aumento de los impactos ambientales negativos por pandemias</t>
  </si>
  <si>
    <t xml:space="preserve">CONTEXTO INTERNO </t>
  </si>
  <si>
    <t xml:space="preserve">DEBILIDADES  (Factores específicos)  </t>
  </si>
  <si>
    <t>FORTALEZAS(Factores específicos)</t>
  </si>
  <si>
    <t>Estratégicos (direccionamiento estratégico, planeación institucional, liderazgo, trabajo en equipo)</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</si>
  <si>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</si>
  <si>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Contar con el Plan Sectorial de Desarrollo de la Rama Judicial</t>
  </si>
  <si>
    <t xml:space="preserve">Falta de socialización de estrategias con las dependencias para fomentar el trabajo colaborativo para la implementación del Plan Estratégico de Transformación Digital (PETD) de la Rama Judicial </t>
  </si>
  <si>
    <t>Socialización de buenas prácticas de la gestión judicial en el contexto internacional a través de la CICAJ o eventos de Cumbre</t>
  </si>
  <si>
    <t>Mantenimiento y ampliación de SIGCMA en los esquemas que se encuentra certificados la Rama Judicial</t>
  </si>
  <si>
    <t>Definición de roles y responsabilidades de los  líderes de proceso para el funcionamiento del SIGCMA</t>
  </si>
  <si>
    <t>Contar con la Norma Técnica de Calidad Actualizada NTC 6256 y GTC 286 2021</t>
  </si>
  <si>
    <t>El compromiso de la Alta Dirección y de los líderes de proceso para ampliar, mantener y mejorar el SIGCMA</t>
  </si>
  <si>
    <t>Encuentro nacional e internacional del SIGCMA</t>
  </si>
  <si>
    <t>Recursos financieros (presupuesto de funcionamiento, recursos de inversión</t>
  </si>
  <si>
    <t>Recursos insuficientes para atender el Plan de necesidades formulado</t>
  </si>
  <si>
    <t>Presupuesto asignado para el desarrollo de proyecto de inversión del SIGCMA</t>
  </si>
  <si>
    <t>Conocimiento de la reglamentación que establece el procedimiento para el manejo de los recursos presupuestales, financieros y de contratación estatal</t>
  </si>
  <si>
    <t>Estandarización de procesos y procedimientos para el desarrollo del proceso contractual</t>
  </si>
  <si>
    <t>Manual de contratación actualizado</t>
  </si>
  <si>
    <t>Personal (competencia del personal, disponibilidad, suficiencia, seguridad y salud  en el trabajo)</t>
  </si>
  <si>
    <t>No contar con el recurso humano suficiente y necesario para responder a la demanda de Justicia</t>
  </si>
  <si>
    <t>Personal integrado por servidores judiciales de alto nivel profesional y capacitado para llevar a cabo las funciones asignadas</t>
  </si>
  <si>
    <t>Servidores Judiciales con comorbilidades y/o enfermedades laborales</t>
  </si>
  <si>
    <t>Extensión en los horarios laborales de trabajo en casa y presencial, que afecta el bienestar físico, mental y emocional en los servidores judiciales y su entorno familiar</t>
  </si>
  <si>
    <t>Desarrollo y fortalecimiento de competencias de los servidores judiciales en modelos de gestión</t>
  </si>
  <si>
    <t xml:space="preserve">Carencia  de manual  de funciones y procedimientos  para los servidores Judiciales </t>
  </si>
  <si>
    <t>Mejor prestación del servicio de administración de justicia debido a la implementación de buenas practicas en bioseguridad definidos por la Rama Judicial</t>
  </si>
  <si>
    <t>Debilidad en los procesos de inducción y reinducción de los servidores judiciales</t>
  </si>
  <si>
    <t>Fortalecimiento de los concursos de méritos para ingreso de la Rama Judicial</t>
  </si>
  <si>
    <t>Debilidad en el desarrollo de competencias propias para el desarrollo de las actividades asignadas</t>
  </si>
  <si>
    <t>El desarrollo de competencia a través de procesos de sensibilización, capacitación y formación en modelo de gestión para el desarrollo de competencias de los servidores judiciales.</t>
  </si>
  <si>
    <t>Proceso (capacidad, diseño, ejecución, proveedores, entradas, salidas, gestión del conocimiento)</t>
  </si>
  <si>
    <t xml:space="preserve">Resistencia por parte de algunos servidores judiciales a implementar la gestión de conocimiento para la gestión del cambio en lo relativo al SIGCMA, a modelos de gestión, implementación de PETD, ambiental, seguridad y salud en el trabajo, seguridad informática, normas antisoborno, normas de bioseguridad etc.  </t>
  </si>
  <si>
    <t>Actualización de la plataforma estratégica para responder a los cambios normativos y legales</t>
  </si>
  <si>
    <t>Falta de tiempo para acceder a la formación  de alto interés, tales como: Sensibilizaciones, cursos, talleres,  capacitaciones, diplomados, entre otros</t>
  </si>
  <si>
    <t xml:space="preserve">Aplicabilidad de la Gestión del conocimiento generada por las experiencias de los servidores judiciales documentada en instructivos y guías
</t>
  </si>
  <si>
    <t>Debilidad en la retroalimentación de la evaluación  realizada a los proveedores y contratistas del producto o servicio entregado</t>
  </si>
  <si>
    <t>Fortalecimiento en los procesos de contratación por el uso adecuado del SECOP II</t>
  </si>
  <si>
    <t xml:space="preserve">Tecnológicos </t>
  </si>
  <si>
    <t>Debilidad de la plataforma tecnológica a nivel nacional de  software y hardware en las sedes administrativas y judiciales</t>
  </si>
  <si>
    <t>Accesibilidad a nuevas herramientas virtuales, que facilitan el acceso a la información, la optimización del tiempo y contribuyen a la disminución de los consumos de papel</t>
  </si>
  <si>
    <t>Falta de apropiación y aplicación del conocimiento de los avances tecnológicos</t>
  </si>
  <si>
    <t xml:space="preserve">Capacitación para el uso de herramientas tecnológicas  </t>
  </si>
  <si>
    <t>Carencia de formación en tecnologías de la información y la comunicación aplicadas al desarrollo de la gestión Judicial estableciendo las diferencias entre:
Transformación digital, digitalización, expediente digital y estrategias para la digitalización</t>
  </si>
  <si>
    <t>Fallas de conectividad para la realización de las actividades propias del proceso.</t>
  </si>
  <si>
    <t xml:space="preserve">Falta de cobertura tecnológica en las sedes judiciales </t>
  </si>
  <si>
    <t>Carencia de modelos gobernanza de Tecnologías de la Información (TI) en la entidad</t>
  </si>
  <si>
    <t>Carencia del software de gestión para el manejo integral de la información.</t>
  </si>
  <si>
    <t>Falta de  comunicación asertiva entre los diferentes actores para la articulación de proyectos tecnológicos</t>
  </si>
  <si>
    <t>Debilidad en la generación de estrategias articuladas para la digitalización entre los proveedores y las dependencias Judiciales y Administrativas</t>
  </si>
  <si>
    <t>Deficiencia en el  mantenimiento de la pagina web de la Rama Judicial</t>
  </si>
  <si>
    <t xml:space="preserve">Documentación (actualización, coherencia, aplicabilidad) </t>
  </si>
  <si>
    <t>Los documentos actuales no están alineados al PETD 2021-2025</t>
  </si>
  <si>
    <t>La estandarización de la plataforma estratégica del SIGCMA y documentos impartidos  desde la Coordinación Nacional del SIGCMA para la mejor prestación del servicio</t>
  </si>
  <si>
    <t>Falta de comunicación y socialización de tablas de retención documental</t>
  </si>
  <si>
    <t>Micrositio de fácil acceso a los documentos propios del Sistema Integrado de Gestión y Control de la Calidad y el Medio Ambiente.</t>
  </si>
  <si>
    <t>Debilidad en  la estandarización de tablas de retención documental</t>
  </si>
  <si>
    <t>Infraestructura física (suficiencia, comodidad)</t>
  </si>
  <si>
    <t>Sedes Judiciales arrendadas, en comodato y propias que no cuentan con las condiciones mínimas de seguridad para los servidores judiciales, contratistas y usuarios de la justicia según la normatividad vigente</t>
  </si>
  <si>
    <t>Cumplimiento del plan de infraestructura de la Rama Judicial</t>
  </si>
  <si>
    <t>Elementos de trabajo (papel, equipos, herramientas)</t>
  </si>
  <si>
    <t>Falta de modernización y mantenimiento del mobiliario con que cuenta la Rama Judicial</t>
  </si>
  <si>
    <t>Uso adecuado de los elementos de trabajo</t>
  </si>
  <si>
    <t>Actualización permanente de la plataforma tecnológica de la Rama Judicial para el cumplimiento del PETD</t>
  </si>
  <si>
    <t>Comunicación Interna (canales utilizados y su efectividad, flujo de la información necesaria para el desarrollo de las actividades)</t>
  </si>
  <si>
    <t>Uso deficiente de las herramientas de comunicación establecidas en el plan de comunicaciones</t>
  </si>
  <si>
    <t>Elaboración y seguimiento del Plan de Comunicaciones</t>
  </si>
  <si>
    <t>Desaprovechamiento de canales de comunicaciones, para generar mayor información a las partes interesadas</t>
  </si>
  <si>
    <t>Implementación de estrategias y mecanismos para el fortalecimiento de la atención al usuario</t>
  </si>
  <si>
    <t>Fortalecimiento de la pagina web institucional y mecanismos de comunicación</t>
  </si>
  <si>
    <t>Uso adecuado del micrositio asignado al Consejo Seccional de la Judicatura</t>
  </si>
  <si>
    <t>Uso adecuado de los correos electrónicos</t>
  </si>
  <si>
    <t>Uso adecuado del aplicativo SIGOBIUS</t>
  </si>
  <si>
    <t>Fortalecimiento para el tratamiento de PQRS</t>
  </si>
  <si>
    <t>Uso adecuado de la imagen corporativa y los logos en los cuales se encuentra certificada la Rama Judicial</t>
  </si>
  <si>
    <t>Ambientales</t>
  </si>
  <si>
    <t>Desconocimiento del Plan de Gestión Ambiental que aplica para la Rama Judicial Acuerdo PSAA14-10160</t>
  </si>
  <si>
    <t>Disminución en el uso de papel, toners y demás elementos de oficina al implementar el uso de medios tecnológicos</t>
  </si>
  <si>
    <t>Ausencia de indicadores ambientales establecidos en los programas de gestión del Acuerdo PSAA14-10160</t>
  </si>
  <si>
    <t>Participación virtual es los espacios  de sensibilización ambiental, como el Día SIGCMA</t>
  </si>
  <si>
    <t>Baja implementación en sistemas ahorradores de agua  y energía en sedes judiciales y administrativas</t>
  </si>
  <si>
    <t>Mantener la certificación operaciones inseguras: Sellos de bioseguridad huella de confianza</t>
  </si>
  <si>
    <t>Falta en la separación adecuada de residuos en la fuente </t>
  </si>
  <si>
    <t>Formación de Auditores en la Norma NTC ISO 14001:2015 y en la Norma Técnica de la Rama Judicial NTC 6256 :2018</t>
  </si>
  <si>
    <t xml:space="preserve"> </t>
  </si>
  <si>
    <t>Desconocimiento por parte de los brigadistas, servidores judiciales y contratistas de las acciones necesarias para actuar ante una emergencia ambiental</t>
  </si>
  <si>
    <t>Implementación de buenas practicas tendientes a la protección del medio ambiente</t>
  </si>
  <si>
    <t>ESTRATEGIAS</t>
  </si>
  <si>
    <t>ESTRATEGIAS  DOFA</t>
  </si>
  <si>
    <t>ESTRATEGIA/ACCIÓN/ PROYECTO</t>
  </si>
  <si>
    <t xml:space="preserve">GESTIONA </t>
  </si>
  <si>
    <t xml:space="preserve">DOCUMENTADA EN </t>
  </si>
  <si>
    <t>A</t>
  </si>
  <si>
    <t>O</t>
  </si>
  <si>
    <t>D</t>
  </si>
  <si>
    <t>F</t>
  </si>
  <si>
    <t xml:space="preserve">Desarrollar el plan de formación de la Escuela Judicial para el fortalecimiento de competencias de los servidores judiciales </t>
  </si>
  <si>
    <t xml:space="preserve">Plan de acción </t>
  </si>
  <si>
    <t xml:space="preserve">Asistir y participar activamente en los procesos de sensibilización, capacitación y formación en los procesos SIGCMA </t>
  </si>
  <si>
    <t>6,16, 36</t>
  </si>
  <si>
    <t>Realizar seguimiento al plan de acción y realizar el reporte oportuno</t>
  </si>
  <si>
    <t>6, 12, 23</t>
  </si>
  <si>
    <t>Implementar mecanismos para la retroalimentación de las  partes interesadas</t>
  </si>
  <si>
    <t>1, 12, 34</t>
  </si>
  <si>
    <t>27,28,29,34</t>
  </si>
  <si>
    <t>Mantener, actualizar y documentar  el Sistema Integrado de Gestión SIGCMA, en el contexto especifico</t>
  </si>
  <si>
    <t>13,14,15</t>
  </si>
  <si>
    <t>1,10,13,16,17,19</t>
  </si>
  <si>
    <t>4,6,7,8,5,10,17,1820,22,23,37</t>
  </si>
  <si>
    <t>Solicitar apoyo al CENDOJ para realización de capacitaciones en tablas de retención documental (TRD)</t>
  </si>
  <si>
    <t>24,25,29</t>
  </si>
  <si>
    <t>Hacer uso de la información y de las herramientas tecnológicas dispuestas para la prestación del servicios</t>
  </si>
  <si>
    <t>13,14,15,16,28</t>
  </si>
  <si>
    <t>Motivar a los servidores judiciales en la Implementación del plan de gestión ambiental en cada sede administrativa o judicial</t>
  </si>
  <si>
    <t>30,31,32,33,34</t>
  </si>
  <si>
    <t>35,36,38,39</t>
  </si>
  <si>
    <t>Realizar identificación y cumplimiento de los requisitos legales y reglamentarios</t>
  </si>
  <si>
    <t>3,9,17</t>
  </si>
  <si>
    <t>Matriz de riesgos</t>
  </si>
  <si>
    <t>Matriz Mapa de Riesgos</t>
  </si>
  <si>
    <t>Orientaciones Generales</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</si>
  <si>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</si>
  <si>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</si>
  <si>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</si>
  <si>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</si>
  <si>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</si>
  <si>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</si>
  <si>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</si>
  <si>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</si>
  <si>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</si>
  <si>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</si>
  <si>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</si>
  <si>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</si>
  <si>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</si>
  <si>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</si>
  <si>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</si>
  <si>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</si>
  <si>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</si>
  <si>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</si>
  <si>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t xml:space="preserve">Identificar  las causas que pueden generar el riesgo. Estas pueden estar relacionadas entre otros con factores de:  recursos financieros, talento humano, infraestructura, estilo de dirección, procedimientos, documentación, etc. </t>
  </si>
  <si>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</si>
  <si>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</si>
  <si>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</si>
  <si>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</si>
  <si>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</si>
  <si>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numero de veces que se realizó la actividad en un año o se proyecta realizar  Ver Hoja Politicas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</si>
  <si>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</si>
  <si>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</si>
  <si>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</si>
  <si>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</si>
  <si>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</si>
  <si>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</si>
  <si>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</si>
  <si>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</si>
  <si>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</si>
  <si>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</si>
  <si>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</si>
  <si>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t>
  </si>
  <si>
    <r>
      <rPr>
        <b/>
        <sz val="9"/>
        <rFont val="Arial"/>
        <family val="2"/>
      </rPr>
      <t>NOTA</t>
    </r>
    <r>
      <rPr>
        <sz val="9"/>
        <rFont val="Arial"/>
        <family val="2"/>
      </rPr>
      <t>: Si desea adicionar mas riesgos, copie las filas del riesgo anterior - No modifique las formulas</t>
    </r>
  </si>
  <si>
    <r>
      <t xml:space="preserve"> - </t>
    </r>
    <r>
      <rPr>
        <b/>
        <sz val="9"/>
        <rFont val="Arial"/>
        <family val="2"/>
      </rPr>
      <t xml:space="preserve"> Hoja 5 Valoración Controles:</t>
    </r>
    <r>
      <rPr>
        <sz val="9"/>
        <rFont val="Arial"/>
        <family val="2"/>
      </rPr>
      <t xml:space="preserve"> Información pertinente refente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</si>
  <si>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</si>
  <si>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</si>
  <si>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</si>
  <si>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</si>
  <si>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</si>
  <si>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</si>
  <si>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</si>
  <si>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</si>
  <si>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Relacione las medidas con las que cuenta el proceso actualmente para prevenir que el riesgo se materialice por cada una de las causas identificadas. Debe haber coherencia entre las causas y los controles preventivos.</t>
  </si>
  <si>
    <t xml:space="preserve">¿El control esta documentado? </t>
  </si>
  <si>
    <t>Responda la pregunta con SI o NO, según corresponda.</t>
  </si>
  <si>
    <t>¿Queda evidencia de la ejecución del control?</t>
  </si>
  <si>
    <t>La frecuencia del control está definida?</t>
  </si>
  <si>
    <t>¿Esta definido el responsable de la ejecución del control?</t>
  </si>
  <si>
    <t>Valoración de los controles</t>
  </si>
  <si>
    <t>La hoja califica la eficacia del control preventivo de acuerdo con las respuestas anteriores.</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</si>
  <si>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</si>
  <si>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</si>
  <si>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</si>
  <si>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</si>
  <si>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</si>
  <si>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</si>
  <si>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</si>
  <si>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</si>
  <si>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</si>
  <si>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</si>
  <si>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</si>
  <si>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</si>
  <si>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</si>
  <si>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</si>
  <si>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</si>
  <si>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</si>
  <si>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Proceso:</t>
  </si>
  <si>
    <t>Objetivo:</t>
  </si>
  <si>
    <t>Alcance:</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</si>
  <si>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</si>
  <si>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</si>
  <si>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</si>
  <si>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</si>
  <si>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</si>
  <si>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</si>
  <si>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</si>
  <si>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</si>
  <si>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</si>
  <si>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</si>
  <si>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(NO REPETIR EL MISMO EFECTO PARA UN RIESGO)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</si>
  <si>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</si>
  <si>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</si>
  <si>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</si>
  <si>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</si>
  <si>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</si>
  <si>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</si>
  <si>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</si>
  <si>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</si>
  <si>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ojo</t>
  </si>
  <si>
    <t>Vencimiento de Términos</t>
  </si>
  <si>
    <t>Se realizan  actuaciones procesales ose da  respuesta a las solicitudes de los usuarios de la administración de justicia en materia penal, después del  término legal establecido para decidir sobre los conflictos presentados a los jueces.</t>
  </si>
  <si>
    <t>1. Mayor demanda de justicia.</t>
  </si>
  <si>
    <t>Afectación de reputacion,imagén,  credibilidad, satisfacción de usuarios y PI</t>
  </si>
  <si>
    <t xml:space="preserve">De la entidad, seccional, despachos a nivel local o municipal </t>
  </si>
  <si>
    <t>2. Insuficiencia de  personal  para atender la función misional y la atención a las partes interesadas en los despachos judiciales y centro de servicios</t>
  </si>
  <si>
    <t>Afectación Económica</t>
  </si>
  <si>
    <t>Afectación al presupuesto en un valor ≥50%.</t>
  </si>
  <si>
    <t>3. Complejidad de los procesos judiciales y solicitudes, lo cual incrementa los tiempos para su resolución.</t>
  </si>
  <si>
    <t>Interrupción o afectación en la prestación del servicio judicial</t>
  </si>
  <si>
    <t>Entre  0 a 48 horas habiles al año o afectación mínima</t>
  </si>
  <si>
    <t>4.Fallas en la planeación  para el desarrollo de las tareas propias del despacho.</t>
  </si>
  <si>
    <t>Incumplimiento de las metas establecidas</t>
  </si>
  <si>
    <t>Incumplimiento del 60% de los indicadores del proceso</t>
  </si>
  <si>
    <t>5.  Fallas e insuficiencia de las herramientas tecnológicas.</t>
  </si>
  <si>
    <t xml:space="preserve">Incumplimientos en la realizacion de audiencias </t>
  </si>
  <si>
    <t xml:space="preserve">No se atiende la  solicitud  de un fiscal o parte interesada para la realización de una audiencia preliminar o no se cumple  la programción de audiencias de Conocimiento. </t>
  </si>
  <si>
    <t xml:space="preserve">1. Inasistencia del Juez </t>
  </si>
  <si>
    <t xml:space="preserve">2. Falta de tiempo para  la realización.
</t>
  </si>
  <si>
    <t>Incumplimiento del 40% de los indicadores del proceso</t>
  </si>
  <si>
    <t>3. Programación de audiencias sin tener en cuenta tiempos de duración para su realización.</t>
  </si>
  <si>
    <t>Entre 49 a 96 horas  habiles al año  o afectación baja</t>
  </si>
  <si>
    <r>
      <t>4 .Notificaciones judiciales erradas o inoportunas (</t>
    </r>
    <r>
      <rPr>
        <sz val="11"/>
        <color rgb="FF92D050"/>
        <rFont val="Calibri"/>
        <family val="2"/>
        <scheme val="minor"/>
      </rPr>
      <t xml:space="preserve">OJO aunque ta identificado como riesgo acá esta como causa , porque es un producto que entrega otro proceso y para ese proceso  si es un riesgo </t>
    </r>
    <r>
      <rPr>
        <sz val="11"/>
        <rFont val="Calibri"/>
        <family val="2"/>
        <scheme val="minor"/>
      </rPr>
      <t>)</t>
    </r>
  </si>
  <si>
    <t>5.Fallas en el servicio de internet,  conectividad  irregular.</t>
  </si>
  <si>
    <t xml:space="preserve"> Efectuar notificaciones que no cumplan con los requistos</t>
  </si>
  <si>
    <r>
      <t>No se realizan las  notificaciones , no se erfectuan  oportunamente o no se aplica aplicar la normatividad (</t>
    </r>
    <r>
      <rPr>
        <sz val="11"/>
        <color rgb="FF00B050"/>
        <rFont val="Calibri"/>
        <family val="2"/>
        <scheme val="minor"/>
      </rPr>
      <t>Aca esta como riesgo porque es el producto de este proceso)</t>
    </r>
  </si>
  <si>
    <t>1. Errores en la digitación</t>
  </si>
  <si>
    <t>2.Incumplimiento del procedimiento de reparto.</t>
  </si>
  <si>
    <t>Entre e 97 a 192 horas  habiles al año o afectación baja</t>
  </si>
  <si>
    <t xml:space="preserve">3. Falta de personal para atender el  volúmen de solicitudes recibidas. </t>
  </si>
  <si>
    <t>4. Falta de comunicación y de oportunidad en la  actualización de las novedades de los juzgados.</t>
  </si>
  <si>
    <t>5. No incluir en el reparto la totalidad de las solicitudes o escritos de acusación recibidos por correo electrónico.</t>
  </si>
  <si>
    <t>Efectuar el reparto judicial incumpliendo requisitos</t>
  </si>
  <si>
    <t>Realizar el reparto incumplimiento los principios  y condiciones establecidas para su realización</t>
  </si>
  <si>
    <t xml:space="preserve">1.  Direcciones físicas o electrónicas  de las partes interesadas erradas. </t>
  </si>
  <si>
    <t>Muy Baja - 1</t>
  </si>
  <si>
    <t>2.  Falta de seguimiento y control al cumplimiento efectivo de la actividad asignada.</t>
  </si>
  <si>
    <t>Interrupción o afectación en la prestación del servicio administrativo</t>
  </si>
  <si>
    <t>Pérdida de documentos</t>
  </si>
  <si>
    <t>Extravío temporal o definitivo de los  documentos de los procesos judiciales</t>
  </si>
  <si>
    <t xml:space="preserve">1. Falta de implementación del expediente electrónico en todas las dependencias y juzgados.
</t>
  </si>
  <si>
    <t xml:space="preserve">Entre  145 a 192 horas  hábiles al año o afectación alta </t>
  </si>
  <si>
    <t>2.Falta de software institucional estandarizado para la especialidad para el control del archivo de documentos tanto físicos como virtuales.</t>
  </si>
  <si>
    <t>3.Desconocimiento e inaplicabilidad de las Tablas de Retención Documental (TRD)</t>
  </si>
  <si>
    <t>4.Volumen excesivo de ingreso de expedientes para el personal asignado,  generando demoras en la organización de los expedientes.</t>
  </si>
  <si>
    <t xml:space="preserve">Recibir , ofrecer, prometer , entregar o aceptar dádivas o beneficios a nombre propio o de terceros para  expedir, alterar,retener , extraviar o entregar  documentos  sin el lleno de requisitos legales </t>
  </si>
  <si>
    <t xml:space="preserve"> Realizar trámites sin el cumplimiento de los requisitos legales  o  con informacionfalsa</t>
  </si>
  <si>
    <t xml:space="preserve">2.Falta de ética  de los servidores judiciales 
</t>
  </si>
  <si>
    <t xml:space="preserve">De la entidad y sector justicia a nivel internacional </t>
  </si>
  <si>
    <t xml:space="preserve">3 Fallas en los controles de los procesos </t>
  </si>
  <si>
    <t>Afectación al presupuesto  en un valor  &lt;1% y ≥5%.</t>
  </si>
  <si>
    <t xml:space="preserve">Recibir, ofrecer, prometer, entregar o aceptar dadivas  o beneficios a nombre propio o de terceros para  demorar, retener, alterar o direccionar fallos judiciales </t>
  </si>
  <si>
    <t xml:space="preserve">Proferir  sentencias judiciales incumplmiendo los principios de la administracion de justicia o sin la observancia de los Codigos  Procesales en la materia </t>
  </si>
  <si>
    <t xml:space="preserve">2. Desconocimiento del Código de Etica y Buen Gobierno.   </t>
  </si>
  <si>
    <t xml:space="preserve">De la entidad y sector justicia a nivel nacional </t>
  </si>
  <si>
    <t>Afectación al  presupuesto en un valor  &lt;5% y  ≥20%.</t>
  </si>
  <si>
    <t xml:space="preserve">MATRIZ DE RIESGOS </t>
  </si>
  <si>
    <t>EVALUACIÓN DE RIESGO - VALORACIÓN DE LOS CONTROLES</t>
  </si>
  <si>
    <t>EVALUACIÓN DEL RIESGO - NIVEL DEL RIESGO RESIDUAL</t>
  </si>
  <si>
    <t xml:space="preserve">RIESGO </t>
  </si>
  <si>
    <t>No. Control</t>
  </si>
  <si>
    <t xml:space="preserve">Criterios para valorar la eficacia de  los controles preventivos
</t>
  </si>
  <si>
    <t>Criterios para  valorar la eficacia de los controles correctivos</t>
  </si>
  <si>
    <t>RIESGO RESIDUAL</t>
  </si>
  <si>
    <t>¿Está estabelcida la frecuenica del control?</t>
  </si>
  <si>
    <t>Eficacia del cada control</t>
  </si>
  <si>
    <t>Efectos</t>
  </si>
  <si>
    <t xml:space="preserve">¿El control está documentado? </t>
  </si>
  <si>
    <t>¿Queda evidencia de la socialización o capacitación a los responsables?</t>
  </si>
  <si>
    <t>¿Está definido el responsable de la ejecución del control?</t>
  </si>
  <si>
    <t>¿Queda   evidencia de la ejecución del control ?</t>
  </si>
  <si>
    <t xml:space="preserve">Eeficacia del control </t>
  </si>
  <si>
    <t>Zona Riesgo Residual</t>
  </si>
  <si>
    <r>
      <t>(</t>
    </r>
    <r>
      <rPr>
        <sz val="10"/>
        <color rgb="FFFF0000"/>
        <rFont val="Calibri"/>
        <family val="2"/>
        <scheme val="minor"/>
      </rPr>
      <t>Responsable</t>
    </r>
    <r>
      <rPr>
        <sz val="10"/>
        <rFont val="Calibri"/>
        <family val="2"/>
        <scheme val="minor"/>
      </rPr>
      <t>) El Consejo Seccional,  (</t>
    </r>
    <r>
      <rPr>
        <sz val="10"/>
        <color rgb="FFFF0000"/>
        <rFont val="Calibri"/>
        <family val="2"/>
        <scheme val="minor"/>
      </rPr>
      <t>periodicidad</t>
    </r>
    <r>
      <rPr>
        <sz val="10"/>
        <rFont val="Calibri"/>
        <family val="2"/>
        <scheme val="minor"/>
      </rPr>
      <t>), anualmente
(</t>
    </r>
    <r>
      <rPr>
        <sz val="10"/>
        <color rgb="FFFF0000"/>
        <rFont val="Calibri"/>
        <family val="2"/>
        <scheme val="minor"/>
      </rPr>
      <t>qué hace</t>
    </r>
    <r>
      <rPr>
        <sz val="10"/>
        <rFont val="Calibri"/>
        <family val="2"/>
        <scheme val="minor"/>
      </rPr>
      <t>)  revisa Estadísticas en SIERJU (</t>
    </r>
    <r>
      <rPr>
        <sz val="10"/>
        <color rgb="FFFF0000"/>
        <rFont val="Calibri"/>
        <family val="2"/>
        <scheme val="minor"/>
      </rPr>
      <t>cómo lo hac</t>
    </r>
    <r>
      <rPr>
        <sz val="10"/>
        <rFont val="Calibri"/>
        <family val="2"/>
        <scheme val="minor"/>
      </rPr>
      <t xml:space="preserve">e) . Analizando las cargas de trabajo y  la productividad de los juzgados
</t>
    </r>
    <r>
      <rPr>
        <sz val="10"/>
        <color rgb="FFFF0000"/>
        <rFont val="Calibri"/>
        <family val="2"/>
        <scheme val="minor"/>
      </rPr>
      <t>(desviación )</t>
    </r>
    <r>
      <rPr>
        <sz val="10"/>
        <rFont val="Calibri"/>
        <family val="2"/>
        <scheme val="minor"/>
      </rPr>
      <t xml:space="preserve"> Si los resultados superan los estandares establecidos tramita la creación de juzgados de descongestión.
</t>
    </r>
    <r>
      <rPr>
        <sz val="10"/>
        <color rgb="FFFF0000"/>
        <rFont val="Calibri"/>
        <family val="2"/>
        <scheme val="minor"/>
      </rPr>
      <t>(evidencia).</t>
    </r>
    <r>
      <rPr>
        <sz val="10"/>
        <rFont val="Calibri"/>
        <family val="2"/>
        <scheme val="minor"/>
      </rPr>
      <t xml:space="preserve"> Como registro del control quedan actas de visistas del Consejo y acuerdos de creación de juzgados. 
</t>
    </r>
    <r>
      <rPr>
        <sz val="10"/>
        <color rgb="FF00B050"/>
        <rFont val="Calibri"/>
        <family val="2"/>
        <scheme val="minor"/>
      </rPr>
      <t>SI ESTA ACTIVIDAD SE HACE ANTES DE QUE SE PRESENTE LA SOBRECARGA DE TRABAJO O SEA CON PROYECCIONES (seria preventivo)  si se hace despues seria una accion correctiva .</t>
    </r>
  </si>
  <si>
    <t>NO</t>
  </si>
  <si>
    <t>SI</t>
  </si>
  <si>
    <r>
      <t xml:space="preserve">CUANDO  SE VENCEN LOS TERMINOS SE SUPONE QUE DE TODAS MANERAS SE PRODUCE EL FALLO. ESTO SERIA UNA CORRECCIÓN -  PERO QUE SE HACE PARA RECUPERAR LA CREDIBILIDAD , O LA SATISFACCIÓN  DEL USUARIO,  </t>
    </r>
    <r>
      <rPr>
        <sz val="11"/>
        <color rgb="FF7030A0"/>
        <rFont val="Calibri"/>
        <family val="2"/>
        <scheme val="minor"/>
      </rPr>
      <t xml:space="preserve"> Si la sede/sistema  no tiene un mecanismos  o estrategias definidas  para recuperar la imagen o mitigar el efecto   . escribir: ACCIONES DE COMUNICACIÓN INSTITUCIONAL"" y calificarlo   NO. NO. SI, SI.</t>
    </r>
  </si>
  <si>
    <t>CUANDO  SE VENCEN LOS TERMINOS SE SUPONE QUE DE TODAS MANERAS SE PRODUCE EL FALLO. ESTO SERIA UNA CORRECCION-  PERO QUE SE HACE PARA RECUPERAR  EL DINERO   si no se hace nada pues no hay controles  preventivos la respuesta es no a todo.</t>
  </si>
  <si>
    <t>CUANDO  SE VENCEN LOS TERMINOS SE SUPONE QUE DE TODAS MANERAS SE PRODUCE EL FALLO. ESTO SERIA UNA CORRECCION- ESTO  SERVIRIA PARA MITIGAR EL IMPACTO EN LA PRESTACION DEL SERVICIO?   Si SI, ESTE SERIA EL CONTROL A PROPONER SI NO SIRVE NO HABRIA CONTROL</t>
  </si>
  <si>
    <t>CUANDO  SE VENCEN LOS TERMINOS SE SUPONE QUE DE TODAS MANERAS SE PRODUCE EL FALLO. ESTO SERIA UNA CORRECCION-  PERO HAY ALGO PARA ALCANZAR LAS METAS?EJEM  Se reprograman_</t>
  </si>
  <si>
    <t>NO SE TIENEN EQUIPOS ALTERNOS? NO SE DISPONE DE OTROS MEDIOS PARA LA REALIZACIÓN?</t>
  </si>
  <si>
    <r>
      <t>(</t>
    </r>
    <r>
      <rPr>
        <sz val="10"/>
        <color rgb="FFFF0000"/>
        <rFont val="Calibri"/>
        <family val="2"/>
        <scheme val="minor"/>
      </rPr>
      <t>Responsable</t>
    </r>
    <r>
      <rPr>
        <sz val="10"/>
        <rFont val="Calibri"/>
        <family val="2"/>
        <scheme val="minor"/>
      </rPr>
      <t>) El Juez director del despacho,</t>
    </r>
    <r>
      <rPr>
        <sz val="10"/>
        <color rgb="FFFF0000"/>
        <rFont val="Calibri"/>
        <family val="2"/>
        <scheme val="minor"/>
      </rPr>
      <t xml:space="preserve"> 
(periodicidad)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hace seguimiento a la  planificación de audiencias 
</t>
    </r>
    <r>
      <rPr>
        <sz val="10"/>
        <color rgb="FFFF0000"/>
        <rFont val="Calibri"/>
        <family val="2"/>
        <scheme val="minor"/>
      </rPr>
      <t xml:space="preserve">(cómo lo hace) </t>
    </r>
    <r>
      <rPr>
        <sz val="10"/>
        <rFont val="Calibri"/>
        <family val="2"/>
        <scheme val="minor"/>
      </rPr>
      <t xml:space="preserve">revisando el tipo de audiencias a realizar  y los tiempos programados para cada una.
</t>
    </r>
    <r>
      <rPr>
        <sz val="10"/>
        <color rgb="FFFF0000"/>
        <rFont val="Calibri"/>
        <family val="2"/>
        <scheme val="minor"/>
      </rPr>
      <t>(desviación )</t>
    </r>
    <r>
      <rPr>
        <sz val="10"/>
        <rFont val="Calibri"/>
        <family val="2"/>
        <scheme val="minor"/>
      </rPr>
      <t xml:space="preserve"> ajustando la programación si requiere incluir o hacer cambios imprevistos.   
</t>
    </r>
    <r>
      <rPr>
        <sz val="10"/>
        <color rgb="FFFF0000"/>
        <rFont val="Calibri"/>
        <family val="2"/>
        <scheme val="minor"/>
      </rPr>
      <t xml:space="preserve">(evidencia) </t>
    </r>
    <r>
      <rPr>
        <sz val="10"/>
        <rFont val="Calibri"/>
        <family val="2"/>
        <scheme val="minor"/>
      </rPr>
      <t>Como registro del control queda el planificador y las actuaciones documentadas</t>
    </r>
    <r>
      <rPr>
        <sz val="10"/>
        <color rgb="FFFF0000"/>
        <rFont val="Calibri"/>
        <family val="2"/>
        <scheme val="minor"/>
      </rPr>
      <t xml:space="preserve">. </t>
    </r>
  </si>
  <si>
    <r>
      <t>CUANDO NO SE HACE UNA AUDIENCIA SEGÚN EL TRATAMIENTO DE LAS SALIDAS NO CONFORMES SE REPROGRAMA. PERO QUE SE HACE PARA RECUPERAR LA CREDIBILIDAD. S</t>
    </r>
    <r>
      <rPr>
        <sz val="11"/>
        <color rgb="FF7030A0"/>
        <rFont val="Calibri"/>
        <family val="2"/>
        <scheme val="minor"/>
      </rPr>
      <t>i la sede/sistema  no tiene un mecanismos  o estrategias definidas  para recuperar la imagen o mitigar el efecto   . escribir: ACCIONES DE COMUNICACIÓN INSTITUCIONAL"" y calificarlo   NO. NO. SI, SI.</t>
    </r>
  </si>
  <si>
    <t xml:space="preserve">CUANDO NO SE HACE UNA AUDIENCIA SEGÚN EL TRATAMIENTO DE LAS SALIDAS NO CONFORMES SE REPROGRAMA. PERO QUE SE HACE PARA RECUPERAR LA META. SI NO SE HACE NADA PUES NO HAY CONTROLES CORRECTIVOS </t>
  </si>
  <si>
    <t>CUANDO NO SE HACE UNA AUDIENCIA SEGÚN EL TRATAMIENTO DE LAS SALIDAS NO CONFORMES SE REPROGRAMA. PERO QUE SE HACE PARA  MITIGAR EL IMPACTO SOBRE EL SERVICIO, SI EL TRATAMIENTO QUE SE DE COMO SALIDA NO CONFORME SIRVE. ESE SERIA EL CONTROL.</t>
  </si>
  <si>
    <r>
      <t>(</t>
    </r>
    <r>
      <rPr>
        <sz val="10"/>
        <color rgb="FFFF0000"/>
        <rFont val="Calibri"/>
        <family val="2"/>
        <scheme val="minor"/>
      </rPr>
      <t>Responsable</t>
    </r>
    <r>
      <rPr>
        <sz val="10"/>
        <rFont val="Calibri"/>
        <family val="2"/>
        <scheme val="minor"/>
      </rPr>
      <t>) EL secretario del despacho,</t>
    </r>
    <r>
      <rPr>
        <sz val="10"/>
        <color rgb="FFFF0000"/>
        <rFont val="Calibri"/>
        <family val="2"/>
        <scheme val="minor"/>
      </rPr>
      <t xml:space="preserve"> 
(periodicidad)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ingresa los datos para la realización de citaciones y notificaciones 
</t>
    </r>
    <r>
      <rPr>
        <sz val="10"/>
        <color rgb="FFFF0000"/>
        <rFont val="Calibri"/>
        <family val="2"/>
        <scheme val="minor"/>
      </rPr>
      <t xml:space="preserve">(cómo lo hace) </t>
    </r>
    <r>
      <rPr>
        <sz val="10"/>
        <rFont val="Calibri"/>
        <family val="2"/>
        <scheme val="minor"/>
      </rPr>
      <t xml:space="preserve">registrando en el aplicativo CSJCOM, los datos de la audencia y los de los intervinientes. 
</t>
    </r>
    <r>
      <rPr>
        <sz val="10"/>
        <color rgb="FFFF0000"/>
        <rFont val="Calibri"/>
        <family val="2"/>
        <scheme val="minor"/>
      </rPr>
      <t>(desviación )</t>
    </r>
    <r>
      <rPr>
        <sz val="10"/>
        <rFont val="Calibri"/>
        <family val="2"/>
        <scheme val="minor"/>
      </rPr>
      <t xml:space="preserve"> revisa antes de confirmar la elaboración que los datos sean correctos.
</t>
    </r>
    <r>
      <rPr>
        <sz val="10"/>
        <color rgb="FFFF0000"/>
        <rFont val="Calibri"/>
        <family val="2"/>
        <scheme val="minor"/>
      </rPr>
      <t xml:space="preserve">(evidencia) </t>
    </r>
    <r>
      <rPr>
        <sz val="10"/>
        <rFont val="Calibri"/>
        <family val="2"/>
        <scheme val="minor"/>
      </rPr>
      <t>Como registro del control quedan los datos en el aplicativo ingresados por el secretario, los cuales no pueden ser cambiados.</t>
    </r>
  </si>
  <si>
    <r>
      <t>(</t>
    </r>
    <r>
      <rPr>
        <sz val="10"/>
        <color rgb="FFFF0000"/>
        <rFont val="Calibri"/>
        <family val="2"/>
        <scheme val="minor"/>
      </rPr>
      <t>Responsable</t>
    </r>
    <r>
      <rPr>
        <sz val="10"/>
        <rFont val="Calibri"/>
        <family val="2"/>
        <scheme val="minor"/>
      </rPr>
      <t>) El empleado encargado de reparto.</t>
    </r>
    <r>
      <rPr>
        <sz val="10"/>
        <color rgb="FFFF0000"/>
        <rFont val="Calibri"/>
        <family val="2"/>
        <scheme val="minor"/>
      </rPr>
      <t xml:space="preserve">
(periodicidad)</t>
    </r>
    <r>
      <rPr>
        <sz val="10"/>
        <rFont val="Calibri"/>
        <family val="2"/>
        <scheme val="minor"/>
      </rPr>
      <t xml:space="preserve"> al momento de realizar reparto de cada solicitud o escrito.
(</t>
    </r>
    <r>
      <rPr>
        <sz val="10"/>
        <color rgb="FFFF0000"/>
        <rFont val="Calibri"/>
        <family val="2"/>
        <scheme val="minor"/>
      </rPr>
      <t>qué hace</t>
    </r>
    <r>
      <rPr>
        <sz val="10"/>
        <rFont val="Calibri"/>
        <family val="2"/>
        <scheme val="minor"/>
      </rPr>
      <t xml:space="preserve">) verifica que los datos aportados por el solicitante sean los que ingresa al aplicativo. 
</t>
    </r>
    <r>
      <rPr>
        <sz val="10"/>
        <color rgb="FFFF0000"/>
        <rFont val="Calibri"/>
        <family val="2"/>
        <scheme val="minor"/>
      </rPr>
      <t xml:space="preserve">(cómo lo hace) </t>
    </r>
    <r>
      <rPr>
        <sz val="10"/>
        <rFont val="Calibri"/>
        <family val="2"/>
        <scheme val="minor"/>
      </rPr>
      <t xml:space="preserve">confrontando la información aportada por el solicitante y confirmando que lo digitado o seleccionado en el aplicativo es correcto.
</t>
    </r>
    <r>
      <rPr>
        <sz val="10"/>
        <color rgb="FFFF0000"/>
        <rFont val="Calibri"/>
        <family val="2"/>
        <scheme val="minor"/>
      </rPr>
      <t>(desviación )</t>
    </r>
    <r>
      <rPr>
        <sz val="10"/>
        <rFont val="Calibri"/>
        <family val="2"/>
        <scheme val="minor"/>
      </rPr>
      <t xml:space="preserve"> si encuentra que ingresó datos errados hace la corrección  antes de realizar cada reparto.
</t>
    </r>
    <r>
      <rPr>
        <sz val="10"/>
        <color rgb="FFFF0000"/>
        <rFont val="Calibri"/>
        <family val="2"/>
        <scheme val="minor"/>
      </rPr>
      <t xml:space="preserve">(evidencia) </t>
    </r>
    <r>
      <rPr>
        <sz val="10"/>
        <rFont val="Calibri"/>
        <family val="2"/>
        <scheme val="minor"/>
      </rPr>
      <t>Como registro  queda la información en el aplicativo de reparto y el acta de reparto.</t>
    </r>
  </si>
  <si>
    <r>
      <t xml:space="preserve">CUANDO NO SE REALIZAN  BIEN LAS NOTIFICACIONES , SEGÚN EL TRATAMIENTO DE LAS SALIDAS NO CONFORMES SE REEXPIDEN . PERO QUE SE HACE PARA RECUPERAR LA CREDIBILIDAD .. </t>
    </r>
    <r>
      <rPr>
        <sz val="11"/>
        <color rgb="FF7030A0"/>
        <rFont val="Calibri"/>
        <family val="2"/>
        <scheme val="minor"/>
      </rPr>
      <t>Si la sede/sistema  no tiene un mecanismos  o estrategias definidas  para recuperar la imagen o mitigar el efecto   . escribir: ACCIONES DE COMUNICACIÓN INSTITUCIONAL"" y calificarlo   NO. NO. SI, SI.</t>
    </r>
  </si>
  <si>
    <r>
      <t>(</t>
    </r>
    <r>
      <rPr>
        <sz val="10"/>
        <color rgb="FFFF0000"/>
        <rFont val="Calibri"/>
        <family val="2"/>
        <scheme val="minor"/>
      </rPr>
      <t>Responsable</t>
    </r>
    <r>
      <rPr>
        <sz val="10"/>
        <rFont val="Calibri"/>
        <family val="2"/>
        <scheme val="minor"/>
      </rPr>
      <t>) El líder del grupo de Reparto</t>
    </r>
    <r>
      <rPr>
        <sz val="10"/>
        <color rgb="FFFF0000"/>
        <rFont val="Calibri"/>
        <family val="2"/>
        <scheme val="minor"/>
      </rPr>
      <t xml:space="preserve">
(periodicidad)</t>
    </r>
    <r>
      <rPr>
        <sz val="10"/>
        <rFont val="Calibri"/>
        <family val="2"/>
        <scheme val="minor"/>
      </rPr>
      <t xml:space="preserve"> periodicamente 
(</t>
    </r>
    <r>
      <rPr>
        <sz val="10"/>
        <color rgb="FFFF0000"/>
        <rFont val="Calibri"/>
        <family val="2"/>
        <scheme val="minor"/>
      </rPr>
      <t>qué hace</t>
    </r>
    <r>
      <rPr>
        <sz val="10"/>
        <rFont val="Calibri"/>
        <family val="2"/>
        <scheme val="minor"/>
      </rPr>
      <t xml:space="preserve">)  verifica versión del procedimiento y su aplicación.
</t>
    </r>
    <r>
      <rPr>
        <sz val="10"/>
        <color rgb="FFFF0000"/>
        <rFont val="Calibri"/>
        <family val="2"/>
        <scheme val="minor"/>
      </rPr>
      <t xml:space="preserve">(cómo lo hace) </t>
    </r>
    <r>
      <rPr>
        <sz val="10"/>
        <rFont val="Calibri"/>
        <family val="2"/>
        <scheme val="minor"/>
      </rPr>
      <t xml:space="preserve">que el procedimiento esté actualizado y que el equipo de trabajo aplica la última versión aprobada.
</t>
    </r>
    <r>
      <rPr>
        <sz val="10"/>
        <color rgb="FFFF0000"/>
        <rFont val="Calibri"/>
        <family val="2"/>
        <scheme val="minor"/>
      </rPr>
      <t>(desviación)</t>
    </r>
    <r>
      <rPr>
        <sz val="10"/>
        <rFont val="Calibri"/>
        <family val="2"/>
        <scheme val="minor"/>
      </rPr>
      <t xml:space="preserve"> Si encuentra desactualización realiza el ajuste y solicita aprobación de la nueva versión y si el personal no aplica la versión actualizada realiza capacitación.
</t>
    </r>
    <r>
      <rPr>
        <sz val="10"/>
        <color rgb="FFFF0000"/>
        <rFont val="Calibri"/>
        <family val="2"/>
        <scheme val="minor"/>
      </rPr>
      <t xml:space="preserve">(evidencia) </t>
    </r>
    <r>
      <rPr>
        <sz val="10"/>
        <rFont val="Calibri"/>
        <family val="2"/>
        <scheme val="minor"/>
      </rPr>
      <t>Como registro  queda acta de aprobación del procedimiento y actas de capacitación o lista de asistencia.</t>
    </r>
  </si>
  <si>
    <t xml:space="preserve">CUANDO NO SE REALIZAN BIEN  LAS NOTIFICACIONES SE APLICA  EL TRATAMIENTO DE LAS SALIDAS NO CONFORMES SE REPROGRAMA. PERO QUE SE HACE PARA RECUPERAR LA CREDIBILIDAD ,. SI NO SE HACE NADA PUES NO HAY CONTROLES CORRECTIVOS </t>
  </si>
  <si>
    <t>(Responsable) El Consejo Seccional,  (periodicidad), anualmente
(qué hace)  revisa Estadísticas en SIERJU (cómo lo hace) . Analizando las cargas de trabajo y  la productividad de los juzgados
(desviación ) Si los resultados superan los estandares establecidos tramita la creación de juzgados de descongestión.
(evidencia). Como registro del control quedan actas de visistas del Consejo y acuerdos de creación de juzgados. 
SI ESTA ACTIVIDAD SE HACE ANTES DE QUE SE PRESENTE LA SOBRECARGA DE TRABAJO O SEA CON PROYECCIONES (seria preventivo)  si se hace despues seria una accion correctiva .</t>
  </si>
  <si>
    <t>CUANDO  HAY  NOTIFICACIONES QUE NO CUMPLEN  LOS REQUISITOS ,  SEGUN EL TRATAMIENTO DE SALIDAS NO CONFORMES SE VUELVEN A HACER  ,  PERO QUE SE HACE PARA  MITIGAR EL IMPACTO SOBRE EL SERVICIO(LA DEMORA O INTERRUPCION), SI EL TRATAMIENTO QUE SE DE COMO SALIDA NO CONFORME SIRVE. ESE SERIA EL CONTROL.</t>
  </si>
  <si>
    <r>
      <t>Q</t>
    </r>
    <r>
      <rPr>
        <sz val="10"/>
        <color rgb="FF00B050"/>
        <rFont val="Calibri"/>
        <family val="2"/>
        <scheme val="minor"/>
      </rPr>
      <t>UE HACEN?  Para que no pase?</t>
    </r>
  </si>
  <si>
    <r>
      <t>(</t>
    </r>
    <r>
      <rPr>
        <sz val="10"/>
        <color rgb="FFFF0000"/>
        <rFont val="Calibri"/>
        <family val="2"/>
        <scheme val="minor"/>
      </rPr>
      <t>Responsable</t>
    </r>
    <r>
      <rPr>
        <sz val="10"/>
        <rFont val="Calibri"/>
        <family val="2"/>
        <scheme val="minor"/>
      </rPr>
      <t xml:space="preserve">) Consejo Seccional de la Judicatura
Unidad de Proyectos especiales de Tecnología y CENDOJ
</t>
    </r>
    <r>
      <rPr>
        <sz val="10"/>
        <color rgb="FFFF0000"/>
        <rFont val="Calibri"/>
        <family val="2"/>
        <scheme val="minor"/>
      </rPr>
      <t xml:space="preserve">
(periodicidad)</t>
    </r>
    <r>
      <rPr>
        <sz val="10"/>
        <rFont val="Calibri"/>
        <family val="2"/>
        <scheme val="minor"/>
      </rPr>
      <t xml:space="preserve"> 
(</t>
    </r>
    <r>
      <rPr>
        <sz val="10"/>
        <color rgb="FFFF0000"/>
        <rFont val="Calibri"/>
        <family val="2"/>
        <scheme val="minor"/>
      </rPr>
      <t>qué hace</t>
    </r>
    <r>
      <rPr>
        <sz val="10"/>
        <rFont val="Calibri"/>
        <family val="2"/>
        <scheme val="minor"/>
      </rPr>
      <t xml:space="preserve">) Plan para la creación del Gestor documental.
</t>
    </r>
    <r>
      <rPr>
        <sz val="10"/>
        <color rgb="FFFF0000"/>
        <rFont val="Calibri"/>
        <family val="2"/>
        <scheme val="minor"/>
      </rPr>
      <t xml:space="preserve">(cómo lo hace) </t>
    </r>
    <r>
      <rPr>
        <sz val="10"/>
        <rFont val="Calibri"/>
        <family val="2"/>
        <scheme val="minor"/>
      </rPr>
      <t xml:space="preserve"> Conocimiento de la especialidad Penal y recolecciónde  datos para el diseño del Gestor documental aplicable a la especialidad.
</t>
    </r>
    <r>
      <rPr>
        <sz val="10"/>
        <color rgb="FFFF0000"/>
        <rFont val="Calibri"/>
        <family val="2"/>
        <scheme val="minor"/>
      </rPr>
      <t>(desviación )</t>
    </r>
    <r>
      <rPr>
        <sz val="10"/>
        <rFont val="Calibri"/>
        <family val="2"/>
        <scheme val="minor"/>
      </rPr>
      <t xml:space="preserve"> reformular el plan si se incumplen términos.
</t>
    </r>
    <r>
      <rPr>
        <sz val="10"/>
        <color rgb="FFFF0000"/>
        <rFont val="Calibri"/>
        <family val="2"/>
        <scheme val="minor"/>
      </rPr>
      <t xml:space="preserve">(evidencia) </t>
    </r>
    <r>
      <rPr>
        <sz val="10"/>
        <rFont val="Calibri"/>
        <family val="2"/>
        <scheme val="minor"/>
      </rPr>
      <t>Como registro  queda actas de reuniones.</t>
    </r>
  </si>
  <si>
    <r>
      <t xml:space="preserve">SI EL REPARTO INCUMPLE LOS REQUISITOS QUE SE HACE? LO QUE SE HACE MITIGA EL IMPACTO SOBRE LA CREDIBILIDAD? </t>
    </r>
    <r>
      <rPr>
        <sz val="11"/>
        <color rgb="FF7030A0"/>
        <rFont val="Calibri"/>
        <family val="2"/>
        <scheme val="minor"/>
      </rPr>
      <t>Si la sede/sistema  no tiene un mecanismos  o estrategias definidas  para recuperar la imagen o mitigar el efecto   . escribir: ACCIONES DE COMUNICACIÓN INSTITUCIONAL"" y calificarlo   NO. NO. SI, SI.</t>
    </r>
  </si>
  <si>
    <r>
      <t>(</t>
    </r>
    <r>
      <rPr>
        <sz val="10"/>
        <color rgb="FFFF0000"/>
        <rFont val="Calibri"/>
        <family val="2"/>
        <scheme val="minor"/>
      </rPr>
      <t>Responsable</t>
    </r>
    <r>
      <rPr>
        <sz val="10"/>
        <rFont val="Calibri"/>
        <family val="2"/>
        <scheme val="minor"/>
      </rPr>
      <t>) Consejo superior de la Judicatura - Unidad de Proyectos especiales de Tecnología y CENDOJ</t>
    </r>
    <r>
      <rPr>
        <sz val="10"/>
        <color rgb="FFFF0000"/>
        <rFont val="Calibri"/>
        <family val="2"/>
        <scheme val="minor"/>
      </rPr>
      <t xml:space="preserve">
(periodicidad)</t>
    </r>
    <r>
      <rPr>
        <sz val="10"/>
        <rFont val="Calibri"/>
        <family val="2"/>
        <scheme val="minor"/>
      </rPr>
      <t xml:space="preserve"> SIN DEFINIR
(</t>
    </r>
    <r>
      <rPr>
        <sz val="10"/>
        <color rgb="FFFF0000"/>
        <rFont val="Calibri"/>
        <family val="2"/>
        <scheme val="minor"/>
      </rPr>
      <t>qué hace</t>
    </r>
    <r>
      <rPr>
        <sz val="10"/>
        <rFont val="Calibri"/>
        <family val="2"/>
        <scheme val="minor"/>
      </rPr>
      <t xml:space="preserve">) Plan para la implementación del Acuerdo 11567, parágrafo 2 del artículo 28. 
</t>
    </r>
    <r>
      <rPr>
        <sz val="10"/>
        <color rgb="FFFF0000"/>
        <rFont val="Calibri"/>
        <family val="2"/>
        <scheme val="minor"/>
      </rPr>
      <t xml:space="preserve">(cómo lo hace) </t>
    </r>
    <r>
      <rPr>
        <sz val="10"/>
        <rFont val="Calibri"/>
        <family val="2"/>
        <scheme val="minor"/>
      </rPr>
      <t xml:space="preserve"> Conocimiento de la especialidad Penal y recolecciónde  datos para el diseño del software aplicable a la especialidad.
</t>
    </r>
    <r>
      <rPr>
        <sz val="10"/>
        <color rgb="FFFF0000"/>
        <rFont val="Calibri"/>
        <family val="2"/>
        <scheme val="minor"/>
      </rPr>
      <t>(desviación )</t>
    </r>
    <r>
      <rPr>
        <sz val="10"/>
        <rFont val="Calibri"/>
        <family val="2"/>
        <scheme val="minor"/>
      </rPr>
      <t xml:space="preserve"> reformular el plan si se incumplen términos.
</t>
    </r>
    <r>
      <rPr>
        <sz val="10"/>
        <color rgb="FFFF0000"/>
        <rFont val="Calibri"/>
        <family val="2"/>
        <scheme val="minor"/>
      </rPr>
      <t xml:space="preserve">(evidencia) </t>
    </r>
    <r>
      <rPr>
        <sz val="10"/>
        <rFont val="Calibri"/>
        <family val="2"/>
        <scheme val="minor"/>
      </rPr>
      <t>Como registro  queda actas de reuniones.</t>
    </r>
  </si>
  <si>
    <t>SI EL REPARTO INCUMPLE LOS REQUISITOS QUE SE HACE? LO QUE SE HACE MITIGA EL IMPACTO SOBRE EL SERVICIO</t>
  </si>
  <si>
    <t>3. Desconocimiento  de la  normatividad</t>
  </si>
  <si>
    <t xml:space="preserve">QUE  MECANISMOS SE TIENEN PARA RECUPERAR LOS DOCUMENTOS?. </t>
  </si>
  <si>
    <r>
      <t>(</t>
    </r>
    <r>
      <rPr>
        <sz val="10"/>
        <color rgb="FFFF0000"/>
        <rFont val="Calibri"/>
        <family val="2"/>
        <scheme val="minor"/>
      </rPr>
      <t>Responsable</t>
    </r>
    <r>
      <rPr>
        <sz val="10"/>
        <rFont val="Calibri"/>
        <family val="2"/>
        <scheme val="minor"/>
      </rPr>
      <t>) CENDOJ</t>
    </r>
    <r>
      <rPr>
        <sz val="10"/>
        <color rgb="FFFF0000"/>
        <rFont val="Calibri"/>
        <family val="2"/>
        <scheme val="minor"/>
      </rPr>
      <t xml:space="preserve">
(periodicidad)</t>
    </r>
    <r>
      <rPr>
        <sz val="10"/>
        <rFont val="Calibri"/>
        <family val="2"/>
        <scheme val="minor"/>
      </rPr>
      <t xml:space="preserve"> 
(</t>
    </r>
    <r>
      <rPr>
        <sz val="10"/>
        <color rgb="FFFF0000"/>
        <rFont val="Calibri"/>
        <family val="2"/>
        <scheme val="minor"/>
      </rPr>
      <t>qué hace</t>
    </r>
    <r>
      <rPr>
        <sz val="10"/>
        <rFont val="Calibri"/>
        <family val="2"/>
        <scheme val="minor"/>
      </rPr>
      <t xml:space="preserve">) Asigna un responsable  o un comité para elaboración de propuesta para la creación e implementación de las TRD propias para el SPA 
</t>
    </r>
    <r>
      <rPr>
        <sz val="10"/>
        <color rgb="FFFF0000"/>
        <rFont val="Calibri"/>
        <family val="2"/>
        <scheme val="minor"/>
      </rPr>
      <t xml:space="preserve">(cómo lo hace) </t>
    </r>
    <r>
      <rPr>
        <sz val="10"/>
        <rFont val="Calibri"/>
        <family val="2"/>
        <scheme val="minor"/>
      </rPr>
      <t xml:space="preserve">Por medio de reuniones en las que se diseñan las TRD
</t>
    </r>
    <r>
      <rPr>
        <sz val="10"/>
        <color rgb="FFFF0000"/>
        <rFont val="Calibri"/>
        <family val="2"/>
        <scheme val="minor"/>
      </rPr>
      <t>(desviación )</t>
    </r>
    <r>
      <rPr>
        <sz val="10"/>
        <rFont val="Calibri"/>
        <family val="2"/>
        <scheme val="minor"/>
      </rPr>
      <t xml:space="preserve"> Revisar la  propuesta por el CENDOJ generar  espacios para definir el tema.
</t>
    </r>
    <r>
      <rPr>
        <sz val="10"/>
        <color rgb="FFFF0000"/>
        <rFont val="Calibri"/>
        <family val="2"/>
        <scheme val="minor"/>
      </rPr>
      <t xml:space="preserve">(evidencia) </t>
    </r>
    <r>
      <rPr>
        <sz val="10"/>
        <rFont val="Calibri"/>
        <family val="2"/>
        <scheme val="minor"/>
      </rPr>
      <t xml:space="preserve">Como registro  queda actas de reuniones </t>
    </r>
  </si>
  <si>
    <r>
      <t>(</t>
    </r>
    <r>
      <rPr>
        <sz val="10"/>
        <color rgb="FFFF0000"/>
        <rFont val="Calibri"/>
        <family val="2"/>
        <scheme val="minor"/>
      </rPr>
      <t>Responsable</t>
    </r>
    <r>
      <rPr>
        <sz val="10"/>
        <rFont val="Calibri"/>
        <family val="2"/>
        <scheme val="minor"/>
      </rPr>
      <t xml:space="preserve">) Juez Coordinador </t>
    </r>
    <r>
      <rPr>
        <sz val="10"/>
        <color rgb="FFFF0000"/>
        <rFont val="Calibri"/>
        <family val="2"/>
        <scheme val="minor"/>
      </rPr>
      <t xml:space="preserve">
(periodicidad)</t>
    </r>
    <r>
      <rPr>
        <sz val="10"/>
        <rFont val="Calibri"/>
        <family val="2"/>
        <scheme val="minor"/>
      </rPr>
      <t xml:space="preserve">  cuando se requiera 
(</t>
    </r>
    <r>
      <rPr>
        <sz val="10"/>
        <color rgb="FFFF0000"/>
        <rFont val="Calibri"/>
        <family val="2"/>
        <scheme val="minor"/>
      </rPr>
      <t>qué hace</t>
    </r>
    <r>
      <rPr>
        <sz val="10"/>
        <rFont val="Calibri"/>
        <family val="2"/>
        <scheme val="minor"/>
      </rPr>
      <t xml:space="preserve">) Jornadas de Descongestión
</t>
    </r>
    <r>
      <rPr>
        <sz val="10"/>
        <color rgb="FFFF0000"/>
        <rFont val="Calibri"/>
        <family val="2"/>
        <scheme val="minor"/>
      </rPr>
      <t>(cómo lo hace)</t>
    </r>
    <r>
      <rPr>
        <sz val="10"/>
        <rFont val="Calibri"/>
        <family val="2"/>
        <scheme val="minor"/>
      </rPr>
      <t xml:space="preserve"> Asignando personal de otros grupos temporalmente.
</t>
    </r>
    <r>
      <rPr>
        <sz val="10"/>
        <color rgb="FFFF0000"/>
        <rFont val="Calibri"/>
        <family val="2"/>
        <scheme val="minor"/>
      </rPr>
      <t>(desviación )</t>
    </r>
    <r>
      <rPr>
        <sz val="10"/>
        <rFont val="Calibri"/>
        <family val="2"/>
        <scheme val="minor"/>
      </rPr>
      <t xml:space="preserve">
</t>
    </r>
    <r>
      <rPr>
        <sz val="10"/>
        <color rgb="FFFF0000"/>
        <rFont val="Calibri"/>
        <family val="2"/>
        <scheme val="minor"/>
      </rPr>
      <t xml:space="preserve">(evidencia) </t>
    </r>
    <r>
      <rPr>
        <sz val="10"/>
        <rFont val="Calibri"/>
        <family val="2"/>
        <scheme val="minor"/>
      </rPr>
      <t>Registro de los expedientes tramitados.</t>
    </r>
  </si>
  <si>
    <r>
      <t>(</t>
    </r>
    <r>
      <rPr>
        <sz val="10"/>
        <color rgb="FFFF0000"/>
        <rFont val="Calibri"/>
        <family val="2"/>
        <scheme val="minor"/>
      </rPr>
      <t>Responsable</t>
    </r>
    <r>
      <rPr>
        <sz val="10"/>
        <rFont val="Calibri"/>
        <family val="2"/>
        <scheme val="minor"/>
      </rPr>
      <t xml:space="preserve">) </t>
    </r>
    <r>
      <rPr>
        <sz val="10"/>
        <color rgb="FFFF0000"/>
        <rFont val="Calibri"/>
        <family val="2"/>
        <scheme val="minor"/>
      </rPr>
      <t xml:space="preserve">
(periodicidad)</t>
    </r>
    <r>
      <rPr>
        <sz val="10"/>
        <rFont val="Calibri"/>
        <family val="2"/>
        <scheme val="minor"/>
      </rPr>
      <t xml:space="preserve"> 
(</t>
    </r>
    <r>
      <rPr>
        <sz val="10"/>
        <color rgb="FFFF0000"/>
        <rFont val="Calibri"/>
        <family val="2"/>
        <scheme val="minor"/>
      </rPr>
      <t>qué hace</t>
    </r>
    <r>
      <rPr>
        <sz val="10"/>
        <rFont val="Calibri"/>
        <family val="2"/>
        <scheme val="minor"/>
      </rPr>
      <t xml:space="preserve">) 
</t>
    </r>
    <r>
      <rPr>
        <sz val="10"/>
        <color rgb="FFFF0000"/>
        <rFont val="Calibri"/>
        <family val="2"/>
        <scheme val="minor"/>
      </rPr>
      <t>(cómo lo hace)</t>
    </r>
    <r>
      <rPr>
        <sz val="10"/>
        <rFont val="Calibri"/>
        <family val="2"/>
        <scheme val="minor"/>
      </rPr>
      <t xml:space="preserve">
</t>
    </r>
    <r>
      <rPr>
        <sz val="10"/>
        <color rgb="FFFF0000"/>
        <rFont val="Calibri"/>
        <family val="2"/>
        <scheme val="minor"/>
      </rPr>
      <t>(desviación )</t>
    </r>
    <r>
      <rPr>
        <sz val="10"/>
        <rFont val="Calibri"/>
        <family val="2"/>
        <scheme val="minor"/>
      </rPr>
      <t xml:space="preserve"> 
</t>
    </r>
    <r>
      <rPr>
        <sz val="10"/>
        <color rgb="FFFF0000"/>
        <rFont val="Calibri"/>
        <family val="2"/>
        <scheme val="minor"/>
      </rPr>
      <t xml:space="preserve">(evidencia) </t>
    </r>
  </si>
  <si>
    <r>
      <t xml:space="preserve">QUE MECANISMOS  HAY PARA RECUPERAR LA MAGEN DESPUES DE UN HECHO  DE CORRUPCIÓN- </t>
    </r>
    <r>
      <rPr>
        <sz val="11"/>
        <color rgb="FF7030A0"/>
        <rFont val="Calibri"/>
        <family val="2"/>
        <scheme val="minor"/>
      </rPr>
      <t>Si la sede/sistema  no tiene un mecanismos  o estrategias definidas  para recuperar la imagen o mitigar el efecto   . escribir: ACCIONES DE COMUNICACIÓN INSTITUCIONAL"" y calificarlo   NO. NO. SI, SI.</t>
    </r>
  </si>
  <si>
    <t>QUE MECANISMOS HAY PARA RECUPERAR EL DINERO, SI SE PIERDE. ( Se peirde dinero?)</t>
  </si>
  <si>
    <r>
      <t>QUE MECANISMOS  HAY PARA RECUPERAR LA MAGEN DESPUES DE UN HECHO  DE CORRUPCIÓN.</t>
    </r>
    <r>
      <rPr>
        <sz val="11"/>
        <color rgb="FF7030A0"/>
        <rFont val="Calibri"/>
        <family val="2"/>
        <scheme val="minor"/>
      </rPr>
      <t xml:space="preserve"> Si la sede/sistema  no tiene un mecanismos  o estrategias definidas  para recuperar la imagen o mitigar el efecto   . escribir: ACCIONES DE COMUNICACIÓN INSTITUCIONAL"" y calificarlo   NO. NO. SI, SI.</t>
    </r>
  </si>
  <si>
    <t>QUE MECANISMOS  HAY PARA RECUPERAR LA MAGEN DESPUES DE UN HECHO  DE CORRUPCIÓN( Se pierde dinero?)</t>
  </si>
  <si>
    <t xml:space="preserve">MATRIZ DE RIESGOS SIGCMA </t>
  </si>
  <si>
    <t>IDENTIFICACIÓN DEL RIEGO</t>
  </si>
  <si>
    <t>VALORACIÓN  DEL RIESGO - NIVEL DEL RIESGO RESIDUAL</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</si>
  <si>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</si>
  <si>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</si>
  <si>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</si>
  <si>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</si>
  <si>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</si>
  <si>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</si>
  <si>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</si>
  <si>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</si>
  <si>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</si>
  <si>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</si>
  <si>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</si>
  <si>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Reducir (Mitigar)</t>
  </si>
  <si>
    <t>Aceptar el riesgo</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</si>
  <si>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</si>
  <si>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</si>
  <si>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</si>
  <si>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</si>
  <si>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</si>
  <si>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</si>
  <si>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</si>
  <si>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</si>
  <si>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</si>
  <si>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</si>
  <si>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</si>
  <si>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</si>
  <si>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</si>
  <si>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</si>
  <si>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</si>
  <si>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</si>
  <si>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</si>
  <si>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</si>
  <si>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</si>
  <si>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</si>
  <si>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Afectación Ambiental</t>
  </si>
  <si>
    <t>Tabla Criterios para definir el nivel de impacto</t>
  </si>
  <si>
    <t>Leve</t>
  </si>
  <si>
    <t xml:space="preserve">De un área del nivel central, seccional o despacho judicial </t>
  </si>
  <si>
    <t>Menor</t>
  </si>
  <si>
    <t>Moderado</t>
  </si>
  <si>
    <t xml:space="preserve">De la entidad, seccional, despachos a nivel departamental </t>
  </si>
  <si>
    <t>Mayor</t>
  </si>
  <si>
    <t>Catastrófico</t>
  </si>
  <si>
    <t>Afectación al presupuesto en un valor ≥0,5%.</t>
  </si>
  <si>
    <t>Afectación al presupuesto en un valor &lt;0,5% y ≥1%.</t>
  </si>
  <si>
    <t>Incumplimiento del 20% de los indicadores del proceso</t>
  </si>
  <si>
    <t>Incumplimiento del 80% de los indicadores del proceso</t>
  </si>
  <si>
    <t>Incumplimiento del 100% de los indicadores del proceso</t>
  </si>
  <si>
    <t>Entre  97 a 144 horas   habiles al año  o afectación media</t>
  </si>
  <si>
    <t xml:space="preserve">Entre e 193 a 240 horas  habiles al año   o afectación extrema </t>
  </si>
  <si>
    <t xml:space="preserve">     El riesgo afecta la imagen de la entidad con algunos usuarios de relevancia frente al logro de los objetivos</t>
  </si>
  <si>
    <t>Entre 0 a 96 horas habiles al año  o afectación minima</t>
  </si>
  <si>
    <t>Entre 193 a 288 horas   habiles al año  o afectación media</t>
  </si>
  <si>
    <t>Entre  289 a 384 horas o afectación alta</t>
  </si>
  <si>
    <t>Entre  385 a 540 horas  habiles al año  o afectación extrema</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</si>
  <si>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</si>
  <si>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</si>
  <si>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</si>
  <si>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</si>
  <si>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</si>
  <si>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t>
  </si>
  <si>
    <t>Impacto</t>
  </si>
  <si>
    <t>Tratamiento</t>
  </si>
  <si>
    <t>Muy Alta
5</t>
  </si>
  <si>
    <t>Extremo</t>
  </si>
  <si>
    <t>Evitar,Reducir (Compartir),Reducir(Mitigar)</t>
  </si>
  <si>
    <t>Evitar</t>
  </si>
  <si>
    <t>Alta
4</t>
  </si>
  <si>
    <t>Alto</t>
  </si>
  <si>
    <t>Reducir (Compartir),Reducir(Mitigar), Evitar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</si>
  <si>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</si>
  <si>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</si>
  <si>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</si>
  <si>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</si>
  <si>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</si>
  <si>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</si>
  <si>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</si>
  <si>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</si>
  <si>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</si>
  <si>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</si>
  <si>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</si>
  <si>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</si>
  <si>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</si>
  <si>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</si>
  <si>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</si>
  <si>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</si>
  <si>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</si>
  <si>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</si>
  <si>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</si>
  <si>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</si>
  <si>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</si>
  <si>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</si>
  <si>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</si>
  <si>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</si>
  <si>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</si>
  <si>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</si>
  <si>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</si>
  <si>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</si>
  <si>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</si>
  <si>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</si>
  <si>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</si>
  <si>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</si>
  <si>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</si>
  <si>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</si>
  <si>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</si>
  <si>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</si>
  <si>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</si>
  <si>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</si>
  <si>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 xml:space="preserve">IDENTIFICACIÓN DEL RIESGO </t>
  </si>
  <si>
    <t>VALORACION RIESGO RESIDUAL</t>
  </si>
  <si>
    <t xml:space="preserve">OPCION DE TRATAMIENTO </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</si>
  <si>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</si>
  <si>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</si>
  <si>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</si>
  <si>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</si>
  <si>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</si>
  <si>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</si>
  <si>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</si>
  <si>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</si>
  <si>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</si>
  <si>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</si>
  <si>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ANÁLISIS DEL RESULTADO FINAL 
2 TRIMESTRE</t>
  </si>
  <si>
    <t>ANÁLISIS DEL RESULTADO FINAL 
3 TRIMESTRE</t>
  </si>
  <si>
    <t>ANÁLISIS DEL RESULTADO FINAL 
4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</si>
</sst>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98">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sz val="14"/>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2"/>
      <color rgb="FFC00000"/>
      <name val="Calibri"/>
      <family val="2"/>
      <scheme val="minor"/>
    </font>
    <font>
      <sz val="11"/>
      <color rgb="FFC00000"/>
      <name val="Calibri"/>
      <family val="2"/>
      <scheme val="minor"/>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sz val="10"/>
      <color rgb="FFFF0000"/>
      <name val="Calibri"/>
      <family val="2"/>
      <scheme val="minor"/>
    </font>
    <font>
      <b/>
      <sz val="11"/>
      <name val="Calibri"/>
      <family val="2"/>
      <scheme val="minor"/>
    </font>
    <font>
      <b/>
      <sz val="16"/>
      <name val="Arial"/>
      <family val="2"/>
    </font>
    <font>
      <b/>
      <sz val="26"/>
      <name val="Arial"/>
      <family val="2"/>
    </font>
    <font>
      <b/>
      <sz val="16"/>
      <color theme="0"/>
      <name val="Arial"/>
      <family val="2"/>
    </font>
    <font>
      <b/>
      <sz val="11"/>
      <name val="Calibri"/>
      <family val="2"/>
    </font>
    <font>
      <sz val="11"/>
      <color theme="1" tint="4.9989318521683403E-2"/>
      <name val="Calibri"/>
      <family val="2"/>
      <scheme val="minor"/>
    </font>
    <font>
      <sz val="10"/>
      <color rgb="FF00B050"/>
      <name val="Calibri"/>
      <family val="2"/>
      <scheme val="minor"/>
    </font>
    <font>
      <sz val="11"/>
      <color rgb="FF92D050"/>
      <name val="Calibri"/>
      <family val="2"/>
      <scheme val="minor"/>
    </font>
    <font>
      <sz val="10"/>
      <color theme="0"/>
      <name val="Calibri"/>
      <family val="2"/>
      <scheme val="minor"/>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b/>
      <sz val="22"/>
      <color theme="1"/>
      <name val="Calibri"/>
      <family val="2"/>
      <scheme val="minor"/>
    </font>
    <font>
      <sz val="11"/>
      <color rgb="FF000000"/>
      <name val="Calibri"/>
      <family val="2"/>
      <scheme val="minor"/>
    </font>
    <font>
      <sz val="11"/>
      <color rgb="FFFFFFFF"/>
      <name val="Calibri"/>
      <family val="2"/>
      <scheme val="minor"/>
    </font>
    <font>
      <b/>
      <sz val="8"/>
      <color rgb="FF000000"/>
      <name val="Times New Roman"/>
      <family val="1"/>
    </font>
    <font>
      <b/>
      <sz val="8"/>
      <color rgb="FF767171"/>
      <name val="Times New Roman"/>
      <family val="1"/>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sz val="12"/>
      <name val="Azo Sans Medium"/>
    </font>
    <font>
      <sz val="14"/>
      <color rgb="FF004D6D"/>
      <name val="Azo Sans Medium"/>
    </font>
    <font>
      <sz val="12"/>
      <color theme="1"/>
      <name val="Azo Sans Medium"/>
    </font>
    <font>
      <sz val="12"/>
      <color theme="0"/>
      <name val="Azo Sans Medium"/>
    </font>
    <font>
      <sz val="12"/>
      <color rgb="FF004D6D"/>
      <name val="Azo Sans Medium"/>
    </font>
    <font>
      <sz val="12"/>
      <name val="Azo Sans Light"/>
    </font>
    <font>
      <sz val="12"/>
      <color theme="1"/>
      <name val="Azo Sans Light"/>
    </font>
    <font>
      <sz val="11"/>
      <color rgb="FFFF0000"/>
      <name val="Calibri"/>
      <family val="2"/>
      <scheme val="minor"/>
    </font>
  </fonts>
  <fills count="23">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FFFF00"/>
        <bgColor indexed="64"/>
      </patternFill>
    </fill>
    <fill>
      <patternFill patternType="solid">
        <fgColor rgb="FF0084B6"/>
        <bgColor indexed="64"/>
      </patternFill>
    </fill>
    <fill>
      <patternFill patternType="solid">
        <fgColor rgb="FF4DC0E3"/>
        <bgColor indexed="64"/>
      </patternFill>
    </fill>
    <fill>
      <patternFill patternType="solid">
        <fgColor rgb="FFFFFFFF"/>
        <bgColor indexed="64"/>
      </patternFill>
    </fill>
  </fills>
  <borders count="130">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theme="0"/>
      </left>
      <right style="thin">
        <color theme="0"/>
      </right>
      <top style="thin">
        <color theme="0"/>
      </top>
      <bottom/>
      <diagonal/>
    </border>
    <border>
      <left/>
      <right style="thin">
        <color indexed="64"/>
      </right>
      <top/>
      <bottom style="thin">
        <color indexed="64"/>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thin">
        <color theme="0"/>
      </left>
      <right/>
      <top/>
      <bottom style="thick">
        <color theme="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dashed">
        <color theme="9" tint="-0.24994659260841701"/>
      </left>
      <right style="dashed">
        <color theme="9" tint="-0.24994659260841701"/>
      </right>
      <top style="thick">
        <color theme="0"/>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theme="0"/>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style="dotted">
        <color rgb="FF4DC0E3"/>
      </bottom>
      <diagonal/>
    </border>
    <border>
      <left style="dotted">
        <color rgb="FF4DC0E3"/>
      </left>
      <right style="dotted">
        <color rgb="FF4DC0E3"/>
      </right>
      <top/>
      <bottom/>
      <diagonal/>
    </border>
  </borders>
  <cellStyleXfs count="5">
    <xf numFmtId="0" fontId="0" fillId="0" borderId="0"/>
    <xf numFmtId="0" fontId="8" fillId="0" borderId="0"/>
    <xf numFmtId="0" fontId="9" fillId="0" borderId="0"/>
    <xf numFmtId="43" fontId="39" fillId="0" borderId="0" applyFont="0" applyFill="0" applyBorder="0" applyAlignment="0" applyProtection="0"/>
    <xf numFmtId="9" fontId="39" fillId="0" borderId="0" applyFont="0" applyFill="0" applyBorder="0" applyAlignment="0" applyProtection="0"/>
  </cellStyleXfs>
  <cellXfs count="679">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9" fillId="3" borderId="0" xfId="0" applyFont="1" applyFill="1"/>
    <xf numFmtId="0" fontId="29"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4" fillId="0" borderId="0" xfId="0" applyFont="1" applyAlignment="1" applyProtection="1">
      <alignment horizontal="center" vertical="center"/>
      <protection locked="0"/>
    </xf>
    <xf numFmtId="0" fontId="30" fillId="0" borderId="0" xfId="0" applyFont="1"/>
    <xf numFmtId="0" fontId="13" fillId="0" borderId="0" xfId="0" applyFont="1"/>
    <xf numFmtId="0" fontId="0" fillId="0" borderId="0" xfId="0" applyProtection="1">
      <protection locked="0"/>
    </xf>
    <xf numFmtId="0" fontId="36" fillId="16" borderId="35" xfId="0" applyFont="1" applyFill="1" applyBorder="1" applyAlignment="1" applyProtection="1">
      <alignment horizontal="center" vertical="center" textRotation="90"/>
      <protection locked="0"/>
    </xf>
    <xf numFmtId="0" fontId="37" fillId="4" borderId="35" xfId="0" applyFont="1" applyFill="1" applyBorder="1" applyAlignment="1">
      <alignment horizontal="center" vertical="center" wrapText="1"/>
    </xf>
    <xf numFmtId="0" fontId="30" fillId="17" borderId="0" xfId="0" applyFont="1" applyFill="1"/>
    <xf numFmtId="0" fontId="13" fillId="3" borderId="0" xfId="0" applyFont="1" applyFill="1" applyAlignment="1" applyProtection="1">
      <alignment vertical="center"/>
      <protection locked="0"/>
    </xf>
    <xf numFmtId="0" fontId="34" fillId="3" borderId="0" xfId="0" applyFont="1" applyFill="1" applyAlignment="1" applyProtection="1">
      <alignment horizontal="center" vertical="center"/>
      <protection locked="0"/>
    </xf>
    <xf numFmtId="0" fontId="30" fillId="3" borderId="0" xfId="0" applyFont="1" applyFill="1"/>
    <xf numFmtId="0" fontId="13" fillId="3" borderId="0" xfId="0" applyFont="1" applyFill="1"/>
    <xf numFmtId="0" fontId="36" fillId="4" borderId="35" xfId="0" applyFont="1" applyFill="1" applyBorder="1" applyAlignment="1" applyProtection="1">
      <alignment horizontal="center" vertical="center" wrapText="1"/>
      <protection locked="0"/>
    </xf>
    <xf numFmtId="0" fontId="28" fillId="4" borderId="0" xfId="0" applyFont="1" applyFill="1" applyAlignment="1">
      <alignment vertical="center"/>
    </xf>
    <xf numFmtId="0" fontId="28"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28" fillId="4" borderId="10" xfId="0" applyFont="1" applyFill="1" applyBorder="1" applyAlignment="1">
      <alignment horizontal="left" vertical="center"/>
    </xf>
    <xf numFmtId="0" fontId="28" fillId="4" borderId="10" xfId="0" applyFont="1" applyFill="1" applyBorder="1" applyAlignment="1">
      <alignment vertical="center"/>
    </xf>
    <xf numFmtId="0" fontId="28" fillId="4" borderId="34" xfId="0" applyFont="1" applyFill="1" applyBorder="1" applyAlignment="1">
      <alignment vertical="center"/>
    </xf>
    <xf numFmtId="0" fontId="28" fillId="4" borderId="33" xfId="0" applyFont="1" applyFill="1" applyBorder="1" applyAlignment="1">
      <alignment vertical="center"/>
    </xf>
    <xf numFmtId="0" fontId="1" fillId="3" borderId="31" xfId="0" applyFont="1" applyFill="1" applyBorder="1" applyAlignment="1">
      <alignment horizontal="center" vertical="center"/>
    </xf>
    <xf numFmtId="0" fontId="28" fillId="4" borderId="55"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6"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3"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1"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5" xfId="0" applyFont="1" applyFill="1" applyBorder="1" applyAlignment="1">
      <alignment horizontal="center" vertical="center" textRotation="90" wrapText="1"/>
    </xf>
    <xf numFmtId="0" fontId="4" fillId="4" borderId="66" xfId="0" applyFont="1" applyFill="1" applyBorder="1" applyAlignment="1">
      <alignment horizontal="center" vertical="center" textRotation="90" wrapText="1"/>
    </xf>
    <xf numFmtId="0" fontId="43" fillId="0" borderId="0" xfId="0" applyFont="1" applyAlignment="1">
      <alignment horizontal="center" vertical="center"/>
    </xf>
    <xf numFmtId="0" fontId="44" fillId="0" borderId="0" xfId="0" applyFont="1" applyAlignment="1">
      <alignment horizontal="center" vertical="center" wrapText="1"/>
    </xf>
    <xf numFmtId="0" fontId="45" fillId="6" borderId="0" xfId="0" applyFont="1" applyFill="1" applyAlignment="1">
      <alignment horizontal="center" vertical="center" wrapText="1" readingOrder="1"/>
    </xf>
    <xf numFmtId="0" fontId="46" fillId="3" borderId="0" xfId="0" applyFont="1" applyFill="1"/>
    <xf numFmtId="0" fontId="45" fillId="6" borderId="29" xfId="0" applyFont="1" applyFill="1" applyBorder="1" applyAlignment="1">
      <alignment horizontal="center" vertical="center" wrapText="1" readingOrder="1"/>
    </xf>
    <xf numFmtId="0" fontId="47" fillId="7" borderId="6" xfId="0" applyFont="1" applyFill="1" applyBorder="1" applyAlignment="1">
      <alignment horizontal="center" vertical="center" wrapText="1" readingOrder="1"/>
    </xf>
    <xf numFmtId="9" fontId="47" fillId="0" borderId="18" xfId="4" applyFont="1" applyBorder="1" applyAlignment="1">
      <alignment horizontal="center" vertical="center" wrapText="1" readingOrder="1"/>
    </xf>
    <xf numFmtId="0" fontId="47" fillId="0" borderId="18" xfId="0" applyFont="1" applyBorder="1" applyAlignment="1">
      <alignment horizontal="justify" vertical="center" wrapText="1" readingOrder="1"/>
    </xf>
    <xf numFmtId="1" fontId="47" fillId="0" borderId="19" xfId="3" applyNumberFormat="1" applyFont="1" applyBorder="1" applyAlignment="1">
      <alignment horizontal="center" vertical="center" wrapText="1" readingOrder="1"/>
    </xf>
    <xf numFmtId="0" fontId="47" fillId="8" borderId="6" xfId="0" applyFont="1" applyFill="1" applyBorder="1" applyAlignment="1">
      <alignment horizontal="center" vertical="center" wrapText="1" readingOrder="1"/>
    </xf>
    <xf numFmtId="0" fontId="47" fillId="9" borderId="6" xfId="0" applyFont="1" applyFill="1" applyBorder="1" applyAlignment="1">
      <alignment horizontal="center" vertical="center" wrapText="1" readingOrder="1"/>
    </xf>
    <xf numFmtId="0" fontId="47" fillId="10" borderId="6" xfId="0" applyFont="1" applyFill="1" applyBorder="1" applyAlignment="1">
      <alignment horizontal="center" vertical="center" wrapText="1" readingOrder="1"/>
    </xf>
    <xf numFmtId="0" fontId="48" fillId="11" borderId="6" xfId="0" applyFont="1" applyFill="1" applyBorder="1" applyAlignment="1">
      <alignment horizontal="center" vertical="center" wrapText="1" readingOrder="1"/>
    </xf>
    <xf numFmtId="0" fontId="47" fillId="3" borderId="0" xfId="0" applyFont="1" applyFill="1" applyAlignment="1">
      <alignment horizontal="justify" vertical="center" wrapText="1" readingOrder="1"/>
    </xf>
    <xf numFmtId="0" fontId="49" fillId="3" borderId="0" xfId="0" applyFont="1" applyFill="1"/>
    <xf numFmtId="0" fontId="44" fillId="3" borderId="0" xfId="0" applyFont="1" applyFill="1" applyAlignment="1">
      <alignment horizontal="center" vertical="center" wrapText="1"/>
    </xf>
    <xf numFmtId="0" fontId="49" fillId="0" borderId="0" xfId="0" applyFont="1"/>
    <xf numFmtId="0" fontId="47" fillId="7" borderId="18" xfId="0" applyFont="1" applyFill="1" applyBorder="1" applyAlignment="1">
      <alignment horizontal="center" vertical="center" wrapText="1" readingOrder="1"/>
    </xf>
    <xf numFmtId="0" fontId="47" fillId="8" borderId="19" xfId="0" applyFont="1" applyFill="1" applyBorder="1" applyAlignment="1">
      <alignment horizontal="center" vertical="center" wrapText="1" readingOrder="1"/>
    </xf>
    <xf numFmtId="0" fontId="47" fillId="9" borderId="19" xfId="0" applyFont="1" applyFill="1" applyBorder="1" applyAlignment="1">
      <alignment horizontal="center" vertical="center" wrapText="1" readingOrder="1"/>
    </xf>
    <xf numFmtId="0" fontId="47" fillId="10" borderId="19" xfId="0" applyFont="1" applyFill="1" applyBorder="1" applyAlignment="1">
      <alignment horizontal="center" vertical="center" wrapText="1" readingOrder="1"/>
    </xf>
    <xf numFmtId="0" fontId="48" fillId="11" borderId="19" xfId="0" applyFont="1" applyFill="1" applyBorder="1" applyAlignment="1">
      <alignment horizontal="center" vertical="center" wrapText="1" readingOrder="1"/>
    </xf>
    <xf numFmtId="0" fontId="50" fillId="3" borderId="0" xfId="0" applyFont="1" applyFill="1"/>
    <xf numFmtId="1" fontId="49" fillId="3" borderId="0" xfId="0" applyNumberFormat="1" applyFont="1" applyFill="1" applyAlignment="1">
      <alignment horizontal="center"/>
    </xf>
    <xf numFmtId="0" fontId="51" fillId="3" borderId="0" xfId="0" applyFont="1" applyFill="1" applyAlignment="1">
      <alignment vertical="center"/>
    </xf>
    <xf numFmtId="0" fontId="49" fillId="3" borderId="0" xfId="0" applyFont="1" applyFill="1" applyAlignment="1">
      <alignment horizontal="center" vertical="center"/>
    </xf>
    <xf numFmtId="0" fontId="0" fillId="3" borderId="68" xfId="0" applyFill="1" applyBorder="1"/>
    <xf numFmtId="0" fontId="4" fillId="4" borderId="67" xfId="0" applyFont="1" applyFill="1" applyBorder="1" applyAlignment="1">
      <alignment horizontal="center" vertical="center" wrapText="1"/>
    </xf>
    <xf numFmtId="0" fontId="4" fillId="3" borderId="49" xfId="0" applyFont="1" applyFill="1" applyBorder="1" applyAlignment="1">
      <alignment horizontal="center" vertical="center"/>
    </xf>
    <xf numFmtId="0" fontId="0" fillId="3" borderId="25" xfId="0" applyFill="1" applyBorder="1" applyAlignment="1">
      <alignment horizontal="center" vertical="center" wrapText="1"/>
    </xf>
    <xf numFmtId="0" fontId="0" fillId="3" borderId="20"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5"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4" fillId="4" borderId="70" xfId="0" applyFont="1" applyFill="1" applyBorder="1" applyAlignment="1">
      <alignment horizontal="center" vertical="center"/>
    </xf>
    <xf numFmtId="0" fontId="12" fillId="0" borderId="0" xfId="0" applyFont="1"/>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4" fillId="3" borderId="6" xfId="0" applyFont="1" applyFill="1" applyBorder="1" applyAlignment="1">
      <alignment horizontal="center" vertical="center" wrapText="1"/>
    </xf>
    <xf numFmtId="0" fontId="49" fillId="3" borderId="6" xfId="0" applyFont="1" applyFill="1" applyBorder="1"/>
    <xf numFmtId="1" fontId="47" fillId="0" borderId="6" xfId="3" applyNumberFormat="1" applyFont="1" applyBorder="1" applyAlignment="1">
      <alignment horizontal="center" vertical="center" wrapText="1" readingOrder="1"/>
    </xf>
    <xf numFmtId="0" fontId="44" fillId="3" borderId="0" xfId="0" applyFont="1" applyFill="1"/>
    <xf numFmtId="1" fontId="47" fillId="0" borderId="78" xfId="3" applyNumberFormat="1" applyFont="1" applyBorder="1" applyAlignment="1">
      <alignment horizontal="center" vertical="center" wrapText="1" readingOrder="1"/>
    </xf>
    <xf numFmtId="0" fontId="47" fillId="7" borderId="79" xfId="0" applyFont="1" applyFill="1" applyBorder="1" applyAlignment="1">
      <alignment horizontal="center" vertical="center" wrapText="1" readingOrder="1"/>
    </xf>
    <xf numFmtId="0" fontId="47" fillId="8" borderId="80" xfId="0" applyFont="1" applyFill="1" applyBorder="1" applyAlignment="1">
      <alignment horizontal="center" vertical="center" wrapText="1" readingOrder="1"/>
    </xf>
    <xf numFmtId="0" fontId="47" fillId="9" borderId="80" xfId="0" applyFont="1" applyFill="1" applyBorder="1" applyAlignment="1">
      <alignment horizontal="center" vertical="center" wrapText="1" readingOrder="1"/>
    </xf>
    <xf numFmtId="0" fontId="47" fillId="10" borderId="80" xfId="0" applyFont="1" applyFill="1" applyBorder="1" applyAlignment="1">
      <alignment horizontal="center" vertical="center" wrapText="1" readingOrder="1"/>
    </xf>
    <xf numFmtId="0" fontId="48" fillId="11" borderId="80" xfId="0" applyFont="1" applyFill="1" applyBorder="1" applyAlignment="1">
      <alignment horizontal="center" vertical="center" wrapText="1" readingOrder="1"/>
    </xf>
    <xf numFmtId="0" fontId="47" fillId="0" borderId="18" xfId="0" applyFont="1" applyBorder="1" applyAlignment="1">
      <alignment horizontal="left" vertical="center" wrapText="1" readingOrder="1"/>
    </xf>
    <xf numFmtId="0" fontId="0" fillId="3" borderId="74" xfId="0" applyFill="1" applyBorder="1"/>
    <xf numFmtId="0" fontId="0" fillId="3" borderId="76" xfId="0" applyFill="1" applyBorder="1"/>
    <xf numFmtId="0" fontId="0" fillId="3" borderId="77" xfId="0" applyFill="1" applyBorder="1"/>
    <xf numFmtId="0" fontId="0" fillId="3" borderId="11" xfId="0" applyFill="1" applyBorder="1"/>
    <xf numFmtId="0" fontId="0" fillId="3" borderId="12" xfId="0" applyFill="1" applyBorder="1"/>
    <xf numFmtId="0" fontId="16" fillId="14" borderId="72" xfId="0" applyFont="1" applyFill="1" applyBorder="1" applyAlignment="1" applyProtection="1">
      <alignment horizontal="center" vertical="center" wrapText="1" readingOrder="1"/>
      <protection hidden="1"/>
    </xf>
    <xf numFmtId="0" fontId="0" fillId="3" borderId="15" xfId="0" applyFill="1" applyBorder="1"/>
    <xf numFmtId="0" fontId="31" fillId="0" borderId="15" xfId="0" applyFont="1" applyBorder="1" applyAlignment="1">
      <alignment horizontal="center" vertical="center" wrapText="1"/>
    </xf>
    <xf numFmtId="0" fontId="31" fillId="0" borderId="75" xfId="0" applyFont="1" applyBorder="1" applyAlignment="1">
      <alignment horizontal="center" vertical="center" wrapText="1"/>
    </xf>
    <xf numFmtId="0" fontId="56" fillId="0" borderId="0" xfId="0" applyFont="1" applyAlignment="1" applyProtection="1">
      <alignment horizontal="center" vertical="center" wrapText="1" readingOrder="1"/>
      <protection hidden="1"/>
    </xf>
    <xf numFmtId="0" fontId="59"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6" xfId="0" applyFont="1" applyFill="1" applyBorder="1" applyAlignment="1">
      <alignment horizontal="center" vertical="center" wrapText="1"/>
    </xf>
    <xf numFmtId="0" fontId="10" fillId="3" borderId="0" xfId="0" applyFont="1" applyFill="1"/>
    <xf numFmtId="0" fontId="51" fillId="3" borderId="0" xfId="0" applyFont="1" applyFill="1"/>
    <xf numFmtId="0" fontId="67" fillId="3" borderId="0" xfId="0" applyFont="1" applyFill="1"/>
    <xf numFmtId="0" fontId="10" fillId="0" borderId="0" xfId="0" applyFont="1"/>
    <xf numFmtId="0" fontId="4" fillId="4" borderId="50"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62" xfId="0" applyFont="1" applyFill="1" applyBorder="1" applyAlignment="1">
      <alignment horizontal="center" vertical="center" wrapText="1"/>
    </xf>
    <xf numFmtId="0" fontId="42" fillId="4" borderId="36" xfId="0" applyFont="1" applyFill="1" applyBorder="1" applyAlignment="1">
      <alignment horizontal="center" vertical="center" textRotation="90"/>
    </xf>
    <xf numFmtId="0" fontId="59" fillId="3" borderId="0" xfId="1" quotePrefix="1" applyFont="1" applyFill="1" applyAlignment="1">
      <alignment horizontal="center" vertical="center" wrapText="1"/>
    </xf>
    <xf numFmtId="0" fontId="60" fillId="3" borderId="0" xfId="1" quotePrefix="1" applyFont="1" applyFill="1" applyAlignment="1">
      <alignment horizontal="center" vertical="center" wrapText="1"/>
    </xf>
    <xf numFmtId="0" fontId="60" fillId="3" borderId="0" xfId="1" quotePrefix="1" applyFont="1" applyFill="1" applyAlignment="1">
      <alignment horizontal="left" vertical="top" wrapText="1"/>
    </xf>
    <xf numFmtId="0" fontId="8" fillId="3" borderId="15" xfId="1" applyFill="1" applyBorder="1"/>
    <xf numFmtId="0" fontId="8" fillId="3" borderId="16" xfId="1" applyFill="1" applyBorder="1" applyAlignment="1">
      <alignment horizontal="center" vertical="center"/>
    </xf>
    <xf numFmtId="0" fontId="25" fillId="3" borderId="16" xfId="1" applyFont="1" applyFill="1" applyBorder="1" applyAlignment="1">
      <alignment horizontal="left" vertical="center" wrapText="1"/>
    </xf>
    <xf numFmtId="0" fontId="8" fillId="3" borderId="16" xfId="1" applyFill="1" applyBorder="1" applyAlignment="1">
      <alignment horizontal="left" vertical="center" wrapText="1"/>
    </xf>
    <xf numFmtId="0" fontId="8" fillId="3" borderId="40" xfId="1" applyFill="1" applyBorder="1"/>
    <xf numFmtId="0" fontId="8" fillId="3" borderId="42" xfId="1" applyFill="1" applyBorder="1"/>
    <xf numFmtId="0" fontId="55" fillId="3" borderId="11" xfId="1" applyFont="1" applyFill="1" applyBorder="1" applyAlignment="1">
      <alignment horizontal="left" vertical="center" wrapText="1"/>
    </xf>
    <xf numFmtId="0" fontId="18" fillId="3" borderId="11" xfId="0" applyFont="1" applyFill="1" applyBorder="1"/>
    <xf numFmtId="0" fontId="61" fillId="3" borderId="0" xfId="0" applyFont="1" applyFill="1" applyAlignment="1">
      <alignment horizontal="center" vertical="center" wrapText="1"/>
    </xf>
    <xf numFmtId="0" fontId="61" fillId="3" borderId="0" xfId="0" applyFont="1" applyFill="1" applyAlignment="1">
      <alignment horizontal="left" vertical="center" wrapText="1"/>
    </xf>
    <xf numFmtId="0" fontId="55" fillId="3" borderId="0" xfId="1" applyFont="1" applyFill="1" applyAlignment="1">
      <alignment horizontal="justify" vertical="center" wrapText="1"/>
    </xf>
    <xf numFmtId="0" fontId="18" fillId="3" borderId="93" xfId="0" applyFont="1" applyFill="1" applyBorder="1" applyAlignment="1">
      <alignment horizontal="center" vertical="center"/>
    </xf>
    <xf numFmtId="0" fontId="8" fillId="3" borderId="0" xfId="1" applyFill="1" applyAlignment="1">
      <alignment horizontal="center" vertical="center"/>
    </xf>
    <xf numFmtId="0" fontId="18" fillId="3" borderId="76" xfId="0" applyFont="1" applyFill="1" applyBorder="1"/>
    <xf numFmtId="0" fontId="18" fillId="3" borderId="76"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4" fillId="4" borderId="60" xfId="0" applyFont="1" applyFill="1" applyBorder="1" applyAlignment="1">
      <alignment vertical="center"/>
    </xf>
    <xf numFmtId="0" fontId="4" fillId="4" borderId="0" xfId="0" applyFont="1" applyFill="1" applyAlignment="1">
      <alignment vertical="center"/>
    </xf>
    <xf numFmtId="0" fontId="28" fillId="4" borderId="56" xfId="0" applyFont="1" applyFill="1" applyBorder="1" applyAlignment="1">
      <alignment vertical="center"/>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0" fontId="0" fillId="0" borderId="20" xfId="0" applyBorder="1" applyAlignment="1">
      <alignment horizontal="justify"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2" fontId="0" fillId="0" borderId="32" xfId="3" applyNumberFormat="1" applyFont="1" applyBorder="1" applyAlignment="1">
      <alignment horizontal="center" vertical="center" wrapText="1"/>
    </xf>
    <xf numFmtId="0" fontId="0" fillId="0" borderId="32"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0" fillId="0" borderId="21" xfId="0" applyBorder="1" applyAlignment="1">
      <alignment horizontal="justify" vertical="center" wrapText="1"/>
    </xf>
    <xf numFmtId="0" fontId="12" fillId="3" borderId="32" xfId="0" applyFont="1" applyFill="1" applyBorder="1" applyAlignment="1">
      <alignment horizontal="center" vertical="center" wrapText="1"/>
    </xf>
    <xf numFmtId="0" fontId="12" fillId="3" borderId="21" xfId="0" applyFont="1" applyFill="1" applyBorder="1" applyAlignment="1">
      <alignment horizontal="center" vertical="center" wrapText="1"/>
    </xf>
    <xf numFmtId="3" fontId="0" fillId="0" borderId="32" xfId="0" applyNumberFormat="1" applyBorder="1" applyAlignment="1">
      <alignment horizontal="justify" vertical="center" wrapText="1"/>
    </xf>
    <xf numFmtId="0" fontId="24" fillId="0" borderId="32"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24" fillId="0" borderId="6" xfId="0" applyFont="1" applyBorder="1" applyAlignment="1" applyProtection="1">
      <alignment horizontal="justify" vertical="center" wrapText="1"/>
      <protection locked="0"/>
    </xf>
    <xf numFmtId="3" fontId="0" fillId="0" borderId="21" xfId="0" applyNumberFormat="1" applyBorder="1" applyAlignment="1">
      <alignment horizontal="justify" vertical="center" wrapText="1"/>
    </xf>
    <xf numFmtId="0" fontId="24" fillId="0" borderId="21" xfId="0" applyFont="1" applyBorder="1" applyAlignment="1" applyProtection="1">
      <alignment horizontal="justify" vertical="center" wrapText="1"/>
      <protection locked="0"/>
    </xf>
    <xf numFmtId="0" fontId="12" fillId="0" borderId="21" xfId="0" applyFont="1" applyBorder="1" applyAlignment="1" applyProtection="1">
      <alignment horizontal="justify" vertical="center" wrapText="1"/>
      <protection locked="0"/>
    </xf>
    <xf numFmtId="3" fontId="0" fillId="0" borderId="20" xfId="0" applyNumberFormat="1" applyBorder="1" applyAlignment="1">
      <alignment horizontal="justify" vertical="center" wrapText="1"/>
    </xf>
    <xf numFmtId="0" fontId="24" fillId="0" borderId="20"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2" fontId="0" fillId="0" borderId="21" xfId="3" applyNumberFormat="1" applyFont="1" applyBorder="1" applyAlignment="1">
      <alignment horizontal="justify" vertical="center" wrapText="1"/>
    </xf>
    <xf numFmtId="4" fontId="0" fillId="0" borderId="32"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71" xfId="0" applyFont="1" applyFill="1" applyBorder="1" applyAlignment="1">
      <alignment horizontal="center" vertical="center"/>
    </xf>
    <xf numFmtId="4" fontId="0" fillId="0" borderId="20" xfId="0" applyNumberFormat="1" applyBorder="1" applyAlignment="1">
      <alignment horizontal="center" vertical="center" wrapText="1"/>
    </xf>
    <xf numFmtId="0" fontId="11" fillId="3" borderId="6" xfId="0" applyFont="1" applyFill="1" applyBorder="1" applyAlignment="1">
      <alignment horizontal="center" vertical="center"/>
    </xf>
    <xf numFmtId="0" fontId="11" fillId="3" borderId="72" xfId="0" applyFont="1" applyFill="1" applyBorder="1" applyAlignment="1">
      <alignment horizontal="center" vertical="center"/>
    </xf>
    <xf numFmtId="4" fontId="0" fillId="0" borderId="43" xfId="0" applyNumberFormat="1" applyBorder="1" applyAlignment="1">
      <alignment horizontal="center" vertical="center" wrapText="1"/>
    </xf>
    <xf numFmtId="0" fontId="11" fillId="3" borderId="21" xfId="0" applyFont="1" applyFill="1" applyBorder="1" applyAlignment="1">
      <alignment horizontal="center" vertical="center"/>
    </xf>
    <xf numFmtId="0" fontId="11" fillId="3" borderId="73" xfId="0" applyFont="1" applyFill="1" applyBorder="1" applyAlignment="1">
      <alignment horizontal="center" vertical="center"/>
    </xf>
    <xf numFmtId="1" fontId="0" fillId="0" borderId="32" xfId="4" applyNumberFormat="1" applyFont="1" applyBorder="1" applyAlignment="1">
      <alignment horizontal="center" vertical="center" wrapText="1"/>
    </xf>
    <xf numFmtId="1" fontId="0" fillId="0" borderId="6" xfId="4" applyNumberFormat="1" applyFont="1" applyBorder="1" applyAlignment="1">
      <alignment horizontal="center" vertical="center" wrapText="1"/>
    </xf>
    <xf numFmtId="1" fontId="0" fillId="0" borderId="21" xfId="4" applyNumberFormat="1" applyFont="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wrapText="1"/>
      <protection locked="0"/>
    </xf>
    <xf numFmtId="4" fontId="0" fillId="0" borderId="6" xfId="0" applyNumberFormat="1"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0" fontId="0" fillId="0" borderId="20" xfId="0" applyBorder="1" applyAlignment="1">
      <alignment horizontal="left" vertical="center" wrapText="1"/>
    </xf>
    <xf numFmtId="0" fontId="0" fillId="0" borderId="87" xfId="0" applyBorder="1" applyAlignment="1">
      <alignment horizontal="justify" vertical="center" wrapText="1"/>
    </xf>
    <xf numFmtId="0" fontId="12" fillId="0" borderId="87" xfId="0" applyFont="1" applyBorder="1" applyAlignment="1">
      <alignment horizontal="justify" vertical="center" wrapText="1"/>
    </xf>
    <xf numFmtId="0" fontId="0" fillId="0" borderId="11" xfId="0" applyBorder="1" applyAlignment="1">
      <alignment horizontal="left"/>
    </xf>
    <xf numFmtId="0" fontId="0" fillId="0" borderId="88" xfId="0" applyBorder="1" applyAlignment="1">
      <alignment horizontal="justify" vertical="center" wrapText="1"/>
    </xf>
    <xf numFmtId="0" fontId="0" fillId="0" borderId="32" xfId="0" applyBorder="1" applyAlignment="1">
      <alignment horizontal="left" vertical="center" wrapText="1"/>
    </xf>
    <xf numFmtId="0" fontId="0" fillId="0" borderId="29" xfId="0" applyBorder="1" applyAlignment="1">
      <alignment vertical="center" wrapText="1"/>
    </xf>
    <xf numFmtId="0" fontId="0" fillId="0" borderId="20" xfId="0" applyBorder="1" applyAlignment="1">
      <alignment vertical="center" wrapText="1"/>
    </xf>
    <xf numFmtId="0" fontId="69" fillId="0" borderId="6" xfId="0" applyFont="1" applyBorder="1" applyAlignment="1">
      <alignment horizontal="justify" vertical="center" wrapText="1"/>
    </xf>
    <xf numFmtId="0" fontId="0" fillId="0" borderId="29" xfId="0" applyBorder="1" applyAlignment="1">
      <alignment horizontal="center" vertical="center" wrapText="1"/>
    </xf>
    <xf numFmtId="0" fontId="0" fillId="0" borderId="29" xfId="0" applyBorder="1" applyAlignment="1">
      <alignment horizontal="justify" vertical="center" wrapText="1"/>
    </xf>
    <xf numFmtId="2" fontId="30" fillId="0" borderId="32" xfId="3" applyNumberFormat="1" applyFont="1" applyBorder="1" applyAlignment="1">
      <alignment horizontal="justify" vertical="center" wrapText="1"/>
    </xf>
    <xf numFmtId="2" fontId="71" fillId="0" borderId="32" xfId="3" applyNumberFormat="1" applyFont="1" applyBorder="1" applyAlignment="1">
      <alignment horizontal="justify" vertical="center" wrapText="1"/>
    </xf>
    <xf numFmtId="2" fontId="71" fillId="0" borderId="6" xfId="3" applyNumberFormat="1" applyFont="1" applyBorder="1" applyAlignment="1">
      <alignment horizontal="justify" vertical="center" wrapText="1"/>
    </xf>
    <xf numFmtId="0" fontId="24" fillId="19" borderId="6" xfId="0" applyFont="1" applyFill="1" applyBorder="1" applyAlignment="1" applyProtection="1">
      <alignment horizontal="justify" vertical="center" wrapText="1"/>
      <protection locked="0"/>
    </xf>
    <xf numFmtId="0" fontId="24" fillId="19" borderId="32" xfId="0" applyFont="1" applyFill="1" applyBorder="1" applyAlignment="1" applyProtection="1">
      <alignment horizontal="justify" vertical="center" wrapText="1"/>
      <protection locked="0"/>
    </xf>
    <xf numFmtId="2" fontId="30" fillId="0" borderId="20" xfId="3" applyNumberFormat="1" applyFont="1" applyBorder="1" applyAlignment="1">
      <alignment horizontal="justify" vertical="center" wrapText="1"/>
    </xf>
    <xf numFmtId="2" fontId="30" fillId="0" borderId="6" xfId="3" applyNumberFormat="1" applyFont="1" applyBorder="1" applyAlignment="1">
      <alignment horizontal="justify" vertical="center" wrapText="1"/>
    </xf>
    <xf numFmtId="0" fontId="70" fillId="0" borderId="6" xfId="0" applyFont="1" applyBorder="1" applyAlignment="1" applyProtection="1">
      <alignment horizontal="justify" vertical="center" wrapText="1"/>
      <protection locked="0"/>
    </xf>
    <xf numFmtId="1" fontId="0" fillId="0" borderId="20" xfId="4" applyNumberFormat="1" applyFont="1" applyBorder="1" applyAlignment="1">
      <alignment horizontal="center" vertical="center" wrapText="1"/>
    </xf>
    <xf numFmtId="3" fontId="0" fillId="0" borderId="29" xfId="0" applyNumberFormat="1" applyBorder="1" applyAlignment="1">
      <alignment horizontal="justify" vertical="center" wrapText="1"/>
    </xf>
    <xf numFmtId="2" fontId="0" fillId="0" borderId="29" xfId="3" applyNumberFormat="1" applyFont="1" applyBorder="1" applyAlignment="1">
      <alignment horizontal="center" vertical="center" wrapText="1"/>
    </xf>
    <xf numFmtId="2" fontId="0" fillId="0" borderId="29" xfId="3" applyNumberFormat="1" applyFont="1" applyBorder="1" applyAlignment="1">
      <alignment horizontal="justify" vertical="center" wrapText="1"/>
    </xf>
    <xf numFmtId="0" fontId="12" fillId="0" borderId="29" xfId="0" applyFont="1" applyBorder="1" applyAlignment="1" applyProtection="1">
      <alignment horizontal="justify" vertical="center" wrapText="1"/>
      <protection locked="0"/>
    </xf>
    <xf numFmtId="0" fontId="72" fillId="3" borderId="6" xfId="0" applyFont="1" applyFill="1" applyBorder="1" applyAlignment="1" applyProtection="1">
      <alignment horizontal="justify" vertical="center" wrapText="1"/>
      <protection locked="0"/>
    </xf>
    <xf numFmtId="0" fontId="28" fillId="4" borderId="0" xfId="0" applyFont="1" applyFill="1" applyAlignment="1">
      <alignment horizontal="center" vertical="center"/>
    </xf>
    <xf numFmtId="0" fontId="20" fillId="4" borderId="32" xfId="1" applyFont="1" applyFill="1" applyBorder="1" applyAlignment="1">
      <alignment horizontal="center" vertical="center"/>
    </xf>
    <xf numFmtId="0" fontId="61" fillId="3" borderId="116" xfId="0" applyFont="1" applyFill="1" applyBorder="1" applyAlignment="1">
      <alignment vertical="center" wrapText="1"/>
    </xf>
    <xf numFmtId="0" fontId="61" fillId="3" borderId="112" xfId="0" applyFont="1" applyFill="1" applyBorder="1" applyAlignment="1">
      <alignment vertical="center" wrapText="1"/>
    </xf>
    <xf numFmtId="0" fontId="11" fillId="3" borderId="76" xfId="0" applyFont="1" applyFill="1" applyBorder="1"/>
    <xf numFmtId="0" fontId="11" fillId="0" borderId="76" xfId="0" applyFont="1" applyBorder="1"/>
    <xf numFmtId="0" fontId="11" fillId="3" borderId="16" xfId="0" applyFont="1" applyFill="1" applyBorder="1"/>
    <xf numFmtId="0" fontId="11" fillId="0" borderId="16" xfId="0" applyFont="1" applyBorder="1"/>
    <xf numFmtId="2" fontId="71" fillId="0" borderId="21" xfId="3" applyNumberFormat="1" applyFont="1" applyBorder="1" applyAlignment="1">
      <alignment horizontal="justify" vertical="center" wrapText="1"/>
    </xf>
    <xf numFmtId="0" fontId="12" fillId="3" borderId="29" xfId="0" applyFont="1" applyFill="1" applyBorder="1" applyAlignment="1">
      <alignment horizontal="center" vertical="center" wrapText="1"/>
    </xf>
    <xf numFmtId="1" fontId="0" fillId="0" borderId="29" xfId="4" applyNumberFormat="1" applyFont="1" applyBorder="1" applyAlignment="1">
      <alignment horizontal="center" vertical="center" wrapText="1"/>
    </xf>
    <xf numFmtId="0" fontId="0" fillId="0" borderId="21" xfId="0" applyBorder="1" applyAlignment="1">
      <alignment horizontal="left" vertical="top" wrapText="1"/>
    </xf>
    <xf numFmtId="0" fontId="28" fillId="4" borderId="10" xfId="0" applyFont="1" applyFill="1" applyBorder="1" applyAlignment="1">
      <alignment horizontal="center" vertical="center"/>
    </xf>
    <xf numFmtId="0" fontId="0" fillId="0" borderId="0" xfId="0" applyAlignment="1">
      <alignment horizontal="center"/>
    </xf>
    <xf numFmtId="2" fontId="0" fillId="0" borderId="6" xfId="3" applyNumberFormat="1" applyFont="1" applyBorder="1" applyAlignment="1">
      <alignment vertical="center" wrapText="1"/>
    </xf>
    <xf numFmtId="2" fontId="0" fillId="0" borderId="21" xfId="3" applyNumberFormat="1" applyFont="1" applyBorder="1" applyAlignment="1">
      <alignment vertical="center" wrapText="1"/>
    </xf>
    <xf numFmtId="0" fontId="64" fillId="3" borderId="0" xfId="0" applyFont="1" applyFill="1"/>
    <xf numFmtId="0" fontId="68" fillId="0" borderId="0" xfId="0" applyFont="1" applyAlignment="1">
      <alignment horizontal="center" vertical="center" wrapText="1"/>
    </xf>
    <xf numFmtId="0" fontId="65" fillId="3" borderId="0" xfId="0" applyFont="1" applyFill="1"/>
    <xf numFmtId="0" fontId="66" fillId="0" borderId="0" xfId="0" applyFont="1" applyAlignment="1">
      <alignment horizontal="justify" vertical="center" wrapText="1" readingOrder="1"/>
    </xf>
    <xf numFmtId="0" fontId="66" fillId="0" borderId="0" xfId="0" applyFont="1" applyAlignment="1">
      <alignment horizontal="left" vertical="center" wrapText="1"/>
    </xf>
    <xf numFmtId="0" fontId="64" fillId="0" borderId="0" xfId="0" applyFont="1"/>
    <xf numFmtId="0" fontId="79" fillId="0" borderId="6" xfId="0" applyFont="1" applyBorder="1" applyAlignment="1">
      <alignment horizontal="justify" vertical="center" wrapText="1"/>
    </xf>
    <xf numFmtId="0" fontId="79" fillId="0" borderId="6" xfId="0" applyFont="1" applyBorder="1" applyAlignment="1">
      <alignment horizontal="left" vertical="top" wrapText="1"/>
    </xf>
    <xf numFmtId="0" fontId="80" fillId="0" borderId="6" xfId="0" applyFont="1" applyBorder="1" applyAlignment="1">
      <alignment horizontal="justify" vertical="center" wrapText="1"/>
    </xf>
    <xf numFmtId="0" fontId="79" fillId="0" borderId="21" xfId="0" applyFont="1" applyBorder="1" applyAlignment="1">
      <alignment horizontal="justify" vertical="center" wrapText="1"/>
    </xf>
    <xf numFmtId="0" fontId="71" fillId="0" borderId="0" xfId="0" applyFont="1" applyAlignment="1">
      <alignment wrapText="1"/>
    </xf>
    <xf numFmtId="0" fontId="12" fillId="3" borderId="20" xfId="0" applyFont="1" applyFill="1" applyBorder="1" applyAlignment="1">
      <alignment horizontal="center" vertical="center" wrapText="1"/>
    </xf>
    <xf numFmtId="0" fontId="81" fillId="3" borderId="121" xfId="0" applyFont="1" applyFill="1" applyBorder="1" applyAlignment="1">
      <alignment horizontal="center" vertical="center" wrapText="1"/>
    </xf>
    <xf numFmtId="0" fontId="81" fillId="3" borderId="77" xfId="0" applyFont="1" applyFill="1" applyBorder="1" applyAlignment="1">
      <alignment horizontal="center" vertical="center" wrapText="1"/>
    </xf>
    <xf numFmtId="0" fontId="82" fillId="3" borderId="75" xfId="0" applyFont="1" applyFill="1" applyBorder="1" applyAlignment="1">
      <alignment horizontal="center" vertical="center" wrapText="1"/>
    </xf>
    <xf numFmtId="0" fontId="82" fillId="3" borderId="17" xfId="0" applyFont="1" applyFill="1" applyBorder="1" applyAlignment="1">
      <alignment horizontal="center" vertical="center" wrapText="1"/>
    </xf>
    <xf numFmtId="0" fontId="81" fillId="3" borderId="122" xfId="0" applyFont="1" applyFill="1" applyBorder="1" applyAlignment="1">
      <alignment horizontal="center" vertical="center" wrapText="1"/>
    </xf>
    <xf numFmtId="0" fontId="81" fillId="3" borderId="12" xfId="0" applyFont="1" applyFill="1" applyBorder="1" applyAlignment="1">
      <alignment horizontal="center" vertical="center" wrapText="1"/>
    </xf>
    <xf numFmtId="14" fontId="82" fillId="3" borderId="17" xfId="0" applyNumberFormat="1" applyFont="1" applyFill="1" applyBorder="1" applyAlignment="1">
      <alignment horizontal="center" vertical="center" wrapText="1"/>
    </xf>
    <xf numFmtId="0" fontId="83" fillId="0" borderId="0" xfId="0" applyFont="1" applyAlignment="1" applyProtection="1">
      <alignment vertical="center"/>
      <protection locked="0"/>
    </xf>
    <xf numFmtId="0" fontId="83" fillId="0" borderId="0" xfId="0" applyFont="1" applyProtection="1">
      <protection locked="0"/>
    </xf>
    <xf numFmtId="0" fontId="83" fillId="0" borderId="0" xfId="0" applyFont="1"/>
    <xf numFmtId="0" fontId="85" fillId="20" borderId="123" xfId="0" applyFont="1" applyFill="1" applyBorder="1" applyAlignment="1" applyProtection="1">
      <alignment horizontal="left" vertical="center" wrapText="1"/>
      <protection locked="0"/>
    </xf>
    <xf numFmtId="0" fontId="85" fillId="20" borderId="123" xfId="0" applyFont="1" applyFill="1" applyBorder="1" applyAlignment="1" applyProtection="1">
      <alignment horizontal="center" vertical="center"/>
      <protection locked="0"/>
    </xf>
    <xf numFmtId="0" fontId="86" fillId="5" borderId="123" xfId="0" applyFont="1" applyFill="1" applyBorder="1" applyAlignment="1" applyProtection="1">
      <alignment horizontal="center" vertical="center" wrapText="1"/>
      <protection locked="0"/>
    </xf>
    <xf numFmtId="0" fontId="83" fillId="0" borderId="0" xfId="0" applyFont="1" applyAlignment="1" applyProtection="1">
      <alignment horizontal="left" vertical="center"/>
      <protection locked="0"/>
    </xf>
    <xf numFmtId="0" fontId="85" fillId="0" borderId="0" xfId="0" applyFont="1" applyAlignment="1" applyProtection="1">
      <alignment horizontal="center" vertical="center"/>
      <protection locked="0"/>
    </xf>
    <xf numFmtId="0" fontId="83" fillId="0" borderId="0" xfId="0" applyFont="1" applyAlignment="1" applyProtection="1">
      <alignment horizontal="center" vertical="center"/>
      <protection locked="0"/>
    </xf>
    <xf numFmtId="0" fontId="83" fillId="0" borderId="0" xfId="0" applyFont="1" applyAlignment="1" applyProtection="1">
      <alignment horizontal="left"/>
      <protection locked="0"/>
    </xf>
    <xf numFmtId="0" fontId="83" fillId="0" borderId="0" xfId="0" applyFont="1" applyAlignment="1" applyProtection="1">
      <alignment horizontal="center"/>
      <protection locked="0"/>
    </xf>
    <xf numFmtId="0" fontId="87" fillId="21" borderId="126" xfId="0" applyFont="1" applyFill="1" applyBorder="1" applyAlignment="1">
      <alignment horizontal="center" vertical="center" wrapText="1" readingOrder="1"/>
    </xf>
    <xf numFmtId="0" fontId="89" fillId="3" borderId="126" xfId="0" applyFont="1" applyFill="1" applyBorder="1" applyAlignment="1">
      <alignment horizontal="center" vertical="center" wrapText="1" readingOrder="1"/>
    </xf>
    <xf numFmtId="0" fontId="89" fillId="3" borderId="126" xfId="0" applyFont="1" applyFill="1" applyBorder="1" applyAlignment="1">
      <alignment horizontal="left" vertical="center" wrapText="1"/>
    </xf>
    <xf numFmtId="0" fontId="89" fillId="3" borderId="126" xfId="0" applyFont="1" applyFill="1" applyBorder="1" applyAlignment="1">
      <alignment horizontal="center" vertical="center" wrapText="1"/>
    </xf>
    <xf numFmtId="0" fontId="83" fillId="3" borderId="0" xfId="0" applyFont="1" applyFill="1"/>
    <xf numFmtId="0" fontId="89" fillId="0" borderId="126" xfId="0" applyFont="1" applyBorder="1" applyAlignment="1">
      <alignment horizontal="center" vertical="center" wrapText="1" readingOrder="1"/>
    </xf>
    <xf numFmtId="0" fontId="89" fillId="0" borderId="126" xfId="0" applyFont="1" applyBorder="1" applyAlignment="1">
      <alignment horizontal="left" vertical="center" wrapText="1"/>
    </xf>
    <xf numFmtId="0" fontId="89" fillId="22" borderId="126" xfId="0" applyFont="1" applyFill="1" applyBorder="1" applyAlignment="1">
      <alignment horizontal="left" vertical="center" wrapText="1"/>
    </xf>
    <xf numFmtId="0" fontId="86" fillId="0" borderId="0" xfId="0" applyFont="1" applyAlignment="1">
      <alignment vertical="center" wrapText="1"/>
    </xf>
    <xf numFmtId="0" fontId="87" fillId="0" borderId="126" xfId="0" applyFont="1" applyBorder="1" applyAlignment="1">
      <alignment vertical="center" wrapText="1" readingOrder="1"/>
    </xf>
    <xf numFmtId="0" fontId="89" fillId="3" borderId="126" xfId="0" applyFont="1" applyFill="1" applyBorder="1" applyAlignment="1">
      <alignment horizontal="left" vertical="center" wrapText="1" readingOrder="1"/>
    </xf>
    <xf numFmtId="0" fontId="85" fillId="0" borderId="0" xfId="0" applyFont="1"/>
    <xf numFmtId="0" fontId="89" fillId="3" borderId="126" xfId="0" applyFont="1" applyFill="1" applyBorder="1" applyAlignment="1">
      <alignment horizontal="left" vertical="center"/>
    </xf>
    <xf numFmtId="0" fontId="89" fillId="3" borderId="126" xfId="0" applyFont="1" applyFill="1" applyBorder="1" applyAlignment="1">
      <alignment vertical="center" wrapText="1"/>
    </xf>
    <xf numFmtId="0" fontId="89" fillId="3" borderId="126" xfId="0" applyFont="1" applyFill="1" applyBorder="1" applyAlignment="1">
      <alignment vertical="center" wrapText="1" readingOrder="1"/>
    </xf>
    <xf numFmtId="0" fontId="89" fillId="3" borderId="126" xfId="0" applyFont="1" applyFill="1" applyBorder="1" applyAlignment="1">
      <alignment vertical="center"/>
    </xf>
    <xf numFmtId="0" fontId="89" fillId="3" borderId="126" xfId="0" applyFont="1" applyFill="1" applyBorder="1" applyAlignment="1">
      <alignment horizontal="center" vertical="center"/>
    </xf>
    <xf numFmtId="0" fontId="89" fillId="3" borderId="127" xfId="0" applyFont="1" applyFill="1" applyBorder="1" applyAlignment="1">
      <alignment horizontal="center" vertical="center" wrapText="1" readingOrder="1"/>
    </xf>
    <xf numFmtId="0" fontId="89" fillId="3" borderId="127" xfId="0" applyFont="1" applyFill="1" applyBorder="1" applyAlignment="1">
      <alignment horizontal="left" vertical="center" wrapText="1"/>
    </xf>
    <xf numFmtId="0" fontId="89" fillId="3" borderId="127" xfId="0" applyFont="1" applyFill="1" applyBorder="1" applyAlignment="1">
      <alignment horizontal="center" vertical="center"/>
    </xf>
    <xf numFmtId="0" fontId="87" fillId="0" borderId="0" xfId="0" applyFont="1" applyAlignment="1">
      <alignment vertical="center" wrapText="1" readingOrder="1"/>
    </xf>
    <xf numFmtId="0" fontId="89" fillId="3" borderId="0" xfId="0" applyFont="1" applyFill="1" applyAlignment="1">
      <alignment horizontal="center" vertical="center" wrapText="1" readingOrder="1"/>
    </xf>
    <xf numFmtId="0" fontId="89" fillId="0" borderId="0" xfId="0" applyFont="1" applyAlignment="1">
      <alignment vertical="center"/>
    </xf>
    <xf numFmtId="0" fontId="83" fillId="0" borderId="0" xfId="0" applyFont="1" applyAlignment="1">
      <alignment horizontal="left"/>
    </xf>
    <xf numFmtId="0" fontId="83" fillId="0" borderId="0" xfId="0" applyFont="1" applyAlignment="1">
      <alignment horizontal="center"/>
    </xf>
    <xf numFmtId="0" fontId="90" fillId="0" borderId="0" xfId="0" applyFont="1" applyAlignment="1">
      <alignment wrapText="1"/>
    </xf>
    <xf numFmtId="0" fontId="92" fillId="0" borderId="0" xfId="0" applyFont="1"/>
    <xf numFmtId="0" fontId="94" fillId="21" borderId="123" xfId="0" applyFont="1" applyFill="1" applyBorder="1" applyAlignment="1">
      <alignment horizontal="center" vertical="center"/>
    </xf>
    <xf numFmtId="0" fontId="94" fillId="5" borderId="123" xfId="0" applyFont="1" applyFill="1" applyBorder="1" applyAlignment="1">
      <alignment horizontal="center" vertical="center"/>
    </xf>
    <xf numFmtId="0" fontId="94" fillId="5" borderId="123" xfId="0" applyFont="1" applyFill="1" applyBorder="1" applyAlignment="1">
      <alignment vertical="center" wrapText="1"/>
    </xf>
    <xf numFmtId="0" fontId="94" fillId="3" borderId="123" xfId="0" applyFont="1" applyFill="1" applyBorder="1" applyAlignment="1">
      <alignment horizontal="left" vertical="top" wrapText="1"/>
    </xf>
    <xf numFmtId="0" fontId="95" fillId="3" borderId="123" xfId="0" applyFont="1" applyFill="1" applyBorder="1" applyAlignment="1">
      <alignment horizontal="center" vertical="center" wrapText="1"/>
    </xf>
    <xf numFmtId="0" fontId="96" fillId="3" borderId="123" xfId="0" applyFont="1" applyFill="1" applyBorder="1" applyAlignment="1">
      <alignment horizontal="center" vertical="center" wrapText="1"/>
    </xf>
    <xf numFmtId="0" fontId="96" fillId="3" borderId="123" xfId="0" applyFont="1" applyFill="1" applyBorder="1" applyAlignment="1">
      <alignment horizontal="left" vertical="center"/>
    </xf>
    <xf numFmtId="0" fontId="94" fillId="0" borderId="123" xfId="0" applyFont="1" applyBorder="1" applyAlignment="1">
      <alignment vertical="top" wrapText="1"/>
    </xf>
    <xf numFmtId="0" fontId="95" fillId="3" borderId="123" xfId="0" applyFont="1" applyFill="1" applyBorder="1" applyAlignment="1">
      <alignment horizontal="center" vertical="center"/>
    </xf>
    <xf numFmtId="0" fontId="96" fillId="3" borderId="123" xfId="0" applyFont="1" applyFill="1" applyBorder="1" applyAlignment="1">
      <alignment horizontal="center" vertical="center"/>
    </xf>
    <xf numFmtId="0" fontId="94" fillId="3" borderId="123" xfId="0" applyFont="1" applyFill="1" applyBorder="1" applyAlignment="1">
      <alignment horizontal="left" vertical="center" wrapText="1"/>
    </xf>
    <xf numFmtId="0" fontId="94" fillId="0" borderId="123" xfId="0" applyFont="1" applyBorder="1" applyAlignment="1">
      <alignment horizontal="left" vertical="center" wrapText="1"/>
    </xf>
    <xf numFmtId="0" fontId="96" fillId="0" borderId="123" xfId="0" applyFont="1" applyBorder="1" applyAlignment="1">
      <alignment horizontal="left" vertical="center"/>
    </xf>
    <xf numFmtId="0" fontId="92" fillId="0" borderId="0" xfId="0" applyFont="1" applyAlignment="1">
      <alignment horizontal="left"/>
    </xf>
    <xf numFmtId="0" fontId="90" fillId="0" borderId="0" xfId="0" applyFont="1" applyAlignment="1">
      <alignment horizontal="center"/>
    </xf>
    <xf numFmtId="0" fontId="92" fillId="0" borderId="0" xfId="0" applyFont="1" applyAlignment="1">
      <alignment horizontal="center"/>
    </xf>
    <xf numFmtId="0" fontId="20" fillId="4" borderId="26" xfId="0" applyFont="1" applyFill="1" applyBorder="1" applyAlignment="1" applyProtection="1">
      <alignment horizontal="left" vertical="center" wrapText="1"/>
      <protection locked="0"/>
    </xf>
    <xf numFmtId="0" fontId="19" fillId="15" borderId="0" xfId="0" applyFont="1" applyFill="1" applyAlignment="1" applyProtection="1">
      <alignment vertical="center" wrapText="1"/>
      <protection locked="0"/>
    </xf>
    <xf numFmtId="1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51" fillId="15" borderId="0" xfId="0" applyFont="1" applyFill="1" applyAlignment="1" applyProtection="1">
      <alignment horizontal="center" vertical="center" wrapText="1"/>
      <protection locked="0"/>
    </xf>
    <xf numFmtId="0" fontId="26" fillId="0" borderId="0" xfId="0" applyFont="1" applyAlignment="1">
      <alignment horizontal="center" wrapText="1"/>
    </xf>
    <xf numFmtId="0" fontId="22" fillId="0" borderId="0" xfId="0" applyFont="1" applyAlignment="1">
      <alignment horizontal="center"/>
    </xf>
    <xf numFmtId="0" fontId="19" fillId="15" borderId="0" xfId="0" applyFont="1" applyFill="1" applyAlignment="1" applyProtection="1">
      <alignment horizontal="center" vertical="center"/>
      <protection locked="0"/>
    </xf>
    <xf numFmtId="0" fontId="23" fillId="0" borderId="0" xfId="0" applyFont="1" applyAlignment="1">
      <alignment horizontal="center"/>
    </xf>
    <xf numFmtId="0" fontId="0" fillId="0" borderId="74" xfId="0" applyBorder="1" applyAlignment="1">
      <alignment horizontal="left" vertical="top" wrapText="1"/>
    </xf>
    <xf numFmtId="0" fontId="0" fillId="0" borderId="76" xfId="0" applyBorder="1" applyAlignment="1">
      <alignment horizontal="left" vertical="top" wrapText="1"/>
    </xf>
    <xf numFmtId="0" fontId="0" fillId="0" borderId="77"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87" fillId="3" borderId="126" xfId="0" applyFont="1" applyFill="1" applyBorder="1" applyAlignment="1">
      <alignment horizontal="center" vertical="center" wrapText="1" readingOrder="1"/>
    </xf>
    <xf numFmtId="0" fontId="87" fillId="0" borderId="126" xfId="0" applyFont="1" applyBorder="1" applyAlignment="1">
      <alignment horizontal="left" vertical="center" wrapText="1" readingOrder="1"/>
    </xf>
    <xf numFmtId="0" fontId="84" fillId="0" borderId="0" xfId="0" applyFont="1" applyAlignment="1" applyProtection="1">
      <alignment horizontal="center" vertical="center" wrapText="1"/>
      <protection locked="0"/>
    </xf>
    <xf numFmtId="0" fontId="86" fillId="5" borderId="124" xfId="0" applyFont="1" applyFill="1" applyBorder="1" applyAlignment="1" applyProtection="1">
      <alignment horizontal="center" vertical="center" wrapText="1"/>
      <protection locked="0"/>
    </xf>
    <xf numFmtId="0" fontId="86" fillId="5" borderId="125" xfId="0" applyFont="1" applyFill="1" applyBorder="1" applyAlignment="1" applyProtection="1">
      <alignment horizontal="center" vertical="center" wrapText="1"/>
      <protection locked="0"/>
    </xf>
    <xf numFmtId="0" fontId="86" fillId="5" borderId="123" xfId="0" applyFont="1" applyFill="1" applyBorder="1" applyAlignment="1" applyProtection="1">
      <alignment horizontal="center" vertical="center"/>
      <protection locked="0"/>
    </xf>
    <xf numFmtId="0" fontId="85" fillId="5" borderId="123" xfId="0" applyFont="1" applyFill="1" applyBorder="1" applyAlignment="1" applyProtection="1">
      <alignment horizontal="center" vertical="center"/>
      <protection locked="0"/>
    </xf>
    <xf numFmtId="0" fontId="88" fillId="20" borderId="126" xfId="0" applyFont="1" applyFill="1" applyBorder="1" applyAlignment="1">
      <alignment horizontal="center" vertical="center" wrapText="1" readingOrder="1"/>
    </xf>
    <xf numFmtId="0" fontId="87" fillId="0" borderId="126" xfId="0" applyFont="1" applyBorder="1" applyAlignment="1">
      <alignment horizontal="center" vertical="center" wrapText="1" readingOrder="1"/>
    </xf>
    <xf numFmtId="0" fontId="87" fillId="0" borderId="127" xfId="0" applyFont="1" applyBorder="1" applyAlignment="1">
      <alignment horizontal="center" vertical="center" wrapText="1" readingOrder="1"/>
    </xf>
    <xf numFmtId="0" fontId="87" fillId="0" borderId="128" xfId="0" applyFont="1" applyBorder="1" applyAlignment="1">
      <alignment horizontal="center" vertical="center" wrapText="1" readingOrder="1"/>
    </xf>
    <xf numFmtId="0" fontId="87" fillId="0" borderId="129" xfId="0" applyFont="1" applyBorder="1" applyAlignment="1">
      <alignment horizontal="center" vertical="center" wrapText="1" readingOrder="1"/>
    </xf>
    <xf numFmtId="0" fontId="87" fillId="0" borderId="123" xfId="0" applyFont="1" applyBorder="1" applyAlignment="1" applyProtection="1">
      <alignment horizontal="center" vertical="center"/>
      <protection locked="0"/>
    </xf>
    <xf numFmtId="0" fontId="87" fillId="21" borderId="123" xfId="0" applyFont="1" applyFill="1" applyBorder="1" applyAlignment="1" applyProtection="1">
      <alignment horizontal="center" vertical="center"/>
      <protection locked="0"/>
    </xf>
    <xf numFmtId="0" fontId="86" fillId="5" borderId="123" xfId="0" applyFont="1" applyFill="1" applyBorder="1" applyAlignment="1" applyProtection="1">
      <alignment horizontal="center" vertical="center" wrapText="1"/>
      <protection locked="0"/>
    </xf>
    <xf numFmtId="0" fontId="85" fillId="5" borderId="123" xfId="0" applyFont="1" applyFill="1" applyBorder="1" applyAlignment="1" applyProtection="1">
      <alignment horizontal="center" vertical="center" wrapText="1"/>
      <protection locked="0"/>
    </xf>
    <xf numFmtId="0" fontId="86" fillId="5" borderId="123" xfId="0" applyFont="1" applyFill="1" applyBorder="1" applyAlignment="1" applyProtection="1">
      <alignment horizontal="left" vertical="center" wrapText="1"/>
      <protection locked="0"/>
    </xf>
    <xf numFmtId="0" fontId="93" fillId="20" borderId="123" xfId="0" applyFont="1" applyFill="1" applyBorder="1" applyAlignment="1">
      <alignment horizontal="center"/>
    </xf>
    <xf numFmtId="0" fontId="91" fillId="0" borderId="0" xfId="0" applyFont="1" applyAlignment="1">
      <alignment horizontal="center" vertical="center" wrapText="1"/>
    </xf>
    <xf numFmtId="0" fontId="94" fillId="21" borderId="123" xfId="0" applyFont="1" applyFill="1" applyBorder="1" applyAlignment="1">
      <alignment horizontal="center" vertical="center" wrapText="1"/>
    </xf>
    <xf numFmtId="0" fontId="94" fillId="21" borderId="123" xfId="0" applyFont="1" applyFill="1" applyBorder="1" applyAlignment="1">
      <alignment horizontal="center" vertical="center"/>
    </xf>
    <xf numFmtId="0" fontId="77" fillId="3" borderId="0" xfId="1" applyFont="1" applyFill="1" applyAlignment="1">
      <alignment horizontal="justify" vertical="center" wrapText="1"/>
    </xf>
    <xf numFmtId="0" fontId="77" fillId="3" borderId="0" xfId="1" applyFont="1" applyFill="1" applyAlignment="1">
      <alignment horizontal="left" vertical="center" wrapText="1"/>
    </xf>
    <xf numFmtId="0" fontId="77" fillId="3" borderId="0" xfId="1" applyFont="1" applyFill="1" applyAlignment="1">
      <alignment horizontal="center"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5" xfId="1" applyFill="1" applyBorder="1" applyAlignment="1">
      <alignment horizontal="left" vertical="top" wrapText="1"/>
    </xf>
    <xf numFmtId="0" fontId="8" fillId="3" borderId="16" xfId="1" applyFill="1" applyBorder="1" applyAlignment="1">
      <alignment horizontal="left" vertical="top" wrapText="1"/>
    </xf>
    <xf numFmtId="0" fontId="8" fillId="3" borderId="17" xfId="1" applyFill="1" applyBorder="1" applyAlignment="1">
      <alignment horizontal="left" vertical="top" wrapText="1"/>
    </xf>
    <xf numFmtId="0" fontId="61" fillId="3" borderId="6" xfId="0" applyFont="1" applyFill="1" applyBorder="1" applyAlignment="1">
      <alignment horizontal="left" vertical="center" wrapText="1"/>
    </xf>
    <xf numFmtId="0" fontId="55" fillId="3" borderId="6" xfId="1" applyFont="1" applyFill="1" applyBorder="1" applyAlignment="1">
      <alignment horizontal="justify" vertical="center" wrapText="1"/>
    </xf>
    <xf numFmtId="0" fontId="55" fillId="3" borderId="72" xfId="1" applyFont="1" applyFill="1" applyBorder="1" applyAlignment="1">
      <alignment horizontal="justify" vertical="center" wrapText="1"/>
    </xf>
    <xf numFmtId="0" fontId="77" fillId="3" borderId="6" xfId="1" applyFont="1" applyFill="1" applyBorder="1" applyAlignment="1">
      <alignment horizontal="justify" vertical="center" wrapText="1"/>
    </xf>
    <xf numFmtId="0" fontId="77" fillId="3" borderId="72" xfId="1" applyFont="1" applyFill="1" applyBorder="1" applyAlignment="1">
      <alignment horizontal="justify" vertical="center" wrapText="1"/>
    </xf>
    <xf numFmtId="0" fontId="61" fillId="3" borderId="26" xfId="0" applyFont="1" applyFill="1" applyBorder="1" applyAlignment="1">
      <alignment horizontal="left" vertical="center" wrapText="1"/>
    </xf>
    <xf numFmtId="0" fontId="61" fillId="3" borderId="28" xfId="0" applyFont="1" applyFill="1" applyBorder="1" applyAlignment="1">
      <alignment horizontal="left" vertical="center" wrapText="1"/>
    </xf>
    <xf numFmtId="0" fontId="55" fillId="3" borderId="26" xfId="1" applyFont="1" applyFill="1" applyBorder="1" applyAlignment="1">
      <alignment horizontal="justify" vertical="center" wrapText="1"/>
    </xf>
    <xf numFmtId="0" fontId="55" fillId="3" borderId="95" xfId="1" applyFont="1" applyFill="1" applyBorder="1" applyAlignment="1">
      <alignment horizontal="justify" vertical="center" wrapText="1"/>
    </xf>
    <xf numFmtId="0" fontId="55"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55" fillId="3" borderId="11" xfId="1" applyFont="1" applyFill="1" applyBorder="1" applyAlignment="1">
      <alignment horizontal="left" vertical="top" wrapText="1"/>
    </xf>
    <xf numFmtId="0" fontId="55" fillId="3" borderId="0" xfId="1" applyFont="1" applyFill="1" applyAlignment="1">
      <alignment horizontal="left" vertical="top" wrapText="1"/>
    </xf>
    <xf numFmtId="0" fontId="55" fillId="3" borderId="12" xfId="1" applyFont="1" applyFill="1" applyBorder="1" applyAlignment="1">
      <alignment horizontal="left" vertical="top" wrapText="1"/>
    </xf>
    <xf numFmtId="0" fontId="62" fillId="4" borderId="81" xfId="2" applyFont="1" applyFill="1" applyBorder="1" applyAlignment="1">
      <alignment horizontal="center" vertical="center" wrapText="1"/>
    </xf>
    <xf numFmtId="0" fontId="62" fillId="4" borderId="81" xfId="1" applyFont="1" applyFill="1" applyBorder="1" applyAlignment="1">
      <alignment horizontal="center" vertical="center"/>
    </xf>
    <xf numFmtId="0" fontId="62" fillId="4" borderId="94" xfId="1" applyFont="1" applyFill="1" applyBorder="1" applyAlignment="1">
      <alignment horizontal="center" vertical="center"/>
    </xf>
    <xf numFmtId="0" fontId="61" fillId="7" borderId="6" xfId="0" applyFont="1" applyFill="1" applyBorder="1" applyAlignment="1">
      <alignment horizontal="left" vertical="center" wrapText="1"/>
    </xf>
    <xf numFmtId="0" fontId="55" fillId="3" borderId="119" xfId="1" applyFont="1" applyFill="1" applyBorder="1" applyAlignment="1">
      <alignment horizontal="justify" vertical="center" wrapText="1"/>
    </xf>
    <xf numFmtId="0" fontId="55" fillId="3" borderId="115" xfId="1" applyFont="1" applyFill="1" applyBorder="1" applyAlignment="1">
      <alignment horizontal="justify" vertical="center" wrapText="1"/>
    </xf>
    <xf numFmtId="0" fontId="61" fillId="7" borderId="26" xfId="0" applyFont="1" applyFill="1" applyBorder="1" applyAlignment="1">
      <alignment horizontal="left" vertical="center" wrapText="1"/>
    </xf>
    <xf numFmtId="0" fontId="61" fillId="7" borderId="28" xfId="0" applyFont="1" applyFill="1" applyBorder="1" applyAlignment="1">
      <alignment horizontal="left" vertical="center" wrapText="1"/>
    </xf>
    <xf numFmtId="0" fontId="55" fillId="3" borderId="114" xfId="1" applyFont="1" applyFill="1" applyBorder="1" applyAlignment="1">
      <alignment horizontal="justify" vertical="center" wrapText="1"/>
    </xf>
    <xf numFmtId="0" fontId="61" fillId="3" borderId="116" xfId="0" applyFont="1" applyFill="1" applyBorder="1" applyAlignment="1">
      <alignment vertical="center" wrapText="1"/>
    </xf>
    <xf numFmtId="0" fontId="61" fillId="3" borderId="112" xfId="0" applyFont="1" applyFill="1" applyBorder="1" applyAlignment="1">
      <alignment vertical="center" wrapText="1"/>
    </xf>
    <xf numFmtId="0" fontId="61" fillId="3" borderId="117" xfId="0" applyFont="1" applyFill="1" applyBorder="1" applyAlignment="1">
      <alignment vertical="center" wrapText="1"/>
    </xf>
    <xf numFmtId="0" fontId="61" fillId="3" borderId="118" xfId="0" applyFont="1" applyFill="1" applyBorder="1" applyAlignment="1">
      <alignment vertical="center" wrapText="1"/>
    </xf>
    <xf numFmtId="0" fontId="61" fillId="3" borderId="113" xfId="0" applyFont="1" applyFill="1" applyBorder="1" applyAlignment="1">
      <alignment vertical="center" wrapText="1"/>
    </xf>
    <xf numFmtId="0" fontId="61" fillId="3" borderId="112" xfId="0" applyFont="1" applyFill="1" applyBorder="1" applyAlignment="1">
      <alignment horizontal="left" vertical="center" wrapText="1"/>
    </xf>
    <xf numFmtId="0" fontId="61" fillId="3" borderId="113" xfId="0" applyFont="1" applyFill="1" applyBorder="1" applyAlignment="1">
      <alignment horizontal="left" vertical="center" wrapText="1"/>
    </xf>
    <xf numFmtId="0" fontId="58" fillId="4" borderId="7" xfId="1" applyFont="1" applyFill="1" applyBorder="1" applyAlignment="1">
      <alignment horizontal="center" vertical="center" wrapText="1"/>
    </xf>
    <xf numFmtId="0" fontId="58" fillId="4" borderId="8" xfId="1" applyFont="1" applyFill="1" applyBorder="1" applyAlignment="1">
      <alignment horizontal="center" vertical="center" wrapText="1"/>
    </xf>
    <xf numFmtId="0" fontId="58" fillId="4" borderId="89" xfId="1" applyFont="1" applyFill="1" applyBorder="1" applyAlignment="1">
      <alignment horizontal="center" vertical="center" wrapText="1"/>
    </xf>
    <xf numFmtId="0" fontId="59" fillId="3" borderId="9" xfId="1" quotePrefix="1" applyFont="1" applyFill="1" applyBorder="1" applyAlignment="1">
      <alignment horizontal="left" vertical="top" wrapText="1"/>
    </xf>
    <xf numFmtId="0" fontId="59" fillId="3" borderId="10" xfId="1" quotePrefix="1" applyFont="1" applyFill="1" applyBorder="1" applyAlignment="1">
      <alignment horizontal="left" vertical="top" wrapText="1"/>
    </xf>
    <xf numFmtId="0" fontId="60" fillId="3" borderId="10" xfId="1" quotePrefix="1" applyFont="1" applyFill="1" applyBorder="1" applyAlignment="1">
      <alignment horizontal="left" vertical="top" wrapText="1"/>
    </xf>
    <xf numFmtId="0" fontId="60" fillId="3" borderId="90" xfId="1" quotePrefix="1" applyFont="1" applyFill="1" applyBorder="1" applyAlignment="1">
      <alignment horizontal="left" vertical="top" wrapText="1"/>
    </xf>
    <xf numFmtId="0" fontId="54" fillId="3" borderId="13" xfId="1" quotePrefix="1" applyFont="1" applyFill="1" applyBorder="1" applyAlignment="1">
      <alignment horizontal="justify" vertical="center" wrapText="1"/>
    </xf>
    <xf numFmtId="0" fontId="54" fillId="3" borderId="14" xfId="1" quotePrefix="1" applyFont="1" applyFill="1" applyBorder="1" applyAlignment="1">
      <alignment horizontal="justify" vertical="center" wrapText="1"/>
    </xf>
    <xf numFmtId="0" fontId="54" fillId="3" borderId="91" xfId="1" quotePrefix="1" applyFont="1" applyFill="1" applyBorder="1" applyAlignment="1">
      <alignment horizontal="justify" vertical="center" wrapText="1"/>
    </xf>
    <xf numFmtId="0" fontId="55" fillId="0" borderId="11" xfId="1" quotePrefix="1" applyFont="1" applyBorder="1" applyAlignment="1">
      <alignment horizontal="left" vertical="top" wrapText="1"/>
    </xf>
    <xf numFmtId="0" fontId="55" fillId="0" borderId="0" xfId="1" quotePrefix="1" applyFont="1" applyAlignment="1">
      <alignment horizontal="left" vertical="top" wrapText="1"/>
    </xf>
    <xf numFmtId="0" fontId="55" fillId="0" borderId="12" xfId="1" quotePrefix="1" applyFont="1" applyBorder="1" applyAlignment="1">
      <alignment horizontal="left" vertical="top" wrapText="1"/>
    </xf>
    <xf numFmtId="0" fontId="62" fillId="4" borderId="76" xfId="2" applyFont="1" applyFill="1" applyBorder="1" applyAlignment="1">
      <alignment horizontal="center" vertical="center" wrapText="1"/>
    </xf>
    <xf numFmtId="0" fontId="62" fillId="4" borderId="92" xfId="2" applyFont="1" applyFill="1" applyBorder="1" applyAlignment="1">
      <alignment horizontal="center" vertical="center" wrapText="1"/>
    </xf>
    <xf numFmtId="0" fontId="62" fillId="4" borderId="111" xfId="1" applyFont="1" applyFill="1" applyBorder="1" applyAlignment="1">
      <alignment horizontal="center" vertical="center"/>
    </xf>
    <xf numFmtId="0" fontId="62" fillId="4" borderId="89" xfId="1" applyFont="1" applyFill="1" applyBorder="1" applyAlignment="1">
      <alignment horizontal="center" vertical="center"/>
    </xf>
    <xf numFmtId="0" fontId="0" fillId="3" borderId="86" xfId="0" applyFill="1" applyBorder="1" applyAlignment="1">
      <alignment horizontal="center" vertical="center" wrapText="1"/>
    </xf>
    <xf numFmtId="0" fontId="0" fillId="3" borderId="87" xfId="0" applyFill="1" applyBorder="1" applyAlignment="1">
      <alignment horizontal="center" vertical="center" wrapText="1"/>
    </xf>
    <xf numFmtId="0" fontId="0" fillId="3" borderId="88" xfId="0" applyFill="1" applyBorder="1" applyAlignment="1">
      <alignment horizontal="center" vertical="center" wrapText="1"/>
    </xf>
    <xf numFmtId="0" fontId="79" fillId="0" borderId="42" xfId="0" applyFont="1" applyBorder="1" applyAlignment="1">
      <alignment horizontal="center" vertical="center" wrapText="1"/>
    </xf>
    <xf numFmtId="0" fontId="79" fillId="0" borderId="120"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43" xfId="0" applyFont="1" applyBorder="1" applyAlignment="1">
      <alignment horizontal="center" vertical="center" wrapText="1"/>
    </xf>
    <xf numFmtId="0" fontId="0" fillId="0" borderId="104" xfId="0" applyBorder="1" applyAlignment="1">
      <alignment horizontal="center" vertical="center" wrapText="1"/>
    </xf>
    <xf numFmtId="0" fontId="0" fillId="0" borderId="42" xfId="0" applyBorder="1" applyAlignment="1">
      <alignment horizontal="center" vertical="center" wrapText="1"/>
    </xf>
    <xf numFmtId="9" fontId="0" fillId="0" borderId="25" xfId="4" applyFont="1" applyBorder="1" applyAlignment="1">
      <alignment horizontal="center" vertical="center" wrapText="1"/>
    </xf>
    <xf numFmtId="0" fontId="12" fillId="3" borderId="40"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120" xfId="0" applyFont="1" applyFill="1" applyBorder="1" applyAlignment="1">
      <alignment horizontal="center" vertical="center" wrapText="1"/>
    </xf>
    <xf numFmtId="0" fontId="78" fillId="10" borderId="11" xfId="0" applyFont="1" applyFill="1" applyBorder="1" applyAlignment="1">
      <alignment horizontal="center" vertical="center" wrapText="1"/>
    </xf>
    <xf numFmtId="0" fontId="78" fillId="10" borderId="0" xfId="0" applyFont="1" applyFill="1" applyAlignment="1">
      <alignment horizontal="center" vertical="center" wrapText="1"/>
    </xf>
    <xf numFmtId="0" fontId="78" fillId="10" borderId="12" xfId="0" applyFont="1" applyFill="1" applyBorder="1" applyAlignment="1">
      <alignment horizontal="center" vertical="center" wrapText="1"/>
    </xf>
    <xf numFmtId="0" fontId="0" fillId="0" borderId="40" xfId="0" applyBorder="1" applyAlignment="1">
      <alignment horizontal="center" vertical="center" wrapText="1"/>
    </xf>
    <xf numFmtId="0" fontId="0" fillId="0" borderId="120" xfId="0" applyBorder="1" applyAlignment="1">
      <alignment horizontal="center" vertical="center" wrapText="1"/>
    </xf>
    <xf numFmtId="9" fontId="0" fillId="0" borderId="41" xfId="4" applyFont="1" applyBorder="1" applyAlignment="1">
      <alignment horizontal="center" vertical="center" wrapText="1"/>
    </xf>
    <xf numFmtId="9" fontId="0" fillId="0" borderId="43" xfId="4" applyFont="1" applyBorder="1" applyAlignment="1">
      <alignment horizontal="center" vertical="center" wrapText="1"/>
    </xf>
    <xf numFmtId="0" fontId="27" fillId="0" borderId="41"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43" xfId="0" applyFont="1" applyBorder="1" applyAlignment="1">
      <alignment horizontal="center" vertical="center" wrapText="1"/>
    </xf>
    <xf numFmtId="0" fontId="0" fillId="0" borderId="41" xfId="0"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0" fontId="0" fillId="0" borderId="103" xfId="0" applyBorder="1" applyAlignment="1">
      <alignment horizontal="center" vertical="center" wrapText="1"/>
    </xf>
    <xf numFmtId="0" fontId="0" fillId="0" borderId="105" xfId="0" applyBorder="1" applyAlignment="1">
      <alignment horizontal="center"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3" borderId="41"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43" xfId="0" applyFill="1" applyBorder="1" applyAlignment="1">
      <alignment horizontal="center" vertical="center" wrapText="1"/>
    </xf>
    <xf numFmtId="0" fontId="27" fillId="0" borderId="32"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21" xfId="0" applyFont="1" applyBorder="1" applyAlignment="1">
      <alignment horizontal="center" vertical="center" wrapText="1"/>
    </xf>
    <xf numFmtId="0" fontId="0" fillId="0" borderId="71" xfId="0" applyBorder="1" applyAlignment="1">
      <alignment horizontal="center" vertical="center" wrapText="1"/>
    </xf>
    <xf numFmtId="0" fontId="0" fillId="0" borderId="72" xfId="0" applyBorder="1" applyAlignment="1">
      <alignment horizontal="center" vertical="center" wrapText="1"/>
    </xf>
    <xf numFmtId="0" fontId="0" fillId="0" borderId="73" xfId="0" applyBorder="1" applyAlignment="1">
      <alignment horizontal="center" vertical="center" wrapText="1"/>
    </xf>
    <xf numFmtId="0" fontId="4" fillId="16" borderId="36" xfId="0" applyFont="1" applyFill="1" applyBorder="1" applyAlignment="1" applyProtection="1">
      <alignment horizontal="center" vertical="center" wrapText="1"/>
      <protection locked="0"/>
    </xf>
    <xf numFmtId="0" fontId="4" fillId="16" borderId="84" xfId="0" applyFont="1" applyFill="1" applyBorder="1" applyAlignment="1" applyProtection="1">
      <alignment horizontal="center" vertical="center" wrapText="1"/>
      <protection locked="0"/>
    </xf>
    <xf numFmtId="0" fontId="4" fillId="16" borderId="62"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3" xfId="0" applyBorder="1" applyAlignment="1">
      <alignment horizontal="center" vertical="center" wrapText="1"/>
    </xf>
    <xf numFmtId="0" fontId="0" fillId="0" borderId="82" xfId="0" applyBorder="1" applyAlignment="1">
      <alignment horizontal="center" vertical="center" wrapText="1"/>
    </xf>
    <xf numFmtId="0" fontId="0" fillId="0" borderId="28" xfId="0" applyBorder="1" applyAlignment="1">
      <alignment horizontal="center" vertical="center" wrapText="1"/>
    </xf>
    <xf numFmtId="0" fontId="0" fillId="0" borderId="101" xfId="0" applyBorder="1" applyAlignment="1">
      <alignment horizontal="center" vertical="center" wrapText="1"/>
    </xf>
    <xf numFmtId="0" fontId="0" fillId="0" borderId="31" xfId="0" applyBorder="1" applyAlignment="1">
      <alignment horizontal="center" vertical="center" wrapText="1"/>
    </xf>
    <xf numFmtId="0" fontId="0" fillId="0" borderId="102" xfId="0" applyBorder="1" applyAlignment="1">
      <alignment horizontal="center" vertical="center" wrapText="1"/>
    </xf>
    <xf numFmtId="9" fontId="0" fillId="0" borderId="32" xfId="4" applyFont="1" applyBorder="1" applyAlignment="1">
      <alignment horizontal="center" vertical="center" wrapText="1"/>
    </xf>
    <xf numFmtId="9" fontId="0" fillId="0" borderId="6" xfId="4" applyFont="1" applyBorder="1" applyAlignment="1">
      <alignment horizontal="center" vertical="center" wrapText="1"/>
    </xf>
    <xf numFmtId="9" fontId="0" fillId="0" borderId="21" xfId="4" applyFont="1" applyBorder="1" applyAlignment="1">
      <alignment horizontal="center" vertical="center" wrapText="1"/>
    </xf>
    <xf numFmtId="0" fontId="0" fillId="3" borderId="33" xfId="0" applyFill="1" applyBorder="1" applyAlignment="1">
      <alignment horizontal="center" vertical="center" wrapText="1"/>
    </xf>
    <xf numFmtId="0" fontId="0" fillId="3" borderId="82" xfId="0" applyFill="1" applyBorder="1" applyAlignment="1">
      <alignment horizontal="center" vertical="center" wrapText="1"/>
    </xf>
    <xf numFmtId="9" fontId="53" fillId="0" borderId="32" xfId="4" applyFont="1" applyBorder="1" applyAlignment="1">
      <alignment horizontal="center" vertical="center" wrapText="1"/>
    </xf>
    <xf numFmtId="9" fontId="53" fillId="0" borderId="6" xfId="4" applyFont="1" applyBorder="1" applyAlignment="1">
      <alignment horizontal="center" vertical="center" wrapText="1"/>
    </xf>
    <xf numFmtId="9" fontId="53" fillId="0" borderId="21" xfId="4" applyFont="1" applyBorder="1" applyAlignment="1">
      <alignment horizontal="center" vertical="center" wrapText="1"/>
    </xf>
    <xf numFmtId="0" fontId="52" fillId="0" borderId="32"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21" xfId="0" applyFont="1" applyBorder="1" applyAlignment="1">
      <alignment horizontal="center" vertical="center" wrapText="1"/>
    </xf>
    <xf numFmtId="0" fontId="6" fillId="3" borderId="30"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0" xfId="0" applyFont="1" applyFill="1" applyAlignment="1">
      <alignment horizontal="center" vertical="center"/>
    </xf>
    <xf numFmtId="0" fontId="5" fillId="4" borderId="6" xfId="0" applyFont="1" applyFill="1" applyBorder="1" applyAlignment="1">
      <alignment horizontal="left" vertical="center"/>
    </xf>
    <xf numFmtId="0" fontId="4" fillId="4" borderId="36" xfId="0" applyFont="1" applyFill="1" applyBorder="1" applyAlignment="1">
      <alignment horizontal="center" vertical="center" textRotation="1"/>
    </xf>
    <xf numFmtId="0" fontId="4" fillId="4" borderId="62" xfId="0" applyFont="1" applyFill="1" applyBorder="1" applyAlignment="1">
      <alignment horizontal="center" vertical="center" textRotation="1"/>
    </xf>
    <xf numFmtId="0" fontId="4" fillId="4" borderId="52" xfId="0" applyFont="1" applyFill="1" applyBorder="1" applyAlignment="1">
      <alignment horizontal="center" vertical="center" wrapText="1"/>
    </xf>
    <xf numFmtId="0" fontId="4" fillId="4" borderId="0" xfId="0" applyFont="1" applyFill="1" applyAlignment="1">
      <alignment horizontal="center" vertical="center"/>
    </xf>
    <xf numFmtId="0" fontId="0" fillId="0" borderId="20" xfId="0" applyBorder="1" applyAlignment="1">
      <alignment horizontal="left" vertical="center" wrapText="1"/>
    </xf>
    <xf numFmtId="0" fontId="0" fillId="0" borderId="6" xfId="0" applyBorder="1" applyAlignment="1">
      <alignment horizontal="left" vertical="center" wrapText="1"/>
    </xf>
    <xf numFmtId="0" fontId="0" fillId="0" borderId="21" xfId="0" applyBorder="1" applyAlignment="1">
      <alignment horizontal="left" vertical="center" wrapText="1"/>
    </xf>
    <xf numFmtId="0" fontId="0" fillId="3" borderId="29" xfId="0" applyFill="1" applyBorder="1" applyAlignment="1">
      <alignment horizontal="center" vertical="center" wrapText="1"/>
    </xf>
    <xf numFmtId="0" fontId="2" fillId="3" borderId="26" xfId="0" applyFont="1" applyFill="1" applyBorder="1" applyAlignment="1" applyProtection="1">
      <alignment horizontal="justify" vertical="center"/>
      <protection locked="0"/>
    </xf>
    <xf numFmtId="0" fontId="0" fillId="0" borderId="27" xfId="0" applyBorder="1" applyAlignment="1">
      <alignment horizontal="justify" vertical="center"/>
    </xf>
    <xf numFmtId="0" fontId="0" fillId="0" borderId="28" xfId="0" applyBorder="1" applyAlignment="1">
      <alignment horizontal="justify" vertical="center"/>
    </xf>
    <xf numFmtId="0" fontId="4" fillId="16" borderId="48" xfId="0" applyFont="1" applyFill="1" applyBorder="1" applyAlignment="1" applyProtection="1">
      <alignment horizontal="center" vertical="center"/>
      <protection locked="0"/>
    </xf>
    <xf numFmtId="0" fontId="4" fillId="16" borderId="49" xfId="0" applyFont="1" applyFill="1" applyBorder="1" applyAlignment="1" applyProtection="1">
      <alignment horizontal="center" vertical="center"/>
      <protection locked="0"/>
    </xf>
    <xf numFmtId="0" fontId="4" fillId="4" borderId="83" xfId="0" applyFont="1" applyFill="1" applyBorder="1" applyAlignment="1">
      <alignment horizontal="center" vertical="center" wrapText="1"/>
    </xf>
    <xf numFmtId="0" fontId="4" fillId="4" borderId="62" xfId="0" applyFont="1" applyFill="1" applyBorder="1" applyAlignment="1">
      <alignment horizontal="center" vertical="center" wrapText="1"/>
    </xf>
    <xf numFmtId="0" fontId="4" fillId="4" borderId="97" xfId="0" applyFont="1" applyFill="1" applyBorder="1" applyAlignment="1">
      <alignment horizontal="center" vertical="center"/>
    </xf>
    <xf numFmtId="0" fontId="4" fillId="4" borderId="98" xfId="0" applyFont="1" applyFill="1" applyBorder="1" applyAlignment="1">
      <alignment horizontal="center" vertical="center"/>
    </xf>
    <xf numFmtId="0" fontId="4" fillId="4" borderId="99" xfId="0" applyFont="1" applyFill="1" applyBorder="1" applyAlignment="1">
      <alignment horizontal="center" vertical="center"/>
    </xf>
    <xf numFmtId="0" fontId="4" fillId="4" borderId="36" xfId="0" applyFont="1" applyFill="1" applyBorder="1" applyAlignment="1">
      <alignment horizontal="center" vertical="center" wrapText="1"/>
    </xf>
    <xf numFmtId="0" fontId="4" fillId="4" borderId="85" xfId="0" applyFont="1" applyFill="1" applyBorder="1" applyAlignment="1">
      <alignment horizontal="center" vertical="center"/>
    </xf>
    <xf numFmtId="0" fontId="4" fillId="4" borderId="49" xfId="0" applyFont="1" applyFill="1" applyBorder="1" applyAlignment="1">
      <alignment horizontal="center" vertical="center"/>
    </xf>
    <xf numFmtId="0" fontId="4" fillId="4" borderId="50" xfId="0" applyFont="1" applyFill="1" applyBorder="1" applyAlignment="1">
      <alignment horizontal="center" vertical="center"/>
    </xf>
    <xf numFmtId="0" fontId="0" fillId="11" borderId="86" xfId="0" applyFill="1" applyBorder="1" applyAlignment="1">
      <alignment horizontal="center" vertical="center" wrapText="1"/>
    </xf>
    <xf numFmtId="0" fontId="0" fillId="11" borderId="87" xfId="0" applyFill="1" applyBorder="1" applyAlignment="1">
      <alignment horizontal="center" vertical="center" wrapText="1"/>
    </xf>
    <xf numFmtId="0" fontId="0" fillId="11" borderId="88" xfId="0" applyFill="1" applyBorder="1" applyAlignment="1">
      <alignment horizontal="center" vertical="center" wrapText="1"/>
    </xf>
    <xf numFmtId="0" fontId="0" fillId="0" borderId="20" xfId="0" applyBorder="1" applyAlignment="1">
      <alignment horizontal="center" vertical="center" wrapText="1"/>
    </xf>
    <xf numFmtId="0" fontId="0" fillId="0" borderId="29" xfId="0" applyBorder="1" applyAlignment="1">
      <alignment horizontal="center" vertical="center" wrapText="1"/>
    </xf>
    <xf numFmtId="0" fontId="0" fillId="3" borderId="7" xfId="0" applyFill="1" applyBorder="1" applyAlignment="1">
      <alignment horizontal="center" vertical="center" wrapText="1"/>
    </xf>
    <xf numFmtId="0" fontId="0" fillId="3" borderId="106" xfId="0" applyFill="1" applyBorder="1" applyAlignment="1">
      <alignment horizontal="center" vertical="center" wrapText="1"/>
    </xf>
    <xf numFmtId="0" fontId="0" fillId="3" borderId="107" xfId="0" applyFill="1" applyBorder="1" applyAlignment="1">
      <alignment horizontal="center" vertical="center" wrapText="1"/>
    </xf>
    <xf numFmtId="2" fontId="0" fillId="0" borderId="32"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2" fontId="0" fillId="0" borderId="71" xfId="3" applyNumberFormat="1" applyFont="1" applyBorder="1" applyAlignment="1">
      <alignment horizontal="center" vertical="center" wrapText="1"/>
    </xf>
    <xf numFmtId="2" fontId="0" fillId="0" borderId="72" xfId="3" applyNumberFormat="1" applyFont="1" applyBorder="1" applyAlignment="1">
      <alignment horizontal="center" vertical="center" wrapText="1"/>
    </xf>
    <xf numFmtId="2" fontId="0" fillId="0" borderId="73" xfId="3" applyNumberFormat="1" applyFont="1"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29" xfId="3" applyNumberFormat="1" applyFont="1" applyBorder="1" applyAlignment="1">
      <alignment horizontal="center" vertical="center" wrapText="1"/>
    </xf>
    <xf numFmtId="0" fontId="0" fillId="0" borderId="110" xfId="0" applyBorder="1" applyAlignment="1">
      <alignment horizontal="center" vertical="center" wrapText="1"/>
    </xf>
    <xf numFmtId="0" fontId="27" fillId="0" borderId="29" xfId="0" applyFont="1" applyBorder="1" applyAlignment="1">
      <alignment horizontal="center" vertical="center" wrapText="1"/>
    </xf>
    <xf numFmtId="0" fontId="28" fillId="4" borderId="57" xfId="0" applyFont="1" applyFill="1" applyBorder="1" applyAlignment="1">
      <alignment horizontal="center" vertical="center"/>
    </xf>
    <xf numFmtId="0" fontId="28" fillId="4" borderId="58" xfId="0" applyFont="1" applyFill="1" applyBorder="1" applyAlignment="1">
      <alignment horizontal="center" vertical="center"/>
    </xf>
    <xf numFmtId="0" fontId="28" fillId="4" borderId="59" xfId="0" applyFont="1" applyFill="1" applyBorder="1" applyAlignment="1">
      <alignment horizontal="center" vertical="center"/>
    </xf>
    <xf numFmtId="0" fontId="28" fillId="4" borderId="0" xfId="0" applyFont="1" applyFill="1" applyAlignment="1">
      <alignment horizontal="center" vertical="center"/>
    </xf>
    <xf numFmtId="0" fontId="6" fillId="3" borderId="54"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35" xfId="0" applyFont="1" applyFill="1" applyBorder="1" applyAlignment="1">
      <alignment horizontal="center" vertical="center" textRotation="1"/>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3" fontId="4" fillId="4" borderId="35"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4" borderId="35" xfId="0" applyFont="1" applyFill="1" applyBorder="1" applyAlignment="1">
      <alignment horizontal="center" vertical="center" textRotation="90" wrapText="1"/>
    </xf>
    <xf numFmtId="0" fontId="4" fillId="4" borderId="36" xfId="0" applyFont="1" applyFill="1" applyBorder="1" applyAlignment="1">
      <alignment horizontal="center" vertical="center" textRotation="90" wrapText="1"/>
    </xf>
    <xf numFmtId="0" fontId="4" fillId="4" borderId="35"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88" xfId="0" applyBorder="1" applyAlignment="1">
      <alignment horizontal="center" vertical="center" wrapText="1"/>
    </xf>
    <xf numFmtId="0" fontId="2" fillId="3" borderId="6" xfId="0" applyFont="1" applyFill="1" applyBorder="1" applyAlignment="1" applyProtection="1">
      <alignment horizontal="left" vertical="center" wrapText="1"/>
      <protection locked="0"/>
    </xf>
    <xf numFmtId="0" fontId="27" fillId="0" borderId="108"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109" xfId="0" applyFont="1" applyBorder="1" applyAlignment="1">
      <alignment horizontal="center" vertical="center" wrapText="1"/>
    </xf>
    <xf numFmtId="0" fontId="0" fillId="3" borderId="9" xfId="0" applyFill="1" applyBorder="1" applyAlignment="1">
      <alignment horizontal="center" vertical="center" wrapText="1"/>
    </xf>
    <xf numFmtId="0" fontId="0" fillId="11" borderId="7" xfId="0" applyFill="1" applyBorder="1" applyAlignment="1">
      <alignment horizontal="center" vertical="center" wrapText="1"/>
    </xf>
    <xf numFmtId="0" fontId="0" fillId="11" borderId="106" xfId="0" applyFill="1" applyBorder="1" applyAlignment="1">
      <alignment horizontal="center" vertical="center" wrapText="1"/>
    </xf>
    <xf numFmtId="0" fontId="0" fillId="11" borderId="107" xfId="0" applyFill="1" applyBorder="1" applyAlignment="1">
      <alignment horizontal="center" vertical="center" wrapText="1"/>
    </xf>
    <xf numFmtId="0" fontId="0" fillId="0" borderId="6" xfId="0" applyBorder="1" applyAlignment="1">
      <alignment horizontal="center" vertical="center"/>
    </xf>
    <xf numFmtId="0" fontId="0" fillId="0" borderId="21" xfId="0" applyBorder="1" applyAlignment="1">
      <alignment horizontal="center" vertical="center"/>
    </xf>
    <xf numFmtId="9" fontId="0" fillId="0" borderId="25" xfId="0" applyNumberFormat="1" applyBorder="1" applyAlignment="1">
      <alignment horizontal="center" vertical="center" wrapText="1"/>
    </xf>
    <xf numFmtId="9" fontId="0" fillId="0" borderId="20" xfId="0" applyNumberFormat="1" applyBorder="1" applyAlignment="1">
      <alignment horizontal="center" vertical="center" wrapText="1"/>
    </xf>
    <xf numFmtId="2" fontId="0" fillId="0" borderId="25" xfId="0" applyNumberFormat="1" applyBorder="1" applyAlignment="1">
      <alignment horizontal="center" vertical="center" wrapText="1"/>
    </xf>
    <xf numFmtId="2" fontId="0" fillId="0" borderId="20" xfId="0" applyNumberFormat="1" applyBorder="1" applyAlignment="1">
      <alignment horizontal="center" vertical="center" wrapText="1"/>
    </xf>
    <xf numFmtId="0" fontId="0" fillId="3" borderId="96" xfId="0" applyFill="1" applyBorder="1" applyAlignment="1">
      <alignment horizontal="center" vertical="center" wrapText="1"/>
    </xf>
    <xf numFmtId="0" fontId="27" fillId="0" borderId="20" xfId="0" applyFont="1" applyBorder="1" applyAlignment="1">
      <alignment horizontal="center" vertical="center" wrapText="1"/>
    </xf>
    <xf numFmtId="0" fontId="0" fillId="0" borderId="96" xfId="0" applyBorder="1" applyAlignment="1">
      <alignment horizontal="center" vertical="center" wrapText="1"/>
    </xf>
    <xf numFmtId="9" fontId="0" fillId="0" borderId="41" xfId="0" applyNumberFormat="1" applyBorder="1" applyAlignment="1">
      <alignment horizontal="center" vertical="center" wrapText="1"/>
    </xf>
    <xf numFmtId="0" fontId="4" fillId="4" borderId="6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53" xfId="0" applyFont="1" applyFill="1" applyBorder="1" applyAlignment="1">
      <alignment horizontal="center" vertical="center"/>
    </xf>
    <xf numFmtId="0" fontId="4" fillId="4" borderId="70"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61" xfId="0" applyFont="1" applyFill="1" applyBorder="1" applyAlignment="1">
      <alignment horizontal="center" vertical="center"/>
    </xf>
    <xf numFmtId="0" fontId="4" fillId="3" borderId="100" xfId="0" applyFont="1" applyFill="1" applyBorder="1" applyAlignment="1">
      <alignment horizontal="center" vertical="center" wrapText="1"/>
    </xf>
    <xf numFmtId="0" fontId="4" fillId="3" borderId="63" xfId="0" applyFont="1" applyFill="1" applyBorder="1" applyAlignment="1">
      <alignment horizontal="center" vertical="center" wrapText="1"/>
    </xf>
    <xf numFmtId="2" fontId="0" fillId="0" borderId="41" xfId="0" applyNumberFormat="1" applyBorder="1" applyAlignment="1">
      <alignment horizontal="center" vertical="center" wrapText="1"/>
    </xf>
    <xf numFmtId="0" fontId="28" fillId="4" borderId="6" xfId="0" applyFont="1" applyFill="1" applyBorder="1" applyAlignment="1">
      <alignment horizontal="center" vertical="center"/>
    </xf>
    <xf numFmtId="0" fontId="6" fillId="3" borderId="6" xfId="0" applyFont="1" applyFill="1" applyBorder="1" applyAlignment="1">
      <alignment horizontal="center" vertical="center"/>
    </xf>
    <xf numFmtId="0" fontId="0" fillId="11" borderId="96" xfId="0" applyFill="1" applyBorder="1" applyAlignment="1">
      <alignment horizontal="center" vertical="center" wrapText="1"/>
    </xf>
    <xf numFmtId="0" fontId="49" fillId="0" borderId="31" xfId="0" applyFont="1" applyBorder="1" applyAlignment="1">
      <alignment horizontal="left" vertical="top" wrapText="1"/>
    </xf>
    <xf numFmtId="0" fontId="49" fillId="0" borderId="0" xfId="0" applyFont="1" applyAlignment="1">
      <alignment horizontal="left" vertical="top" wrapText="1"/>
    </xf>
    <xf numFmtId="0" fontId="49" fillId="0" borderId="69" xfId="0" applyFont="1" applyBorder="1" applyAlignment="1">
      <alignment horizontal="left" vertical="top" wrapText="1"/>
    </xf>
    <xf numFmtId="0" fontId="49" fillId="0" borderId="31" xfId="0" applyFont="1" applyBorder="1" applyAlignment="1">
      <alignment horizontal="left" vertical="center" wrapText="1"/>
    </xf>
    <xf numFmtId="0" fontId="49" fillId="0" borderId="0" xfId="0" applyFont="1" applyAlignment="1">
      <alignment horizontal="left" vertical="center" wrapText="1"/>
    </xf>
    <xf numFmtId="0" fontId="49" fillId="0" borderId="69" xfId="0" applyFont="1" applyBorder="1" applyAlignment="1">
      <alignment horizontal="left" vertical="center" wrapText="1"/>
    </xf>
    <xf numFmtId="0" fontId="49" fillId="0" borderId="6" xfId="0" applyFont="1" applyBorder="1" applyAlignment="1">
      <alignment horizontal="left" vertical="center" wrapText="1"/>
    </xf>
    <xf numFmtId="0" fontId="45" fillId="6" borderId="0" xfId="0" applyFont="1" applyFill="1" applyAlignment="1">
      <alignment horizontal="center" vertical="center" wrapText="1" readingOrder="1"/>
    </xf>
    <xf numFmtId="0" fontId="45" fillId="6" borderId="6" xfId="0" applyFont="1" applyFill="1" applyBorder="1" applyAlignment="1">
      <alignment horizontal="center" vertical="center" wrapText="1" readingOrder="1"/>
    </xf>
    <xf numFmtId="0" fontId="43" fillId="0" borderId="68" xfId="0" applyFont="1" applyBorder="1" applyAlignment="1">
      <alignment horizontal="center" vertical="center"/>
    </xf>
    <xf numFmtId="0" fontId="43" fillId="0" borderId="10" xfId="0" applyFont="1" applyBorder="1" applyAlignment="1">
      <alignment horizontal="center" vertical="center"/>
    </xf>
    <xf numFmtId="0" fontId="15" fillId="3" borderId="16" xfId="0" applyFont="1" applyFill="1" applyBorder="1" applyAlignment="1">
      <alignment horizontal="center"/>
    </xf>
    <xf numFmtId="0" fontId="15" fillId="3" borderId="17" xfId="0" applyFont="1" applyFill="1" applyBorder="1" applyAlignment="1">
      <alignment horizontal="center"/>
    </xf>
    <xf numFmtId="0" fontId="57" fillId="0" borderId="11" xfId="0" applyFont="1" applyBorder="1" applyAlignment="1">
      <alignment horizontal="center" vertical="center" wrapText="1"/>
    </xf>
    <xf numFmtId="0" fontId="57" fillId="0" borderId="0" xfId="0" applyFont="1" applyAlignment="1">
      <alignment horizontal="center" vertical="center" wrapText="1"/>
    </xf>
    <xf numFmtId="0" fontId="32" fillId="12" borderId="0" xfId="0" applyFont="1" applyFill="1" applyAlignment="1">
      <alignment horizontal="center" vertical="center" wrapText="1" readingOrder="1"/>
    </xf>
    <xf numFmtId="0" fontId="32"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2" fillId="12" borderId="11" xfId="0" applyFont="1" applyFill="1" applyBorder="1" applyAlignment="1">
      <alignment horizontal="center" vertical="center" textRotation="90" wrapText="1" readingOrder="1"/>
    </xf>
    <xf numFmtId="0" fontId="32" fillId="12" borderId="0" xfId="0" applyFont="1" applyFill="1" applyAlignment="1">
      <alignment horizontal="center" vertical="center" textRotation="90" wrapText="1" readingOrder="1"/>
    </xf>
    <xf numFmtId="0" fontId="33" fillId="14" borderId="22" xfId="0" applyFont="1" applyFill="1" applyBorder="1" applyAlignment="1">
      <alignment horizontal="center" vertical="center" wrapText="1" readingOrder="1"/>
    </xf>
    <xf numFmtId="0" fontId="33" fillId="14" borderId="23" xfId="0" applyFont="1" applyFill="1" applyBorder="1" applyAlignment="1">
      <alignment horizontal="center" vertical="center" wrapText="1" readingOrder="1"/>
    </xf>
    <xf numFmtId="0" fontId="33" fillId="14" borderId="24"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3" fillId="13" borderId="22" xfId="0" applyFont="1" applyFill="1" applyBorder="1" applyAlignment="1">
      <alignment horizontal="center" vertical="center" wrapText="1" readingOrder="1"/>
    </xf>
    <xf numFmtId="0" fontId="33" fillId="13" borderId="23" xfId="0" applyFont="1" applyFill="1" applyBorder="1" applyAlignment="1">
      <alignment horizontal="center" vertical="center" wrapText="1" readingOrder="1"/>
    </xf>
    <xf numFmtId="0" fontId="14" fillId="3" borderId="30"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33" fillId="18" borderId="22" xfId="0" applyFont="1" applyFill="1" applyBorder="1" applyAlignment="1">
      <alignment horizontal="center" vertical="center" wrapText="1" readingOrder="1"/>
    </xf>
    <xf numFmtId="0" fontId="33" fillId="18" borderId="23" xfId="0" applyFont="1" applyFill="1" applyBorder="1" applyAlignment="1">
      <alignment horizontal="center" vertical="center" wrapText="1" readingOrder="1"/>
    </xf>
    <xf numFmtId="0" fontId="33" fillId="7" borderId="22" xfId="0" applyFont="1" applyFill="1" applyBorder="1" applyAlignment="1">
      <alignment horizontal="center" vertical="center" wrapText="1" readingOrder="1"/>
    </xf>
    <xf numFmtId="0" fontId="33" fillId="7" borderId="23" xfId="0" applyFont="1" applyFill="1" applyBorder="1" applyAlignment="1">
      <alignment horizontal="center" vertical="center" wrapText="1" readingOrder="1"/>
    </xf>
    <xf numFmtId="0" fontId="14" fillId="0" borderId="6" xfId="0" applyFont="1" applyBorder="1" applyAlignment="1">
      <alignment horizontal="center" vertical="center" wrapText="1"/>
    </xf>
    <xf numFmtId="1" fontId="35" fillId="0" borderId="87" xfId="0" applyNumberFormat="1" applyFont="1" applyBorder="1" applyAlignment="1" applyProtection="1">
      <alignment horizontal="center" vertical="center" wrapText="1"/>
      <protection locked="0"/>
    </xf>
    <xf numFmtId="1" fontId="35" fillId="0" borderId="88" xfId="0" applyNumberFormat="1" applyFont="1" applyBorder="1" applyAlignment="1" applyProtection="1">
      <alignment horizontal="center" vertical="center" wrapText="1"/>
      <protection locked="0"/>
    </xf>
    <xf numFmtId="1" fontId="35" fillId="0" borderId="6" xfId="0" applyNumberFormat="1" applyFont="1" applyBorder="1" applyAlignment="1" applyProtection="1">
      <alignment horizontal="center" vertical="center" wrapText="1"/>
      <protection locked="0"/>
    </xf>
    <xf numFmtId="1" fontId="35" fillId="0" borderId="21" xfId="0" applyNumberFormat="1" applyFont="1" applyBorder="1" applyAlignment="1" applyProtection="1">
      <alignment horizontal="center" vertical="center" wrapText="1"/>
      <protection locked="0"/>
    </xf>
    <xf numFmtId="1" fontId="24" fillId="0" borderId="6" xfId="0" applyNumberFormat="1"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1" fontId="35" fillId="0" borderId="6" xfId="0" applyNumberFormat="1" applyFont="1" applyBorder="1" applyAlignment="1">
      <alignment horizontal="center" vertical="center"/>
    </xf>
    <xf numFmtId="0" fontId="35" fillId="0" borderId="6" xfId="0" applyFont="1" applyBorder="1" applyAlignment="1">
      <alignment horizontal="center" vertical="center"/>
    </xf>
    <xf numFmtId="0" fontId="35" fillId="0" borderId="21" xfId="0" applyFont="1" applyBorder="1" applyAlignment="1">
      <alignment horizontal="center" vertical="center"/>
    </xf>
    <xf numFmtId="0" fontId="13" fillId="0" borderId="6" xfId="0" applyFont="1" applyBorder="1" applyAlignment="1">
      <alignment horizontal="center" vertical="center"/>
    </xf>
    <xf numFmtId="0" fontId="13" fillId="0" borderId="21" xfId="0" applyFont="1" applyBorder="1" applyAlignment="1">
      <alignment horizontal="center" vertical="center"/>
    </xf>
    <xf numFmtId="0" fontId="13" fillId="0" borderId="72" xfId="0" applyFont="1" applyBorder="1" applyAlignment="1">
      <alignment horizontal="center" vertical="center"/>
    </xf>
    <xf numFmtId="0" fontId="13" fillId="0" borderId="73" xfId="0" applyFont="1" applyBorder="1" applyAlignment="1">
      <alignment horizontal="center" vertical="center"/>
    </xf>
    <xf numFmtId="0" fontId="13" fillId="0" borderId="6"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8" fillId="4" borderId="2" xfId="0" applyFont="1" applyFill="1" applyBorder="1" applyAlignment="1">
      <alignment horizontal="center" vertical="center" wrapText="1"/>
    </xf>
    <xf numFmtId="0" fontId="38" fillId="4" borderId="47"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33" xfId="0" applyFont="1" applyFill="1" applyBorder="1" applyAlignment="1">
      <alignment horizontal="center" vertical="center" wrapText="1"/>
    </xf>
    <xf numFmtId="0" fontId="30" fillId="17" borderId="44" xfId="0" applyFont="1" applyFill="1" applyBorder="1" applyAlignment="1">
      <alignment horizontal="center"/>
    </xf>
    <xf numFmtId="0" fontId="30" fillId="17" borderId="45" xfId="0" applyFont="1" applyFill="1" applyBorder="1" applyAlignment="1">
      <alignment horizontal="center"/>
    </xf>
    <xf numFmtId="1" fontId="35" fillId="0" borderId="86" xfId="0" applyNumberFormat="1" applyFont="1" applyBorder="1" applyAlignment="1" applyProtection="1">
      <alignment horizontal="center" vertical="center" wrapText="1"/>
      <protection locked="0"/>
    </xf>
    <xf numFmtId="1" fontId="35" fillId="0" borderId="32" xfId="0" applyNumberFormat="1" applyFont="1" applyBorder="1" applyAlignment="1" applyProtection="1">
      <alignment horizontal="center" vertical="center" wrapText="1"/>
      <protection locked="0"/>
    </xf>
    <xf numFmtId="0" fontId="13" fillId="0" borderId="32" xfId="0" applyFont="1" applyBorder="1" applyAlignment="1">
      <alignment horizontal="center" vertical="center"/>
    </xf>
    <xf numFmtId="0" fontId="13" fillId="0" borderId="71" xfId="0" applyFont="1" applyBorder="1" applyAlignment="1">
      <alignment horizontal="center" vertical="center"/>
    </xf>
    <xf numFmtId="0" fontId="13" fillId="0" borderId="32" xfId="0" applyFont="1" applyBorder="1" applyAlignment="1" applyProtection="1">
      <alignment horizontal="center" vertical="center"/>
      <protection locked="0"/>
    </xf>
    <xf numFmtId="0" fontId="37" fillId="4" borderId="36" xfId="0" applyFont="1" applyFill="1" applyBorder="1" applyAlignment="1">
      <alignment horizontal="center" vertical="center" wrapText="1"/>
    </xf>
    <xf numFmtId="0" fontId="37" fillId="4" borderId="39" xfId="0" applyFont="1" applyFill="1" applyBorder="1" applyAlignment="1">
      <alignment horizontal="center" vertical="center" wrapText="1"/>
    </xf>
    <xf numFmtId="0" fontId="37" fillId="4" borderId="37"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36" fillId="4" borderId="37" xfId="0" applyFont="1" applyFill="1" applyBorder="1" applyAlignment="1" applyProtection="1">
      <alignment horizontal="center" vertical="center" wrapText="1"/>
      <protection locked="0"/>
    </xf>
    <xf numFmtId="0" fontId="36" fillId="4" borderId="37" xfId="0" applyFont="1" applyFill="1" applyBorder="1" applyAlignment="1">
      <alignment horizontal="center" vertical="center"/>
    </xf>
    <xf numFmtId="0" fontId="36" fillId="4" borderId="46" xfId="0" applyFont="1" applyFill="1" applyBorder="1" applyAlignment="1">
      <alignment horizontal="center" vertical="center"/>
    </xf>
    <xf numFmtId="0" fontId="36" fillId="4" borderId="38" xfId="0" applyFont="1" applyFill="1" applyBorder="1" applyAlignment="1">
      <alignment horizontal="center" vertical="center"/>
    </xf>
    <xf numFmtId="0" fontId="36" fillId="16" borderId="35" xfId="0" applyFont="1" applyFill="1" applyBorder="1" applyAlignment="1" applyProtection="1">
      <alignment horizontal="center" vertical="center" wrapText="1"/>
      <protection locked="0"/>
    </xf>
    <xf numFmtId="0" fontId="36" fillId="4" borderId="35" xfId="0" applyFont="1" applyFill="1" applyBorder="1" applyAlignment="1" applyProtection="1">
      <alignment horizontal="center" vertical="center" wrapText="1"/>
      <protection locked="0"/>
    </xf>
    <xf numFmtId="0" fontId="2" fillId="3" borderId="26" xfId="0" applyFont="1" applyFill="1" applyBorder="1" applyAlignment="1" applyProtection="1">
      <alignment horizontal="left" vertical="center" wrapText="1"/>
      <protection locked="0"/>
    </xf>
    <xf numFmtId="0" fontId="2" fillId="3" borderId="27" xfId="0" applyFont="1" applyFill="1" applyBorder="1" applyAlignment="1" applyProtection="1">
      <alignment horizontal="left" vertical="center" wrapText="1"/>
      <protection locked="0"/>
    </xf>
    <xf numFmtId="0" fontId="2" fillId="3" borderId="28" xfId="0" applyFont="1" applyFill="1" applyBorder="1" applyAlignment="1" applyProtection="1">
      <alignment horizontal="left" vertical="center" wrapText="1"/>
      <protection locked="0"/>
    </xf>
    <xf numFmtId="1" fontId="24" fillId="0" borderId="32" xfId="0" applyNumberFormat="1" applyFont="1" applyBorder="1" applyAlignment="1">
      <alignment horizontal="center" vertical="center"/>
    </xf>
    <xf numFmtId="1" fontId="35" fillId="0" borderId="32" xfId="0" applyNumberFormat="1" applyFont="1" applyBorder="1" applyAlignment="1">
      <alignment horizontal="center" vertical="center"/>
    </xf>
    <xf numFmtId="1" fontId="24" fillId="0" borderId="41" xfId="0" applyNumberFormat="1" applyFont="1" applyBorder="1" applyAlignment="1">
      <alignment horizontal="center" vertical="center"/>
    </xf>
    <xf numFmtId="1" fontId="24" fillId="0" borderId="25" xfId="0" applyNumberFormat="1" applyFont="1" applyBorder="1" applyAlignment="1">
      <alignment horizontal="center" vertical="center"/>
    </xf>
    <xf numFmtId="1" fontId="24" fillId="0" borderId="43" xfId="0" applyNumberFormat="1" applyFont="1" applyBorder="1" applyAlignment="1">
      <alignment horizontal="center" vertical="center"/>
    </xf>
    <xf numFmtId="1" fontId="35" fillId="0" borderId="41" xfId="0" applyNumberFormat="1" applyFont="1" applyBorder="1" applyAlignment="1">
      <alignment horizontal="center" vertical="center"/>
    </xf>
    <xf numFmtId="1" fontId="35" fillId="0" borderId="25" xfId="0" applyNumberFormat="1" applyFont="1" applyBorder="1" applyAlignment="1">
      <alignment horizontal="center" vertical="center"/>
    </xf>
    <xf numFmtId="1" fontId="35" fillId="0" borderId="43" xfId="0" applyNumberFormat="1" applyFont="1" applyBorder="1" applyAlignment="1">
      <alignment horizontal="center" vertical="center"/>
    </xf>
    <xf numFmtId="0" fontId="13" fillId="0" borderId="41" xfId="0" applyFont="1" applyBorder="1" applyAlignment="1">
      <alignment horizontal="center" vertical="center"/>
    </xf>
    <xf numFmtId="0" fontId="13" fillId="0" borderId="25" xfId="0" applyFont="1" applyBorder="1" applyAlignment="1">
      <alignment horizontal="center" vertical="center"/>
    </xf>
    <xf numFmtId="0" fontId="13" fillId="0" borderId="43" xfId="0" applyFont="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05" xfId="0" applyFont="1" applyBorder="1" applyAlignment="1">
      <alignment horizontal="center" vertical="center"/>
    </xf>
    <xf numFmtId="1" fontId="35" fillId="11" borderId="40" xfId="0" applyNumberFormat="1" applyFont="1" applyFill="1" applyBorder="1" applyAlignment="1" applyProtection="1">
      <alignment horizontal="center" vertical="center" wrapText="1"/>
      <protection locked="0"/>
    </xf>
    <xf numFmtId="1" fontId="35" fillId="11" borderId="42" xfId="0" applyNumberFormat="1" applyFont="1" applyFill="1" applyBorder="1" applyAlignment="1" applyProtection="1">
      <alignment horizontal="center" vertical="center" wrapText="1"/>
      <protection locked="0"/>
    </xf>
    <xf numFmtId="1" fontId="35" fillId="11" borderId="120" xfId="0" applyNumberFormat="1" applyFont="1" applyFill="1" applyBorder="1" applyAlignment="1" applyProtection="1">
      <alignment horizontal="center" vertical="center" wrapText="1"/>
      <protection locked="0"/>
    </xf>
    <xf numFmtId="0" fontId="13" fillId="0" borderId="41"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1" fontId="35" fillId="0" borderId="41" xfId="0" applyNumberFormat="1" applyFont="1" applyBorder="1" applyAlignment="1" applyProtection="1">
      <alignment horizontal="center" vertical="center" wrapText="1"/>
      <protection locked="0"/>
    </xf>
    <xf numFmtId="1" fontId="35" fillId="0" borderId="25" xfId="0" applyNumberFormat="1" applyFont="1" applyBorder="1" applyAlignment="1" applyProtection="1">
      <alignment horizontal="center" vertical="center" wrapText="1"/>
      <protection locked="0"/>
    </xf>
    <xf numFmtId="1" fontId="35" fillId="0" borderId="43" xfId="0" applyNumberFormat="1" applyFont="1" applyBorder="1" applyAlignment="1" applyProtection="1">
      <alignment horizontal="center" vertical="center" wrapText="1"/>
      <protection locked="0"/>
    </xf>
    <xf numFmtId="0" fontId="97" fillId="19" borderId="86" xfId="0" applyFont="1" applyFill="1" applyBorder="1" applyAlignment="1">
      <alignment horizontal="center" vertical="center" wrapText="1"/>
    </xf>
    <xf numFmtId="0" fontId="97" fillId="19" borderId="87" xfId="0" applyFont="1" applyFill="1" applyBorder="1" applyAlignment="1">
      <alignment horizontal="center" vertical="center" wrapText="1"/>
    </xf>
    <xf numFmtId="0" fontId="97" fillId="19" borderId="88" xfId="0" applyFont="1" applyFill="1" applyBorder="1" applyAlignment="1">
      <alignment horizontal="center" vertical="center" wrapText="1"/>
    </xf>
  </cellXfs>
  <cellStyles count="5">
    <cellStyle name="Millares" xfId="3" builtinId="3"/>
    <cellStyle name="Normal" xfId="0" builtinId="0"/>
    <cellStyle name="Normal - Style1 2" xfId="1" xr:uid="{00000000-0005-0000-0000-000002000000}"/>
    <cellStyle name="Normal 2 2" xfId="2" xr:uid="{00000000-0005-0000-0000-000003000000}"/>
    <cellStyle name="Porcentaje" xfId="4" builtinId="5"/>
  </cellStyles>
  <dxfs count="703">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C92AE92C-F167-44EC-BF7B-612CEE08AFF7}"/>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12" name="Imagen 3">
          <a:extLst>
            <a:ext uri="{FF2B5EF4-FFF2-40B4-BE49-F238E27FC236}">
              <a16:creationId xmlns:a16="http://schemas.microsoft.com/office/drawing/2014/main" id="{7C3442F1-5357-4697-8C59-0638175FA7A5}"/>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editAs="oneCell">
    <xdr:from>
      <xdr:col>7</xdr:col>
      <xdr:colOff>58615</xdr:colOff>
      <xdr:row>1</xdr:row>
      <xdr:rowOff>43962</xdr:rowOff>
    </xdr:from>
    <xdr:to>
      <xdr:col>8</xdr:col>
      <xdr:colOff>553590</xdr:colOff>
      <xdr:row>3</xdr:row>
      <xdr:rowOff>139212</xdr:rowOff>
    </xdr:to>
    <xdr:pic>
      <xdr:nvPicPr>
        <xdr:cNvPr id="17" name="Picture 9">
          <a:extLst>
            <a:ext uri="{FF2B5EF4-FFF2-40B4-BE49-F238E27FC236}">
              <a16:creationId xmlns:a16="http://schemas.microsoft.com/office/drawing/2014/main" id="{E24DB9D3-89E2-4B84-AF61-92A2672D7A2A}"/>
            </a:ext>
          </a:extLst>
        </xdr:cNvPr>
        <xdr:cNvPicPr>
          <a:picLocks noChangeAspect="1"/>
        </xdr:cNvPicPr>
      </xdr:nvPicPr>
      <xdr:blipFill>
        <a:blip xmlns:r="http://schemas.openxmlformats.org/officeDocument/2006/relationships" r:embed="rId2"/>
        <a:stretch>
          <a:fillRect/>
        </a:stretch>
      </xdr:blipFill>
      <xdr:spPr>
        <a:xfrm>
          <a:off x="7392865" y="307731"/>
          <a:ext cx="1322917" cy="4762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173180</xdr:colOff>
      <xdr:row>0</xdr:row>
      <xdr:rowOff>190501</xdr:rowOff>
    </xdr:from>
    <xdr:to>
      <xdr:col>1</xdr:col>
      <xdr:colOff>2008908</xdr:colOff>
      <xdr:row>1</xdr:row>
      <xdr:rowOff>899103</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180" y="190501"/>
          <a:ext cx="3065319" cy="916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398319</xdr:colOff>
      <xdr:row>1</xdr:row>
      <xdr:rowOff>69273</xdr:rowOff>
    </xdr:from>
    <xdr:to>
      <xdr:col>12</xdr:col>
      <xdr:colOff>1442345</xdr:colOff>
      <xdr:row>1</xdr:row>
      <xdr:rowOff>910648</xdr:rowOff>
    </xdr:to>
    <xdr:pic>
      <xdr:nvPicPr>
        <xdr:cNvPr id="6" name="Picture 10">
          <a:extLst>
            <a:ext uri="{FF2B5EF4-FFF2-40B4-BE49-F238E27FC236}">
              <a16:creationId xmlns:a16="http://schemas.microsoft.com/office/drawing/2014/main" id="{4E16FCE1-1CD9-4FFD-ABB1-3AB34424306B}"/>
            </a:ext>
          </a:extLst>
        </xdr:cNvPr>
        <xdr:cNvPicPr>
          <a:picLocks noChangeAspect="1"/>
        </xdr:cNvPicPr>
      </xdr:nvPicPr>
      <xdr:blipFill>
        <a:blip xmlns:r="http://schemas.openxmlformats.org/officeDocument/2006/relationships" r:embed="rId2"/>
        <a:stretch>
          <a:fillRect/>
        </a:stretch>
      </xdr:blipFill>
      <xdr:spPr>
        <a:xfrm>
          <a:off x="16919864" y="277091"/>
          <a:ext cx="2221663" cy="841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441960</xdr:colOff>
      <xdr:row>7</xdr:row>
      <xdr:rowOff>243840</xdr:rowOff>
    </xdr:from>
    <xdr:ext cx="1539240" cy="1508760"/>
    <xdr:sp macro="" textlink="">
      <xdr:nvSpPr>
        <xdr:cNvPr id="29" name="CuadroTexto 28">
          <a:extLst>
            <a:ext uri="{FF2B5EF4-FFF2-40B4-BE49-F238E27FC236}">
              <a16:creationId xmlns:a16="http://schemas.microsoft.com/office/drawing/2014/main" id="{996D1429-04EB-47EE-9CC0-84AD5F8045FE}"/>
            </a:ext>
          </a:extLst>
        </xdr:cNvPr>
        <xdr:cNvSpPr txBox="1"/>
      </xdr:nvSpPr>
      <xdr:spPr>
        <a:xfrm>
          <a:off x="13957935" y="4787265"/>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relacion 1 a 1</a:t>
          </a:r>
        </a:p>
        <a:p>
          <a:endParaRPr lang="es-CO" sz="1100" baseline="0">
            <a:solidFill>
              <a:srgbClr val="595959"/>
            </a:solidFill>
            <a:latin typeface="Azo Sans" panose="020B0603030303020204" pitchFamily="34" charset="77"/>
          </a:endParaRPr>
        </a:p>
      </xdr:txBody>
    </xdr:sp>
    <xdr:clientData/>
  </xdr:oneCellAnchor>
  <xdr:twoCellAnchor editAs="oneCell">
    <xdr:from>
      <xdr:col>0</xdr:col>
      <xdr:colOff>92604</xdr:colOff>
      <xdr:row>0</xdr:row>
      <xdr:rowOff>79375</xdr:rowOff>
    </xdr:from>
    <xdr:to>
      <xdr:col>0</xdr:col>
      <xdr:colOff>2977311</xdr:colOff>
      <xdr:row>0</xdr:row>
      <xdr:rowOff>891449</xdr:rowOff>
    </xdr:to>
    <xdr:pic>
      <xdr:nvPicPr>
        <xdr:cNvPr id="30" name="Picture 8">
          <a:extLst>
            <a:ext uri="{FF2B5EF4-FFF2-40B4-BE49-F238E27FC236}">
              <a16:creationId xmlns:a16="http://schemas.microsoft.com/office/drawing/2014/main" id="{3754C0F4-46ED-41D7-9CE1-4C169D9D3C7C}"/>
            </a:ext>
          </a:extLst>
        </xdr:cNvPr>
        <xdr:cNvPicPr>
          <a:picLocks noChangeAspect="1"/>
        </xdr:cNvPicPr>
      </xdr:nvPicPr>
      <xdr:blipFill>
        <a:blip xmlns:r="http://schemas.openxmlformats.org/officeDocument/2006/relationships" r:embed="rId1"/>
        <a:stretch>
          <a:fillRect/>
        </a:stretch>
      </xdr:blipFill>
      <xdr:spPr>
        <a:xfrm>
          <a:off x="92604" y="79375"/>
          <a:ext cx="2880625" cy="806631"/>
        </a:xfrm>
        <a:prstGeom prst="rect">
          <a:avLst/>
        </a:prstGeom>
      </xdr:spPr>
    </xdr:pic>
    <xdr:clientData/>
  </xdr:twoCellAnchor>
  <xdr:twoCellAnchor editAs="oneCell">
    <xdr:from>
      <xdr:col>4</xdr:col>
      <xdr:colOff>2196043</xdr:colOff>
      <xdr:row>0</xdr:row>
      <xdr:rowOff>224895</xdr:rowOff>
    </xdr:from>
    <xdr:to>
      <xdr:col>4</xdr:col>
      <xdr:colOff>3711949</xdr:colOff>
      <xdr:row>0</xdr:row>
      <xdr:rowOff>762649</xdr:rowOff>
    </xdr:to>
    <xdr:pic>
      <xdr:nvPicPr>
        <xdr:cNvPr id="31" name="Picture 9">
          <a:extLst>
            <a:ext uri="{FF2B5EF4-FFF2-40B4-BE49-F238E27FC236}">
              <a16:creationId xmlns:a16="http://schemas.microsoft.com/office/drawing/2014/main" id="{A64592E9-096D-4519-BABD-A83D48A3D652}"/>
            </a:ext>
          </a:extLst>
        </xdr:cNvPr>
        <xdr:cNvPicPr>
          <a:picLocks noChangeAspect="1"/>
        </xdr:cNvPicPr>
      </xdr:nvPicPr>
      <xdr:blipFill>
        <a:blip xmlns:r="http://schemas.openxmlformats.org/officeDocument/2006/relationships" r:embed="rId2"/>
        <a:stretch>
          <a:fillRect/>
        </a:stretch>
      </xdr:blipFill>
      <xdr:spPr>
        <a:xfrm>
          <a:off x="12111568" y="224895"/>
          <a:ext cx="1506381" cy="5323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41910</xdr:colOff>
      <xdr:row>1</xdr:row>
      <xdr:rowOff>285750</xdr:rowOff>
    </xdr:from>
    <xdr:ext cx="2156460" cy="5844540"/>
    <xdr:sp macro="" textlink="">
      <xdr:nvSpPr>
        <xdr:cNvPr id="30" name="CuadroTexto 29">
          <a:extLst>
            <a:ext uri="{FF2B5EF4-FFF2-40B4-BE49-F238E27FC236}">
              <a16:creationId xmlns:a16="http://schemas.microsoft.com/office/drawing/2014/main" id="{118BC876-8EA0-4F73-84F8-D1CF9A5C0792}"/>
            </a:ext>
          </a:extLst>
        </xdr:cNvPr>
        <xdr:cNvSpPr txBox="1"/>
      </xdr:nvSpPr>
      <xdr:spPr>
        <a:xfrm>
          <a:off x="11233785" y="1457325"/>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aseline="0"/>
            <a:t>Si la debiidad o amenaza afecta la parte operativa ( errores, demoras, etc) se llevan como causa  de los riesgos, en el Plan de riesgos respectivo.</a:t>
          </a:r>
        </a:p>
      </xdr:txBody>
    </xdr:sp>
    <xdr:clientData/>
  </xdr:oneCellAnchor>
  <xdr:twoCellAnchor editAs="oneCell">
    <xdr:from>
      <xdr:col>0</xdr:col>
      <xdr:colOff>169336</xdr:colOff>
      <xdr:row>0</xdr:row>
      <xdr:rowOff>98777</xdr:rowOff>
    </xdr:from>
    <xdr:to>
      <xdr:col>0</xdr:col>
      <xdr:colOff>3068104</xdr:colOff>
      <xdr:row>0</xdr:row>
      <xdr:rowOff>948195</xdr:rowOff>
    </xdr:to>
    <xdr:pic>
      <xdr:nvPicPr>
        <xdr:cNvPr id="31" name="Picture 9">
          <a:extLst>
            <a:ext uri="{FF2B5EF4-FFF2-40B4-BE49-F238E27FC236}">
              <a16:creationId xmlns:a16="http://schemas.microsoft.com/office/drawing/2014/main" id="{6CAB2743-8AEA-40A8-9D63-B53A2C358875}"/>
            </a:ext>
          </a:extLst>
        </xdr:cNvPr>
        <xdr:cNvPicPr>
          <a:picLocks noChangeAspect="1"/>
        </xdr:cNvPicPr>
      </xdr:nvPicPr>
      <xdr:blipFill>
        <a:blip xmlns:r="http://schemas.openxmlformats.org/officeDocument/2006/relationships" r:embed="rId1"/>
        <a:stretch>
          <a:fillRect/>
        </a:stretch>
      </xdr:blipFill>
      <xdr:spPr>
        <a:xfrm>
          <a:off x="169336" y="98777"/>
          <a:ext cx="2898768" cy="838835"/>
        </a:xfrm>
        <a:prstGeom prst="rect">
          <a:avLst/>
        </a:prstGeom>
      </xdr:spPr>
    </xdr:pic>
    <xdr:clientData/>
  </xdr:twoCellAnchor>
  <xdr:twoCellAnchor editAs="oneCell">
    <xdr:from>
      <xdr:col>5</xdr:col>
      <xdr:colOff>606075</xdr:colOff>
      <xdr:row>0</xdr:row>
      <xdr:rowOff>271108</xdr:rowOff>
    </xdr:from>
    <xdr:to>
      <xdr:col>5</xdr:col>
      <xdr:colOff>2337729</xdr:colOff>
      <xdr:row>0</xdr:row>
      <xdr:rowOff>827156</xdr:rowOff>
    </xdr:to>
    <xdr:pic>
      <xdr:nvPicPr>
        <xdr:cNvPr id="32" name="Picture 10">
          <a:extLst>
            <a:ext uri="{FF2B5EF4-FFF2-40B4-BE49-F238E27FC236}">
              <a16:creationId xmlns:a16="http://schemas.microsoft.com/office/drawing/2014/main" id="{DB445B73-48FB-48B9-A80C-7A351BD68984}"/>
            </a:ext>
          </a:extLst>
        </xdr:cNvPr>
        <xdr:cNvPicPr>
          <a:picLocks noChangeAspect="1"/>
        </xdr:cNvPicPr>
      </xdr:nvPicPr>
      <xdr:blipFill>
        <a:blip xmlns:r="http://schemas.openxmlformats.org/officeDocument/2006/relationships" r:embed="rId2"/>
        <a:stretch>
          <a:fillRect/>
        </a:stretch>
      </xdr:blipFill>
      <xdr:spPr>
        <a:xfrm>
          <a:off x="8892825" y="271108"/>
          <a:ext cx="1731654" cy="5560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117328</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162918</xdr:colOff>
      <xdr:row>0</xdr:row>
      <xdr:rowOff>0</xdr:rowOff>
    </xdr:from>
    <xdr:to>
      <xdr:col>2</xdr:col>
      <xdr:colOff>604157</xdr:colOff>
      <xdr:row>2</xdr:row>
      <xdr:rowOff>129360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918" y="0"/>
          <a:ext cx="3317789" cy="834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238124</xdr:colOff>
      <xdr:row>0</xdr:row>
      <xdr:rowOff>111126</xdr:rowOff>
    </xdr:from>
    <xdr:to>
      <xdr:col>1</xdr:col>
      <xdr:colOff>2079624</xdr:colOff>
      <xdr:row>1</xdr:row>
      <xdr:rowOff>968375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4" y="111126"/>
          <a:ext cx="3063875" cy="1063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254000</xdr:colOff>
      <xdr:row>1</xdr:row>
      <xdr:rowOff>95250</xdr:rowOff>
    </xdr:from>
    <xdr:to>
      <xdr:col>12</xdr:col>
      <xdr:colOff>1300913</xdr:colOff>
      <xdr:row>1</xdr:row>
      <xdr:rowOff>936625</xdr:rowOff>
    </xdr:to>
    <xdr:pic>
      <xdr:nvPicPr>
        <xdr:cNvPr id="3" name="Picture 10">
          <a:extLst>
            <a:ext uri="{FF2B5EF4-FFF2-40B4-BE49-F238E27FC236}">
              <a16:creationId xmlns:a16="http://schemas.microsoft.com/office/drawing/2014/main" id="{288C446E-1C5A-4CB3-8745-C16E3B4C43A4}"/>
            </a:ext>
          </a:extLst>
        </xdr:cNvPr>
        <xdr:cNvPicPr>
          <a:picLocks noChangeAspect="1"/>
        </xdr:cNvPicPr>
      </xdr:nvPicPr>
      <xdr:blipFill>
        <a:blip xmlns:r="http://schemas.openxmlformats.org/officeDocument/2006/relationships" r:embed="rId2"/>
        <a:stretch>
          <a:fillRect/>
        </a:stretch>
      </xdr:blipFill>
      <xdr:spPr>
        <a:xfrm>
          <a:off x="16779875" y="301625"/>
          <a:ext cx="2221663" cy="8413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103908</xdr:colOff>
      <xdr:row>0</xdr:row>
      <xdr:rowOff>121228</xdr:rowOff>
    </xdr:from>
    <xdr:to>
      <xdr:col>1</xdr:col>
      <xdr:colOff>2060862</xdr:colOff>
      <xdr:row>1</xdr:row>
      <xdr:rowOff>883227</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908" y="121228"/>
          <a:ext cx="3186545" cy="9698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450274</xdr:colOff>
      <xdr:row>0</xdr:row>
      <xdr:rowOff>155863</xdr:rowOff>
    </xdr:from>
    <xdr:to>
      <xdr:col>12</xdr:col>
      <xdr:colOff>1494300</xdr:colOff>
      <xdr:row>1</xdr:row>
      <xdr:rowOff>789420</xdr:rowOff>
    </xdr:to>
    <xdr:pic>
      <xdr:nvPicPr>
        <xdr:cNvPr id="4" name="Picture 10">
          <a:extLst>
            <a:ext uri="{FF2B5EF4-FFF2-40B4-BE49-F238E27FC236}">
              <a16:creationId xmlns:a16="http://schemas.microsoft.com/office/drawing/2014/main" id="{D10636CA-11EC-4703-BAA4-E5442C6BA06C}"/>
            </a:ext>
          </a:extLst>
        </xdr:cNvPr>
        <xdr:cNvPicPr>
          <a:picLocks noChangeAspect="1"/>
        </xdr:cNvPicPr>
      </xdr:nvPicPr>
      <xdr:blipFill>
        <a:blip xmlns:r="http://schemas.openxmlformats.org/officeDocument/2006/relationships" r:embed="rId2"/>
        <a:stretch>
          <a:fillRect/>
        </a:stretch>
      </xdr:blipFill>
      <xdr:spPr>
        <a:xfrm>
          <a:off x="16971819" y="155863"/>
          <a:ext cx="2221663" cy="8413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17319</xdr:rowOff>
    </xdr:from>
    <xdr:to>
      <xdr:col>1</xdr:col>
      <xdr:colOff>2078182</xdr:colOff>
      <xdr:row>1</xdr:row>
      <xdr:rowOff>1281546</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5137"/>
          <a:ext cx="3307773" cy="1264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744683</xdr:colOff>
      <xdr:row>1</xdr:row>
      <xdr:rowOff>277091</xdr:rowOff>
    </xdr:from>
    <xdr:to>
      <xdr:col>12</xdr:col>
      <xdr:colOff>1788710</xdr:colOff>
      <xdr:row>1</xdr:row>
      <xdr:rowOff>1118466</xdr:rowOff>
    </xdr:to>
    <xdr:pic>
      <xdr:nvPicPr>
        <xdr:cNvPr id="5" name="Picture 10">
          <a:extLst>
            <a:ext uri="{FF2B5EF4-FFF2-40B4-BE49-F238E27FC236}">
              <a16:creationId xmlns:a16="http://schemas.microsoft.com/office/drawing/2014/main" id="{1FBBF691-0F34-437B-8AB0-C2C1D753BB7E}"/>
            </a:ext>
          </a:extLst>
        </xdr:cNvPr>
        <xdr:cNvPicPr>
          <a:picLocks noChangeAspect="1"/>
        </xdr:cNvPicPr>
      </xdr:nvPicPr>
      <xdr:blipFill>
        <a:blip xmlns:r="http://schemas.openxmlformats.org/officeDocument/2006/relationships" r:embed="rId2"/>
        <a:stretch>
          <a:fillRect/>
        </a:stretch>
      </xdr:blipFill>
      <xdr:spPr>
        <a:xfrm>
          <a:off x="17266228" y="484909"/>
          <a:ext cx="2221663" cy="8413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24"/>
  <sheetViews>
    <sheetView showGridLines="0" tabSelected="1" zoomScale="130" zoomScaleNormal="130" workbookViewId="0">
      <selection activeCell="B14" sqref="B14:I14"/>
    </sheetView>
  </sheetViews>
  <sheetFormatPr baseColWidth="10" defaultColWidth="11.42578125" defaultRowHeight="15"/>
  <cols>
    <col min="1" max="1" width="28.140625" customWidth="1"/>
    <col min="2" max="2" width="18" customWidth="1"/>
    <col min="3" max="3" width="28.42578125" style="6" customWidth="1"/>
    <col min="4" max="5" width="28.42578125" customWidth="1"/>
    <col min="6" max="8" width="12.42578125" customWidth="1"/>
  </cols>
  <sheetData>
    <row r="1" spans="1:9" ht="21">
      <c r="A1" s="322"/>
      <c r="B1" s="322"/>
      <c r="C1" s="322"/>
      <c r="D1" s="322"/>
      <c r="E1" s="322"/>
      <c r="F1" s="322"/>
    </row>
    <row r="5" spans="1:9">
      <c r="D5" s="14"/>
      <c r="E5" s="14"/>
      <c r="F5" s="14"/>
      <c r="G5" s="14"/>
      <c r="H5" s="14"/>
    </row>
    <row r="6" spans="1:9" ht="16.7" customHeight="1">
      <c r="D6" s="14"/>
      <c r="E6" s="14"/>
      <c r="F6" s="14"/>
      <c r="G6" s="14"/>
      <c r="H6" s="14"/>
    </row>
    <row r="7" spans="1:9" ht="33.75">
      <c r="A7" s="323" t="s">
        <v>0</v>
      </c>
      <c r="B7" s="323"/>
      <c r="C7" s="323"/>
      <c r="D7" s="323"/>
      <c r="E7" s="323"/>
      <c r="F7" s="323"/>
      <c r="G7" s="323"/>
      <c r="H7" s="323"/>
      <c r="I7" s="323"/>
    </row>
    <row r="9" spans="1:9" s="7" customFormat="1" ht="63.75">
      <c r="A9" s="8" t="s">
        <v>1</v>
      </c>
      <c r="B9" s="324"/>
      <c r="C9" s="324"/>
      <c r="D9" s="324"/>
      <c r="E9" s="324"/>
      <c r="F9" s="324"/>
      <c r="G9" s="324"/>
      <c r="H9" s="324"/>
      <c r="I9" s="324"/>
    </row>
    <row r="10" spans="1:9" s="7" customFormat="1" ht="21" customHeight="1">
      <c r="A10" s="12"/>
      <c r="B10" s="13"/>
      <c r="C10" s="13"/>
      <c r="D10" s="12"/>
      <c r="E10" s="11"/>
    </row>
    <row r="11" spans="1:9" s="7" customFormat="1" ht="63.75">
      <c r="A11" s="8" t="s">
        <v>2</v>
      </c>
      <c r="B11" s="318"/>
      <c r="C11" s="320"/>
      <c r="D11" s="320"/>
      <c r="E11" s="320"/>
      <c r="F11" s="320"/>
      <c r="G11" s="320"/>
      <c r="H11" s="320"/>
      <c r="I11" s="320"/>
    </row>
    <row r="12" spans="1:9" ht="12.75" customHeight="1">
      <c r="A12" s="317" t="s">
        <v>2</v>
      </c>
      <c r="B12" s="318"/>
      <c r="C12" s="320"/>
      <c r="D12" s="320"/>
      <c r="E12" s="320"/>
      <c r="F12" s="320"/>
      <c r="G12" s="320"/>
      <c r="H12" s="320"/>
      <c r="I12" s="320"/>
    </row>
    <row r="13" spans="1:9" ht="12.75" customHeight="1">
      <c r="A13" s="9" t="s">
        <v>3</v>
      </c>
      <c r="B13" s="320"/>
      <c r="C13" s="320"/>
      <c r="D13" s="320"/>
      <c r="E13" s="320"/>
      <c r="F13" s="320"/>
      <c r="G13" s="320"/>
      <c r="H13" s="320"/>
      <c r="I13" s="320"/>
    </row>
    <row r="14" spans="1:9" s="7" customFormat="1" ht="25.5">
      <c r="A14" s="9" t="s">
        <v>4</v>
      </c>
      <c r="B14" s="320"/>
      <c r="C14" s="320"/>
      <c r="D14" s="320"/>
      <c r="E14" s="320"/>
      <c r="F14" s="320"/>
      <c r="G14" s="320"/>
      <c r="H14" s="320"/>
      <c r="I14" s="320"/>
    </row>
    <row r="15" spans="1:9" s="7" customFormat="1" ht="25.5">
      <c r="A15" s="9" t="s">
        <v>5</v>
      </c>
      <c r="B15" s="320"/>
      <c r="C15" s="320"/>
      <c r="D15" s="320"/>
      <c r="E15" s="320"/>
      <c r="F15" s="320"/>
      <c r="G15" s="320"/>
      <c r="H15" s="320"/>
      <c r="I15" s="320"/>
    </row>
    <row r="16" spans="1:9" s="7" customFormat="1" ht="25.5">
      <c r="A16" s="8" t="s">
        <v>6</v>
      </c>
      <c r="B16" s="321"/>
      <c r="C16" s="321"/>
      <c r="D16" s="321"/>
      <c r="E16" s="321"/>
      <c r="F16" s="321"/>
      <c r="G16" s="321"/>
      <c r="H16" s="321"/>
      <c r="I16" s="321"/>
    </row>
    <row r="18" spans="1:9" s="7" customFormat="1" ht="24.75" customHeight="1">
      <c r="A18" s="8" t="s">
        <v>7</v>
      </c>
      <c r="B18" s="319"/>
      <c r="C18" s="319"/>
      <c r="D18" s="319"/>
      <c r="E18" s="319"/>
      <c r="F18" s="319"/>
      <c r="G18" s="319"/>
      <c r="H18" s="319"/>
      <c r="I18" s="319"/>
    </row>
    <row r="20" spans="1:9" ht="15.75" thickBot="1"/>
    <row r="21" spans="1:9" ht="12.75" customHeight="1">
      <c r="B21" s="256" t="s">
        <v>8</v>
      </c>
      <c r="C21" s="257" t="s">
        <v>9</v>
      </c>
      <c r="D21" s="257" t="s">
        <v>10</v>
      </c>
      <c r="E21" s="257" t="s">
        <v>11</v>
      </c>
    </row>
    <row r="22" spans="1:9" ht="12.75" customHeight="1" thickBot="1">
      <c r="B22" s="258" t="s">
        <v>12</v>
      </c>
      <c r="C22" s="259" t="s">
        <v>13</v>
      </c>
      <c r="D22" s="259" t="s">
        <v>14</v>
      </c>
      <c r="E22" s="259" t="s">
        <v>15</v>
      </c>
    </row>
    <row r="23" spans="1:9" ht="12.75" customHeight="1">
      <c r="B23" s="260" t="s">
        <v>16</v>
      </c>
      <c r="C23" s="261" t="s">
        <v>7</v>
      </c>
      <c r="D23" s="261" t="s">
        <v>7</v>
      </c>
      <c r="E23" s="261" t="s">
        <v>7</v>
      </c>
    </row>
    <row r="24" spans="1:9" ht="12.75" customHeight="1" thickBot="1">
      <c r="B24" s="258">
        <v>1</v>
      </c>
      <c r="C24" s="262">
        <v>45243</v>
      </c>
      <c r="D24" s="262">
        <v>45272</v>
      </c>
      <c r="E24" s="262">
        <v>45273</v>
      </c>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D3545716-0F6C-4CE0-9126-9C66E70C8230}"/>
    <dataValidation type="list" allowBlank="1" showInputMessage="1" showErrorMessage="1" sqref="B11:B12" xr:uid="{60908070-CC84-4231-8A5E-B95A3102D65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B2:S43"/>
  <sheetViews>
    <sheetView showGridLines="0" topLeftCell="C1" zoomScale="70" zoomScaleNormal="70" workbookViewId="0">
      <selection activeCell="M40" sqref="M40:M49"/>
    </sheetView>
  </sheetViews>
  <sheetFormatPr baseColWidth="10"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0" width="11.42578125" style="2"/>
    <col min="11" max="11" width="22.42578125" style="2" customWidth="1"/>
    <col min="12" max="12" width="4.5703125" style="2" customWidth="1"/>
    <col min="13" max="13" width="2.42578125" style="2" customWidth="1"/>
    <col min="14" max="16" width="11.42578125" style="2"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14"/>
      <c r="C3" s="115"/>
      <c r="D3" s="115"/>
      <c r="E3" s="115"/>
      <c r="F3" s="115"/>
      <c r="G3" s="115"/>
      <c r="H3" s="115"/>
      <c r="I3" s="116"/>
    </row>
    <row r="4" spans="2:19">
      <c r="B4" s="588" t="s">
        <v>451</v>
      </c>
      <c r="C4" s="589"/>
      <c r="D4" s="589"/>
      <c r="E4" s="590" t="s">
        <v>452</v>
      </c>
      <c r="F4" s="590"/>
      <c r="G4" s="590"/>
      <c r="H4" s="590"/>
      <c r="I4" s="591"/>
      <c r="Q4" s="592" t="s">
        <v>453</v>
      </c>
      <c r="R4" s="592"/>
    </row>
    <row r="5" spans="2:19">
      <c r="B5" s="588"/>
      <c r="C5" s="589"/>
      <c r="D5" s="589"/>
      <c r="E5" s="590"/>
      <c r="F5" s="590"/>
      <c r="G5" s="590"/>
      <c r="H5" s="590"/>
      <c r="I5" s="591"/>
      <c r="Q5" s="592"/>
      <c r="R5" s="592"/>
    </row>
    <row r="6" spans="2:19">
      <c r="B6" s="588"/>
      <c r="C6" s="589"/>
      <c r="D6" s="589"/>
      <c r="E6" s="590"/>
      <c r="F6" s="590"/>
      <c r="G6" s="590"/>
      <c r="H6" s="590"/>
      <c r="I6" s="591"/>
      <c r="Q6" s="592"/>
      <c r="R6" s="592"/>
    </row>
    <row r="7" spans="2:19" ht="15.75" thickBot="1">
      <c r="B7" s="117"/>
      <c r="I7" s="118"/>
    </row>
    <row r="8" spans="2:19" ht="62.25" customHeight="1" thickBot="1">
      <c r="B8" s="593" t="s">
        <v>407</v>
      </c>
      <c r="C8" s="594"/>
      <c r="D8" s="56" t="s">
        <v>454</v>
      </c>
      <c r="E8" s="57">
        <v>5</v>
      </c>
      <c r="F8" s="57">
        <v>10</v>
      </c>
      <c r="G8" s="57">
        <v>15</v>
      </c>
      <c r="H8" s="57">
        <v>20</v>
      </c>
      <c r="I8" s="119">
        <v>25</v>
      </c>
      <c r="K8" s="595" t="s">
        <v>455</v>
      </c>
      <c r="L8" s="596"/>
      <c r="M8" s="596"/>
      <c r="N8" s="596"/>
      <c r="O8" s="596"/>
      <c r="P8" s="597"/>
      <c r="Q8" s="598" t="s">
        <v>456</v>
      </c>
      <c r="R8" s="598"/>
      <c r="S8" s="16" t="s">
        <v>457</v>
      </c>
    </row>
    <row r="9" spans="2:19" ht="62.25" customHeight="1" thickBot="1">
      <c r="B9" s="593"/>
      <c r="C9" s="594"/>
      <c r="D9" s="56" t="s">
        <v>458</v>
      </c>
      <c r="E9" s="58">
        <v>4</v>
      </c>
      <c r="F9" s="58">
        <v>8</v>
      </c>
      <c r="G9" s="57">
        <v>12</v>
      </c>
      <c r="H9" s="57">
        <v>16</v>
      </c>
      <c r="I9" s="119">
        <v>20</v>
      </c>
      <c r="K9" s="599" t="s">
        <v>459</v>
      </c>
      <c r="L9" s="600"/>
      <c r="M9" s="600"/>
      <c r="N9" s="600"/>
      <c r="O9" s="600"/>
      <c r="P9" s="600"/>
      <c r="Q9" s="601" t="s">
        <v>460</v>
      </c>
      <c r="R9" s="602"/>
      <c r="S9" s="16" t="s">
        <v>403</v>
      </c>
    </row>
    <row r="10" spans="2:19" ht="62.25" customHeight="1" thickBot="1">
      <c r="B10" s="593"/>
      <c r="C10" s="594"/>
      <c r="D10" s="56" t="s">
        <v>461</v>
      </c>
      <c r="E10" s="58">
        <v>3</v>
      </c>
      <c r="F10" s="58">
        <v>6</v>
      </c>
      <c r="G10" s="58">
        <v>9</v>
      </c>
      <c r="H10" s="57">
        <v>12</v>
      </c>
      <c r="I10" s="119">
        <v>15</v>
      </c>
      <c r="K10" s="603" t="s">
        <v>430</v>
      </c>
      <c r="L10" s="604"/>
      <c r="M10" s="604"/>
      <c r="N10" s="604"/>
      <c r="O10" s="604"/>
      <c r="P10" s="604"/>
      <c r="Q10" s="598" t="s">
        <v>462</v>
      </c>
      <c r="R10" s="598"/>
      <c r="S10" s="16" t="s">
        <v>463</v>
      </c>
    </row>
    <row r="11" spans="2:19" ht="62.25" customHeight="1">
      <c r="B11" s="593"/>
      <c r="C11" s="594"/>
      <c r="D11" s="56" t="s">
        <v>464</v>
      </c>
      <c r="E11" s="59">
        <v>2</v>
      </c>
      <c r="F11" s="58">
        <v>4</v>
      </c>
      <c r="G11" s="58">
        <v>6</v>
      </c>
      <c r="H11" s="57">
        <v>8</v>
      </c>
      <c r="I11" s="119">
        <v>10</v>
      </c>
      <c r="K11" s="605" t="s">
        <v>465</v>
      </c>
      <c r="L11" s="606"/>
      <c r="M11" s="606"/>
      <c r="N11" s="606"/>
      <c r="O11" s="606"/>
      <c r="P11" s="606"/>
      <c r="Q11" s="598" t="s">
        <v>404</v>
      </c>
      <c r="R11" s="607"/>
      <c r="S11" s="16" t="s">
        <v>404</v>
      </c>
    </row>
    <row r="12" spans="2:19" ht="62.25" customHeight="1">
      <c r="B12" s="593"/>
      <c r="C12" s="594"/>
      <c r="D12" s="56" t="s">
        <v>466</v>
      </c>
      <c r="E12" s="59">
        <v>1</v>
      </c>
      <c r="F12" s="59">
        <v>2</v>
      </c>
      <c r="G12" s="58">
        <v>3</v>
      </c>
      <c r="H12" s="57">
        <v>4</v>
      </c>
      <c r="I12" s="119">
        <v>5</v>
      </c>
    </row>
    <row r="13" spans="2:19" ht="62.25" customHeight="1" thickBot="1">
      <c r="B13" s="120"/>
      <c r="C13" s="586" t="s">
        <v>467</v>
      </c>
      <c r="D13" s="587"/>
      <c r="E13" s="121" t="s">
        <v>468</v>
      </c>
      <c r="F13" s="121" t="s">
        <v>469</v>
      </c>
      <c r="G13" s="121" t="s">
        <v>470</v>
      </c>
      <c r="H13" s="121" t="s">
        <v>471</v>
      </c>
      <c r="I13" s="122" t="s">
        <v>472</v>
      </c>
    </row>
    <row r="17" spans="4:6">
      <c r="D17" s="16"/>
      <c r="E17" s="16"/>
      <c r="F17" s="16"/>
    </row>
    <row r="18" spans="4:6" ht="15.75">
      <c r="D18" s="21" t="s">
        <v>473</v>
      </c>
      <c r="E18" s="123" t="s">
        <v>465</v>
      </c>
      <c r="F18" s="123">
        <v>1</v>
      </c>
    </row>
    <row r="19" spans="4:6">
      <c r="D19" s="21" t="s">
        <v>474</v>
      </c>
      <c r="E19" s="21" t="s">
        <v>465</v>
      </c>
      <c r="F19" s="21">
        <v>2</v>
      </c>
    </row>
    <row r="20" spans="4:6">
      <c r="D20" s="21" t="s">
        <v>475</v>
      </c>
      <c r="E20" s="21" t="s">
        <v>430</v>
      </c>
      <c r="F20" s="21">
        <v>2</v>
      </c>
    </row>
    <row r="21" spans="4:6">
      <c r="D21" s="21" t="s">
        <v>476</v>
      </c>
      <c r="E21" s="21" t="s">
        <v>477</v>
      </c>
      <c r="F21" s="21">
        <v>3</v>
      </c>
    </row>
    <row r="22" spans="4:6">
      <c r="D22" s="21" t="s">
        <v>478</v>
      </c>
      <c r="E22" s="21" t="s">
        <v>455</v>
      </c>
      <c r="F22" s="21">
        <v>4</v>
      </c>
    </row>
    <row r="23" spans="4:6">
      <c r="D23" s="21" t="s">
        <v>479</v>
      </c>
      <c r="E23" s="21" t="s">
        <v>465</v>
      </c>
      <c r="F23" s="21">
        <v>1</v>
      </c>
    </row>
    <row r="24" spans="4:6">
      <c r="D24" s="21" t="s">
        <v>480</v>
      </c>
      <c r="E24" s="21" t="s">
        <v>430</v>
      </c>
      <c r="F24" s="21">
        <v>2</v>
      </c>
    </row>
    <row r="25" spans="4:6">
      <c r="D25" s="21" t="s">
        <v>481</v>
      </c>
      <c r="E25" s="21" t="s">
        <v>430</v>
      </c>
      <c r="F25" s="21">
        <v>2</v>
      </c>
    </row>
    <row r="26" spans="4:6">
      <c r="D26" s="21" t="s">
        <v>482</v>
      </c>
      <c r="E26" s="21" t="s">
        <v>459</v>
      </c>
      <c r="F26" s="21">
        <v>3</v>
      </c>
    </row>
    <row r="27" spans="4:6">
      <c r="D27" s="21" t="s">
        <v>483</v>
      </c>
      <c r="E27" s="21" t="s">
        <v>455</v>
      </c>
      <c r="F27" s="21">
        <v>4</v>
      </c>
    </row>
    <row r="28" spans="4:6">
      <c r="D28" s="21" t="s">
        <v>484</v>
      </c>
      <c r="E28" s="21" t="s">
        <v>430</v>
      </c>
      <c r="F28" s="21">
        <v>2</v>
      </c>
    </row>
    <row r="29" spans="4:6">
      <c r="D29" s="21" t="s">
        <v>485</v>
      </c>
      <c r="E29" s="21" t="s">
        <v>430</v>
      </c>
      <c r="F29" s="21">
        <v>2</v>
      </c>
    </row>
    <row r="30" spans="4:6">
      <c r="D30" s="21" t="s">
        <v>486</v>
      </c>
      <c r="E30" s="21" t="s">
        <v>430</v>
      </c>
      <c r="F30" s="21">
        <v>2</v>
      </c>
    </row>
    <row r="31" spans="4:6">
      <c r="D31" s="21" t="s">
        <v>487</v>
      </c>
      <c r="E31" s="21" t="s">
        <v>459</v>
      </c>
      <c r="F31" s="21">
        <v>3</v>
      </c>
    </row>
    <row r="32" spans="4:6">
      <c r="D32" s="21" t="s">
        <v>488</v>
      </c>
      <c r="E32" s="21" t="s">
        <v>455</v>
      </c>
      <c r="F32" s="21">
        <v>4</v>
      </c>
    </row>
    <row r="33" spans="4:6">
      <c r="D33" s="21" t="s">
        <v>489</v>
      </c>
      <c r="E33" s="21" t="s">
        <v>430</v>
      </c>
      <c r="F33" s="21">
        <v>2</v>
      </c>
    </row>
    <row r="34" spans="4:6">
      <c r="D34" s="21" t="s">
        <v>490</v>
      </c>
      <c r="E34" s="21" t="s">
        <v>430</v>
      </c>
      <c r="F34" s="21">
        <v>2</v>
      </c>
    </row>
    <row r="35" spans="4:6">
      <c r="D35" s="21" t="s">
        <v>491</v>
      </c>
      <c r="E35" s="21" t="s">
        <v>459</v>
      </c>
      <c r="F35" s="21">
        <v>3</v>
      </c>
    </row>
    <row r="36" spans="4:6">
      <c r="D36" s="21" t="s">
        <v>492</v>
      </c>
      <c r="E36" s="21" t="s">
        <v>459</v>
      </c>
      <c r="F36" s="21">
        <v>3</v>
      </c>
    </row>
    <row r="37" spans="4:6">
      <c r="D37" s="21" t="s">
        <v>493</v>
      </c>
      <c r="E37" s="21" t="s">
        <v>455</v>
      </c>
      <c r="F37" s="21">
        <v>4</v>
      </c>
    </row>
    <row r="38" spans="4:6">
      <c r="D38" s="21" t="s">
        <v>494</v>
      </c>
      <c r="E38" s="21" t="s">
        <v>459</v>
      </c>
      <c r="F38" s="21">
        <v>3</v>
      </c>
    </row>
    <row r="39" spans="4:6">
      <c r="D39" s="21" t="s">
        <v>495</v>
      </c>
      <c r="E39" s="21" t="s">
        <v>459</v>
      </c>
      <c r="F39" s="21">
        <v>3</v>
      </c>
    </row>
    <row r="40" spans="4:6">
      <c r="D40" s="21" t="s">
        <v>496</v>
      </c>
      <c r="E40" s="21" t="s">
        <v>459</v>
      </c>
      <c r="F40" s="21">
        <v>3</v>
      </c>
    </row>
    <row r="41" spans="4:6">
      <c r="D41" s="21" t="s">
        <v>497</v>
      </c>
      <c r="E41" s="21" t="s">
        <v>459</v>
      </c>
      <c r="F41" s="21">
        <v>3</v>
      </c>
    </row>
    <row r="42" spans="4:6">
      <c r="D42" s="21" t="s">
        <v>498</v>
      </c>
      <c r="E42" s="21" t="s">
        <v>455</v>
      </c>
      <c r="F42" s="21">
        <v>4</v>
      </c>
    </row>
    <row r="43" spans="4:6">
      <c r="D43" s="16"/>
      <c r="E43" s="16"/>
      <c r="F43" s="16"/>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0" fitToHeight="0" orientation="landscape"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pageSetUpPr fitToPage="1"/>
  </sheetPr>
  <dimension ref="A1:JK79"/>
  <sheetViews>
    <sheetView showGridLines="0" topLeftCell="A37" zoomScale="60" zoomScaleNormal="60" workbookViewId="0">
      <selection activeCell="N80" sqref="A80:XFD8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25"/>
      <c r="B1" s="626"/>
      <c r="C1" s="629"/>
      <c r="D1" s="629"/>
      <c r="E1" s="629"/>
      <c r="F1" s="629"/>
      <c r="G1" s="629"/>
      <c r="H1" s="629"/>
      <c r="I1" s="629"/>
      <c r="J1" s="630"/>
      <c r="K1" s="624"/>
      <c r="L1" s="624"/>
      <c r="M1" s="624"/>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92.25" customHeight="1">
      <c r="A2" s="627"/>
      <c r="B2" s="628"/>
      <c r="C2" s="631"/>
      <c r="D2" s="631"/>
      <c r="E2" s="631"/>
      <c r="F2" s="631"/>
      <c r="G2" s="631"/>
      <c r="H2" s="631"/>
      <c r="I2" s="631"/>
      <c r="J2" s="632"/>
      <c r="K2" s="624"/>
      <c r="L2" s="624"/>
      <c r="M2" s="624"/>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31"/>
      <c r="D3" s="631"/>
      <c r="E3" s="631"/>
      <c r="F3" s="631"/>
      <c r="G3" s="631"/>
      <c r="H3" s="631"/>
      <c r="I3" s="631"/>
      <c r="J3" s="632"/>
      <c r="K3" s="624"/>
      <c r="L3" s="624"/>
      <c r="M3" s="624"/>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78" t="s">
        <v>260</v>
      </c>
      <c r="B4" s="478"/>
      <c r="C4" s="541"/>
      <c r="D4" s="541"/>
      <c r="E4" s="541"/>
      <c r="F4" s="541"/>
      <c r="G4" s="541"/>
      <c r="H4" s="541"/>
      <c r="I4" s="541"/>
      <c r="J4" s="541"/>
      <c r="K4" s="541"/>
      <c r="L4" s="541"/>
      <c r="M4" s="541"/>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78" t="s">
        <v>261</v>
      </c>
      <c r="B5" s="478"/>
      <c r="C5" s="545"/>
      <c r="D5" s="545"/>
      <c r="E5" s="545"/>
      <c r="F5" s="545"/>
      <c r="G5" s="545"/>
      <c r="H5" s="545"/>
      <c r="I5" s="545"/>
      <c r="J5" s="545"/>
      <c r="K5" s="545"/>
      <c r="L5" s="545"/>
      <c r="M5" s="545"/>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478" t="s">
        <v>262</v>
      </c>
      <c r="B6" s="478"/>
      <c r="C6" s="650"/>
      <c r="D6" s="651"/>
      <c r="E6" s="651"/>
      <c r="F6" s="651"/>
      <c r="G6" s="651"/>
      <c r="H6" s="651"/>
      <c r="I6" s="651"/>
      <c r="J6" s="651"/>
      <c r="K6" s="651"/>
      <c r="L6" s="651"/>
      <c r="M6" s="652"/>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45" t="s">
        <v>499</v>
      </c>
      <c r="B7" s="646"/>
      <c r="C7" s="647"/>
      <c r="D7" s="648" t="s">
        <v>500</v>
      </c>
      <c r="E7" s="648"/>
      <c r="F7" s="648"/>
      <c r="G7" s="649" t="s">
        <v>501</v>
      </c>
      <c r="H7" s="640" t="s">
        <v>502</v>
      </c>
      <c r="I7" s="642" t="s">
        <v>503</v>
      </c>
      <c r="J7" s="643"/>
      <c r="K7" s="642" t="s">
        <v>504</v>
      </c>
      <c r="L7" s="643"/>
      <c r="M7" s="644" t="s">
        <v>505</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33</v>
      </c>
      <c r="B8" s="34" t="s">
        <v>202</v>
      </c>
      <c r="C8" s="34" t="s">
        <v>204</v>
      </c>
      <c r="D8" s="27" t="s">
        <v>214</v>
      </c>
      <c r="E8" s="27" t="s">
        <v>506</v>
      </c>
      <c r="F8" s="27" t="s">
        <v>507</v>
      </c>
      <c r="G8" s="649"/>
      <c r="H8" s="641"/>
      <c r="I8" s="28" t="s">
        <v>508</v>
      </c>
      <c r="J8" s="28" t="s">
        <v>509</v>
      </c>
      <c r="K8" s="28" t="s">
        <v>510</v>
      </c>
      <c r="L8" s="28" t="s">
        <v>511</v>
      </c>
      <c r="M8" s="644"/>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33"/>
      <c r="B9" s="634"/>
      <c r="C9" s="634"/>
      <c r="D9" s="634"/>
      <c r="E9" s="634"/>
      <c r="F9" s="634"/>
      <c r="G9" s="634"/>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35">
        <f>'7- Mapa Final'!A10</f>
        <v>1</v>
      </c>
      <c r="B10" s="636" t="str">
        <f>'7- Mapa Final'!B10</f>
        <v>Vencimiento de Términos</v>
      </c>
      <c r="C10" s="636" t="str">
        <f>'7- Mapa Final'!C10</f>
        <v>Se realizan  actuaciones procesales ose da  respuesta a las solicitudes de los usuarios de la administración de justicia en materia penal, después del  término legal establecido para decidir sobre los conflictos presentados a los jueces.</v>
      </c>
      <c r="D10" s="653" t="str">
        <f>'7- Mapa Final'!J10</f>
        <v>Media - 3</v>
      </c>
      <c r="E10" s="654" t="str">
        <f>'7- Mapa Final'!K10</f>
        <v>Moderado - 3</v>
      </c>
      <c r="F10" s="639" t="str">
        <f>'7- Mapa Final'!M10</f>
        <v>Moderado - 9</v>
      </c>
      <c r="G10" s="441" t="s">
        <v>403</v>
      </c>
      <c r="H10" s="637"/>
      <c r="I10" s="637"/>
      <c r="J10" s="637"/>
      <c r="K10" s="637"/>
      <c r="L10" s="637"/>
      <c r="M10" s="638"/>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08"/>
      <c r="B11" s="610"/>
      <c r="C11" s="610"/>
      <c r="D11" s="613"/>
      <c r="E11" s="616"/>
      <c r="F11" s="622"/>
      <c r="G11" s="442"/>
      <c r="H11" s="618"/>
      <c r="I11" s="618"/>
      <c r="J11" s="618"/>
      <c r="K11" s="618"/>
      <c r="L11" s="618"/>
      <c r="M11" s="620"/>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08"/>
      <c r="B12" s="610"/>
      <c r="C12" s="610"/>
      <c r="D12" s="613"/>
      <c r="E12" s="616"/>
      <c r="F12" s="622"/>
      <c r="G12" s="442"/>
      <c r="H12" s="618"/>
      <c r="I12" s="618"/>
      <c r="J12" s="618"/>
      <c r="K12" s="618"/>
      <c r="L12" s="618"/>
      <c r="M12" s="620"/>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08"/>
      <c r="B13" s="610"/>
      <c r="C13" s="610"/>
      <c r="D13" s="613"/>
      <c r="E13" s="616"/>
      <c r="F13" s="622"/>
      <c r="G13" s="442"/>
      <c r="H13" s="618"/>
      <c r="I13" s="618"/>
      <c r="J13" s="618"/>
      <c r="K13" s="618"/>
      <c r="L13" s="618"/>
      <c r="M13" s="620"/>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08"/>
      <c r="B14" s="610"/>
      <c r="C14" s="610"/>
      <c r="D14" s="613"/>
      <c r="E14" s="616"/>
      <c r="F14" s="622"/>
      <c r="G14" s="442"/>
      <c r="H14" s="618"/>
      <c r="I14" s="618"/>
      <c r="J14" s="618"/>
      <c r="K14" s="618"/>
      <c r="L14" s="618"/>
      <c r="M14" s="620"/>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08"/>
      <c r="B15" s="610"/>
      <c r="C15" s="610"/>
      <c r="D15" s="613"/>
      <c r="E15" s="616"/>
      <c r="F15" s="622"/>
      <c r="G15" s="442"/>
      <c r="H15" s="618"/>
      <c r="I15" s="618"/>
      <c r="J15" s="618"/>
      <c r="K15" s="618"/>
      <c r="L15" s="618"/>
      <c r="M15" s="620"/>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08"/>
      <c r="B16" s="610"/>
      <c r="C16" s="610"/>
      <c r="D16" s="613"/>
      <c r="E16" s="616"/>
      <c r="F16" s="622"/>
      <c r="G16" s="442"/>
      <c r="H16" s="618"/>
      <c r="I16" s="618"/>
      <c r="J16" s="618"/>
      <c r="K16" s="618"/>
      <c r="L16" s="618"/>
      <c r="M16" s="620"/>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08"/>
      <c r="B17" s="610"/>
      <c r="C17" s="610"/>
      <c r="D17" s="613"/>
      <c r="E17" s="616"/>
      <c r="F17" s="622"/>
      <c r="G17" s="442"/>
      <c r="H17" s="618"/>
      <c r="I17" s="618"/>
      <c r="J17" s="618"/>
      <c r="K17" s="618"/>
      <c r="L17" s="618"/>
      <c r="M17" s="620"/>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08"/>
      <c r="B18" s="610"/>
      <c r="C18" s="610"/>
      <c r="D18" s="613"/>
      <c r="E18" s="616"/>
      <c r="F18" s="622"/>
      <c r="G18" s="442"/>
      <c r="H18" s="618"/>
      <c r="I18" s="618"/>
      <c r="J18" s="618"/>
      <c r="K18" s="618"/>
      <c r="L18" s="618"/>
      <c r="M18" s="620"/>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08"/>
      <c r="B19" s="610"/>
      <c r="C19" s="610"/>
      <c r="D19" s="613"/>
      <c r="E19" s="616"/>
      <c r="F19" s="622"/>
      <c r="G19" s="442"/>
      <c r="H19" s="618"/>
      <c r="I19" s="618"/>
      <c r="J19" s="618"/>
      <c r="K19" s="618"/>
      <c r="L19" s="618"/>
      <c r="M19" s="620"/>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08">
        <f>'7- Mapa Final'!A20</f>
        <v>2</v>
      </c>
      <c r="B20" s="610" t="str">
        <f>'7- Mapa Final'!B20</f>
        <v xml:space="preserve">Incumplimientos en la realizacion de audiencias </v>
      </c>
      <c r="C20" s="610" t="str">
        <f>'7- Mapa Final'!C20</f>
        <v xml:space="preserve">No se atiende la  solicitud  de un fiscal o parte interesada para la realización de una audiencia preliminar o no se cumple  la programción de audiencias de Conocimiento. </v>
      </c>
      <c r="D20" s="612" t="str">
        <f>'7- Mapa Final'!J20</f>
        <v>Media - 3</v>
      </c>
      <c r="E20" s="615" t="str">
        <f>'7- Mapa Final'!K20</f>
        <v>Menor - 2</v>
      </c>
      <c r="F20" s="622" t="str">
        <f>'7- Mapa Final'!M20</f>
        <v>Moderado - 6</v>
      </c>
      <c r="G20" s="442" t="s">
        <v>457</v>
      </c>
      <c r="H20" s="618"/>
      <c r="I20" s="618"/>
      <c r="J20" s="618"/>
      <c r="K20" s="618"/>
      <c r="L20" s="618"/>
      <c r="M20" s="620"/>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08"/>
      <c r="B21" s="610"/>
      <c r="C21" s="610"/>
      <c r="D21" s="613"/>
      <c r="E21" s="616"/>
      <c r="F21" s="622"/>
      <c r="G21" s="442"/>
      <c r="H21" s="618"/>
      <c r="I21" s="618"/>
      <c r="J21" s="618"/>
      <c r="K21" s="618"/>
      <c r="L21" s="618"/>
      <c r="M21" s="620"/>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08"/>
      <c r="B22" s="610"/>
      <c r="C22" s="610"/>
      <c r="D22" s="613"/>
      <c r="E22" s="616"/>
      <c r="F22" s="622"/>
      <c r="G22" s="442"/>
      <c r="H22" s="618"/>
      <c r="I22" s="618"/>
      <c r="J22" s="618"/>
      <c r="K22" s="618"/>
      <c r="L22" s="618"/>
      <c r="M22" s="620"/>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08"/>
      <c r="B23" s="610"/>
      <c r="C23" s="610"/>
      <c r="D23" s="613"/>
      <c r="E23" s="616"/>
      <c r="F23" s="622"/>
      <c r="G23" s="442"/>
      <c r="H23" s="618"/>
      <c r="I23" s="618"/>
      <c r="J23" s="618"/>
      <c r="K23" s="618"/>
      <c r="L23" s="618"/>
      <c r="M23" s="620"/>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08"/>
      <c r="B24" s="610"/>
      <c r="C24" s="610"/>
      <c r="D24" s="613"/>
      <c r="E24" s="616"/>
      <c r="F24" s="622"/>
      <c r="G24" s="442"/>
      <c r="H24" s="618"/>
      <c r="I24" s="618"/>
      <c r="J24" s="618"/>
      <c r="K24" s="618"/>
      <c r="L24" s="618"/>
      <c r="M24" s="620"/>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08"/>
      <c r="B25" s="610"/>
      <c r="C25" s="610"/>
      <c r="D25" s="613"/>
      <c r="E25" s="616"/>
      <c r="F25" s="622"/>
      <c r="G25" s="442"/>
      <c r="H25" s="618"/>
      <c r="I25" s="618"/>
      <c r="J25" s="618"/>
      <c r="K25" s="618"/>
      <c r="L25" s="618"/>
      <c r="M25" s="620"/>
      <c r="N25" s="33"/>
      <c r="O25" s="33"/>
    </row>
    <row r="26" spans="1:169">
      <c r="A26" s="608"/>
      <c r="B26" s="610"/>
      <c r="C26" s="610"/>
      <c r="D26" s="613"/>
      <c r="E26" s="616"/>
      <c r="F26" s="622"/>
      <c r="G26" s="442"/>
      <c r="H26" s="618"/>
      <c r="I26" s="618"/>
      <c r="J26" s="618"/>
      <c r="K26" s="618"/>
      <c r="L26" s="618"/>
      <c r="M26" s="620"/>
      <c r="N26" s="33"/>
      <c r="O26" s="33"/>
    </row>
    <row r="27" spans="1:169">
      <c r="A27" s="608"/>
      <c r="B27" s="610"/>
      <c r="C27" s="610"/>
      <c r="D27" s="613"/>
      <c r="E27" s="616"/>
      <c r="F27" s="622"/>
      <c r="G27" s="442"/>
      <c r="H27" s="618"/>
      <c r="I27" s="618"/>
      <c r="J27" s="618"/>
      <c r="K27" s="618"/>
      <c r="L27" s="618"/>
      <c r="M27" s="620"/>
      <c r="N27" s="33"/>
      <c r="O27" s="33"/>
    </row>
    <row r="28" spans="1:169">
      <c r="A28" s="608"/>
      <c r="B28" s="610"/>
      <c r="C28" s="610"/>
      <c r="D28" s="613"/>
      <c r="E28" s="616"/>
      <c r="F28" s="622"/>
      <c r="G28" s="442"/>
      <c r="H28" s="618"/>
      <c r="I28" s="618"/>
      <c r="J28" s="618"/>
      <c r="K28" s="618"/>
      <c r="L28" s="618"/>
      <c r="M28" s="620"/>
      <c r="N28" s="33"/>
      <c r="O28" s="33"/>
    </row>
    <row r="29" spans="1:169">
      <c r="A29" s="608"/>
      <c r="B29" s="610"/>
      <c r="C29" s="610"/>
      <c r="D29" s="613"/>
      <c r="E29" s="616"/>
      <c r="F29" s="622"/>
      <c r="G29" s="442"/>
      <c r="H29" s="618"/>
      <c r="I29" s="618"/>
      <c r="J29" s="618"/>
      <c r="K29" s="618"/>
      <c r="L29" s="618"/>
      <c r="M29" s="620"/>
      <c r="N29" s="33"/>
      <c r="O29" s="33"/>
    </row>
    <row r="30" spans="1:169" s="25" customFormat="1" ht="12.75">
      <c r="A30" s="608">
        <f>'7- Mapa Final'!A30</f>
        <v>3</v>
      </c>
      <c r="B30" s="610" t="str">
        <f>'7- Mapa Final'!B30</f>
        <v xml:space="preserve"> Efectuar notificaciones que no cumplan con los requistos</v>
      </c>
      <c r="C30" s="610" t="str">
        <f>'7- Mapa Final'!C30</f>
        <v>No se realizan las  notificaciones , no se erfectuan  oportunamente o no se aplica aplicar la normatividad (Aca esta como riesgo porque es el producto de este proceso)</v>
      </c>
      <c r="D30" s="612" t="str">
        <f>'7- Mapa Final'!J30</f>
        <v>Media - 3</v>
      </c>
      <c r="E30" s="615" t="str">
        <f>'7- Mapa Final'!K30</f>
        <v>Menor - 2</v>
      </c>
      <c r="F30" s="622" t="str">
        <f>'7- Mapa Final'!M30</f>
        <v>Moderado - 6</v>
      </c>
      <c r="G30" s="442" t="s">
        <v>403</v>
      </c>
      <c r="H30" s="618"/>
      <c r="I30" s="618"/>
      <c r="J30" s="618"/>
      <c r="K30" s="618"/>
      <c r="L30" s="618"/>
      <c r="M30" s="620"/>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08"/>
      <c r="B31" s="610"/>
      <c r="C31" s="610"/>
      <c r="D31" s="613"/>
      <c r="E31" s="616"/>
      <c r="F31" s="622"/>
      <c r="G31" s="442"/>
      <c r="H31" s="618"/>
      <c r="I31" s="618"/>
      <c r="J31" s="618"/>
      <c r="K31" s="618"/>
      <c r="L31" s="618"/>
      <c r="M31" s="620"/>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08"/>
      <c r="B32" s="610"/>
      <c r="C32" s="610"/>
      <c r="D32" s="613"/>
      <c r="E32" s="616"/>
      <c r="F32" s="622"/>
      <c r="G32" s="442"/>
      <c r="H32" s="618"/>
      <c r="I32" s="618"/>
      <c r="J32" s="618"/>
      <c r="K32" s="618"/>
      <c r="L32" s="618"/>
      <c r="M32" s="620"/>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08"/>
      <c r="B33" s="610"/>
      <c r="C33" s="610"/>
      <c r="D33" s="613"/>
      <c r="E33" s="616"/>
      <c r="F33" s="622"/>
      <c r="G33" s="442"/>
      <c r="H33" s="618"/>
      <c r="I33" s="618"/>
      <c r="J33" s="618"/>
      <c r="K33" s="618"/>
      <c r="L33" s="618"/>
      <c r="M33" s="620"/>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08"/>
      <c r="B34" s="610"/>
      <c r="C34" s="610"/>
      <c r="D34" s="613"/>
      <c r="E34" s="616"/>
      <c r="F34" s="622"/>
      <c r="G34" s="442"/>
      <c r="H34" s="618"/>
      <c r="I34" s="618"/>
      <c r="J34" s="618"/>
      <c r="K34" s="618"/>
      <c r="L34" s="618"/>
      <c r="M34" s="620"/>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08"/>
      <c r="B35" s="610"/>
      <c r="C35" s="610"/>
      <c r="D35" s="613"/>
      <c r="E35" s="616"/>
      <c r="F35" s="622"/>
      <c r="G35" s="442"/>
      <c r="H35" s="618"/>
      <c r="I35" s="618"/>
      <c r="J35" s="618"/>
      <c r="K35" s="618"/>
      <c r="L35" s="618"/>
      <c r="M35" s="620"/>
      <c r="N35" s="33"/>
      <c r="O35" s="33"/>
    </row>
    <row r="36" spans="1:169">
      <c r="A36" s="608"/>
      <c r="B36" s="610"/>
      <c r="C36" s="610"/>
      <c r="D36" s="613"/>
      <c r="E36" s="616"/>
      <c r="F36" s="622"/>
      <c r="G36" s="442"/>
      <c r="H36" s="618"/>
      <c r="I36" s="618"/>
      <c r="J36" s="618"/>
      <c r="K36" s="618"/>
      <c r="L36" s="618"/>
      <c r="M36" s="620"/>
      <c r="N36" s="33"/>
      <c r="O36" s="33"/>
    </row>
    <row r="37" spans="1:169">
      <c r="A37" s="608"/>
      <c r="B37" s="610"/>
      <c r="C37" s="610"/>
      <c r="D37" s="613"/>
      <c r="E37" s="616"/>
      <c r="F37" s="622"/>
      <c r="G37" s="442"/>
      <c r="H37" s="618"/>
      <c r="I37" s="618"/>
      <c r="J37" s="618"/>
      <c r="K37" s="618"/>
      <c r="L37" s="618"/>
      <c r="M37" s="620"/>
      <c r="N37" s="33"/>
      <c r="O37" s="33"/>
    </row>
    <row r="38" spans="1:169">
      <c r="A38" s="608"/>
      <c r="B38" s="610"/>
      <c r="C38" s="610"/>
      <c r="D38" s="613"/>
      <c r="E38" s="616"/>
      <c r="F38" s="622"/>
      <c r="G38" s="442"/>
      <c r="H38" s="618"/>
      <c r="I38" s="618"/>
      <c r="J38" s="618"/>
      <c r="K38" s="618"/>
      <c r="L38" s="618"/>
      <c r="M38" s="620"/>
      <c r="N38" s="33"/>
      <c r="O38" s="33"/>
    </row>
    <row r="39" spans="1:169">
      <c r="A39" s="608"/>
      <c r="B39" s="610"/>
      <c r="C39" s="610"/>
      <c r="D39" s="613"/>
      <c r="E39" s="616"/>
      <c r="F39" s="622"/>
      <c r="G39" s="442"/>
      <c r="H39" s="618"/>
      <c r="I39" s="618"/>
      <c r="J39" s="618"/>
      <c r="K39" s="618"/>
      <c r="L39" s="618"/>
      <c r="M39" s="620"/>
      <c r="N39" s="33"/>
      <c r="O39" s="33"/>
    </row>
    <row r="40" spans="1:169" s="25" customFormat="1" ht="12.75">
      <c r="A40" s="608">
        <f>'7- Mapa Final'!A40</f>
        <v>4</v>
      </c>
      <c r="B40" s="610" t="str">
        <f>'7- Mapa Final'!B40</f>
        <v>Efectuar el reparto judicial incumpliendo requisitos</v>
      </c>
      <c r="C40" s="610" t="str">
        <f>'7- Mapa Final'!C40</f>
        <v>Realizar el reparto incumplimiento los principios  y condiciones establecidas para su realización</v>
      </c>
      <c r="D40" s="612" t="str">
        <f>'7- Mapa Final'!J40</f>
        <v>Muy Baja - 1</v>
      </c>
      <c r="E40" s="615" t="str">
        <f>'7- Mapa Final'!K40</f>
        <v>Menor - 2</v>
      </c>
      <c r="F40" s="622" t="str">
        <f>'7- Mapa Final'!M40</f>
        <v>Bajo - 2</v>
      </c>
      <c r="G40" s="442" t="s">
        <v>404</v>
      </c>
      <c r="H40" s="618"/>
      <c r="I40" s="618"/>
      <c r="J40" s="618"/>
      <c r="K40" s="618"/>
      <c r="L40" s="618"/>
      <c r="M40" s="620"/>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08"/>
      <c r="B41" s="610"/>
      <c r="C41" s="610"/>
      <c r="D41" s="613"/>
      <c r="E41" s="616"/>
      <c r="F41" s="622"/>
      <c r="G41" s="442"/>
      <c r="H41" s="618"/>
      <c r="I41" s="618"/>
      <c r="J41" s="618"/>
      <c r="K41" s="618"/>
      <c r="L41" s="618"/>
      <c r="M41" s="620"/>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08"/>
      <c r="B42" s="610"/>
      <c r="C42" s="610"/>
      <c r="D42" s="613"/>
      <c r="E42" s="616"/>
      <c r="F42" s="622"/>
      <c r="G42" s="442"/>
      <c r="H42" s="618"/>
      <c r="I42" s="618"/>
      <c r="J42" s="618"/>
      <c r="K42" s="618"/>
      <c r="L42" s="618"/>
      <c r="M42" s="620"/>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08"/>
      <c r="B43" s="610"/>
      <c r="C43" s="610"/>
      <c r="D43" s="613"/>
      <c r="E43" s="616"/>
      <c r="F43" s="622"/>
      <c r="G43" s="442"/>
      <c r="H43" s="618"/>
      <c r="I43" s="618"/>
      <c r="J43" s="618"/>
      <c r="K43" s="618"/>
      <c r="L43" s="618"/>
      <c r="M43" s="620"/>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08"/>
      <c r="B44" s="610"/>
      <c r="C44" s="610"/>
      <c r="D44" s="613"/>
      <c r="E44" s="616"/>
      <c r="F44" s="622"/>
      <c r="G44" s="442"/>
      <c r="H44" s="618"/>
      <c r="I44" s="618"/>
      <c r="J44" s="618"/>
      <c r="K44" s="618"/>
      <c r="L44" s="618"/>
      <c r="M44" s="620"/>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08"/>
      <c r="B45" s="610"/>
      <c r="C45" s="610"/>
      <c r="D45" s="613"/>
      <c r="E45" s="616"/>
      <c r="F45" s="622"/>
      <c r="G45" s="442"/>
      <c r="H45" s="618"/>
      <c r="I45" s="618"/>
      <c r="J45" s="618"/>
      <c r="K45" s="618"/>
      <c r="L45" s="618"/>
      <c r="M45" s="620"/>
      <c r="N45" s="33"/>
      <c r="O45" s="33"/>
    </row>
    <row r="46" spans="1:169">
      <c r="A46" s="608"/>
      <c r="B46" s="610"/>
      <c r="C46" s="610"/>
      <c r="D46" s="613"/>
      <c r="E46" s="616"/>
      <c r="F46" s="622"/>
      <c r="G46" s="442"/>
      <c r="H46" s="618"/>
      <c r="I46" s="618"/>
      <c r="J46" s="618"/>
      <c r="K46" s="618"/>
      <c r="L46" s="618"/>
      <c r="M46" s="620"/>
      <c r="N46" s="33"/>
      <c r="O46" s="33"/>
    </row>
    <row r="47" spans="1:169">
      <c r="A47" s="608"/>
      <c r="B47" s="610"/>
      <c r="C47" s="610"/>
      <c r="D47" s="613"/>
      <c r="E47" s="616"/>
      <c r="F47" s="622"/>
      <c r="G47" s="442"/>
      <c r="H47" s="618"/>
      <c r="I47" s="618"/>
      <c r="J47" s="618"/>
      <c r="K47" s="618"/>
      <c r="L47" s="618"/>
      <c r="M47" s="620"/>
      <c r="N47" s="33"/>
      <c r="O47" s="33"/>
    </row>
    <row r="48" spans="1:169">
      <c r="A48" s="608"/>
      <c r="B48" s="610"/>
      <c r="C48" s="610"/>
      <c r="D48" s="613"/>
      <c r="E48" s="616"/>
      <c r="F48" s="622"/>
      <c r="G48" s="442"/>
      <c r="H48" s="618"/>
      <c r="I48" s="618"/>
      <c r="J48" s="618"/>
      <c r="K48" s="618"/>
      <c r="L48" s="618"/>
      <c r="M48" s="620"/>
      <c r="N48" s="33"/>
      <c r="O48" s="33"/>
    </row>
    <row r="49" spans="1:169">
      <c r="A49" s="608"/>
      <c r="B49" s="610"/>
      <c r="C49" s="610"/>
      <c r="D49" s="613"/>
      <c r="E49" s="616"/>
      <c r="F49" s="622"/>
      <c r="G49" s="442"/>
      <c r="H49" s="618"/>
      <c r="I49" s="618"/>
      <c r="J49" s="618"/>
      <c r="K49" s="618"/>
      <c r="L49" s="618"/>
      <c r="M49" s="620"/>
      <c r="N49" s="33"/>
      <c r="O49" s="33"/>
    </row>
    <row r="50" spans="1:169" s="25" customFormat="1" ht="12.75">
      <c r="A50" s="608">
        <v>5</v>
      </c>
      <c r="B50" s="610" t="str">
        <f>'7- Mapa Final'!B50</f>
        <v>Pérdida de documentos</v>
      </c>
      <c r="C50" s="610" t="str">
        <f>'7- Mapa Final'!C50</f>
        <v>Extravío temporal o definitivo de los  documentos de los procesos judiciales</v>
      </c>
      <c r="D50" s="612" t="str">
        <f>'7- Mapa Final'!J50</f>
        <v>Muy Alta - 5</v>
      </c>
      <c r="E50" s="615" t="str">
        <f>'7- Mapa Final'!K50</f>
        <v>Mayor - 4</v>
      </c>
      <c r="F50" s="622" t="str">
        <f>'7- Mapa Final'!M50</f>
        <v>Alto - 20</v>
      </c>
      <c r="G50" s="442" t="s">
        <v>403</v>
      </c>
      <c r="H50" s="618"/>
      <c r="I50" s="618"/>
      <c r="J50" s="618"/>
      <c r="K50" s="618"/>
      <c r="L50" s="618"/>
      <c r="M50" s="620"/>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08"/>
      <c r="B51" s="610"/>
      <c r="C51" s="610"/>
      <c r="D51" s="613"/>
      <c r="E51" s="616"/>
      <c r="F51" s="622"/>
      <c r="G51" s="442"/>
      <c r="H51" s="618"/>
      <c r="I51" s="618"/>
      <c r="J51" s="618"/>
      <c r="K51" s="618"/>
      <c r="L51" s="618"/>
      <c r="M51" s="620"/>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08"/>
      <c r="B52" s="610"/>
      <c r="C52" s="610"/>
      <c r="D52" s="613"/>
      <c r="E52" s="616"/>
      <c r="F52" s="622"/>
      <c r="G52" s="442"/>
      <c r="H52" s="618"/>
      <c r="I52" s="618"/>
      <c r="J52" s="618"/>
      <c r="K52" s="618"/>
      <c r="L52" s="618"/>
      <c r="M52" s="620"/>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08"/>
      <c r="B53" s="610"/>
      <c r="C53" s="610"/>
      <c r="D53" s="613"/>
      <c r="E53" s="616"/>
      <c r="F53" s="622"/>
      <c r="G53" s="442"/>
      <c r="H53" s="618"/>
      <c r="I53" s="618"/>
      <c r="J53" s="618"/>
      <c r="K53" s="618"/>
      <c r="L53" s="618"/>
      <c r="M53" s="620"/>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08"/>
      <c r="B54" s="610"/>
      <c r="C54" s="610"/>
      <c r="D54" s="613"/>
      <c r="E54" s="616"/>
      <c r="F54" s="622"/>
      <c r="G54" s="442"/>
      <c r="H54" s="618"/>
      <c r="I54" s="618"/>
      <c r="J54" s="618"/>
      <c r="K54" s="618"/>
      <c r="L54" s="618"/>
      <c r="M54" s="620"/>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08"/>
      <c r="B55" s="610"/>
      <c r="C55" s="610"/>
      <c r="D55" s="613"/>
      <c r="E55" s="616"/>
      <c r="F55" s="622"/>
      <c r="G55" s="442"/>
      <c r="H55" s="618"/>
      <c r="I55" s="618"/>
      <c r="J55" s="618"/>
      <c r="K55" s="618"/>
      <c r="L55" s="618"/>
      <c r="M55" s="620"/>
      <c r="N55" s="33"/>
      <c r="O55" s="33"/>
    </row>
    <row r="56" spans="1:169">
      <c r="A56" s="608"/>
      <c r="B56" s="610"/>
      <c r="C56" s="610"/>
      <c r="D56" s="613"/>
      <c r="E56" s="616"/>
      <c r="F56" s="622"/>
      <c r="G56" s="442"/>
      <c r="H56" s="618"/>
      <c r="I56" s="618"/>
      <c r="J56" s="618"/>
      <c r="K56" s="618"/>
      <c r="L56" s="618"/>
      <c r="M56" s="620"/>
      <c r="N56" s="33"/>
      <c r="O56" s="33"/>
    </row>
    <row r="57" spans="1:169">
      <c r="A57" s="608"/>
      <c r="B57" s="610"/>
      <c r="C57" s="610"/>
      <c r="D57" s="613"/>
      <c r="E57" s="616"/>
      <c r="F57" s="622"/>
      <c r="G57" s="442"/>
      <c r="H57" s="618"/>
      <c r="I57" s="618"/>
      <c r="J57" s="618"/>
      <c r="K57" s="618"/>
      <c r="L57" s="618"/>
      <c r="M57" s="620"/>
      <c r="N57" s="33"/>
      <c r="O57" s="33"/>
    </row>
    <row r="58" spans="1:169">
      <c r="A58" s="608"/>
      <c r="B58" s="610"/>
      <c r="C58" s="610"/>
      <c r="D58" s="613"/>
      <c r="E58" s="616"/>
      <c r="F58" s="622"/>
      <c r="G58" s="442"/>
      <c r="H58" s="618"/>
      <c r="I58" s="618"/>
      <c r="J58" s="618"/>
      <c r="K58" s="618"/>
      <c r="L58" s="618"/>
      <c r="M58" s="620"/>
      <c r="N58" s="33"/>
      <c r="O58" s="33"/>
    </row>
    <row r="59" spans="1:169" ht="15.75" thickBot="1">
      <c r="A59" s="609"/>
      <c r="B59" s="611"/>
      <c r="C59" s="611"/>
      <c r="D59" s="614"/>
      <c r="E59" s="617"/>
      <c r="F59" s="623"/>
      <c r="G59" s="443"/>
      <c r="H59" s="619"/>
      <c r="I59" s="619"/>
      <c r="J59" s="619"/>
      <c r="K59" s="619"/>
      <c r="L59" s="619"/>
      <c r="M59" s="621"/>
      <c r="N59" s="33"/>
      <c r="O59" s="33"/>
    </row>
    <row r="60" spans="1:169" s="25" customFormat="1" ht="12.75">
      <c r="A60" s="608">
        <v>6</v>
      </c>
      <c r="B60" s="610" t="str">
        <f>'7- Mapa Final'!B60</f>
        <v xml:space="preserve">Recibir , ofrecer, prometer , entregar o aceptar dádivas o beneficios a nombre propio o de terceros para  expedir, alterar,retener , extraviar o entregar  documentos  sin el lleno de requisitos legales </v>
      </c>
      <c r="C60" s="610" t="str">
        <f>'7- Mapa Final'!C60</f>
        <v xml:space="preserve"> Realizar trámites sin el cumplimiento de los requisitos legales  o  con informacionfalsa</v>
      </c>
      <c r="D60" s="612" t="str">
        <f>'7- Mapa Final'!J60</f>
        <v>Muy Baja - 1</v>
      </c>
      <c r="E60" s="615" t="str">
        <f>'7- Mapa Final'!K60</f>
        <v>Mayor - 4</v>
      </c>
      <c r="F60" s="622" t="str">
        <f>'7- Mapa Final'!M60</f>
        <v>Alto  - 4</v>
      </c>
      <c r="G60" s="442" t="s">
        <v>403</v>
      </c>
      <c r="H60" s="618"/>
      <c r="I60" s="618"/>
      <c r="J60" s="618"/>
      <c r="K60" s="618"/>
      <c r="L60" s="618"/>
      <c r="M60" s="620"/>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08"/>
      <c r="B61" s="610"/>
      <c r="C61" s="610"/>
      <c r="D61" s="613"/>
      <c r="E61" s="616"/>
      <c r="F61" s="622"/>
      <c r="G61" s="442"/>
      <c r="H61" s="618"/>
      <c r="I61" s="618"/>
      <c r="J61" s="618"/>
      <c r="K61" s="618"/>
      <c r="L61" s="618"/>
      <c r="M61" s="620"/>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08"/>
      <c r="B62" s="610"/>
      <c r="C62" s="610"/>
      <c r="D62" s="613"/>
      <c r="E62" s="616"/>
      <c r="F62" s="622"/>
      <c r="G62" s="442"/>
      <c r="H62" s="618"/>
      <c r="I62" s="618"/>
      <c r="J62" s="618"/>
      <c r="K62" s="618"/>
      <c r="L62" s="618"/>
      <c r="M62" s="620"/>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08"/>
      <c r="B63" s="610"/>
      <c r="C63" s="610"/>
      <c r="D63" s="613"/>
      <c r="E63" s="616"/>
      <c r="F63" s="622"/>
      <c r="G63" s="442"/>
      <c r="H63" s="618"/>
      <c r="I63" s="618"/>
      <c r="J63" s="618"/>
      <c r="K63" s="618"/>
      <c r="L63" s="618"/>
      <c r="M63" s="620"/>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08"/>
      <c r="B64" s="610"/>
      <c r="C64" s="610"/>
      <c r="D64" s="613"/>
      <c r="E64" s="616"/>
      <c r="F64" s="622"/>
      <c r="G64" s="442"/>
      <c r="H64" s="618"/>
      <c r="I64" s="618"/>
      <c r="J64" s="618"/>
      <c r="K64" s="618"/>
      <c r="L64" s="618"/>
      <c r="M64" s="620"/>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08"/>
      <c r="B65" s="610"/>
      <c r="C65" s="610"/>
      <c r="D65" s="613"/>
      <c r="E65" s="616"/>
      <c r="F65" s="622"/>
      <c r="G65" s="442"/>
      <c r="H65" s="618"/>
      <c r="I65" s="618"/>
      <c r="J65" s="618"/>
      <c r="K65" s="618"/>
      <c r="L65" s="618"/>
      <c r="M65" s="620"/>
      <c r="N65" s="33"/>
      <c r="O65" s="33"/>
    </row>
    <row r="66" spans="1:169">
      <c r="A66" s="608"/>
      <c r="B66" s="610"/>
      <c r="C66" s="610"/>
      <c r="D66" s="613"/>
      <c r="E66" s="616"/>
      <c r="F66" s="622"/>
      <c r="G66" s="442"/>
      <c r="H66" s="618"/>
      <c r="I66" s="618"/>
      <c r="J66" s="618"/>
      <c r="K66" s="618"/>
      <c r="L66" s="618"/>
      <c r="M66" s="620"/>
      <c r="N66" s="33"/>
      <c r="O66" s="33"/>
    </row>
    <row r="67" spans="1:169">
      <c r="A67" s="608"/>
      <c r="B67" s="610"/>
      <c r="C67" s="610"/>
      <c r="D67" s="613"/>
      <c r="E67" s="616"/>
      <c r="F67" s="622"/>
      <c r="G67" s="442"/>
      <c r="H67" s="618"/>
      <c r="I67" s="618"/>
      <c r="J67" s="618"/>
      <c r="K67" s="618"/>
      <c r="L67" s="618"/>
      <c r="M67" s="620"/>
      <c r="N67" s="33"/>
      <c r="O67" s="33"/>
    </row>
    <row r="68" spans="1:169">
      <c r="A68" s="608"/>
      <c r="B68" s="610"/>
      <c r="C68" s="610"/>
      <c r="D68" s="613"/>
      <c r="E68" s="616"/>
      <c r="F68" s="622"/>
      <c r="G68" s="442"/>
      <c r="H68" s="618"/>
      <c r="I68" s="618"/>
      <c r="J68" s="618"/>
      <c r="K68" s="618"/>
      <c r="L68" s="618"/>
      <c r="M68" s="620"/>
      <c r="N68" s="33"/>
      <c r="O68" s="33"/>
    </row>
    <row r="69" spans="1:169" ht="15.75" thickBot="1">
      <c r="A69" s="609"/>
      <c r="B69" s="611"/>
      <c r="C69" s="611"/>
      <c r="D69" s="614"/>
      <c r="E69" s="617"/>
      <c r="F69" s="623"/>
      <c r="G69" s="443"/>
      <c r="H69" s="619"/>
      <c r="I69" s="619"/>
      <c r="J69" s="619"/>
      <c r="K69" s="619"/>
      <c r="L69" s="619"/>
      <c r="M69" s="621"/>
      <c r="N69" s="33"/>
      <c r="O69" s="33"/>
    </row>
    <row r="70" spans="1:169" s="25" customFormat="1" ht="12.75" customHeight="1">
      <c r="A70" s="608">
        <v>7</v>
      </c>
      <c r="B70" s="610" t="str">
        <f>'7- Mapa Final'!B70</f>
        <v xml:space="preserve">Recibir, ofrecer, prometer, entregar o aceptar dadivas  o beneficios a nombre propio o de terceros para  demorar, retener, alterar o direccionar fallos judiciales </v>
      </c>
      <c r="C70" s="610" t="str">
        <f>'7- Mapa Final'!C70</f>
        <v xml:space="preserve">Proferir  sentencias judiciales incumplmiendo los principios de la administracion de justicia o sin la observancia de los Codigos  Procesales en la materia </v>
      </c>
      <c r="D70" s="612" t="str">
        <f>'7- Mapa Final'!J70</f>
        <v>Muy Baja - 1</v>
      </c>
      <c r="E70" s="615" t="str">
        <f>'7- Mapa Final'!K70</f>
        <v>Mayor - 4</v>
      </c>
      <c r="F70" s="622" t="str">
        <f>'7- Mapa Final'!M70</f>
        <v>Alto  - 4</v>
      </c>
      <c r="G70" s="442" t="s">
        <v>403</v>
      </c>
      <c r="H70" s="618"/>
      <c r="I70" s="618"/>
      <c r="J70" s="618"/>
      <c r="K70" s="618"/>
      <c r="L70" s="618"/>
      <c r="M70" s="620"/>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08"/>
      <c r="B71" s="610"/>
      <c r="C71" s="610"/>
      <c r="D71" s="613"/>
      <c r="E71" s="616"/>
      <c r="F71" s="622"/>
      <c r="G71" s="442"/>
      <c r="H71" s="618"/>
      <c r="I71" s="618"/>
      <c r="J71" s="618"/>
      <c r="K71" s="618"/>
      <c r="L71" s="618"/>
      <c r="M71" s="620"/>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08"/>
      <c r="B72" s="610"/>
      <c r="C72" s="610"/>
      <c r="D72" s="613"/>
      <c r="E72" s="616"/>
      <c r="F72" s="622"/>
      <c r="G72" s="442"/>
      <c r="H72" s="618"/>
      <c r="I72" s="618"/>
      <c r="J72" s="618"/>
      <c r="K72" s="618"/>
      <c r="L72" s="618"/>
      <c r="M72" s="620"/>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08"/>
      <c r="B73" s="610"/>
      <c r="C73" s="610"/>
      <c r="D73" s="613"/>
      <c r="E73" s="616"/>
      <c r="F73" s="622"/>
      <c r="G73" s="442"/>
      <c r="H73" s="618"/>
      <c r="I73" s="618"/>
      <c r="J73" s="618"/>
      <c r="K73" s="618"/>
      <c r="L73" s="618"/>
      <c r="M73" s="620"/>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08"/>
      <c r="B74" s="610"/>
      <c r="C74" s="610"/>
      <c r="D74" s="613"/>
      <c r="E74" s="616"/>
      <c r="F74" s="622"/>
      <c r="G74" s="442"/>
      <c r="H74" s="618"/>
      <c r="I74" s="618"/>
      <c r="J74" s="618"/>
      <c r="K74" s="618"/>
      <c r="L74" s="618"/>
      <c r="M74" s="620"/>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08"/>
      <c r="B75" s="610"/>
      <c r="C75" s="610"/>
      <c r="D75" s="613"/>
      <c r="E75" s="616"/>
      <c r="F75" s="622"/>
      <c r="G75" s="442"/>
      <c r="H75" s="618"/>
      <c r="I75" s="618"/>
      <c r="J75" s="618"/>
      <c r="K75" s="618"/>
      <c r="L75" s="618"/>
      <c r="M75" s="620"/>
      <c r="N75" s="33"/>
      <c r="O75" s="33"/>
    </row>
    <row r="76" spans="1:169">
      <c r="A76" s="608"/>
      <c r="B76" s="610"/>
      <c r="C76" s="610"/>
      <c r="D76" s="613"/>
      <c r="E76" s="616"/>
      <c r="F76" s="622"/>
      <c r="G76" s="442"/>
      <c r="H76" s="618"/>
      <c r="I76" s="618"/>
      <c r="J76" s="618"/>
      <c r="K76" s="618"/>
      <c r="L76" s="618"/>
      <c r="M76" s="620"/>
      <c r="N76" s="33"/>
      <c r="O76" s="33"/>
    </row>
    <row r="77" spans="1:169">
      <c r="A77" s="608"/>
      <c r="B77" s="610"/>
      <c r="C77" s="610"/>
      <c r="D77" s="613"/>
      <c r="E77" s="616"/>
      <c r="F77" s="622"/>
      <c r="G77" s="442"/>
      <c r="H77" s="618"/>
      <c r="I77" s="618"/>
      <c r="J77" s="618"/>
      <c r="K77" s="618"/>
      <c r="L77" s="618"/>
      <c r="M77" s="620"/>
      <c r="N77" s="33"/>
      <c r="O77" s="33"/>
    </row>
    <row r="78" spans="1:169">
      <c r="A78" s="608"/>
      <c r="B78" s="610"/>
      <c r="C78" s="610"/>
      <c r="D78" s="613"/>
      <c r="E78" s="616"/>
      <c r="F78" s="622"/>
      <c r="G78" s="442"/>
      <c r="H78" s="618"/>
      <c r="I78" s="618"/>
      <c r="J78" s="618"/>
      <c r="K78" s="618"/>
      <c r="L78" s="618"/>
      <c r="M78" s="620"/>
      <c r="N78" s="33"/>
      <c r="O78" s="33"/>
    </row>
    <row r="79" spans="1:169" ht="15.75" thickBot="1">
      <c r="A79" s="609"/>
      <c r="B79" s="611"/>
      <c r="C79" s="611"/>
      <c r="D79" s="614"/>
      <c r="E79" s="617"/>
      <c r="F79" s="623"/>
      <c r="G79" s="443"/>
      <c r="H79" s="619"/>
      <c r="I79" s="619"/>
      <c r="J79" s="619"/>
      <c r="K79" s="619"/>
      <c r="L79" s="619"/>
      <c r="M79" s="621"/>
      <c r="N79" s="33"/>
      <c r="O79" s="33"/>
    </row>
  </sheetData>
  <mergeCells count="108">
    <mergeCell ref="K70:K79"/>
    <mergeCell ref="L70:L79"/>
    <mergeCell ref="M70:M79"/>
    <mergeCell ref="F70:F79"/>
    <mergeCell ref="G70:G79"/>
    <mergeCell ref="H70:H79"/>
    <mergeCell ref="I70:I79"/>
    <mergeCell ref="J70:J79"/>
    <mergeCell ref="A70:A79"/>
    <mergeCell ref="B70:B79"/>
    <mergeCell ref="C70:C79"/>
    <mergeCell ref="D70:D79"/>
    <mergeCell ref="E70:E79"/>
    <mergeCell ref="A60:A69"/>
    <mergeCell ref="B60:B69"/>
    <mergeCell ref="C60:C69"/>
    <mergeCell ref="D60:D69"/>
    <mergeCell ref="E60:E69"/>
    <mergeCell ref="F60:F69"/>
    <mergeCell ref="G60:G69"/>
    <mergeCell ref="H60:H69"/>
    <mergeCell ref="I60:I69"/>
    <mergeCell ref="J60:J69"/>
    <mergeCell ref="K60:K69"/>
    <mergeCell ref="L60:L69"/>
    <mergeCell ref="M60:M69"/>
    <mergeCell ref="H7:H8"/>
    <mergeCell ref="I7:J7"/>
    <mergeCell ref="K7:L7"/>
    <mergeCell ref="M7:M8"/>
    <mergeCell ref="A6:B6"/>
    <mergeCell ref="A7:C7"/>
    <mergeCell ref="D7:F7"/>
    <mergeCell ref="G7:G8"/>
    <mergeCell ref="C6:M6"/>
    <mergeCell ref="L20:L29"/>
    <mergeCell ref="M20:M29"/>
    <mergeCell ref="B10:B19"/>
    <mergeCell ref="B20:B29"/>
    <mergeCell ref="F20:F29"/>
    <mergeCell ref="A30:A39"/>
    <mergeCell ref="A20:A29"/>
    <mergeCell ref="C20:C29"/>
    <mergeCell ref="D10:D19"/>
    <mergeCell ref="E10:E19"/>
    <mergeCell ref="B30:B39"/>
    <mergeCell ref="C30:C39"/>
    <mergeCell ref="D20:D29"/>
    <mergeCell ref="K1:M3"/>
    <mergeCell ref="A4:B4"/>
    <mergeCell ref="A5:B5"/>
    <mergeCell ref="A1:B2"/>
    <mergeCell ref="C1:J3"/>
    <mergeCell ref="C4:M4"/>
    <mergeCell ref="C5:M5"/>
    <mergeCell ref="J30:J39"/>
    <mergeCell ref="K30:K39"/>
    <mergeCell ref="L30:L39"/>
    <mergeCell ref="M30:M39"/>
    <mergeCell ref="A9:G9"/>
    <mergeCell ref="A10:A19"/>
    <mergeCell ref="C10:C19"/>
    <mergeCell ref="L10:L19"/>
    <mergeCell ref="M10:M19"/>
    <mergeCell ref="F10:F19"/>
    <mergeCell ref="G10:G19"/>
    <mergeCell ref="H10:H19"/>
    <mergeCell ref="I10:I19"/>
    <mergeCell ref="J10:J19"/>
    <mergeCell ref="K10:K19"/>
    <mergeCell ref="J20:J29"/>
    <mergeCell ref="K20:K29"/>
    <mergeCell ref="E20:E29"/>
    <mergeCell ref="D30:D39"/>
    <mergeCell ref="E30:E39"/>
    <mergeCell ref="F30:F39"/>
    <mergeCell ref="G20:G29"/>
    <mergeCell ref="H20:H29"/>
    <mergeCell ref="I20:I29"/>
    <mergeCell ref="G30:G39"/>
    <mergeCell ref="H30:H39"/>
    <mergeCell ref="I30:I39"/>
    <mergeCell ref="A40:A49"/>
    <mergeCell ref="B40:B49"/>
    <mergeCell ref="C40:C49"/>
    <mergeCell ref="D40:D49"/>
    <mergeCell ref="E40:E49"/>
    <mergeCell ref="K40:K49"/>
    <mergeCell ref="L40:L49"/>
    <mergeCell ref="M40:M49"/>
    <mergeCell ref="F40:F49"/>
    <mergeCell ref="G40:G49"/>
    <mergeCell ref="H40:H49"/>
    <mergeCell ref="I40:I49"/>
    <mergeCell ref="J40:J49"/>
    <mergeCell ref="A50:A59"/>
    <mergeCell ref="B50:B59"/>
    <mergeCell ref="C50:C59"/>
    <mergeCell ref="D50:D59"/>
    <mergeCell ref="E50:E59"/>
    <mergeCell ref="K50:K59"/>
    <mergeCell ref="L50:L59"/>
    <mergeCell ref="M50:M59"/>
    <mergeCell ref="F50:F59"/>
    <mergeCell ref="G50:G59"/>
    <mergeCell ref="H50:H59"/>
    <mergeCell ref="I50:I59"/>
    <mergeCell ref="J50:J59"/>
  </mergeCells>
  <conditionalFormatting sqref="A7:B7">
    <cfRule type="containsText" dxfId="247" priority="815" operator="containsText" text="3- Moderado">
      <formula>NOT(ISERROR(SEARCH("3- Moderado",A7)))</formula>
    </cfRule>
    <cfRule type="containsText" dxfId="246" priority="816" operator="containsText" text="6- Moderado">
      <formula>NOT(ISERROR(SEARCH("6- Moderado",A7)))</formula>
    </cfRule>
    <cfRule type="containsText" dxfId="245" priority="817" operator="containsText" text="4- Moderado">
      <formula>NOT(ISERROR(SEARCH("4- Moderado",A7)))</formula>
    </cfRule>
    <cfRule type="containsText" dxfId="244" priority="818" operator="containsText" text="3- Bajo">
      <formula>NOT(ISERROR(SEARCH("3- Bajo",A7)))</formula>
    </cfRule>
    <cfRule type="containsText" dxfId="243" priority="819" operator="containsText" text="4- Bajo">
      <formula>NOT(ISERROR(SEARCH("4- Bajo",A7)))</formula>
    </cfRule>
    <cfRule type="containsText" dxfId="242" priority="820" operator="containsText" text="1- Bajo">
      <formula>NOT(ISERROR(SEARCH("1- Bajo",A7)))</formula>
    </cfRule>
  </conditionalFormatting>
  <conditionalFormatting sqref="A10:E10 A20:E20">
    <cfRule type="containsText" dxfId="241" priority="791" operator="containsText" text="3- Moderado">
      <formula>NOT(ISERROR(SEARCH("3- Moderado",A10)))</formula>
    </cfRule>
    <cfRule type="containsText" dxfId="240" priority="792" operator="containsText" text="6- Moderado">
      <formula>NOT(ISERROR(SEARCH("6- Moderado",A10)))</formula>
    </cfRule>
    <cfRule type="containsText" dxfId="239" priority="793" operator="containsText" text="4- Moderado">
      <formula>NOT(ISERROR(SEARCH("4- Moderado",A10)))</formula>
    </cfRule>
    <cfRule type="containsText" dxfId="238" priority="794" operator="containsText" text="3- Bajo">
      <formula>NOT(ISERROR(SEARCH("3- Bajo",A10)))</formula>
    </cfRule>
    <cfRule type="containsText" dxfId="237" priority="795" operator="containsText" text="4- Bajo">
      <formula>NOT(ISERROR(SEARCH("4- Bajo",A10)))</formula>
    </cfRule>
    <cfRule type="containsText" dxfId="236" priority="796" operator="containsText" text="1- Bajo">
      <formula>NOT(ISERROR(SEARCH("1- Bajo",A10)))</formula>
    </cfRule>
  </conditionalFormatting>
  <conditionalFormatting sqref="A30:E30">
    <cfRule type="containsText" dxfId="235" priority="129" operator="containsText" text="3- Moderado">
      <formula>NOT(ISERROR(SEARCH("3- Moderado",A30)))</formula>
    </cfRule>
    <cfRule type="containsText" dxfId="234" priority="130" operator="containsText" text="6- Moderado">
      <formula>NOT(ISERROR(SEARCH("6- Moderado",A30)))</formula>
    </cfRule>
    <cfRule type="containsText" dxfId="233" priority="131" operator="containsText" text="4- Moderado">
      <formula>NOT(ISERROR(SEARCH("4- Moderado",A30)))</formula>
    </cfRule>
    <cfRule type="containsText" dxfId="232" priority="132" operator="containsText" text="3- Bajo">
      <formula>NOT(ISERROR(SEARCH("3- Bajo",A30)))</formula>
    </cfRule>
    <cfRule type="containsText" dxfId="231" priority="133" operator="containsText" text="4- Bajo">
      <formula>NOT(ISERROR(SEARCH("4- Bajo",A30)))</formula>
    </cfRule>
    <cfRule type="containsText" dxfId="230" priority="134" operator="containsText" text="1- Bajo">
      <formula>NOT(ISERROR(SEARCH("1- Bajo",A30)))</formula>
    </cfRule>
  </conditionalFormatting>
  <conditionalFormatting sqref="A40:E40">
    <cfRule type="containsText" dxfId="229" priority="101" operator="containsText" text="3- Moderado">
      <formula>NOT(ISERROR(SEARCH("3- Moderado",A40)))</formula>
    </cfRule>
    <cfRule type="containsText" dxfId="228" priority="102" operator="containsText" text="6- Moderado">
      <formula>NOT(ISERROR(SEARCH("6- Moderado",A40)))</formula>
    </cfRule>
    <cfRule type="containsText" dxfId="227" priority="103" operator="containsText" text="4- Moderado">
      <formula>NOT(ISERROR(SEARCH("4- Moderado",A40)))</formula>
    </cfRule>
    <cfRule type="containsText" dxfId="226" priority="104" operator="containsText" text="3- Bajo">
      <formula>NOT(ISERROR(SEARCH("3- Bajo",A40)))</formula>
    </cfRule>
    <cfRule type="containsText" dxfId="225" priority="105" operator="containsText" text="4- Bajo">
      <formula>NOT(ISERROR(SEARCH("4- Bajo",A40)))</formula>
    </cfRule>
    <cfRule type="containsText" dxfId="224" priority="106" operator="containsText" text="1- Bajo">
      <formula>NOT(ISERROR(SEARCH("1- Bajo",A40)))</formula>
    </cfRule>
  </conditionalFormatting>
  <conditionalFormatting sqref="A50:E50 A60 A70">
    <cfRule type="containsText" dxfId="223" priority="45" operator="containsText" text="3- Moderado">
      <formula>NOT(ISERROR(SEARCH("3- Moderado",A50)))</formula>
    </cfRule>
    <cfRule type="containsText" dxfId="222" priority="46" operator="containsText" text="6- Moderado">
      <formula>NOT(ISERROR(SEARCH("6- Moderado",A50)))</formula>
    </cfRule>
    <cfRule type="containsText" dxfId="221" priority="47" operator="containsText" text="4- Moderado">
      <formula>NOT(ISERROR(SEARCH("4- Moderado",A50)))</formula>
    </cfRule>
    <cfRule type="containsText" dxfId="220" priority="48" operator="containsText" text="3- Bajo">
      <formula>NOT(ISERROR(SEARCH("3- Bajo",A50)))</formula>
    </cfRule>
    <cfRule type="containsText" dxfId="219" priority="49" operator="containsText" text="4- Bajo">
      <formula>NOT(ISERROR(SEARCH("4- Bajo",A50)))</formula>
    </cfRule>
    <cfRule type="containsText" dxfId="218" priority="50" operator="containsText" text="1- Bajo">
      <formula>NOT(ISERROR(SEARCH("1- Bajo",A50)))</formula>
    </cfRule>
  </conditionalFormatting>
  <conditionalFormatting sqref="B60:E60">
    <cfRule type="containsText" dxfId="217" priority="22" operator="containsText" text="3- Moderado">
      <formula>NOT(ISERROR(SEARCH("3- Moderado",B60)))</formula>
    </cfRule>
    <cfRule type="containsText" dxfId="216" priority="23" operator="containsText" text="6- Moderado">
      <formula>NOT(ISERROR(SEARCH("6- Moderado",B60)))</formula>
    </cfRule>
    <cfRule type="containsText" dxfId="215" priority="24" operator="containsText" text="4- Moderado">
      <formula>NOT(ISERROR(SEARCH("4- Moderado",B60)))</formula>
    </cfRule>
    <cfRule type="containsText" dxfId="214" priority="25" operator="containsText" text="3- Bajo">
      <formula>NOT(ISERROR(SEARCH("3- Bajo",B60)))</formula>
    </cfRule>
    <cfRule type="containsText" dxfId="213" priority="26" operator="containsText" text="4- Bajo">
      <formula>NOT(ISERROR(SEARCH("4- Bajo",B60)))</formula>
    </cfRule>
    <cfRule type="containsText" dxfId="212" priority="27" operator="containsText" text="1- Bajo">
      <formula>NOT(ISERROR(SEARCH("1- Bajo",B60)))</formula>
    </cfRule>
  </conditionalFormatting>
  <conditionalFormatting sqref="B70:E70">
    <cfRule type="containsText" dxfId="211" priority="8" operator="containsText" text="3- Moderado">
      <formula>NOT(ISERROR(SEARCH("3- Moderado",B70)))</formula>
    </cfRule>
    <cfRule type="containsText" dxfId="210" priority="9" operator="containsText" text="6- Moderado">
      <formula>NOT(ISERROR(SEARCH("6- Moderado",B70)))</formula>
    </cfRule>
    <cfRule type="containsText" dxfId="209" priority="10" operator="containsText" text="4- Moderado">
      <formula>NOT(ISERROR(SEARCH("4- Moderado",B70)))</formula>
    </cfRule>
    <cfRule type="containsText" dxfId="208" priority="11" operator="containsText" text="3- Bajo">
      <formula>NOT(ISERROR(SEARCH("3- Bajo",B70)))</formula>
    </cfRule>
    <cfRule type="containsText" dxfId="207" priority="12" operator="containsText" text="4- Bajo">
      <formula>NOT(ISERROR(SEARCH("4- Bajo",B70)))</formula>
    </cfRule>
    <cfRule type="containsText" dxfId="206" priority="13" operator="containsText" text="1- Bajo">
      <formula>NOT(ISERROR(SEARCH("1- Bajo",B70)))</formula>
    </cfRule>
  </conditionalFormatting>
  <conditionalFormatting sqref="C8:F8">
    <cfRule type="containsText" dxfId="205" priority="147" operator="containsText" text="3- Moderado">
      <formula>NOT(ISERROR(SEARCH("3- Moderado",C8)))</formula>
    </cfRule>
    <cfRule type="containsText" dxfId="204" priority="148" operator="containsText" text="6- Moderado">
      <formula>NOT(ISERROR(SEARCH("6- Moderado",C8)))</formula>
    </cfRule>
    <cfRule type="containsText" dxfId="203" priority="149" operator="containsText" text="4- Moderado">
      <formula>NOT(ISERROR(SEARCH("4- Moderado",C8)))</formula>
    </cfRule>
    <cfRule type="containsText" dxfId="202" priority="150" operator="containsText" text="3- Bajo">
      <formula>NOT(ISERROR(SEARCH("3- Bajo",C8)))</formula>
    </cfRule>
    <cfRule type="containsText" dxfId="201" priority="151" operator="containsText" text="4- Bajo">
      <formula>NOT(ISERROR(SEARCH("4- Bajo",C8)))</formula>
    </cfRule>
    <cfRule type="containsText" dxfId="200" priority="152" operator="containsText" text="1- Bajo">
      <formula>NOT(ISERROR(SEARCH("1- Bajo",C8)))</formula>
    </cfRule>
  </conditionalFormatting>
  <conditionalFormatting sqref="D10:D79">
    <cfRule type="containsText" dxfId="199" priority="39" operator="containsText" text="Muy Alta">
      <formula>NOT(ISERROR(SEARCH("Muy Alta",D10)))</formula>
    </cfRule>
    <cfRule type="containsText" dxfId="198" priority="40" operator="containsText" text="Alta">
      <formula>NOT(ISERROR(SEARCH("Alta",D10)))</formula>
    </cfRule>
    <cfRule type="containsText" dxfId="197" priority="41" operator="containsText" text="Baja">
      <formula>NOT(ISERROR(SEARCH("Baja",D10)))</formula>
    </cfRule>
    <cfRule type="containsText" dxfId="196" priority="42" operator="containsText" text="Muy Baja">
      <formula>NOT(ISERROR(SEARCH("Muy Baja",D10)))</formula>
    </cfRule>
    <cfRule type="containsText" dxfId="195" priority="44" operator="containsText" text="Media">
      <formula>NOT(ISERROR(SEARCH("Media",D10)))</formula>
    </cfRule>
  </conditionalFormatting>
  <conditionalFormatting sqref="E10:E79">
    <cfRule type="containsText" dxfId="194" priority="35" operator="containsText" text="Catastrófico">
      <formula>NOT(ISERROR(SEARCH("Catastrófico",E10)))</formula>
    </cfRule>
    <cfRule type="containsText" dxfId="193" priority="36" operator="containsText" text="Mayor">
      <formula>NOT(ISERROR(SEARCH("Mayor",E10)))</formula>
    </cfRule>
    <cfRule type="containsText" dxfId="192" priority="37" operator="containsText" text="Menor">
      <formula>NOT(ISERROR(SEARCH("Menor",E10)))</formula>
    </cfRule>
    <cfRule type="containsText" dxfId="191" priority="38" operator="containsText" text="Leve">
      <formula>NOT(ISERROR(SEARCH("Leve",E10)))</formula>
    </cfRule>
  </conditionalFormatting>
  <conditionalFormatting sqref="E10:F79">
    <cfRule type="containsText" dxfId="190" priority="43" operator="containsText" text="Moderado">
      <formula>NOT(ISERROR(SEARCH("Moderado",E10)))</formula>
    </cfRule>
  </conditionalFormatting>
  <conditionalFormatting sqref="F10:F29">
    <cfRule type="colorScale" priority="1178">
      <colorScale>
        <cfvo type="min"/>
        <cfvo type="max"/>
        <color rgb="FFFF7128"/>
        <color rgb="FFFFEF9C"/>
      </colorScale>
    </cfRule>
  </conditionalFormatting>
  <conditionalFormatting sqref="F10:F79">
    <cfRule type="containsText" dxfId="189" priority="58" operator="containsText" text="Bajo">
      <formula>NOT(ISERROR(SEARCH("Bajo",F10)))</formula>
    </cfRule>
    <cfRule type="containsText" dxfId="188" priority="59" operator="containsText" text="Moderado">
      <formula>NOT(ISERROR(SEARCH("Moderado",F10)))</formula>
    </cfRule>
    <cfRule type="containsText" dxfId="187" priority="60" operator="containsText" text="Alto">
      <formula>NOT(ISERROR(SEARCH("Alto",F10)))</formula>
    </cfRule>
    <cfRule type="containsText" dxfId="186" priority="61" operator="containsText" text="Extremo">
      <formula>NOT(ISERROR(SEARCH("Extremo",F10)))</formula>
    </cfRule>
  </conditionalFormatting>
  <conditionalFormatting sqref="F30:F39">
    <cfRule type="colorScale" priority="146">
      <colorScale>
        <cfvo type="min"/>
        <cfvo type="max"/>
        <color rgb="FFFF7128"/>
        <color rgb="FFFFEF9C"/>
      </colorScale>
    </cfRule>
  </conditionalFormatting>
  <conditionalFormatting sqref="F40:F49">
    <cfRule type="colorScale" priority="118">
      <colorScale>
        <cfvo type="min"/>
        <cfvo type="max"/>
        <color rgb="FFFF7128"/>
        <color rgb="FFFFEF9C"/>
      </colorScale>
    </cfRule>
  </conditionalFormatting>
  <conditionalFormatting sqref="F50:F79">
    <cfRule type="colorScale" priority="1423">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900-000000000000}"/>
    <dataValidation allowBlank="1" showInputMessage="1" showErrorMessage="1" prompt="Seleccionar si el responsable es el responsable de las acciones es el nivel central" sqref="I7:I8" xr:uid="{00000000-0002-0000-0900-000001000000}"/>
    <dataValidation allowBlank="1" showInputMessage="1" showErrorMessage="1" prompt="Describir las actividades que se van a desarrollar para el proyecto" sqref="H7" xr:uid="{00000000-0002-0000-09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9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'9- Matriz de Calor '!$S$8:$S$11</xm:f>
          </x14:formula1>
          <xm:sqref>G10:G79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79"/>
  <sheetViews>
    <sheetView showGridLines="0" topLeftCell="A25" zoomScale="55" zoomScaleNormal="55" workbookViewId="0">
      <selection activeCell="M92" sqref="M92"/>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25"/>
      <c r="B1" s="626"/>
      <c r="C1" s="629"/>
      <c r="D1" s="629"/>
      <c r="E1" s="629"/>
      <c r="F1" s="629"/>
      <c r="G1" s="629"/>
      <c r="H1" s="629"/>
      <c r="I1" s="629"/>
      <c r="J1" s="630"/>
      <c r="K1" s="624"/>
      <c r="L1" s="624"/>
      <c r="M1" s="624"/>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81" customHeight="1">
      <c r="A2" s="627"/>
      <c r="B2" s="628"/>
      <c r="C2" s="631"/>
      <c r="D2" s="631"/>
      <c r="E2" s="631"/>
      <c r="F2" s="631"/>
      <c r="G2" s="631"/>
      <c r="H2" s="631"/>
      <c r="I2" s="631"/>
      <c r="J2" s="632"/>
      <c r="K2" s="624"/>
      <c r="L2" s="624"/>
      <c r="M2" s="624"/>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31"/>
      <c r="D3" s="631"/>
      <c r="E3" s="631"/>
      <c r="F3" s="631"/>
      <c r="G3" s="631"/>
      <c r="H3" s="631"/>
      <c r="I3" s="631"/>
      <c r="J3" s="632"/>
      <c r="K3" s="624"/>
      <c r="L3" s="624"/>
      <c r="M3" s="624"/>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78" t="s">
        <v>260</v>
      </c>
      <c r="B4" s="478"/>
      <c r="C4" s="541"/>
      <c r="D4" s="541"/>
      <c r="E4" s="541"/>
      <c r="F4" s="541"/>
      <c r="G4" s="541"/>
      <c r="H4" s="541"/>
      <c r="I4" s="541"/>
      <c r="J4" s="541"/>
      <c r="K4" s="541"/>
      <c r="L4" s="541"/>
      <c r="M4" s="541"/>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78" t="s">
        <v>261</v>
      </c>
      <c r="B5" s="478"/>
      <c r="C5" s="545"/>
      <c r="D5" s="545"/>
      <c r="E5" s="545"/>
      <c r="F5" s="545"/>
      <c r="G5" s="545"/>
      <c r="H5" s="545"/>
      <c r="I5" s="545"/>
      <c r="J5" s="545"/>
      <c r="K5" s="545"/>
      <c r="L5" s="545"/>
      <c r="M5" s="545"/>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478" t="s">
        <v>262</v>
      </c>
      <c r="B6" s="478"/>
      <c r="C6" s="650"/>
      <c r="D6" s="651"/>
      <c r="E6" s="651"/>
      <c r="F6" s="651"/>
      <c r="G6" s="651"/>
      <c r="H6" s="651"/>
      <c r="I6" s="651"/>
      <c r="J6" s="651"/>
      <c r="K6" s="651"/>
      <c r="L6" s="651"/>
      <c r="M6" s="652"/>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45" t="s">
        <v>499</v>
      </c>
      <c r="B7" s="646"/>
      <c r="C7" s="647"/>
      <c r="D7" s="648" t="s">
        <v>500</v>
      </c>
      <c r="E7" s="648"/>
      <c r="F7" s="648"/>
      <c r="G7" s="649" t="s">
        <v>501</v>
      </c>
      <c r="H7" s="640" t="s">
        <v>502</v>
      </c>
      <c r="I7" s="642" t="s">
        <v>503</v>
      </c>
      <c r="J7" s="643"/>
      <c r="K7" s="642" t="s">
        <v>504</v>
      </c>
      <c r="L7" s="643"/>
      <c r="M7" s="644" t="s">
        <v>512</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33</v>
      </c>
      <c r="B8" s="34" t="s">
        <v>202</v>
      </c>
      <c r="C8" s="34" t="s">
        <v>204</v>
      </c>
      <c r="D8" s="27" t="s">
        <v>214</v>
      </c>
      <c r="E8" s="27" t="s">
        <v>506</v>
      </c>
      <c r="F8" s="27" t="s">
        <v>507</v>
      </c>
      <c r="G8" s="649"/>
      <c r="H8" s="641"/>
      <c r="I8" s="28" t="s">
        <v>508</v>
      </c>
      <c r="J8" s="28" t="s">
        <v>509</v>
      </c>
      <c r="K8" s="28" t="s">
        <v>510</v>
      </c>
      <c r="L8" s="28" t="s">
        <v>511</v>
      </c>
      <c r="M8" s="644"/>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33"/>
      <c r="B9" s="634"/>
      <c r="C9" s="634"/>
      <c r="D9" s="634"/>
      <c r="E9" s="634"/>
      <c r="F9" s="634"/>
      <c r="G9" s="634"/>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35">
        <f>'7- Mapa Final'!A10</f>
        <v>1</v>
      </c>
      <c r="B10" s="636" t="str">
        <f>'7- Mapa Final'!B10</f>
        <v>Vencimiento de Términos</v>
      </c>
      <c r="C10" s="636" t="str">
        <f>'7- Mapa Final'!C10</f>
        <v>Se realizan  actuaciones procesales ose da  respuesta a las solicitudes de los usuarios de la administración de justicia en materia penal, después del  término legal establecido para decidir sobre los conflictos presentados a los jueces.</v>
      </c>
      <c r="D10" s="653" t="str">
        <f>'7- Mapa Final'!J10</f>
        <v>Media - 3</v>
      </c>
      <c r="E10" s="654" t="str">
        <f>'7- Mapa Final'!K10</f>
        <v>Moderado - 3</v>
      </c>
      <c r="F10" s="639" t="str">
        <f>'7- Mapa Final'!M10</f>
        <v>Moderado - 9</v>
      </c>
      <c r="G10" s="441"/>
      <c r="H10" s="637"/>
      <c r="I10" s="637"/>
      <c r="J10" s="637"/>
      <c r="K10" s="637"/>
      <c r="L10" s="637"/>
      <c r="M10" s="638"/>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08"/>
      <c r="B11" s="610"/>
      <c r="C11" s="610"/>
      <c r="D11" s="613"/>
      <c r="E11" s="616"/>
      <c r="F11" s="622"/>
      <c r="G11" s="442"/>
      <c r="H11" s="618"/>
      <c r="I11" s="618"/>
      <c r="J11" s="618"/>
      <c r="K11" s="618"/>
      <c r="L11" s="618"/>
      <c r="M11" s="620"/>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08"/>
      <c r="B12" s="610"/>
      <c r="C12" s="610"/>
      <c r="D12" s="613"/>
      <c r="E12" s="616"/>
      <c r="F12" s="622"/>
      <c r="G12" s="442"/>
      <c r="H12" s="618"/>
      <c r="I12" s="618"/>
      <c r="J12" s="618"/>
      <c r="K12" s="618"/>
      <c r="L12" s="618"/>
      <c r="M12" s="620"/>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08"/>
      <c r="B13" s="610"/>
      <c r="C13" s="610"/>
      <c r="D13" s="613"/>
      <c r="E13" s="616"/>
      <c r="F13" s="622"/>
      <c r="G13" s="442"/>
      <c r="H13" s="618"/>
      <c r="I13" s="618"/>
      <c r="J13" s="618"/>
      <c r="K13" s="618"/>
      <c r="L13" s="618"/>
      <c r="M13" s="620"/>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08"/>
      <c r="B14" s="610"/>
      <c r="C14" s="610"/>
      <c r="D14" s="613"/>
      <c r="E14" s="616"/>
      <c r="F14" s="622"/>
      <c r="G14" s="442"/>
      <c r="H14" s="618"/>
      <c r="I14" s="618"/>
      <c r="J14" s="618"/>
      <c r="K14" s="618"/>
      <c r="L14" s="618"/>
      <c r="M14" s="620"/>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08"/>
      <c r="B15" s="610"/>
      <c r="C15" s="610"/>
      <c r="D15" s="613"/>
      <c r="E15" s="616"/>
      <c r="F15" s="622"/>
      <c r="G15" s="442"/>
      <c r="H15" s="618"/>
      <c r="I15" s="618"/>
      <c r="J15" s="618"/>
      <c r="K15" s="618"/>
      <c r="L15" s="618"/>
      <c r="M15" s="620"/>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08"/>
      <c r="B16" s="610"/>
      <c r="C16" s="610"/>
      <c r="D16" s="613"/>
      <c r="E16" s="616"/>
      <c r="F16" s="622"/>
      <c r="G16" s="442"/>
      <c r="H16" s="618"/>
      <c r="I16" s="618"/>
      <c r="J16" s="618"/>
      <c r="K16" s="618"/>
      <c r="L16" s="618"/>
      <c r="M16" s="620"/>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08"/>
      <c r="B17" s="610"/>
      <c r="C17" s="610"/>
      <c r="D17" s="613"/>
      <c r="E17" s="616"/>
      <c r="F17" s="622"/>
      <c r="G17" s="442"/>
      <c r="H17" s="618"/>
      <c r="I17" s="618"/>
      <c r="J17" s="618"/>
      <c r="K17" s="618"/>
      <c r="L17" s="618"/>
      <c r="M17" s="620"/>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08"/>
      <c r="B18" s="610"/>
      <c r="C18" s="610"/>
      <c r="D18" s="613"/>
      <c r="E18" s="616"/>
      <c r="F18" s="622"/>
      <c r="G18" s="442"/>
      <c r="H18" s="618"/>
      <c r="I18" s="618"/>
      <c r="J18" s="618"/>
      <c r="K18" s="618"/>
      <c r="L18" s="618"/>
      <c r="M18" s="620"/>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08"/>
      <c r="B19" s="610"/>
      <c r="C19" s="610"/>
      <c r="D19" s="613"/>
      <c r="E19" s="616"/>
      <c r="F19" s="622"/>
      <c r="G19" s="442"/>
      <c r="H19" s="618"/>
      <c r="I19" s="618"/>
      <c r="J19" s="618"/>
      <c r="K19" s="618"/>
      <c r="L19" s="618"/>
      <c r="M19" s="620"/>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08">
        <f>'7- Mapa Final'!A20</f>
        <v>2</v>
      </c>
      <c r="B20" s="610" t="str">
        <f>'7- Mapa Final'!B20</f>
        <v xml:space="preserve">Incumplimientos en la realizacion de audiencias </v>
      </c>
      <c r="C20" s="610" t="str">
        <f>'7- Mapa Final'!C20</f>
        <v xml:space="preserve">No se atiende la  solicitud  de un fiscal o parte interesada para la realización de una audiencia preliminar o no se cumple  la programción de audiencias de Conocimiento. </v>
      </c>
      <c r="D20" s="612" t="str">
        <f>'7- Mapa Final'!J20</f>
        <v>Media - 3</v>
      </c>
      <c r="E20" s="615" t="str">
        <f>'7- Mapa Final'!K20</f>
        <v>Menor - 2</v>
      </c>
      <c r="F20" s="622" t="str">
        <f>'7- Mapa Final'!M20</f>
        <v>Moderado - 6</v>
      </c>
      <c r="G20" s="442"/>
      <c r="H20" s="618"/>
      <c r="I20" s="618"/>
      <c r="J20" s="618"/>
      <c r="K20" s="618"/>
      <c r="L20" s="618"/>
      <c r="M20" s="620"/>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08"/>
      <c r="B21" s="610"/>
      <c r="C21" s="610"/>
      <c r="D21" s="613"/>
      <c r="E21" s="616"/>
      <c r="F21" s="622"/>
      <c r="G21" s="442"/>
      <c r="H21" s="618"/>
      <c r="I21" s="618"/>
      <c r="J21" s="618"/>
      <c r="K21" s="618"/>
      <c r="L21" s="618"/>
      <c r="M21" s="620"/>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08"/>
      <c r="B22" s="610"/>
      <c r="C22" s="610"/>
      <c r="D22" s="613"/>
      <c r="E22" s="616"/>
      <c r="F22" s="622"/>
      <c r="G22" s="442"/>
      <c r="H22" s="618"/>
      <c r="I22" s="618"/>
      <c r="J22" s="618"/>
      <c r="K22" s="618"/>
      <c r="L22" s="618"/>
      <c r="M22" s="620"/>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08"/>
      <c r="B23" s="610"/>
      <c r="C23" s="610"/>
      <c r="D23" s="613"/>
      <c r="E23" s="616"/>
      <c r="F23" s="622"/>
      <c r="G23" s="442"/>
      <c r="H23" s="618"/>
      <c r="I23" s="618"/>
      <c r="J23" s="618"/>
      <c r="K23" s="618"/>
      <c r="L23" s="618"/>
      <c r="M23" s="620"/>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08"/>
      <c r="B24" s="610"/>
      <c r="C24" s="610"/>
      <c r="D24" s="613"/>
      <c r="E24" s="616"/>
      <c r="F24" s="622"/>
      <c r="G24" s="442"/>
      <c r="H24" s="618"/>
      <c r="I24" s="618"/>
      <c r="J24" s="618"/>
      <c r="K24" s="618"/>
      <c r="L24" s="618"/>
      <c r="M24" s="620"/>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08"/>
      <c r="B25" s="610"/>
      <c r="C25" s="610"/>
      <c r="D25" s="613"/>
      <c r="E25" s="616"/>
      <c r="F25" s="622"/>
      <c r="G25" s="442"/>
      <c r="H25" s="618"/>
      <c r="I25" s="618"/>
      <c r="J25" s="618"/>
      <c r="K25" s="618"/>
      <c r="L25" s="618"/>
      <c r="M25" s="620"/>
      <c r="N25" s="33"/>
      <c r="O25" s="33"/>
    </row>
    <row r="26" spans="1:169">
      <c r="A26" s="608"/>
      <c r="B26" s="610"/>
      <c r="C26" s="610"/>
      <c r="D26" s="613"/>
      <c r="E26" s="616"/>
      <c r="F26" s="622"/>
      <c r="G26" s="442"/>
      <c r="H26" s="618"/>
      <c r="I26" s="618"/>
      <c r="J26" s="618"/>
      <c r="K26" s="618"/>
      <c r="L26" s="618"/>
      <c r="M26" s="620"/>
      <c r="N26" s="33"/>
      <c r="O26" s="33"/>
    </row>
    <row r="27" spans="1:169">
      <c r="A27" s="608"/>
      <c r="B27" s="610"/>
      <c r="C27" s="610"/>
      <c r="D27" s="613"/>
      <c r="E27" s="616"/>
      <c r="F27" s="622"/>
      <c r="G27" s="442"/>
      <c r="H27" s="618"/>
      <c r="I27" s="618"/>
      <c r="J27" s="618"/>
      <c r="K27" s="618"/>
      <c r="L27" s="618"/>
      <c r="M27" s="620"/>
      <c r="N27" s="33"/>
      <c r="O27" s="33"/>
    </row>
    <row r="28" spans="1:169">
      <c r="A28" s="608"/>
      <c r="B28" s="610"/>
      <c r="C28" s="610"/>
      <c r="D28" s="613"/>
      <c r="E28" s="616"/>
      <c r="F28" s="622"/>
      <c r="G28" s="442"/>
      <c r="H28" s="618"/>
      <c r="I28" s="618"/>
      <c r="J28" s="618"/>
      <c r="K28" s="618"/>
      <c r="L28" s="618"/>
      <c r="M28" s="620"/>
      <c r="N28" s="33"/>
      <c r="O28" s="33"/>
    </row>
    <row r="29" spans="1:169">
      <c r="A29" s="608"/>
      <c r="B29" s="610"/>
      <c r="C29" s="610"/>
      <c r="D29" s="613"/>
      <c r="E29" s="616"/>
      <c r="F29" s="622"/>
      <c r="G29" s="442"/>
      <c r="H29" s="618"/>
      <c r="I29" s="618"/>
      <c r="J29" s="618"/>
      <c r="K29" s="618"/>
      <c r="L29" s="618"/>
      <c r="M29" s="620"/>
      <c r="N29" s="33"/>
      <c r="O29" s="33"/>
    </row>
    <row r="30" spans="1:169" s="25" customFormat="1" ht="12.75">
      <c r="A30" s="608">
        <f>'7- Mapa Final'!A30</f>
        <v>3</v>
      </c>
      <c r="B30" s="610" t="str">
        <f>'7- Mapa Final'!B30</f>
        <v xml:space="preserve"> Efectuar notificaciones que no cumplan con los requistos</v>
      </c>
      <c r="C30" s="610" t="str">
        <f>'7- Mapa Final'!C30</f>
        <v>No se realizan las  notificaciones , no se erfectuan  oportunamente o no se aplica aplicar la normatividad (Aca esta como riesgo porque es el producto de este proceso)</v>
      </c>
      <c r="D30" s="612" t="str">
        <f>'7- Mapa Final'!J30</f>
        <v>Media - 3</v>
      </c>
      <c r="E30" s="615" t="str">
        <f>'7- Mapa Final'!K30</f>
        <v>Menor - 2</v>
      </c>
      <c r="F30" s="622" t="str">
        <f>'7- Mapa Final'!M30</f>
        <v>Moderado - 6</v>
      </c>
      <c r="G30" s="442"/>
      <c r="H30" s="618"/>
      <c r="I30" s="618"/>
      <c r="J30" s="618"/>
      <c r="K30" s="618"/>
      <c r="L30" s="618"/>
      <c r="M30" s="620"/>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08"/>
      <c r="B31" s="610"/>
      <c r="C31" s="610"/>
      <c r="D31" s="613"/>
      <c r="E31" s="616"/>
      <c r="F31" s="622"/>
      <c r="G31" s="442"/>
      <c r="H31" s="618"/>
      <c r="I31" s="618"/>
      <c r="J31" s="618"/>
      <c r="K31" s="618"/>
      <c r="L31" s="618"/>
      <c r="M31" s="620"/>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08"/>
      <c r="B32" s="610"/>
      <c r="C32" s="610"/>
      <c r="D32" s="613"/>
      <c r="E32" s="616"/>
      <c r="F32" s="622"/>
      <c r="G32" s="442"/>
      <c r="H32" s="618"/>
      <c r="I32" s="618"/>
      <c r="J32" s="618"/>
      <c r="K32" s="618"/>
      <c r="L32" s="618"/>
      <c r="M32" s="620"/>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08"/>
      <c r="B33" s="610"/>
      <c r="C33" s="610"/>
      <c r="D33" s="613"/>
      <c r="E33" s="616"/>
      <c r="F33" s="622"/>
      <c r="G33" s="442"/>
      <c r="H33" s="618"/>
      <c r="I33" s="618"/>
      <c r="J33" s="618"/>
      <c r="K33" s="618"/>
      <c r="L33" s="618"/>
      <c r="M33" s="620"/>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08"/>
      <c r="B34" s="610"/>
      <c r="C34" s="610"/>
      <c r="D34" s="613"/>
      <c r="E34" s="616"/>
      <c r="F34" s="622"/>
      <c r="G34" s="442"/>
      <c r="H34" s="618"/>
      <c r="I34" s="618"/>
      <c r="J34" s="618"/>
      <c r="K34" s="618"/>
      <c r="L34" s="618"/>
      <c r="M34" s="620"/>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08"/>
      <c r="B35" s="610"/>
      <c r="C35" s="610"/>
      <c r="D35" s="613"/>
      <c r="E35" s="616"/>
      <c r="F35" s="622"/>
      <c r="G35" s="442"/>
      <c r="H35" s="618"/>
      <c r="I35" s="618"/>
      <c r="J35" s="618"/>
      <c r="K35" s="618"/>
      <c r="L35" s="618"/>
      <c r="M35" s="620"/>
      <c r="N35" s="33"/>
      <c r="O35" s="33"/>
    </row>
    <row r="36" spans="1:169">
      <c r="A36" s="608"/>
      <c r="B36" s="610"/>
      <c r="C36" s="610"/>
      <c r="D36" s="613"/>
      <c r="E36" s="616"/>
      <c r="F36" s="622"/>
      <c r="G36" s="442"/>
      <c r="H36" s="618"/>
      <c r="I36" s="618"/>
      <c r="J36" s="618"/>
      <c r="K36" s="618"/>
      <c r="L36" s="618"/>
      <c r="M36" s="620"/>
      <c r="N36" s="33"/>
      <c r="O36" s="33"/>
    </row>
    <row r="37" spans="1:169">
      <c r="A37" s="608"/>
      <c r="B37" s="610"/>
      <c r="C37" s="610"/>
      <c r="D37" s="613"/>
      <c r="E37" s="616"/>
      <c r="F37" s="622"/>
      <c r="G37" s="442"/>
      <c r="H37" s="618"/>
      <c r="I37" s="618"/>
      <c r="J37" s="618"/>
      <c r="K37" s="618"/>
      <c r="L37" s="618"/>
      <c r="M37" s="620"/>
      <c r="N37" s="33"/>
      <c r="O37" s="33"/>
    </row>
    <row r="38" spans="1:169">
      <c r="A38" s="608"/>
      <c r="B38" s="610"/>
      <c r="C38" s="610"/>
      <c r="D38" s="613"/>
      <c r="E38" s="616"/>
      <c r="F38" s="622"/>
      <c r="G38" s="442"/>
      <c r="H38" s="618"/>
      <c r="I38" s="618"/>
      <c r="J38" s="618"/>
      <c r="K38" s="618"/>
      <c r="L38" s="618"/>
      <c r="M38" s="620"/>
      <c r="N38" s="33"/>
      <c r="O38" s="33"/>
    </row>
    <row r="39" spans="1:169">
      <c r="A39" s="608"/>
      <c r="B39" s="610"/>
      <c r="C39" s="610"/>
      <c r="D39" s="613"/>
      <c r="E39" s="616"/>
      <c r="F39" s="622"/>
      <c r="G39" s="442"/>
      <c r="H39" s="618"/>
      <c r="I39" s="618"/>
      <c r="J39" s="618"/>
      <c r="K39" s="618"/>
      <c r="L39" s="618"/>
      <c r="M39" s="620"/>
      <c r="N39" s="33"/>
      <c r="O39" s="33"/>
    </row>
    <row r="40" spans="1:169" s="25" customFormat="1" ht="12.75">
      <c r="A40" s="608">
        <f>'7- Mapa Final'!A40</f>
        <v>4</v>
      </c>
      <c r="B40" s="610" t="str">
        <f>'7- Mapa Final'!B40</f>
        <v>Efectuar el reparto judicial incumpliendo requisitos</v>
      </c>
      <c r="C40" s="610" t="str">
        <f>'7- Mapa Final'!C40</f>
        <v>Realizar el reparto incumplimiento los principios  y condiciones establecidas para su realización</v>
      </c>
      <c r="D40" s="612" t="str">
        <f>'7- Mapa Final'!J40</f>
        <v>Muy Baja - 1</v>
      </c>
      <c r="E40" s="615" t="str">
        <f>'7- Mapa Final'!K40</f>
        <v>Menor - 2</v>
      </c>
      <c r="F40" s="622" t="str">
        <f>'7- Mapa Final'!M40</f>
        <v>Bajo - 2</v>
      </c>
      <c r="G40" s="442"/>
      <c r="H40" s="618"/>
      <c r="I40" s="618"/>
      <c r="J40" s="618"/>
      <c r="K40" s="618"/>
      <c r="L40" s="618"/>
      <c r="M40" s="620"/>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08"/>
      <c r="B41" s="610"/>
      <c r="C41" s="610"/>
      <c r="D41" s="613"/>
      <c r="E41" s="616"/>
      <c r="F41" s="622"/>
      <c r="G41" s="442"/>
      <c r="H41" s="618"/>
      <c r="I41" s="618"/>
      <c r="J41" s="618"/>
      <c r="K41" s="618"/>
      <c r="L41" s="618"/>
      <c r="M41" s="620"/>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08"/>
      <c r="B42" s="610"/>
      <c r="C42" s="610"/>
      <c r="D42" s="613"/>
      <c r="E42" s="616"/>
      <c r="F42" s="622"/>
      <c r="G42" s="442"/>
      <c r="H42" s="618"/>
      <c r="I42" s="618"/>
      <c r="J42" s="618"/>
      <c r="K42" s="618"/>
      <c r="L42" s="618"/>
      <c r="M42" s="620"/>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08"/>
      <c r="B43" s="610"/>
      <c r="C43" s="610"/>
      <c r="D43" s="613"/>
      <c r="E43" s="616"/>
      <c r="F43" s="622"/>
      <c r="G43" s="442"/>
      <c r="H43" s="618"/>
      <c r="I43" s="618"/>
      <c r="J43" s="618"/>
      <c r="K43" s="618"/>
      <c r="L43" s="618"/>
      <c r="M43" s="620"/>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08"/>
      <c r="B44" s="610"/>
      <c r="C44" s="610"/>
      <c r="D44" s="613"/>
      <c r="E44" s="616"/>
      <c r="F44" s="622"/>
      <c r="G44" s="442"/>
      <c r="H44" s="618"/>
      <c r="I44" s="618"/>
      <c r="J44" s="618"/>
      <c r="K44" s="618"/>
      <c r="L44" s="618"/>
      <c r="M44" s="620"/>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08"/>
      <c r="B45" s="610"/>
      <c r="C45" s="610"/>
      <c r="D45" s="613"/>
      <c r="E45" s="616"/>
      <c r="F45" s="622"/>
      <c r="G45" s="442"/>
      <c r="H45" s="618"/>
      <c r="I45" s="618"/>
      <c r="J45" s="618"/>
      <c r="K45" s="618"/>
      <c r="L45" s="618"/>
      <c r="M45" s="620"/>
      <c r="N45" s="33"/>
      <c r="O45" s="33"/>
    </row>
    <row r="46" spans="1:169">
      <c r="A46" s="608"/>
      <c r="B46" s="610"/>
      <c r="C46" s="610"/>
      <c r="D46" s="613"/>
      <c r="E46" s="616"/>
      <c r="F46" s="622"/>
      <c r="G46" s="442"/>
      <c r="H46" s="618"/>
      <c r="I46" s="618"/>
      <c r="J46" s="618"/>
      <c r="K46" s="618"/>
      <c r="L46" s="618"/>
      <c r="M46" s="620"/>
      <c r="N46" s="33"/>
      <c r="O46" s="33"/>
    </row>
    <row r="47" spans="1:169">
      <c r="A47" s="608"/>
      <c r="B47" s="610"/>
      <c r="C47" s="610"/>
      <c r="D47" s="613"/>
      <c r="E47" s="616"/>
      <c r="F47" s="622"/>
      <c r="G47" s="442"/>
      <c r="H47" s="618"/>
      <c r="I47" s="618"/>
      <c r="J47" s="618"/>
      <c r="K47" s="618"/>
      <c r="L47" s="618"/>
      <c r="M47" s="620"/>
      <c r="N47" s="33"/>
      <c r="O47" s="33"/>
    </row>
    <row r="48" spans="1:169">
      <c r="A48" s="608"/>
      <c r="B48" s="610"/>
      <c r="C48" s="610"/>
      <c r="D48" s="613"/>
      <c r="E48" s="616"/>
      <c r="F48" s="622"/>
      <c r="G48" s="442"/>
      <c r="H48" s="618"/>
      <c r="I48" s="618"/>
      <c r="J48" s="618"/>
      <c r="K48" s="618"/>
      <c r="L48" s="618"/>
      <c r="M48" s="620"/>
      <c r="N48" s="33"/>
      <c r="O48" s="33"/>
    </row>
    <row r="49" spans="1:169">
      <c r="A49" s="608"/>
      <c r="B49" s="610"/>
      <c r="C49" s="610"/>
      <c r="D49" s="613"/>
      <c r="E49" s="616"/>
      <c r="F49" s="622"/>
      <c r="G49" s="442"/>
      <c r="H49" s="618"/>
      <c r="I49" s="618"/>
      <c r="J49" s="618"/>
      <c r="K49" s="618"/>
      <c r="L49" s="618"/>
      <c r="M49" s="620"/>
      <c r="N49" s="33"/>
      <c r="O49" s="33"/>
    </row>
    <row r="50" spans="1:169" s="25" customFormat="1" ht="12.75">
      <c r="A50" s="608">
        <v>5</v>
      </c>
      <c r="B50" s="610" t="str">
        <f>'7- Mapa Final'!B50</f>
        <v>Pérdida de documentos</v>
      </c>
      <c r="C50" s="610" t="str">
        <f>'7- Mapa Final'!C50</f>
        <v>Extravío temporal o definitivo de los  documentos de los procesos judiciales</v>
      </c>
      <c r="D50" s="612" t="str">
        <f>'7- Mapa Final'!J50</f>
        <v>Muy Alta - 5</v>
      </c>
      <c r="E50" s="615" t="str">
        <f>'7- Mapa Final'!K50</f>
        <v>Mayor - 4</v>
      </c>
      <c r="F50" s="622" t="str">
        <f>'7- Mapa Final'!M50</f>
        <v>Alto - 20</v>
      </c>
      <c r="G50" s="442"/>
      <c r="H50" s="618"/>
      <c r="I50" s="618"/>
      <c r="J50" s="618"/>
      <c r="K50" s="618"/>
      <c r="L50" s="618"/>
      <c r="M50" s="620"/>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08"/>
      <c r="B51" s="610"/>
      <c r="C51" s="610"/>
      <c r="D51" s="613"/>
      <c r="E51" s="616"/>
      <c r="F51" s="622"/>
      <c r="G51" s="442"/>
      <c r="H51" s="618"/>
      <c r="I51" s="618"/>
      <c r="J51" s="618"/>
      <c r="K51" s="618"/>
      <c r="L51" s="618"/>
      <c r="M51" s="620"/>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08"/>
      <c r="B52" s="610"/>
      <c r="C52" s="610"/>
      <c r="D52" s="613"/>
      <c r="E52" s="616"/>
      <c r="F52" s="622"/>
      <c r="G52" s="442"/>
      <c r="H52" s="618"/>
      <c r="I52" s="618"/>
      <c r="J52" s="618"/>
      <c r="K52" s="618"/>
      <c r="L52" s="618"/>
      <c r="M52" s="620"/>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08"/>
      <c r="B53" s="610"/>
      <c r="C53" s="610"/>
      <c r="D53" s="613"/>
      <c r="E53" s="616"/>
      <c r="F53" s="622"/>
      <c r="G53" s="442"/>
      <c r="H53" s="618"/>
      <c r="I53" s="618"/>
      <c r="J53" s="618"/>
      <c r="K53" s="618"/>
      <c r="L53" s="618"/>
      <c r="M53" s="620"/>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08"/>
      <c r="B54" s="610"/>
      <c r="C54" s="610"/>
      <c r="D54" s="613"/>
      <c r="E54" s="616"/>
      <c r="F54" s="622"/>
      <c r="G54" s="442"/>
      <c r="H54" s="618"/>
      <c r="I54" s="618"/>
      <c r="J54" s="618"/>
      <c r="K54" s="618"/>
      <c r="L54" s="618"/>
      <c r="M54" s="620"/>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08"/>
      <c r="B55" s="610"/>
      <c r="C55" s="610"/>
      <c r="D55" s="613"/>
      <c r="E55" s="616"/>
      <c r="F55" s="622"/>
      <c r="G55" s="442"/>
      <c r="H55" s="618"/>
      <c r="I55" s="618"/>
      <c r="J55" s="618"/>
      <c r="K55" s="618"/>
      <c r="L55" s="618"/>
      <c r="M55" s="620"/>
      <c r="N55" s="33"/>
      <c r="O55" s="33"/>
    </row>
    <row r="56" spans="1:169">
      <c r="A56" s="608"/>
      <c r="B56" s="610"/>
      <c r="C56" s="610"/>
      <c r="D56" s="613"/>
      <c r="E56" s="616"/>
      <c r="F56" s="622"/>
      <c r="G56" s="442"/>
      <c r="H56" s="618"/>
      <c r="I56" s="618"/>
      <c r="J56" s="618"/>
      <c r="K56" s="618"/>
      <c r="L56" s="618"/>
      <c r="M56" s="620"/>
      <c r="N56" s="33"/>
      <c r="O56" s="33"/>
    </row>
    <row r="57" spans="1:169">
      <c r="A57" s="608"/>
      <c r="B57" s="610"/>
      <c r="C57" s="610"/>
      <c r="D57" s="613"/>
      <c r="E57" s="616"/>
      <c r="F57" s="622"/>
      <c r="G57" s="442"/>
      <c r="H57" s="618"/>
      <c r="I57" s="618"/>
      <c r="J57" s="618"/>
      <c r="K57" s="618"/>
      <c r="L57" s="618"/>
      <c r="M57" s="620"/>
      <c r="N57" s="33"/>
      <c r="O57" s="33"/>
    </row>
    <row r="58" spans="1:169">
      <c r="A58" s="608"/>
      <c r="B58" s="610"/>
      <c r="C58" s="610"/>
      <c r="D58" s="613"/>
      <c r="E58" s="616"/>
      <c r="F58" s="622"/>
      <c r="G58" s="442"/>
      <c r="H58" s="618"/>
      <c r="I58" s="618"/>
      <c r="J58" s="618"/>
      <c r="K58" s="618"/>
      <c r="L58" s="618"/>
      <c r="M58" s="620"/>
      <c r="N58" s="33"/>
      <c r="O58" s="33"/>
    </row>
    <row r="59" spans="1:169" ht="15.75" thickBot="1">
      <c r="A59" s="609"/>
      <c r="B59" s="611"/>
      <c r="C59" s="611"/>
      <c r="D59" s="614"/>
      <c r="E59" s="617"/>
      <c r="F59" s="623"/>
      <c r="G59" s="443"/>
      <c r="H59" s="619"/>
      <c r="I59" s="619"/>
      <c r="J59" s="619"/>
      <c r="K59" s="619"/>
      <c r="L59" s="619"/>
      <c r="M59" s="621"/>
      <c r="N59" s="33"/>
      <c r="O59" s="33"/>
    </row>
    <row r="60" spans="1:169" s="25" customFormat="1" ht="15.75" customHeight="1">
      <c r="A60" s="608">
        <v>6</v>
      </c>
      <c r="B60" s="610" t="str">
        <f>'7- Mapa Final'!B60</f>
        <v xml:space="preserve">Recibir , ofrecer, prometer , entregar o aceptar dádivas o beneficios a nombre propio o de terceros para  expedir, alterar,retener , extraviar o entregar  documentos  sin el lleno de requisitos legales </v>
      </c>
      <c r="C60" s="610" t="str">
        <f>'7- Mapa Final'!C60</f>
        <v xml:space="preserve"> Realizar trámites sin el cumplimiento de los requisitos legales  o  con informacionfalsa</v>
      </c>
      <c r="D60" s="612" t="str">
        <f>'7- Mapa Final'!J60</f>
        <v>Muy Baja - 1</v>
      </c>
      <c r="E60" s="615" t="str">
        <f>'7- Mapa Final'!K60</f>
        <v>Mayor - 4</v>
      </c>
      <c r="F60" s="622" t="str">
        <f>'7- Mapa Final'!M60</f>
        <v>Alto  - 4</v>
      </c>
      <c r="G60" s="442"/>
      <c r="H60" s="618"/>
      <c r="I60" s="618"/>
      <c r="J60" s="618"/>
      <c r="K60" s="618"/>
      <c r="L60" s="618"/>
      <c r="M60" s="620"/>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08"/>
      <c r="B61" s="610"/>
      <c r="C61" s="610"/>
      <c r="D61" s="613"/>
      <c r="E61" s="616"/>
      <c r="F61" s="622"/>
      <c r="G61" s="442"/>
      <c r="H61" s="618"/>
      <c r="I61" s="618"/>
      <c r="J61" s="618"/>
      <c r="K61" s="618"/>
      <c r="L61" s="618"/>
      <c r="M61" s="620"/>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08"/>
      <c r="B62" s="610"/>
      <c r="C62" s="610"/>
      <c r="D62" s="613"/>
      <c r="E62" s="616"/>
      <c r="F62" s="622"/>
      <c r="G62" s="442"/>
      <c r="H62" s="618"/>
      <c r="I62" s="618"/>
      <c r="J62" s="618"/>
      <c r="K62" s="618"/>
      <c r="L62" s="618"/>
      <c r="M62" s="620"/>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08"/>
      <c r="B63" s="610"/>
      <c r="C63" s="610"/>
      <c r="D63" s="613"/>
      <c r="E63" s="616"/>
      <c r="F63" s="622"/>
      <c r="G63" s="442"/>
      <c r="H63" s="618"/>
      <c r="I63" s="618"/>
      <c r="J63" s="618"/>
      <c r="K63" s="618"/>
      <c r="L63" s="618"/>
      <c r="M63" s="620"/>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08"/>
      <c r="B64" s="610"/>
      <c r="C64" s="610"/>
      <c r="D64" s="613"/>
      <c r="E64" s="616"/>
      <c r="F64" s="622"/>
      <c r="G64" s="442"/>
      <c r="H64" s="618"/>
      <c r="I64" s="618"/>
      <c r="J64" s="618"/>
      <c r="K64" s="618"/>
      <c r="L64" s="618"/>
      <c r="M64" s="620"/>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08"/>
      <c r="B65" s="610"/>
      <c r="C65" s="610"/>
      <c r="D65" s="613"/>
      <c r="E65" s="616"/>
      <c r="F65" s="622"/>
      <c r="G65" s="442"/>
      <c r="H65" s="618"/>
      <c r="I65" s="618"/>
      <c r="J65" s="618"/>
      <c r="K65" s="618"/>
      <c r="L65" s="618"/>
      <c r="M65" s="620"/>
      <c r="N65" s="33"/>
      <c r="O65" s="33"/>
    </row>
    <row r="66" spans="1:169">
      <c r="A66" s="608"/>
      <c r="B66" s="610"/>
      <c r="C66" s="610"/>
      <c r="D66" s="613"/>
      <c r="E66" s="616"/>
      <c r="F66" s="622"/>
      <c r="G66" s="442"/>
      <c r="H66" s="618"/>
      <c r="I66" s="618"/>
      <c r="J66" s="618"/>
      <c r="K66" s="618"/>
      <c r="L66" s="618"/>
      <c r="M66" s="620"/>
      <c r="N66" s="33"/>
      <c r="O66" s="33"/>
    </row>
    <row r="67" spans="1:169">
      <c r="A67" s="608"/>
      <c r="B67" s="610"/>
      <c r="C67" s="610"/>
      <c r="D67" s="613"/>
      <c r="E67" s="616"/>
      <c r="F67" s="622"/>
      <c r="G67" s="442"/>
      <c r="H67" s="618"/>
      <c r="I67" s="618"/>
      <c r="J67" s="618"/>
      <c r="K67" s="618"/>
      <c r="L67" s="618"/>
      <c r="M67" s="620"/>
      <c r="N67" s="33"/>
      <c r="O67" s="33"/>
    </row>
    <row r="68" spans="1:169">
      <c r="A68" s="608"/>
      <c r="B68" s="610"/>
      <c r="C68" s="610"/>
      <c r="D68" s="613"/>
      <c r="E68" s="616"/>
      <c r="F68" s="622"/>
      <c r="G68" s="442"/>
      <c r="H68" s="618"/>
      <c r="I68" s="618"/>
      <c r="J68" s="618"/>
      <c r="K68" s="618"/>
      <c r="L68" s="618"/>
      <c r="M68" s="620"/>
      <c r="N68" s="33"/>
      <c r="O68" s="33"/>
    </row>
    <row r="69" spans="1:169" ht="15.75" thickBot="1">
      <c r="A69" s="609"/>
      <c r="B69" s="611"/>
      <c r="C69" s="611"/>
      <c r="D69" s="614"/>
      <c r="E69" s="617"/>
      <c r="F69" s="623"/>
      <c r="G69" s="443"/>
      <c r="H69" s="619"/>
      <c r="I69" s="619"/>
      <c r="J69" s="619"/>
      <c r="K69" s="619"/>
      <c r="L69" s="619"/>
      <c r="M69" s="621"/>
      <c r="N69" s="33"/>
      <c r="O69" s="33"/>
    </row>
    <row r="70" spans="1:169" s="25" customFormat="1" ht="15.75" customHeight="1">
      <c r="A70" s="608">
        <v>7</v>
      </c>
      <c r="B70" s="610" t="str">
        <f>'7- Mapa Final'!B70</f>
        <v xml:space="preserve">Recibir, ofrecer, prometer, entregar o aceptar dadivas  o beneficios a nombre propio o de terceros para  demorar, retener, alterar o direccionar fallos judiciales </v>
      </c>
      <c r="C70" s="610" t="str">
        <f>'7- Mapa Final'!C70</f>
        <v xml:space="preserve">Proferir  sentencias judiciales incumplmiendo los principios de la administracion de justicia o sin la observancia de los Codigos  Procesales en la materia </v>
      </c>
      <c r="D70" s="612" t="str">
        <f>'7- Mapa Final'!J70</f>
        <v>Muy Baja - 1</v>
      </c>
      <c r="E70" s="615" t="str">
        <f>'7- Mapa Final'!K70</f>
        <v>Mayor - 4</v>
      </c>
      <c r="F70" s="622" t="str">
        <f>'7- Mapa Final'!M70</f>
        <v>Alto  - 4</v>
      </c>
      <c r="G70" s="442"/>
      <c r="H70" s="618"/>
      <c r="I70" s="618"/>
      <c r="J70" s="618"/>
      <c r="K70" s="618"/>
      <c r="L70" s="618"/>
      <c r="M70" s="620"/>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08"/>
      <c r="B71" s="610"/>
      <c r="C71" s="610"/>
      <c r="D71" s="613"/>
      <c r="E71" s="616"/>
      <c r="F71" s="622"/>
      <c r="G71" s="442"/>
      <c r="H71" s="618"/>
      <c r="I71" s="618"/>
      <c r="J71" s="618"/>
      <c r="K71" s="618"/>
      <c r="L71" s="618"/>
      <c r="M71" s="620"/>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08"/>
      <c r="B72" s="610"/>
      <c r="C72" s="610"/>
      <c r="D72" s="613"/>
      <c r="E72" s="616"/>
      <c r="F72" s="622"/>
      <c r="G72" s="442"/>
      <c r="H72" s="618"/>
      <c r="I72" s="618"/>
      <c r="J72" s="618"/>
      <c r="K72" s="618"/>
      <c r="L72" s="618"/>
      <c r="M72" s="620"/>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08"/>
      <c r="B73" s="610"/>
      <c r="C73" s="610"/>
      <c r="D73" s="613"/>
      <c r="E73" s="616"/>
      <c r="F73" s="622"/>
      <c r="G73" s="442"/>
      <c r="H73" s="618"/>
      <c r="I73" s="618"/>
      <c r="J73" s="618"/>
      <c r="K73" s="618"/>
      <c r="L73" s="618"/>
      <c r="M73" s="620"/>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08"/>
      <c r="B74" s="610"/>
      <c r="C74" s="610"/>
      <c r="D74" s="613"/>
      <c r="E74" s="616"/>
      <c r="F74" s="622"/>
      <c r="G74" s="442"/>
      <c r="H74" s="618"/>
      <c r="I74" s="618"/>
      <c r="J74" s="618"/>
      <c r="K74" s="618"/>
      <c r="L74" s="618"/>
      <c r="M74" s="620"/>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08"/>
      <c r="B75" s="610"/>
      <c r="C75" s="610"/>
      <c r="D75" s="613"/>
      <c r="E75" s="616"/>
      <c r="F75" s="622"/>
      <c r="G75" s="442"/>
      <c r="H75" s="618"/>
      <c r="I75" s="618"/>
      <c r="J75" s="618"/>
      <c r="K75" s="618"/>
      <c r="L75" s="618"/>
      <c r="M75" s="620"/>
      <c r="N75" s="33"/>
      <c r="O75" s="33"/>
    </row>
    <row r="76" spans="1:169">
      <c r="A76" s="608"/>
      <c r="B76" s="610"/>
      <c r="C76" s="610"/>
      <c r="D76" s="613"/>
      <c r="E76" s="616"/>
      <c r="F76" s="622"/>
      <c r="G76" s="442"/>
      <c r="H76" s="618"/>
      <c r="I76" s="618"/>
      <c r="J76" s="618"/>
      <c r="K76" s="618"/>
      <c r="L76" s="618"/>
      <c r="M76" s="620"/>
      <c r="N76" s="33"/>
      <c r="O76" s="33"/>
    </row>
    <row r="77" spans="1:169">
      <c r="A77" s="608"/>
      <c r="B77" s="610"/>
      <c r="C77" s="610"/>
      <c r="D77" s="613"/>
      <c r="E77" s="616"/>
      <c r="F77" s="622"/>
      <c r="G77" s="442"/>
      <c r="H77" s="618"/>
      <c r="I77" s="618"/>
      <c r="J77" s="618"/>
      <c r="K77" s="618"/>
      <c r="L77" s="618"/>
      <c r="M77" s="620"/>
      <c r="N77" s="33"/>
      <c r="O77" s="33"/>
    </row>
    <row r="78" spans="1:169">
      <c r="A78" s="608"/>
      <c r="B78" s="610"/>
      <c r="C78" s="610"/>
      <c r="D78" s="613"/>
      <c r="E78" s="616"/>
      <c r="F78" s="622"/>
      <c r="G78" s="442"/>
      <c r="H78" s="618"/>
      <c r="I78" s="618"/>
      <c r="J78" s="618"/>
      <c r="K78" s="618"/>
      <c r="L78" s="618"/>
      <c r="M78" s="620"/>
      <c r="N78" s="33"/>
      <c r="O78" s="33"/>
    </row>
    <row r="79" spans="1:169" ht="27.75" customHeight="1" thickBot="1">
      <c r="A79" s="609"/>
      <c r="B79" s="611"/>
      <c r="C79" s="611"/>
      <c r="D79" s="614"/>
      <c r="E79" s="617"/>
      <c r="F79" s="623"/>
      <c r="G79" s="443"/>
      <c r="H79" s="619"/>
      <c r="I79" s="619"/>
      <c r="J79" s="619"/>
      <c r="K79" s="619"/>
      <c r="L79" s="619"/>
      <c r="M79" s="621"/>
      <c r="N79" s="33"/>
      <c r="O79" s="33"/>
    </row>
  </sheetData>
  <mergeCells count="108">
    <mergeCell ref="J70:J79"/>
    <mergeCell ref="K70:K79"/>
    <mergeCell ref="L70:L79"/>
    <mergeCell ref="M70:M79"/>
    <mergeCell ref="A70:A79"/>
    <mergeCell ref="B70:B79"/>
    <mergeCell ref="C70:C79"/>
    <mergeCell ref="D70:D79"/>
    <mergeCell ref="E70:E79"/>
    <mergeCell ref="F70:F79"/>
    <mergeCell ref="G70:G79"/>
    <mergeCell ref="H70:H79"/>
    <mergeCell ref="I70:I79"/>
    <mergeCell ref="K60:K69"/>
    <mergeCell ref="L60:L69"/>
    <mergeCell ref="M60:M69"/>
    <mergeCell ref="F60:F69"/>
    <mergeCell ref="G60:G69"/>
    <mergeCell ref="H60:H69"/>
    <mergeCell ref="I60:I69"/>
    <mergeCell ref="J60:J69"/>
    <mergeCell ref="A60:A69"/>
    <mergeCell ref="B60:B69"/>
    <mergeCell ref="C60:C6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D50:D59"/>
    <mergeCell ref="E50:E59"/>
    <mergeCell ref="F50:F59"/>
    <mergeCell ref="A20:A29"/>
    <mergeCell ref="B20:B29"/>
    <mergeCell ref="C20:C29"/>
    <mergeCell ref="D20:D29"/>
    <mergeCell ref="E20:E29"/>
    <mergeCell ref="F20:F2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s>
  <conditionalFormatting sqref="A7:B7">
    <cfRule type="containsText" dxfId="185" priority="75" operator="containsText" text="3- Moderado">
      <formula>NOT(ISERROR(SEARCH("3- Moderado",A7)))</formula>
    </cfRule>
    <cfRule type="containsText" dxfId="184" priority="76" operator="containsText" text="6- Moderado">
      <formula>NOT(ISERROR(SEARCH("6- Moderado",A7)))</formula>
    </cfRule>
    <cfRule type="containsText" dxfId="183" priority="77" operator="containsText" text="4- Moderado">
      <formula>NOT(ISERROR(SEARCH("4- Moderado",A7)))</formula>
    </cfRule>
    <cfRule type="containsText" dxfId="182" priority="78" operator="containsText" text="3- Bajo">
      <formula>NOT(ISERROR(SEARCH("3- Bajo",A7)))</formula>
    </cfRule>
    <cfRule type="containsText" dxfId="181" priority="79" operator="containsText" text="4- Bajo">
      <formula>NOT(ISERROR(SEARCH("4- Bajo",A7)))</formula>
    </cfRule>
    <cfRule type="containsText" dxfId="180" priority="80" operator="containsText" text="1- Bajo">
      <formula>NOT(ISERROR(SEARCH("1- Bajo",A7)))</formula>
    </cfRule>
  </conditionalFormatting>
  <conditionalFormatting sqref="A10:E10 A20:E20">
    <cfRule type="containsText" dxfId="179" priority="69" operator="containsText" text="3- Moderado">
      <formula>NOT(ISERROR(SEARCH("3- Moderado",A10)))</formula>
    </cfRule>
    <cfRule type="containsText" dxfId="178" priority="70" operator="containsText" text="6- Moderado">
      <formula>NOT(ISERROR(SEARCH("6- Moderado",A10)))</formula>
    </cfRule>
    <cfRule type="containsText" dxfId="177" priority="71" operator="containsText" text="4- Moderado">
      <formula>NOT(ISERROR(SEARCH("4- Moderado",A10)))</formula>
    </cfRule>
    <cfRule type="containsText" dxfId="176" priority="72" operator="containsText" text="3- Bajo">
      <formula>NOT(ISERROR(SEARCH("3- Bajo",A10)))</formula>
    </cfRule>
    <cfRule type="containsText" dxfId="175" priority="73" operator="containsText" text="4- Bajo">
      <formula>NOT(ISERROR(SEARCH("4- Bajo",A10)))</formula>
    </cfRule>
    <cfRule type="containsText" dxfId="174" priority="74" operator="containsText" text="1- Bajo">
      <formula>NOT(ISERROR(SEARCH("1- Bajo",A10)))</formula>
    </cfRule>
  </conditionalFormatting>
  <conditionalFormatting sqref="A30:E30">
    <cfRule type="containsText" dxfId="173" priority="56" operator="containsText" text="3- Moderado">
      <formula>NOT(ISERROR(SEARCH("3- Moderado",A30)))</formula>
    </cfRule>
    <cfRule type="containsText" dxfId="172" priority="57" operator="containsText" text="6- Moderado">
      <formula>NOT(ISERROR(SEARCH("6- Moderado",A30)))</formula>
    </cfRule>
    <cfRule type="containsText" dxfId="171" priority="58" operator="containsText" text="4- Moderado">
      <formula>NOT(ISERROR(SEARCH("4- Moderado",A30)))</formula>
    </cfRule>
    <cfRule type="containsText" dxfId="170" priority="59" operator="containsText" text="3- Bajo">
      <formula>NOT(ISERROR(SEARCH("3- Bajo",A30)))</formula>
    </cfRule>
    <cfRule type="containsText" dxfId="169" priority="60" operator="containsText" text="4- Bajo">
      <formula>NOT(ISERROR(SEARCH("4- Bajo",A30)))</formula>
    </cfRule>
    <cfRule type="containsText" dxfId="168" priority="61" operator="containsText" text="1- Bajo">
      <formula>NOT(ISERROR(SEARCH("1- Bajo",A30)))</formula>
    </cfRule>
  </conditionalFormatting>
  <conditionalFormatting sqref="A40:E40">
    <cfRule type="containsText" dxfId="167" priority="49" operator="containsText" text="3- Moderado">
      <formula>NOT(ISERROR(SEARCH("3- Moderado",A40)))</formula>
    </cfRule>
    <cfRule type="containsText" dxfId="166" priority="50" operator="containsText" text="6- Moderado">
      <formula>NOT(ISERROR(SEARCH("6- Moderado",A40)))</formula>
    </cfRule>
    <cfRule type="containsText" dxfId="165" priority="51" operator="containsText" text="4- Moderado">
      <formula>NOT(ISERROR(SEARCH("4- Moderado",A40)))</formula>
    </cfRule>
    <cfRule type="containsText" dxfId="164" priority="52" operator="containsText" text="3- Bajo">
      <formula>NOT(ISERROR(SEARCH("3- Bajo",A40)))</formula>
    </cfRule>
    <cfRule type="containsText" dxfId="163" priority="53" operator="containsText" text="4- Bajo">
      <formula>NOT(ISERROR(SEARCH("4- Bajo",A40)))</formula>
    </cfRule>
    <cfRule type="containsText" dxfId="162" priority="54" operator="containsText" text="1- Bajo">
      <formula>NOT(ISERROR(SEARCH("1- Bajo",A40)))</formula>
    </cfRule>
  </conditionalFormatting>
  <conditionalFormatting sqref="A50:E50 A60 A70">
    <cfRule type="containsText" dxfId="161" priority="38" operator="containsText" text="3- Moderado">
      <formula>NOT(ISERROR(SEARCH("3- Moderado",A50)))</formula>
    </cfRule>
    <cfRule type="containsText" dxfId="160" priority="39" operator="containsText" text="6- Moderado">
      <formula>NOT(ISERROR(SEARCH("6- Moderado",A50)))</formula>
    </cfRule>
    <cfRule type="containsText" dxfId="159" priority="40" operator="containsText" text="4- Moderado">
      <formula>NOT(ISERROR(SEARCH("4- Moderado",A50)))</formula>
    </cfRule>
    <cfRule type="containsText" dxfId="158" priority="41" operator="containsText" text="3- Bajo">
      <formula>NOT(ISERROR(SEARCH("3- Bajo",A50)))</formula>
    </cfRule>
    <cfRule type="containsText" dxfId="157" priority="42" operator="containsText" text="4- Bajo">
      <formula>NOT(ISERROR(SEARCH("4- Bajo",A50)))</formula>
    </cfRule>
    <cfRule type="containsText" dxfId="156" priority="43" operator="containsText" text="1- Bajo">
      <formula>NOT(ISERROR(SEARCH("1- Bajo",A50)))</formula>
    </cfRule>
  </conditionalFormatting>
  <conditionalFormatting sqref="B60:E60">
    <cfRule type="containsText" dxfId="155" priority="15" operator="containsText" text="3- Moderado">
      <formula>NOT(ISERROR(SEARCH("3- Moderado",B60)))</formula>
    </cfRule>
    <cfRule type="containsText" dxfId="154" priority="16" operator="containsText" text="6- Moderado">
      <formula>NOT(ISERROR(SEARCH("6- Moderado",B60)))</formula>
    </cfRule>
    <cfRule type="containsText" dxfId="153" priority="17" operator="containsText" text="4- Moderado">
      <formula>NOT(ISERROR(SEARCH("4- Moderado",B60)))</formula>
    </cfRule>
    <cfRule type="containsText" dxfId="152" priority="18" operator="containsText" text="3- Bajo">
      <formula>NOT(ISERROR(SEARCH("3- Bajo",B60)))</formula>
    </cfRule>
    <cfRule type="containsText" dxfId="151" priority="19" operator="containsText" text="4- Bajo">
      <formula>NOT(ISERROR(SEARCH("4- Bajo",B60)))</formula>
    </cfRule>
    <cfRule type="containsText" dxfId="150" priority="20" operator="containsText" text="1- Bajo">
      <formula>NOT(ISERROR(SEARCH("1- Bajo",B60)))</formula>
    </cfRule>
  </conditionalFormatting>
  <conditionalFormatting sqref="B70:E70">
    <cfRule type="containsText" dxfId="149" priority="1" operator="containsText" text="3- Moderado">
      <formula>NOT(ISERROR(SEARCH("3- Moderado",B70)))</formula>
    </cfRule>
    <cfRule type="containsText" dxfId="148" priority="2" operator="containsText" text="6- Moderado">
      <formula>NOT(ISERROR(SEARCH("6- Moderado",B70)))</formula>
    </cfRule>
    <cfRule type="containsText" dxfId="147" priority="3" operator="containsText" text="4- Moderado">
      <formula>NOT(ISERROR(SEARCH("4- Moderado",B70)))</formula>
    </cfRule>
    <cfRule type="containsText" dxfId="146" priority="4" operator="containsText" text="3- Bajo">
      <formula>NOT(ISERROR(SEARCH("3- Bajo",B70)))</formula>
    </cfRule>
    <cfRule type="containsText" dxfId="145" priority="5" operator="containsText" text="4- Bajo">
      <formula>NOT(ISERROR(SEARCH("4- Bajo",B70)))</formula>
    </cfRule>
    <cfRule type="containsText" dxfId="144" priority="6" operator="containsText" text="1- Bajo">
      <formula>NOT(ISERROR(SEARCH("1- Bajo",B70)))</formula>
    </cfRule>
  </conditionalFormatting>
  <conditionalFormatting sqref="C8:F8">
    <cfRule type="containsText" dxfId="143" priority="63" operator="containsText" text="3- Moderado">
      <formula>NOT(ISERROR(SEARCH("3- Moderado",C8)))</formula>
    </cfRule>
    <cfRule type="containsText" dxfId="142" priority="64" operator="containsText" text="6- Moderado">
      <formula>NOT(ISERROR(SEARCH("6- Moderado",C8)))</formula>
    </cfRule>
    <cfRule type="containsText" dxfId="141" priority="65" operator="containsText" text="4- Moderado">
      <formula>NOT(ISERROR(SEARCH("4- Moderado",C8)))</formula>
    </cfRule>
    <cfRule type="containsText" dxfId="140" priority="66" operator="containsText" text="3- Bajo">
      <formula>NOT(ISERROR(SEARCH("3- Bajo",C8)))</formula>
    </cfRule>
    <cfRule type="containsText" dxfId="139" priority="67" operator="containsText" text="4- Bajo">
      <formula>NOT(ISERROR(SEARCH("4- Bajo",C8)))</formula>
    </cfRule>
    <cfRule type="containsText" dxfId="138" priority="68" operator="containsText" text="1- Bajo">
      <formula>NOT(ISERROR(SEARCH("1- Bajo",C8)))</formula>
    </cfRule>
  </conditionalFormatting>
  <conditionalFormatting sqref="D10:D79">
    <cfRule type="containsText" dxfId="137" priority="32" operator="containsText" text="Muy Alta">
      <formula>NOT(ISERROR(SEARCH("Muy Alta",D10)))</formula>
    </cfRule>
    <cfRule type="containsText" dxfId="136" priority="33" operator="containsText" text="Alta">
      <formula>NOT(ISERROR(SEARCH("Alta",D10)))</formula>
    </cfRule>
    <cfRule type="containsText" dxfId="135" priority="34" operator="containsText" text="Baja">
      <formula>NOT(ISERROR(SEARCH("Baja",D10)))</formula>
    </cfRule>
    <cfRule type="containsText" dxfId="134" priority="35" operator="containsText" text="Muy Baja">
      <formula>NOT(ISERROR(SEARCH("Muy Baja",D10)))</formula>
    </cfRule>
    <cfRule type="containsText" dxfId="133" priority="37" operator="containsText" text="Media">
      <formula>NOT(ISERROR(SEARCH("Media",D10)))</formula>
    </cfRule>
  </conditionalFormatting>
  <conditionalFormatting sqref="E10:E79">
    <cfRule type="containsText" dxfId="132" priority="28" operator="containsText" text="Catastrófico">
      <formula>NOT(ISERROR(SEARCH("Catastrófico",E10)))</formula>
    </cfRule>
    <cfRule type="containsText" dxfId="131" priority="29" operator="containsText" text="Mayor">
      <formula>NOT(ISERROR(SEARCH("Mayor",E10)))</formula>
    </cfRule>
    <cfRule type="containsText" dxfId="130" priority="30" operator="containsText" text="Menor">
      <formula>NOT(ISERROR(SEARCH("Menor",E10)))</formula>
    </cfRule>
    <cfRule type="containsText" dxfId="129" priority="31" operator="containsText" text="Leve">
      <formula>NOT(ISERROR(SEARCH("Leve",E10)))</formula>
    </cfRule>
  </conditionalFormatting>
  <conditionalFormatting sqref="E10:F79">
    <cfRule type="containsText" dxfId="128" priority="36" operator="containsText" text="Moderado">
      <formula>NOT(ISERROR(SEARCH("Moderado",E10)))</formula>
    </cfRule>
  </conditionalFormatting>
  <conditionalFormatting sqref="F10:F29">
    <cfRule type="colorScale" priority="81">
      <colorScale>
        <cfvo type="min"/>
        <cfvo type="max"/>
        <color rgb="FFFF7128"/>
        <color rgb="FFFFEF9C"/>
      </colorScale>
    </cfRule>
  </conditionalFormatting>
  <conditionalFormatting sqref="F10:F79">
    <cfRule type="containsText" dxfId="127" priority="44" operator="containsText" text="Bajo">
      <formula>NOT(ISERROR(SEARCH("Bajo",F10)))</formula>
    </cfRule>
    <cfRule type="containsText" dxfId="126" priority="45" operator="containsText" text="Moderado">
      <formula>NOT(ISERROR(SEARCH("Moderado",F10)))</formula>
    </cfRule>
    <cfRule type="containsText" dxfId="125" priority="46" operator="containsText" text="Alto">
      <formula>NOT(ISERROR(SEARCH("Alto",F10)))</formula>
    </cfRule>
    <cfRule type="containsText" dxfId="124" priority="47" operator="containsText" text="Extremo">
      <formula>NOT(ISERROR(SEARCH("Extremo",F10)))</formula>
    </cfRule>
  </conditionalFormatting>
  <conditionalFormatting sqref="F30:F39">
    <cfRule type="colorScale" priority="62">
      <colorScale>
        <cfvo type="min"/>
        <cfvo type="max"/>
        <color rgb="FFFF7128"/>
        <color rgb="FFFFEF9C"/>
      </colorScale>
    </cfRule>
  </conditionalFormatting>
  <conditionalFormatting sqref="F40:F49">
    <cfRule type="colorScale" priority="55">
      <colorScale>
        <cfvo type="min"/>
        <cfvo type="max"/>
        <color rgb="FFFF7128"/>
        <color rgb="FFFFEF9C"/>
      </colorScale>
    </cfRule>
  </conditionalFormatting>
  <conditionalFormatting sqref="F50:F79">
    <cfRule type="colorScale" priority="1424">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CA16A48E-3E98-49CD-941A-5527F515DF2C}"/>
    <dataValidation allowBlank="1" showInputMessage="1" showErrorMessage="1" prompt="Describir las actividades que se van a desarrollar para el proyecto" sqref="H7" xr:uid="{82858DF5-AEB1-4B7D-A65B-3F55700EE081}"/>
    <dataValidation allowBlank="1" showInputMessage="1" showErrorMessage="1" prompt="Seleccionar si el responsable es el responsable de las acciones es el nivel central" sqref="I7:I8" xr:uid="{77906918-B9F2-4D88-9706-4797C06B7EA2}"/>
    <dataValidation allowBlank="1" showInputMessage="1" showErrorMessage="1" prompt="seleccionar si el responsable de ejecutar las acciones es el nivel central" sqref="J8" xr:uid="{6351F888-334F-4880-A776-9A938AF2AFCF}"/>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A89C6D6-DFA8-460D-890E-EDE91E2B6556}">
          <x14:formula1>
            <xm:f>'9- Matriz de Calor '!$S$8:$S$11</xm:f>
          </x14:formula1>
          <xm:sqref>G10:G79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79"/>
  <sheetViews>
    <sheetView showGridLines="0" topLeftCell="A25" zoomScale="55" zoomScaleNormal="55" workbookViewId="0">
      <selection activeCell="N80" sqref="A80:XFD8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21.85546875" customWidth="1"/>
    <col min="11" max="11" width="17.7109375" customWidth="1"/>
    <col min="12" max="12" width="17.5703125" customWidth="1"/>
    <col min="13" max="13" width="48.28515625" customWidth="1"/>
    <col min="14" max="169" width="11.42578125" style="2"/>
  </cols>
  <sheetData>
    <row r="1" spans="1:271" s="18" customFormat="1" ht="16.5" customHeight="1">
      <c r="A1" s="625"/>
      <c r="B1" s="626"/>
      <c r="C1" s="629"/>
      <c r="D1" s="629"/>
      <c r="E1" s="629"/>
      <c r="F1" s="629"/>
      <c r="G1" s="629"/>
      <c r="H1" s="629"/>
      <c r="I1" s="629"/>
      <c r="J1" s="630"/>
      <c r="K1" s="624"/>
      <c r="L1" s="624"/>
      <c r="M1" s="624"/>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18.5" customHeight="1">
      <c r="A2" s="627"/>
      <c r="B2" s="628"/>
      <c r="C2" s="631"/>
      <c r="D2" s="631"/>
      <c r="E2" s="631"/>
      <c r="F2" s="631"/>
      <c r="G2" s="631"/>
      <c r="H2" s="631"/>
      <c r="I2" s="631"/>
      <c r="J2" s="632"/>
      <c r="K2" s="624"/>
      <c r="L2" s="624"/>
      <c r="M2" s="624"/>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31"/>
      <c r="D3" s="631"/>
      <c r="E3" s="631"/>
      <c r="F3" s="631"/>
      <c r="G3" s="631"/>
      <c r="H3" s="631"/>
      <c r="I3" s="631"/>
      <c r="J3" s="632"/>
      <c r="K3" s="624"/>
      <c r="L3" s="624"/>
      <c r="M3" s="624"/>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78" t="s">
        <v>260</v>
      </c>
      <c r="B4" s="478"/>
      <c r="C4" s="541"/>
      <c r="D4" s="541"/>
      <c r="E4" s="541"/>
      <c r="F4" s="541"/>
      <c r="G4" s="541"/>
      <c r="H4" s="541"/>
      <c r="I4" s="541"/>
      <c r="J4" s="541"/>
      <c r="K4" s="541"/>
      <c r="L4" s="541"/>
      <c r="M4" s="541"/>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78" t="s">
        <v>261</v>
      </c>
      <c r="B5" s="478"/>
      <c r="C5" s="545"/>
      <c r="D5" s="545"/>
      <c r="E5" s="545"/>
      <c r="F5" s="545"/>
      <c r="G5" s="545"/>
      <c r="H5" s="545"/>
      <c r="I5" s="545"/>
      <c r="J5" s="545"/>
      <c r="K5" s="545"/>
      <c r="L5" s="545"/>
      <c r="M5" s="545"/>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478" t="s">
        <v>262</v>
      </c>
      <c r="B6" s="478"/>
      <c r="C6" s="650"/>
      <c r="D6" s="651"/>
      <c r="E6" s="651"/>
      <c r="F6" s="651"/>
      <c r="G6" s="651"/>
      <c r="H6" s="651"/>
      <c r="I6" s="651"/>
      <c r="J6" s="651"/>
      <c r="K6" s="651"/>
      <c r="L6" s="651"/>
      <c r="M6" s="652"/>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45" t="s">
        <v>499</v>
      </c>
      <c r="B7" s="646"/>
      <c r="C7" s="647"/>
      <c r="D7" s="648" t="s">
        <v>500</v>
      </c>
      <c r="E7" s="648"/>
      <c r="F7" s="648"/>
      <c r="G7" s="649" t="s">
        <v>501</v>
      </c>
      <c r="H7" s="640" t="s">
        <v>502</v>
      </c>
      <c r="I7" s="642" t="s">
        <v>503</v>
      </c>
      <c r="J7" s="643"/>
      <c r="K7" s="642" t="s">
        <v>504</v>
      </c>
      <c r="L7" s="643"/>
      <c r="M7" s="644" t="s">
        <v>513</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33</v>
      </c>
      <c r="B8" s="34" t="s">
        <v>202</v>
      </c>
      <c r="C8" s="34" t="s">
        <v>204</v>
      </c>
      <c r="D8" s="27" t="s">
        <v>214</v>
      </c>
      <c r="E8" s="27" t="s">
        <v>506</v>
      </c>
      <c r="F8" s="27" t="s">
        <v>507</v>
      </c>
      <c r="G8" s="649"/>
      <c r="H8" s="641"/>
      <c r="I8" s="28" t="s">
        <v>508</v>
      </c>
      <c r="J8" s="28" t="s">
        <v>509</v>
      </c>
      <c r="K8" s="28" t="s">
        <v>510</v>
      </c>
      <c r="L8" s="28" t="s">
        <v>511</v>
      </c>
      <c r="M8" s="644"/>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33"/>
      <c r="B9" s="634"/>
      <c r="C9" s="634"/>
      <c r="D9" s="634"/>
      <c r="E9" s="634"/>
      <c r="F9" s="634"/>
      <c r="G9" s="634"/>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35">
        <f>'7- Mapa Final'!A10</f>
        <v>1</v>
      </c>
      <c r="B10" s="636" t="str">
        <f>'7- Mapa Final'!B10</f>
        <v>Vencimiento de Términos</v>
      </c>
      <c r="C10" s="636" t="str">
        <f>'7- Mapa Final'!C10</f>
        <v>Se realizan  actuaciones procesales ose da  respuesta a las solicitudes de los usuarios de la administración de justicia en materia penal, después del  término legal establecido para decidir sobre los conflictos presentados a los jueces.</v>
      </c>
      <c r="D10" s="653" t="str">
        <f>'7- Mapa Final'!J10</f>
        <v>Media - 3</v>
      </c>
      <c r="E10" s="654" t="str">
        <f>'7- Mapa Final'!K10</f>
        <v>Moderado - 3</v>
      </c>
      <c r="F10" s="639" t="str">
        <f>'7- Mapa Final'!M10</f>
        <v>Moderado - 9</v>
      </c>
      <c r="G10" s="441"/>
      <c r="H10" s="637"/>
      <c r="I10" s="637"/>
      <c r="J10" s="637"/>
      <c r="K10" s="637"/>
      <c r="L10" s="637"/>
      <c r="M10" s="638"/>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08"/>
      <c r="B11" s="610"/>
      <c r="C11" s="610"/>
      <c r="D11" s="613"/>
      <c r="E11" s="616"/>
      <c r="F11" s="622"/>
      <c r="G11" s="442"/>
      <c r="H11" s="618"/>
      <c r="I11" s="618"/>
      <c r="J11" s="618"/>
      <c r="K11" s="618"/>
      <c r="L11" s="618"/>
      <c r="M11" s="620"/>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08"/>
      <c r="B12" s="610"/>
      <c r="C12" s="610"/>
      <c r="D12" s="613"/>
      <c r="E12" s="616"/>
      <c r="F12" s="622"/>
      <c r="G12" s="442"/>
      <c r="H12" s="618"/>
      <c r="I12" s="618"/>
      <c r="J12" s="618"/>
      <c r="K12" s="618"/>
      <c r="L12" s="618"/>
      <c r="M12" s="620"/>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08"/>
      <c r="B13" s="610"/>
      <c r="C13" s="610"/>
      <c r="D13" s="613"/>
      <c r="E13" s="616"/>
      <c r="F13" s="622"/>
      <c r="G13" s="442"/>
      <c r="H13" s="618"/>
      <c r="I13" s="618"/>
      <c r="J13" s="618"/>
      <c r="K13" s="618"/>
      <c r="L13" s="618"/>
      <c r="M13" s="620"/>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08"/>
      <c r="B14" s="610"/>
      <c r="C14" s="610"/>
      <c r="D14" s="613"/>
      <c r="E14" s="616"/>
      <c r="F14" s="622"/>
      <c r="G14" s="442"/>
      <c r="H14" s="618"/>
      <c r="I14" s="618"/>
      <c r="J14" s="618"/>
      <c r="K14" s="618"/>
      <c r="L14" s="618"/>
      <c r="M14" s="620"/>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08"/>
      <c r="B15" s="610"/>
      <c r="C15" s="610"/>
      <c r="D15" s="613"/>
      <c r="E15" s="616"/>
      <c r="F15" s="622"/>
      <c r="G15" s="442"/>
      <c r="H15" s="618"/>
      <c r="I15" s="618"/>
      <c r="J15" s="618"/>
      <c r="K15" s="618"/>
      <c r="L15" s="618"/>
      <c r="M15" s="620"/>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08"/>
      <c r="B16" s="610"/>
      <c r="C16" s="610"/>
      <c r="D16" s="613"/>
      <c r="E16" s="616"/>
      <c r="F16" s="622"/>
      <c r="G16" s="442"/>
      <c r="H16" s="618"/>
      <c r="I16" s="618"/>
      <c r="J16" s="618"/>
      <c r="K16" s="618"/>
      <c r="L16" s="618"/>
      <c r="M16" s="620"/>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08"/>
      <c r="B17" s="610"/>
      <c r="C17" s="610"/>
      <c r="D17" s="613"/>
      <c r="E17" s="616"/>
      <c r="F17" s="622"/>
      <c r="G17" s="442"/>
      <c r="H17" s="618"/>
      <c r="I17" s="618"/>
      <c r="J17" s="618"/>
      <c r="K17" s="618"/>
      <c r="L17" s="618"/>
      <c r="M17" s="620"/>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08"/>
      <c r="B18" s="610"/>
      <c r="C18" s="610"/>
      <c r="D18" s="613"/>
      <c r="E18" s="616"/>
      <c r="F18" s="622"/>
      <c r="G18" s="442"/>
      <c r="H18" s="618"/>
      <c r="I18" s="618"/>
      <c r="J18" s="618"/>
      <c r="K18" s="618"/>
      <c r="L18" s="618"/>
      <c r="M18" s="620"/>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08"/>
      <c r="B19" s="610"/>
      <c r="C19" s="610"/>
      <c r="D19" s="613"/>
      <c r="E19" s="616"/>
      <c r="F19" s="622"/>
      <c r="G19" s="442"/>
      <c r="H19" s="618"/>
      <c r="I19" s="618"/>
      <c r="J19" s="618"/>
      <c r="K19" s="618"/>
      <c r="L19" s="618"/>
      <c r="M19" s="620"/>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08">
        <f>'7- Mapa Final'!A20</f>
        <v>2</v>
      </c>
      <c r="B20" s="610" t="str">
        <f>'7- Mapa Final'!B20</f>
        <v xml:space="preserve">Incumplimientos en la realizacion de audiencias </v>
      </c>
      <c r="C20" s="610" t="str">
        <f>'7- Mapa Final'!C20</f>
        <v xml:space="preserve">No se atiende la  solicitud  de un fiscal o parte interesada para la realización de una audiencia preliminar o no se cumple  la programción de audiencias de Conocimiento. </v>
      </c>
      <c r="D20" s="612" t="str">
        <f>'7- Mapa Final'!J20</f>
        <v>Media - 3</v>
      </c>
      <c r="E20" s="615" t="str">
        <f>'7- Mapa Final'!K20</f>
        <v>Menor - 2</v>
      </c>
      <c r="F20" s="622" t="str">
        <f>'7- Mapa Final'!M20</f>
        <v>Moderado - 6</v>
      </c>
      <c r="G20" s="442"/>
      <c r="H20" s="618"/>
      <c r="I20" s="618"/>
      <c r="J20" s="618"/>
      <c r="K20" s="618"/>
      <c r="L20" s="618"/>
      <c r="M20" s="620"/>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08"/>
      <c r="B21" s="610"/>
      <c r="C21" s="610"/>
      <c r="D21" s="613"/>
      <c r="E21" s="616"/>
      <c r="F21" s="622"/>
      <c r="G21" s="442"/>
      <c r="H21" s="618"/>
      <c r="I21" s="618"/>
      <c r="J21" s="618"/>
      <c r="K21" s="618"/>
      <c r="L21" s="618"/>
      <c r="M21" s="620"/>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08"/>
      <c r="B22" s="610"/>
      <c r="C22" s="610"/>
      <c r="D22" s="613"/>
      <c r="E22" s="616"/>
      <c r="F22" s="622"/>
      <c r="G22" s="442"/>
      <c r="H22" s="618"/>
      <c r="I22" s="618"/>
      <c r="J22" s="618"/>
      <c r="K22" s="618"/>
      <c r="L22" s="618"/>
      <c r="M22" s="620"/>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08"/>
      <c r="B23" s="610"/>
      <c r="C23" s="610"/>
      <c r="D23" s="613"/>
      <c r="E23" s="616"/>
      <c r="F23" s="622"/>
      <c r="G23" s="442"/>
      <c r="H23" s="618"/>
      <c r="I23" s="618"/>
      <c r="J23" s="618"/>
      <c r="K23" s="618"/>
      <c r="L23" s="618"/>
      <c r="M23" s="620"/>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08"/>
      <c r="B24" s="610"/>
      <c r="C24" s="610"/>
      <c r="D24" s="613"/>
      <c r="E24" s="616"/>
      <c r="F24" s="622"/>
      <c r="G24" s="442"/>
      <c r="H24" s="618"/>
      <c r="I24" s="618"/>
      <c r="J24" s="618"/>
      <c r="K24" s="618"/>
      <c r="L24" s="618"/>
      <c r="M24" s="620"/>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08"/>
      <c r="B25" s="610"/>
      <c r="C25" s="610"/>
      <c r="D25" s="613"/>
      <c r="E25" s="616"/>
      <c r="F25" s="622"/>
      <c r="G25" s="442"/>
      <c r="H25" s="618"/>
      <c r="I25" s="618"/>
      <c r="J25" s="618"/>
      <c r="K25" s="618"/>
      <c r="L25" s="618"/>
      <c r="M25" s="620"/>
      <c r="N25" s="33"/>
      <c r="O25" s="33"/>
    </row>
    <row r="26" spans="1:169">
      <c r="A26" s="608"/>
      <c r="B26" s="610"/>
      <c r="C26" s="610"/>
      <c r="D26" s="613"/>
      <c r="E26" s="616"/>
      <c r="F26" s="622"/>
      <c r="G26" s="442"/>
      <c r="H26" s="618"/>
      <c r="I26" s="618"/>
      <c r="J26" s="618"/>
      <c r="K26" s="618"/>
      <c r="L26" s="618"/>
      <c r="M26" s="620"/>
      <c r="N26" s="33"/>
      <c r="O26" s="33"/>
    </row>
    <row r="27" spans="1:169">
      <c r="A27" s="608"/>
      <c r="B27" s="610"/>
      <c r="C27" s="610"/>
      <c r="D27" s="613"/>
      <c r="E27" s="616"/>
      <c r="F27" s="622"/>
      <c r="G27" s="442"/>
      <c r="H27" s="618"/>
      <c r="I27" s="618"/>
      <c r="J27" s="618"/>
      <c r="K27" s="618"/>
      <c r="L27" s="618"/>
      <c r="M27" s="620"/>
      <c r="N27" s="33"/>
      <c r="O27" s="33"/>
    </row>
    <row r="28" spans="1:169">
      <c r="A28" s="608"/>
      <c r="B28" s="610"/>
      <c r="C28" s="610"/>
      <c r="D28" s="613"/>
      <c r="E28" s="616"/>
      <c r="F28" s="622"/>
      <c r="G28" s="442"/>
      <c r="H28" s="618"/>
      <c r="I28" s="618"/>
      <c r="J28" s="618"/>
      <c r="K28" s="618"/>
      <c r="L28" s="618"/>
      <c r="M28" s="620"/>
      <c r="N28" s="33"/>
      <c r="O28" s="33"/>
    </row>
    <row r="29" spans="1:169">
      <c r="A29" s="608"/>
      <c r="B29" s="610"/>
      <c r="C29" s="610"/>
      <c r="D29" s="613"/>
      <c r="E29" s="616"/>
      <c r="F29" s="622"/>
      <c r="G29" s="442"/>
      <c r="H29" s="618"/>
      <c r="I29" s="618"/>
      <c r="J29" s="618"/>
      <c r="K29" s="618"/>
      <c r="L29" s="618"/>
      <c r="M29" s="620"/>
      <c r="N29" s="33"/>
      <c r="O29" s="33"/>
    </row>
    <row r="30" spans="1:169" s="25" customFormat="1" ht="12.75">
      <c r="A30" s="608">
        <f>'7- Mapa Final'!A30</f>
        <v>3</v>
      </c>
      <c r="B30" s="610" t="str">
        <f>'7- Mapa Final'!B30</f>
        <v xml:space="preserve"> Efectuar notificaciones que no cumplan con los requistos</v>
      </c>
      <c r="C30" s="610" t="str">
        <f>'7- Mapa Final'!C30</f>
        <v>No se realizan las  notificaciones , no se erfectuan  oportunamente o no se aplica aplicar la normatividad (Aca esta como riesgo porque es el producto de este proceso)</v>
      </c>
      <c r="D30" s="612" t="str">
        <f>'7- Mapa Final'!J30</f>
        <v>Media - 3</v>
      </c>
      <c r="E30" s="615" t="str">
        <f>'7- Mapa Final'!K30</f>
        <v>Menor - 2</v>
      </c>
      <c r="F30" s="622" t="str">
        <f>'7- Mapa Final'!M30</f>
        <v>Moderado - 6</v>
      </c>
      <c r="G30" s="442"/>
      <c r="H30" s="618"/>
      <c r="I30" s="618"/>
      <c r="J30" s="618"/>
      <c r="K30" s="618"/>
      <c r="L30" s="618"/>
      <c r="M30" s="620"/>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08"/>
      <c r="B31" s="610"/>
      <c r="C31" s="610"/>
      <c r="D31" s="613"/>
      <c r="E31" s="616"/>
      <c r="F31" s="622"/>
      <c r="G31" s="442"/>
      <c r="H31" s="618"/>
      <c r="I31" s="618"/>
      <c r="J31" s="618"/>
      <c r="K31" s="618"/>
      <c r="L31" s="618"/>
      <c r="M31" s="620"/>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08"/>
      <c r="B32" s="610"/>
      <c r="C32" s="610"/>
      <c r="D32" s="613"/>
      <c r="E32" s="616"/>
      <c r="F32" s="622"/>
      <c r="G32" s="442"/>
      <c r="H32" s="618"/>
      <c r="I32" s="618"/>
      <c r="J32" s="618"/>
      <c r="K32" s="618"/>
      <c r="L32" s="618"/>
      <c r="M32" s="620"/>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08"/>
      <c r="B33" s="610"/>
      <c r="C33" s="610"/>
      <c r="D33" s="613"/>
      <c r="E33" s="616"/>
      <c r="F33" s="622"/>
      <c r="G33" s="442"/>
      <c r="H33" s="618"/>
      <c r="I33" s="618"/>
      <c r="J33" s="618"/>
      <c r="K33" s="618"/>
      <c r="L33" s="618"/>
      <c r="M33" s="620"/>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08"/>
      <c r="B34" s="610"/>
      <c r="C34" s="610"/>
      <c r="D34" s="613"/>
      <c r="E34" s="616"/>
      <c r="F34" s="622"/>
      <c r="G34" s="442"/>
      <c r="H34" s="618"/>
      <c r="I34" s="618"/>
      <c r="J34" s="618"/>
      <c r="K34" s="618"/>
      <c r="L34" s="618"/>
      <c r="M34" s="620"/>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08"/>
      <c r="B35" s="610"/>
      <c r="C35" s="610"/>
      <c r="D35" s="613"/>
      <c r="E35" s="616"/>
      <c r="F35" s="622"/>
      <c r="G35" s="442"/>
      <c r="H35" s="618"/>
      <c r="I35" s="618"/>
      <c r="J35" s="618"/>
      <c r="K35" s="618"/>
      <c r="L35" s="618"/>
      <c r="M35" s="620"/>
      <c r="N35" s="33"/>
      <c r="O35" s="33"/>
    </row>
    <row r="36" spans="1:169">
      <c r="A36" s="608"/>
      <c r="B36" s="610"/>
      <c r="C36" s="610"/>
      <c r="D36" s="613"/>
      <c r="E36" s="616"/>
      <c r="F36" s="622"/>
      <c r="G36" s="442"/>
      <c r="H36" s="618"/>
      <c r="I36" s="618"/>
      <c r="J36" s="618"/>
      <c r="K36" s="618"/>
      <c r="L36" s="618"/>
      <c r="M36" s="620"/>
      <c r="N36" s="33"/>
      <c r="O36" s="33"/>
    </row>
    <row r="37" spans="1:169">
      <c r="A37" s="608"/>
      <c r="B37" s="610"/>
      <c r="C37" s="610"/>
      <c r="D37" s="613"/>
      <c r="E37" s="616"/>
      <c r="F37" s="622"/>
      <c r="G37" s="442"/>
      <c r="H37" s="618"/>
      <c r="I37" s="618"/>
      <c r="J37" s="618"/>
      <c r="K37" s="618"/>
      <c r="L37" s="618"/>
      <c r="M37" s="620"/>
      <c r="N37" s="33"/>
      <c r="O37" s="33"/>
    </row>
    <row r="38" spans="1:169">
      <c r="A38" s="608"/>
      <c r="B38" s="610"/>
      <c r="C38" s="610"/>
      <c r="D38" s="613"/>
      <c r="E38" s="616"/>
      <c r="F38" s="622"/>
      <c r="G38" s="442"/>
      <c r="H38" s="618"/>
      <c r="I38" s="618"/>
      <c r="J38" s="618"/>
      <c r="K38" s="618"/>
      <c r="L38" s="618"/>
      <c r="M38" s="620"/>
      <c r="N38" s="33"/>
      <c r="O38" s="33"/>
    </row>
    <row r="39" spans="1:169">
      <c r="A39" s="608"/>
      <c r="B39" s="610"/>
      <c r="C39" s="610"/>
      <c r="D39" s="613"/>
      <c r="E39" s="616"/>
      <c r="F39" s="622"/>
      <c r="G39" s="442"/>
      <c r="H39" s="618"/>
      <c r="I39" s="618"/>
      <c r="J39" s="618"/>
      <c r="K39" s="618"/>
      <c r="L39" s="618"/>
      <c r="M39" s="620"/>
      <c r="N39" s="33"/>
      <c r="O39" s="33"/>
    </row>
    <row r="40" spans="1:169" s="25" customFormat="1" ht="12.75">
      <c r="A40" s="608">
        <f>'7- Mapa Final'!A40</f>
        <v>4</v>
      </c>
      <c r="B40" s="610" t="str">
        <f>'7- Mapa Final'!B40</f>
        <v>Efectuar el reparto judicial incumpliendo requisitos</v>
      </c>
      <c r="C40" s="610" t="str">
        <f>'7- Mapa Final'!C40</f>
        <v>Realizar el reparto incumplimiento los principios  y condiciones establecidas para su realización</v>
      </c>
      <c r="D40" s="612" t="str">
        <f>'7- Mapa Final'!J40</f>
        <v>Muy Baja - 1</v>
      </c>
      <c r="E40" s="615" t="str">
        <f>'7- Mapa Final'!K40</f>
        <v>Menor - 2</v>
      </c>
      <c r="F40" s="622" t="str">
        <f>'7- Mapa Final'!M40</f>
        <v>Bajo - 2</v>
      </c>
      <c r="G40" s="442"/>
      <c r="H40" s="618"/>
      <c r="I40" s="618"/>
      <c r="J40" s="618"/>
      <c r="K40" s="618"/>
      <c r="L40" s="618"/>
      <c r="M40" s="620"/>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08"/>
      <c r="B41" s="610"/>
      <c r="C41" s="610"/>
      <c r="D41" s="613"/>
      <c r="E41" s="616"/>
      <c r="F41" s="622"/>
      <c r="G41" s="442"/>
      <c r="H41" s="618"/>
      <c r="I41" s="618"/>
      <c r="J41" s="618"/>
      <c r="K41" s="618"/>
      <c r="L41" s="618"/>
      <c r="M41" s="620"/>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08"/>
      <c r="B42" s="610"/>
      <c r="C42" s="610"/>
      <c r="D42" s="613"/>
      <c r="E42" s="616"/>
      <c r="F42" s="622"/>
      <c r="G42" s="442"/>
      <c r="H42" s="618"/>
      <c r="I42" s="618"/>
      <c r="J42" s="618"/>
      <c r="K42" s="618"/>
      <c r="L42" s="618"/>
      <c r="M42" s="620"/>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08"/>
      <c r="B43" s="610"/>
      <c r="C43" s="610"/>
      <c r="D43" s="613"/>
      <c r="E43" s="616"/>
      <c r="F43" s="622"/>
      <c r="G43" s="442"/>
      <c r="H43" s="618"/>
      <c r="I43" s="618"/>
      <c r="J43" s="618"/>
      <c r="K43" s="618"/>
      <c r="L43" s="618"/>
      <c r="M43" s="620"/>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08"/>
      <c r="B44" s="610"/>
      <c r="C44" s="610"/>
      <c r="D44" s="613"/>
      <c r="E44" s="616"/>
      <c r="F44" s="622"/>
      <c r="G44" s="442"/>
      <c r="H44" s="618"/>
      <c r="I44" s="618"/>
      <c r="J44" s="618"/>
      <c r="K44" s="618"/>
      <c r="L44" s="618"/>
      <c r="M44" s="620"/>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08"/>
      <c r="B45" s="610"/>
      <c r="C45" s="610"/>
      <c r="D45" s="613"/>
      <c r="E45" s="616"/>
      <c r="F45" s="622"/>
      <c r="G45" s="442"/>
      <c r="H45" s="618"/>
      <c r="I45" s="618"/>
      <c r="J45" s="618"/>
      <c r="K45" s="618"/>
      <c r="L45" s="618"/>
      <c r="M45" s="620"/>
      <c r="N45" s="33"/>
      <c r="O45" s="33"/>
    </row>
    <row r="46" spans="1:169">
      <c r="A46" s="608"/>
      <c r="B46" s="610"/>
      <c r="C46" s="610"/>
      <c r="D46" s="613"/>
      <c r="E46" s="616"/>
      <c r="F46" s="622"/>
      <c r="G46" s="442"/>
      <c r="H46" s="618"/>
      <c r="I46" s="618"/>
      <c r="J46" s="618"/>
      <c r="K46" s="618"/>
      <c r="L46" s="618"/>
      <c r="M46" s="620"/>
      <c r="N46" s="33"/>
      <c r="O46" s="33"/>
    </row>
    <row r="47" spans="1:169">
      <c r="A47" s="608"/>
      <c r="B47" s="610"/>
      <c r="C47" s="610"/>
      <c r="D47" s="613"/>
      <c r="E47" s="616"/>
      <c r="F47" s="622"/>
      <c r="G47" s="442"/>
      <c r="H47" s="618"/>
      <c r="I47" s="618"/>
      <c r="J47" s="618"/>
      <c r="K47" s="618"/>
      <c r="L47" s="618"/>
      <c r="M47" s="620"/>
      <c r="N47" s="33"/>
      <c r="O47" s="33"/>
    </row>
    <row r="48" spans="1:169">
      <c r="A48" s="608"/>
      <c r="B48" s="610"/>
      <c r="C48" s="610"/>
      <c r="D48" s="613"/>
      <c r="E48" s="616"/>
      <c r="F48" s="622"/>
      <c r="G48" s="442"/>
      <c r="H48" s="618"/>
      <c r="I48" s="618"/>
      <c r="J48" s="618"/>
      <c r="K48" s="618"/>
      <c r="L48" s="618"/>
      <c r="M48" s="620"/>
      <c r="N48" s="33"/>
      <c r="O48" s="33"/>
    </row>
    <row r="49" spans="1:169">
      <c r="A49" s="608"/>
      <c r="B49" s="610"/>
      <c r="C49" s="610"/>
      <c r="D49" s="613"/>
      <c r="E49" s="616"/>
      <c r="F49" s="622"/>
      <c r="G49" s="442"/>
      <c r="H49" s="618"/>
      <c r="I49" s="618"/>
      <c r="J49" s="618"/>
      <c r="K49" s="618"/>
      <c r="L49" s="618"/>
      <c r="M49" s="620"/>
      <c r="N49" s="33"/>
      <c r="O49" s="33"/>
    </row>
    <row r="50" spans="1:169" s="25" customFormat="1" ht="12.75">
      <c r="A50" s="608">
        <v>5</v>
      </c>
      <c r="B50" s="610" t="str">
        <f>'7- Mapa Final'!B50</f>
        <v>Pérdida de documentos</v>
      </c>
      <c r="C50" s="610" t="str">
        <f>'7- Mapa Final'!C50</f>
        <v>Extravío temporal o definitivo de los  documentos de los procesos judiciales</v>
      </c>
      <c r="D50" s="612" t="str">
        <f>'7- Mapa Final'!J50</f>
        <v>Muy Alta - 5</v>
      </c>
      <c r="E50" s="615" t="str">
        <f>'7- Mapa Final'!K50</f>
        <v>Mayor - 4</v>
      </c>
      <c r="F50" s="622" t="str">
        <f>'7- Mapa Final'!M50</f>
        <v>Alto - 20</v>
      </c>
      <c r="G50" s="442"/>
      <c r="H50" s="618"/>
      <c r="I50" s="618"/>
      <c r="J50" s="618"/>
      <c r="K50" s="618"/>
      <c r="L50" s="618"/>
      <c r="M50" s="620"/>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08"/>
      <c r="B51" s="610"/>
      <c r="C51" s="610"/>
      <c r="D51" s="613"/>
      <c r="E51" s="616"/>
      <c r="F51" s="622"/>
      <c r="G51" s="442"/>
      <c r="H51" s="618"/>
      <c r="I51" s="618"/>
      <c r="J51" s="618"/>
      <c r="K51" s="618"/>
      <c r="L51" s="618"/>
      <c r="M51" s="620"/>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08"/>
      <c r="B52" s="610"/>
      <c r="C52" s="610"/>
      <c r="D52" s="613"/>
      <c r="E52" s="616"/>
      <c r="F52" s="622"/>
      <c r="G52" s="442"/>
      <c r="H52" s="618"/>
      <c r="I52" s="618"/>
      <c r="J52" s="618"/>
      <c r="K52" s="618"/>
      <c r="L52" s="618"/>
      <c r="M52" s="620"/>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08"/>
      <c r="B53" s="610"/>
      <c r="C53" s="610"/>
      <c r="D53" s="613"/>
      <c r="E53" s="616"/>
      <c r="F53" s="622"/>
      <c r="G53" s="442"/>
      <c r="H53" s="618"/>
      <c r="I53" s="618"/>
      <c r="J53" s="618"/>
      <c r="K53" s="618"/>
      <c r="L53" s="618"/>
      <c r="M53" s="620"/>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08"/>
      <c r="B54" s="610"/>
      <c r="C54" s="610"/>
      <c r="D54" s="613"/>
      <c r="E54" s="616"/>
      <c r="F54" s="622"/>
      <c r="G54" s="442"/>
      <c r="H54" s="618"/>
      <c r="I54" s="618"/>
      <c r="J54" s="618"/>
      <c r="K54" s="618"/>
      <c r="L54" s="618"/>
      <c r="M54" s="620"/>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08"/>
      <c r="B55" s="610"/>
      <c r="C55" s="610"/>
      <c r="D55" s="613"/>
      <c r="E55" s="616"/>
      <c r="F55" s="622"/>
      <c r="G55" s="442"/>
      <c r="H55" s="618"/>
      <c r="I55" s="618"/>
      <c r="J55" s="618"/>
      <c r="K55" s="618"/>
      <c r="L55" s="618"/>
      <c r="M55" s="620"/>
      <c r="N55" s="33"/>
      <c r="O55" s="33"/>
    </row>
    <row r="56" spans="1:169">
      <c r="A56" s="608"/>
      <c r="B56" s="610"/>
      <c r="C56" s="610"/>
      <c r="D56" s="613"/>
      <c r="E56" s="616"/>
      <c r="F56" s="622"/>
      <c r="G56" s="442"/>
      <c r="H56" s="618"/>
      <c r="I56" s="618"/>
      <c r="J56" s="618"/>
      <c r="K56" s="618"/>
      <c r="L56" s="618"/>
      <c r="M56" s="620"/>
      <c r="N56" s="33"/>
      <c r="O56" s="33"/>
    </row>
    <row r="57" spans="1:169">
      <c r="A57" s="608"/>
      <c r="B57" s="610"/>
      <c r="C57" s="610"/>
      <c r="D57" s="613"/>
      <c r="E57" s="616"/>
      <c r="F57" s="622"/>
      <c r="G57" s="442"/>
      <c r="H57" s="618"/>
      <c r="I57" s="618"/>
      <c r="J57" s="618"/>
      <c r="K57" s="618"/>
      <c r="L57" s="618"/>
      <c r="M57" s="620"/>
      <c r="N57" s="33"/>
      <c r="O57" s="33"/>
    </row>
    <row r="58" spans="1:169">
      <c r="A58" s="608"/>
      <c r="B58" s="610"/>
      <c r="C58" s="610"/>
      <c r="D58" s="613"/>
      <c r="E58" s="616"/>
      <c r="F58" s="622"/>
      <c r="G58" s="442"/>
      <c r="H58" s="618"/>
      <c r="I58" s="618"/>
      <c r="J58" s="618"/>
      <c r="K58" s="618"/>
      <c r="L58" s="618"/>
      <c r="M58" s="620"/>
      <c r="N58" s="33"/>
      <c r="O58" s="33"/>
    </row>
    <row r="59" spans="1:169" ht="15.75" thickBot="1">
      <c r="A59" s="609"/>
      <c r="B59" s="611"/>
      <c r="C59" s="611"/>
      <c r="D59" s="614"/>
      <c r="E59" s="617"/>
      <c r="F59" s="623"/>
      <c r="G59" s="443"/>
      <c r="H59" s="619"/>
      <c r="I59" s="619"/>
      <c r="J59" s="619"/>
      <c r="K59" s="619"/>
      <c r="L59" s="619"/>
      <c r="M59" s="621"/>
      <c r="N59" s="33"/>
      <c r="O59" s="33"/>
    </row>
    <row r="60" spans="1:169" s="25" customFormat="1" ht="12.75" customHeight="1">
      <c r="A60" s="667">
        <v>7</v>
      </c>
      <c r="B60" s="673" t="str">
        <f>'7- Mapa Final'!B60</f>
        <v xml:space="preserve">Recibir , ofrecer, prometer , entregar o aceptar dádivas o beneficios a nombre propio o de terceros para  expedir, alterar,retener , extraviar o entregar  documentos  sin el lleno de requisitos legales </v>
      </c>
      <c r="C60" s="673" t="str">
        <f>'7- Mapa Final'!C60</f>
        <v xml:space="preserve"> Realizar trámites sin el cumplimiento de los requisitos legales  o  con informacionfalsa</v>
      </c>
      <c r="D60" s="655" t="str">
        <f>'7- Mapa Final'!J60</f>
        <v>Muy Baja - 1</v>
      </c>
      <c r="E60" s="658" t="str">
        <f>'7- Mapa Final'!K60</f>
        <v>Mayor - 4</v>
      </c>
      <c r="F60" s="670" t="str">
        <f>'7- Mapa Final'!M60</f>
        <v>Alto  - 4</v>
      </c>
      <c r="G60" s="436"/>
      <c r="H60" s="661"/>
      <c r="I60" s="661"/>
      <c r="J60" s="661"/>
      <c r="K60" s="661"/>
      <c r="L60" s="661"/>
      <c r="M60" s="664"/>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68"/>
      <c r="B61" s="674"/>
      <c r="C61" s="674"/>
      <c r="D61" s="656"/>
      <c r="E61" s="659"/>
      <c r="F61" s="671"/>
      <c r="G61" s="437"/>
      <c r="H61" s="662"/>
      <c r="I61" s="662"/>
      <c r="J61" s="662"/>
      <c r="K61" s="662"/>
      <c r="L61" s="662"/>
      <c r="M61" s="665"/>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68"/>
      <c r="B62" s="674"/>
      <c r="C62" s="674"/>
      <c r="D62" s="656"/>
      <c r="E62" s="659"/>
      <c r="F62" s="671"/>
      <c r="G62" s="437"/>
      <c r="H62" s="662"/>
      <c r="I62" s="662"/>
      <c r="J62" s="662"/>
      <c r="K62" s="662"/>
      <c r="L62" s="662"/>
      <c r="M62" s="665"/>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68"/>
      <c r="B63" s="674"/>
      <c r="C63" s="674"/>
      <c r="D63" s="656"/>
      <c r="E63" s="659"/>
      <c r="F63" s="671"/>
      <c r="G63" s="437"/>
      <c r="H63" s="662"/>
      <c r="I63" s="662"/>
      <c r="J63" s="662"/>
      <c r="K63" s="662"/>
      <c r="L63" s="662"/>
      <c r="M63" s="665"/>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68"/>
      <c r="B64" s="674"/>
      <c r="C64" s="674"/>
      <c r="D64" s="656"/>
      <c r="E64" s="659"/>
      <c r="F64" s="671"/>
      <c r="G64" s="437"/>
      <c r="H64" s="662"/>
      <c r="I64" s="662"/>
      <c r="J64" s="662"/>
      <c r="K64" s="662"/>
      <c r="L64" s="662"/>
      <c r="M64" s="665"/>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68"/>
      <c r="B65" s="674"/>
      <c r="C65" s="674"/>
      <c r="D65" s="656"/>
      <c r="E65" s="659"/>
      <c r="F65" s="671"/>
      <c r="G65" s="437"/>
      <c r="H65" s="662"/>
      <c r="I65" s="662"/>
      <c r="J65" s="662"/>
      <c r="K65" s="662"/>
      <c r="L65" s="662"/>
      <c r="M65" s="665"/>
      <c r="N65" s="33"/>
      <c r="O65" s="33"/>
    </row>
    <row r="66" spans="1:169">
      <c r="A66" s="668"/>
      <c r="B66" s="674"/>
      <c r="C66" s="674"/>
      <c r="D66" s="656"/>
      <c r="E66" s="659"/>
      <c r="F66" s="671"/>
      <c r="G66" s="437"/>
      <c r="H66" s="662"/>
      <c r="I66" s="662"/>
      <c r="J66" s="662"/>
      <c r="K66" s="662"/>
      <c r="L66" s="662"/>
      <c r="M66" s="665"/>
      <c r="N66" s="33"/>
      <c r="O66" s="33"/>
    </row>
    <row r="67" spans="1:169">
      <c r="A67" s="668"/>
      <c r="B67" s="674"/>
      <c r="C67" s="674"/>
      <c r="D67" s="656"/>
      <c r="E67" s="659"/>
      <c r="F67" s="671"/>
      <c r="G67" s="437"/>
      <c r="H67" s="662"/>
      <c r="I67" s="662"/>
      <c r="J67" s="662"/>
      <c r="K67" s="662"/>
      <c r="L67" s="662"/>
      <c r="M67" s="665"/>
      <c r="N67" s="33"/>
      <c r="O67" s="33"/>
    </row>
    <row r="68" spans="1:169">
      <c r="A68" s="668"/>
      <c r="B68" s="674"/>
      <c r="C68" s="674"/>
      <c r="D68" s="656"/>
      <c r="E68" s="659"/>
      <c r="F68" s="671"/>
      <c r="G68" s="437"/>
      <c r="H68" s="662"/>
      <c r="I68" s="662"/>
      <c r="J68" s="662"/>
      <c r="K68" s="662"/>
      <c r="L68" s="662"/>
      <c r="M68" s="665"/>
      <c r="N68" s="33"/>
      <c r="O68" s="33"/>
    </row>
    <row r="69" spans="1:169" ht="15.75" thickBot="1">
      <c r="A69" s="669"/>
      <c r="B69" s="675"/>
      <c r="C69" s="675"/>
      <c r="D69" s="657"/>
      <c r="E69" s="660"/>
      <c r="F69" s="672"/>
      <c r="G69" s="438"/>
      <c r="H69" s="663"/>
      <c r="I69" s="663"/>
      <c r="J69" s="663"/>
      <c r="K69" s="663"/>
      <c r="L69" s="663"/>
      <c r="M69" s="666"/>
      <c r="N69" s="33"/>
      <c r="O69" s="33"/>
    </row>
    <row r="70" spans="1:169" s="25" customFormat="1" ht="12.75">
      <c r="A70" s="667">
        <v>8</v>
      </c>
      <c r="B70" s="610" t="str">
        <f>'7- Mapa Final'!B70</f>
        <v xml:space="preserve">Recibir, ofrecer, prometer, entregar o aceptar dadivas  o beneficios a nombre propio o de terceros para  demorar, retener, alterar o direccionar fallos judiciales </v>
      </c>
      <c r="C70" s="610" t="str">
        <f>'7- Mapa Final'!C70</f>
        <v xml:space="preserve">Proferir  sentencias judiciales incumplmiendo los principios de la administracion de justicia o sin la observancia de los Codigos  Procesales en la materia </v>
      </c>
      <c r="D70" s="612" t="str">
        <f>'7- Mapa Final'!J70</f>
        <v>Muy Baja - 1</v>
      </c>
      <c r="E70" s="615" t="str">
        <f>'7- Mapa Final'!K70</f>
        <v>Mayor - 4</v>
      </c>
      <c r="F70" s="622" t="str">
        <f>'7- Mapa Final'!M70</f>
        <v>Alto  - 4</v>
      </c>
      <c r="G70" s="442"/>
      <c r="H70" s="618"/>
      <c r="I70" s="618"/>
      <c r="J70" s="618"/>
      <c r="K70" s="618"/>
      <c r="L70" s="618"/>
      <c r="M70" s="620"/>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68"/>
      <c r="B71" s="610"/>
      <c r="C71" s="610"/>
      <c r="D71" s="613"/>
      <c r="E71" s="616"/>
      <c r="F71" s="622"/>
      <c r="G71" s="442"/>
      <c r="H71" s="618"/>
      <c r="I71" s="618"/>
      <c r="J71" s="618"/>
      <c r="K71" s="618"/>
      <c r="L71" s="618"/>
      <c r="M71" s="620"/>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68"/>
      <c r="B72" s="610"/>
      <c r="C72" s="610"/>
      <c r="D72" s="613"/>
      <c r="E72" s="616"/>
      <c r="F72" s="622"/>
      <c r="G72" s="442"/>
      <c r="H72" s="618"/>
      <c r="I72" s="618"/>
      <c r="J72" s="618"/>
      <c r="K72" s="618"/>
      <c r="L72" s="618"/>
      <c r="M72" s="620"/>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68"/>
      <c r="B73" s="610"/>
      <c r="C73" s="610"/>
      <c r="D73" s="613"/>
      <c r="E73" s="616"/>
      <c r="F73" s="622"/>
      <c r="G73" s="442"/>
      <c r="H73" s="618"/>
      <c r="I73" s="618"/>
      <c r="J73" s="618"/>
      <c r="K73" s="618"/>
      <c r="L73" s="618"/>
      <c r="M73" s="620"/>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68"/>
      <c r="B74" s="610"/>
      <c r="C74" s="610"/>
      <c r="D74" s="613"/>
      <c r="E74" s="616"/>
      <c r="F74" s="622"/>
      <c r="G74" s="442"/>
      <c r="H74" s="618"/>
      <c r="I74" s="618"/>
      <c r="J74" s="618"/>
      <c r="K74" s="618"/>
      <c r="L74" s="618"/>
      <c r="M74" s="620"/>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68"/>
      <c r="B75" s="610"/>
      <c r="C75" s="610"/>
      <c r="D75" s="613"/>
      <c r="E75" s="616"/>
      <c r="F75" s="622"/>
      <c r="G75" s="442"/>
      <c r="H75" s="618"/>
      <c r="I75" s="618"/>
      <c r="J75" s="618"/>
      <c r="K75" s="618"/>
      <c r="L75" s="618"/>
      <c r="M75" s="620"/>
      <c r="N75" s="33"/>
      <c r="O75" s="33"/>
    </row>
    <row r="76" spans="1:169">
      <c r="A76" s="668"/>
      <c r="B76" s="610"/>
      <c r="C76" s="610"/>
      <c r="D76" s="613"/>
      <c r="E76" s="616"/>
      <c r="F76" s="622"/>
      <c r="G76" s="442"/>
      <c r="H76" s="618"/>
      <c r="I76" s="618"/>
      <c r="J76" s="618"/>
      <c r="K76" s="618"/>
      <c r="L76" s="618"/>
      <c r="M76" s="620"/>
      <c r="N76" s="33"/>
      <c r="O76" s="33"/>
    </row>
    <row r="77" spans="1:169">
      <c r="A77" s="668"/>
      <c r="B77" s="610"/>
      <c r="C77" s="610"/>
      <c r="D77" s="613"/>
      <c r="E77" s="616"/>
      <c r="F77" s="622"/>
      <c r="G77" s="442"/>
      <c r="H77" s="618"/>
      <c r="I77" s="618"/>
      <c r="J77" s="618"/>
      <c r="K77" s="618"/>
      <c r="L77" s="618"/>
      <c r="M77" s="620"/>
      <c r="N77" s="33"/>
      <c r="O77" s="33"/>
    </row>
    <row r="78" spans="1:169">
      <c r="A78" s="668"/>
      <c r="B78" s="610"/>
      <c r="C78" s="610"/>
      <c r="D78" s="613"/>
      <c r="E78" s="616"/>
      <c r="F78" s="622"/>
      <c r="G78" s="442"/>
      <c r="H78" s="618"/>
      <c r="I78" s="618"/>
      <c r="J78" s="618"/>
      <c r="K78" s="618"/>
      <c r="L78" s="618"/>
      <c r="M78" s="620"/>
      <c r="N78" s="33"/>
      <c r="O78" s="33"/>
    </row>
    <row r="79" spans="1:169" ht="15.75" thickBot="1">
      <c r="A79" s="669"/>
      <c r="B79" s="611"/>
      <c r="C79" s="611"/>
      <c r="D79" s="614"/>
      <c r="E79" s="617"/>
      <c r="F79" s="623"/>
      <c r="G79" s="443"/>
      <c r="H79" s="619"/>
      <c r="I79" s="619"/>
      <c r="J79" s="619"/>
      <c r="K79" s="619"/>
      <c r="L79" s="619"/>
      <c r="M79" s="621"/>
      <c r="N79" s="33"/>
      <c r="O79" s="33"/>
    </row>
  </sheetData>
  <mergeCells count="108">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D50:D59"/>
    <mergeCell ref="E50:E59"/>
    <mergeCell ref="F50:F59"/>
    <mergeCell ref="A20:A29"/>
    <mergeCell ref="B20:B29"/>
    <mergeCell ref="C20:C29"/>
    <mergeCell ref="D20:D29"/>
    <mergeCell ref="E20:E29"/>
    <mergeCell ref="F20:F2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s>
  <conditionalFormatting sqref="A7:B7">
    <cfRule type="containsText" dxfId="123" priority="82" operator="containsText" text="3- Moderado">
      <formula>NOT(ISERROR(SEARCH("3- Moderado",A7)))</formula>
    </cfRule>
    <cfRule type="containsText" dxfId="122" priority="83" operator="containsText" text="6- Moderado">
      <formula>NOT(ISERROR(SEARCH("6- Moderado",A7)))</formula>
    </cfRule>
    <cfRule type="containsText" dxfId="121" priority="84" operator="containsText" text="4- Moderado">
      <formula>NOT(ISERROR(SEARCH("4- Moderado",A7)))</formula>
    </cfRule>
    <cfRule type="containsText" dxfId="120" priority="85" operator="containsText" text="3- Bajo">
      <formula>NOT(ISERROR(SEARCH("3- Bajo",A7)))</formula>
    </cfRule>
    <cfRule type="containsText" dxfId="119" priority="86" operator="containsText" text="4- Bajo">
      <formula>NOT(ISERROR(SEARCH("4- Bajo",A7)))</formula>
    </cfRule>
    <cfRule type="containsText" dxfId="118" priority="87" operator="containsText" text="1- Bajo">
      <formula>NOT(ISERROR(SEARCH("1- Bajo",A7)))</formula>
    </cfRule>
  </conditionalFormatting>
  <conditionalFormatting sqref="A10:E10 A20:E20">
    <cfRule type="containsText" dxfId="117" priority="76" operator="containsText" text="3- Moderado">
      <formula>NOT(ISERROR(SEARCH("3- Moderado",A10)))</formula>
    </cfRule>
    <cfRule type="containsText" dxfId="116" priority="77" operator="containsText" text="6- Moderado">
      <formula>NOT(ISERROR(SEARCH("6- Moderado",A10)))</formula>
    </cfRule>
    <cfRule type="containsText" dxfId="115" priority="78" operator="containsText" text="4- Moderado">
      <formula>NOT(ISERROR(SEARCH("4- Moderado",A10)))</formula>
    </cfRule>
    <cfRule type="containsText" dxfId="114" priority="79" operator="containsText" text="3- Bajo">
      <formula>NOT(ISERROR(SEARCH("3- Bajo",A10)))</formula>
    </cfRule>
    <cfRule type="containsText" dxfId="113" priority="80" operator="containsText" text="4- Bajo">
      <formula>NOT(ISERROR(SEARCH("4- Bajo",A10)))</formula>
    </cfRule>
    <cfRule type="containsText" dxfId="112" priority="81" operator="containsText" text="1- Bajo">
      <formula>NOT(ISERROR(SEARCH("1- Bajo",A10)))</formula>
    </cfRule>
  </conditionalFormatting>
  <conditionalFormatting sqref="A30:E30">
    <cfRule type="containsText" dxfId="111" priority="63" operator="containsText" text="3- Moderado">
      <formula>NOT(ISERROR(SEARCH("3- Moderado",A30)))</formula>
    </cfRule>
    <cfRule type="containsText" dxfId="110" priority="64" operator="containsText" text="6- Moderado">
      <formula>NOT(ISERROR(SEARCH("6- Moderado",A30)))</formula>
    </cfRule>
    <cfRule type="containsText" dxfId="109" priority="65" operator="containsText" text="4- Moderado">
      <formula>NOT(ISERROR(SEARCH("4- Moderado",A30)))</formula>
    </cfRule>
    <cfRule type="containsText" dxfId="108" priority="66" operator="containsText" text="3- Bajo">
      <formula>NOT(ISERROR(SEARCH("3- Bajo",A30)))</formula>
    </cfRule>
    <cfRule type="containsText" dxfId="107" priority="67" operator="containsText" text="4- Bajo">
      <formula>NOT(ISERROR(SEARCH("4- Bajo",A30)))</formula>
    </cfRule>
    <cfRule type="containsText" dxfId="106" priority="68" operator="containsText" text="1- Bajo">
      <formula>NOT(ISERROR(SEARCH("1- Bajo",A30)))</formula>
    </cfRule>
  </conditionalFormatting>
  <conditionalFormatting sqref="A40:E40">
    <cfRule type="containsText" dxfId="105" priority="56" operator="containsText" text="3- Moderado">
      <formula>NOT(ISERROR(SEARCH("3- Moderado",A40)))</formula>
    </cfRule>
    <cfRule type="containsText" dxfId="104" priority="57" operator="containsText" text="6- Moderado">
      <formula>NOT(ISERROR(SEARCH("6- Moderado",A40)))</formula>
    </cfRule>
    <cfRule type="containsText" dxfId="103" priority="58" operator="containsText" text="4- Moderado">
      <formula>NOT(ISERROR(SEARCH("4- Moderado",A40)))</formula>
    </cfRule>
    <cfRule type="containsText" dxfId="102" priority="59" operator="containsText" text="3- Bajo">
      <formula>NOT(ISERROR(SEARCH("3- Bajo",A40)))</formula>
    </cfRule>
    <cfRule type="containsText" dxfId="101" priority="60" operator="containsText" text="4- Bajo">
      <formula>NOT(ISERROR(SEARCH("4- Bajo",A40)))</formula>
    </cfRule>
    <cfRule type="containsText" dxfId="100" priority="61" operator="containsText" text="1- Bajo">
      <formula>NOT(ISERROR(SEARCH("1- Bajo",A40)))</formula>
    </cfRule>
  </conditionalFormatting>
  <conditionalFormatting sqref="A50:E50">
    <cfRule type="containsText" dxfId="99" priority="45" operator="containsText" text="3- Moderado">
      <formula>NOT(ISERROR(SEARCH("3- Moderado",A50)))</formula>
    </cfRule>
    <cfRule type="containsText" dxfId="98" priority="46" operator="containsText" text="6- Moderado">
      <formula>NOT(ISERROR(SEARCH("6- Moderado",A50)))</formula>
    </cfRule>
    <cfRule type="containsText" dxfId="97" priority="47" operator="containsText" text="4- Moderado">
      <formula>NOT(ISERROR(SEARCH("4- Moderado",A50)))</formula>
    </cfRule>
    <cfRule type="containsText" dxfId="96" priority="48" operator="containsText" text="3- Bajo">
      <formula>NOT(ISERROR(SEARCH("3- Bajo",A50)))</formula>
    </cfRule>
    <cfRule type="containsText" dxfId="95" priority="49" operator="containsText" text="4- Bajo">
      <formula>NOT(ISERROR(SEARCH("4- Bajo",A50)))</formula>
    </cfRule>
    <cfRule type="containsText" dxfId="94" priority="50" operator="containsText" text="1- Bajo">
      <formula>NOT(ISERROR(SEARCH("1- Bajo",A50)))</formula>
    </cfRule>
  </conditionalFormatting>
  <conditionalFormatting sqref="A60:E60">
    <cfRule type="containsText" dxfId="93" priority="22" operator="containsText" text="3- Moderado">
      <formula>NOT(ISERROR(SEARCH("3- Moderado",A60)))</formula>
    </cfRule>
    <cfRule type="containsText" dxfId="92" priority="23" operator="containsText" text="6- Moderado">
      <formula>NOT(ISERROR(SEARCH("6- Moderado",A60)))</formula>
    </cfRule>
    <cfRule type="containsText" dxfId="91" priority="24" operator="containsText" text="4- Moderado">
      <formula>NOT(ISERROR(SEARCH("4- Moderado",A60)))</formula>
    </cfRule>
    <cfRule type="containsText" dxfId="90" priority="25" operator="containsText" text="3- Bajo">
      <formula>NOT(ISERROR(SEARCH("3- Bajo",A60)))</formula>
    </cfRule>
    <cfRule type="containsText" dxfId="89" priority="26" operator="containsText" text="4- Bajo">
      <formula>NOT(ISERROR(SEARCH("4- Bajo",A60)))</formula>
    </cfRule>
    <cfRule type="containsText" dxfId="88" priority="27" operator="containsText" text="1- Bajo">
      <formula>NOT(ISERROR(SEARCH("1- Bajo",A60)))</formula>
    </cfRule>
  </conditionalFormatting>
  <conditionalFormatting sqref="A70:E70">
    <cfRule type="containsText" dxfId="87" priority="15" operator="containsText" text="3- Moderado">
      <formula>NOT(ISERROR(SEARCH("3- Moderado",A70)))</formula>
    </cfRule>
    <cfRule type="containsText" dxfId="86" priority="16" operator="containsText" text="6- Moderado">
      <formula>NOT(ISERROR(SEARCH("6- Moderado",A70)))</formula>
    </cfRule>
    <cfRule type="containsText" dxfId="85" priority="17" operator="containsText" text="4- Moderado">
      <formula>NOT(ISERROR(SEARCH("4- Moderado",A70)))</formula>
    </cfRule>
    <cfRule type="containsText" dxfId="84" priority="18" operator="containsText" text="3- Bajo">
      <formula>NOT(ISERROR(SEARCH("3- Bajo",A70)))</formula>
    </cfRule>
    <cfRule type="containsText" dxfId="83" priority="19" operator="containsText" text="4- Bajo">
      <formula>NOT(ISERROR(SEARCH("4- Bajo",A70)))</formula>
    </cfRule>
    <cfRule type="containsText" dxfId="82" priority="20" operator="containsText" text="1- Bajo">
      <formula>NOT(ISERROR(SEARCH("1- Bajo",A70)))</formula>
    </cfRule>
  </conditionalFormatting>
  <conditionalFormatting sqref="C8:F8">
    <cfRule type="containsText" dxfId="81" priority="70" operator="containsText" text="3- Moderado">
      <formula>NOT(ISERROR(SEARCH("3- Moderado",C8)))</formula>
    </cfRule>
    <cfRule type="containsText" dxfId="80" priority="71" operator="containsText" text="6- Moderado">
      <formula>NOT(ISERROR(SEARCH("6- Moderado",C8)))</formula>
    </cfRule>
    <cfRule type="containsText" dxfId="79" priority="72" operator="containsText" text="4- Moderado">
      <formula>NOT(ISERROR(SEARCH("4- Moderado",C8)))</formula>
    </cfRule>
    <cfRule type="containsText" dxfId="78" priority="73" operator="containsText" text="3- Bajo">
      <formula>NOT(ISERROR(SEARCH("3- Bajo",C8)))</formula>
    </cfRule>
    <cfRule type="containsText" dxfId="77" priority="74" operator="containsText" text="4- Bajo">
      <formula>NOT(ISERROR(SEARCH("4- Bajo",C8)))</formula>
    </cfRule>
    <cfRule type="containsText" dxfId="76" priority="75" operator="containsText" text="1- Bajo">
      <formula>NOT(ISERROR(SEARCH("1- Bajo",C8)))</formula>
    </cfRule>
  </conditionalFormatting>
  <conditionalFormatting sqref="D10:D79">
    <cfRule type="containsText" dxfId="75" priority="39" operator="containsText" text="Muy Alta">
      <formula>NOT(ISERROR(SEARCH("Muy Alta",D10)))</formula>
    </cfRule>
    <cfRule type="containsText" dxfId="74" priority="40" operator="containsText" text="Alta">
      <formula>NOT(ISERROR(SEARCH("Alta",D10)))</formula>
    </cfRule>
    <cfRule type="containsText" dxfId="73" priority="41" operator="containsText" text="Baja">
      <formula>NOT(ISERROR(SEARCH("Baja",D10)))</formula>
    </cfRule>
    <cfRule type="containsText" dxfId="72" priority="42" operator="containsText" text="Muy Baja">
      <formula>NOT(ISERROR(SEARCH("Muy Baja",D10)))</formula>
    </cfRule>
    <cfRule type="containsText" dxfId="71" priority="44" operator="containsText" text="Media">
      <formula>NOT(ISERROR(SEARCH("Media",D10)))</formula>
    </cfRule>
  </conditionalFormatting>
  <conditionalFormatting sqref="E10:E79">
    <cfRule type="containsText" dxfId="70" priority="35" operator="containsText" text="Catastrófico">
      <formula>NOT(ISERROR(SEARCH("Catastrófico",E10)))</formula>
    </cfRule>
    <cfRule type="containsText" dxfId="69" priority="36" operator="containsText" text="Mayor">
      <formula>NOT(ISERROR(SEARCH("Mayor",E10)))</formula>
    </cfRule>
    <cfRule type="containsText" dxfId="68" priority="37" operator="containsText" text="Menor">
      <formula>NOT(ISERROR(SEARCH("Menor",E10)))</formula>
    </cfRule>
    <cfRule type="containsText" dxfId="67" priority="38" operator="containsText" text="Leve">
      <formula>NOT(ISERROR(SEARCH("Leve",E10)))</formula>
    </cfRule>
  </conditionalFormatting>
  <conditionalFormatting sqref="E10:F79">
    <cfRule type="containsText" dxfId="66" priority="43" operator="containsText" text="Moderado">
      <formula>NOT(ISERROR(SEARCH("Moderado",E10)))</formula>
    </cfRule>
  </conditionalFormatting>
  <conditionalFormatting sqref="F10:F29">
    <cfRule type="colorScale" priority="88">
      <colorScale>
        <cfvo type="min"/>
        <cfvo type="max"/>
        <color rgb="FFFF7128"/>
        <color rgb="FFFFEF9C"/>
      </colorScale>
    </cfRule>
  </conditionalFormatting>
  <conditionalFormatting sqref="F10:F79">
    <cfRule type="containsText" dxfId="65" priority="51" operator="containsText" text="Bajo">
      <formula>NOT(ISERROR(SEARCH("Bajo",F10)))</formula>
    </cfRule>
    <cfRule type="containsText" dxfId="64" priority="52" operator="containsText" text="Moderado">
      <formula>NOT(ISERROR(SEARCH("Moderado",F10)))</formula>
    </cfRule>
    <cfRule type="containsText" dxfId="63" priority="53" operator="containsText" text="Alto">
      <formula>NOT(ISERROR(SEARCH("Alto",F10)))</formula>
    </cfRule>
    <cfRule type="containsText" dxfId="62" priority="54" operator="containsText" text="Extremo">
      <formula>NOT(ISERROR(SEARCH("Extremo",F10)))</formula>
    </cfRule>
  </conditionalFormatting>
  <conditionalFormatting sqref="F30:F39">
    <cfRule type="colorScale" priority="69">
      <colorScale>
        <cfvo type="min"/>
        <cfvo type="max"/>
        <color rgb="FFFF7128"/>
        <color rgb="FFFFEF9C"/>
      </colorScale>
    </cfRule>
  </conditionalFormatting>
  <conditionalFormatting sqref="F40:F49">
    <cfRule type="colorScale" priority="62">
      <colorScale>
        <cfvo type="min"/>
        <cfvo type="max"/>
        <color rgb="FFFF7128"/>
        <color rgb="FFFFEF9C"/>
      </colorScale>
    </cfRule>
  </conditionalFormatting>
  <conditionalFormatting sqref="F50:F79">
    <cfRule type="colorScale" priority="1425">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ED63B302-B52E-40D7-9DD5-792F20E6857E}"/>
    <dataValidation allowBlank="1" showInputMessage="1" showErrorMessage="1" prompt="Seleccionar si el responsable es el responsable de las acciones es el nivel central" sqref="I7:I8" xr:uid="{2208D736-F4AD-4037-92D6-E7EC953608E1}"/>
    <dataValidation allowBlank="1" showInputMessage="1" showErrorMessage="1" prompt="Describir las actividades que se van a desarrollar para el proyecto" sqref="H7" xr:uid="{B300BCAD-F056-41FD-9E17-BAC1FEF9AB30}"/>
    <dataValidation allowBlank="1" showInputMessage="1" showErrorMessage="1" prompt="Registrar qué factor  que ocasina el riesgo: un facot identtficado el contexto._x000a_O  personas, recursos, estilo de direccion , factores externos, , codiciones ambientales" sqref="C8" xr:uid="{1183129E-115C-40D8-9EEF-D1D258143E73}"/>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FA4EC2F-2565-4999-B01F-4EB27E02C698}">
          <x14:formula1>
            <xm:f>'9- Matriz de Calor '!$S$8:$S$11</xm:f>
          </x14:formula1>
          <xm:sqref>G10:G79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79"/>
  <sheetViews>
    <sheetView showGridLines="0" zoomScale="55" zoomScaleNormal="55" workbookViewId="0">
      <selection activeCell="E96" sqref="E96"/>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25"/>
      <c r="B1" s="626"/>
      <c r="C1" s="629"/>
      <c r="D1" s="629"/>
      <c r="E1" s="629"/>
      <c r="F1" s="629"/>
      <c r="G1" s="629"/>
      <c r="H1" s="629"/>
      <c r="I1" s="629"/>
      <c r="J1" s="630"/>
      <c r="K1" s="624"/>
      <c r="L1" s="624"/>
      <c r="M1" s="624"/>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01.25" customHeight="1">
      <c r="A2" s="627"/>
      <c r="B2" s="628"/>
      <c r="C2" s="631"/>
      <c r="D2" s="631"/>
      <c r="E2" s="631"/>
      <c r="F2" s="631"/>
      <c r="G2" s="631"/>
      <c r="H2" s="631"/>
      <c r="I2" s="631"/>
      <c r="J2" s="632"/>
      <c r="K2" s="624"/>
      <c r="L2" s="624"/>
      <c r="M2" s="624"/>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31"/>
      <c r="D3" s="631"/>
      <c r="E3" s="631"/>
      <c r="F3" s="631"/>
      <c r="G3" s="631"/>
      <c r="H3" s="631"/>
      <c r="I3" s="631"/>
      <c r="J3" s="632"/>
      <c r="K3" s="624"/>
      <c r="L3" s="624"/>
      <c r="M3" s="624"/>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78" t="s">
        <v>260</v>
      </c>
      <c r="B4" s="478"/>
      <c r="C4" s="541"/>
      <c r="D4" s="541"/>
      <c r="E4" s="541"/>
      <c r="F4" s="541"/>
      <c r="G4" s="541"/>
      <c r="H4" s="541"/>
      <c r="I4" s="541"/>
      <c r="J4" s="541"/>
      <c r="K4" s="541"/>
      <c r="L4" s="541"/>
      <c r="M4" s="541"/>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78" t="s">
        <v>261</v>
      </c>
      <c r="B5" s="478"/>
      <c r="C5" s="545"/>
      <c r="D5" s="545"/>
      <c r="E5" s="545"/>
      <c r="F5" s="545"/>
      <c r="G5" s="545"/>
      <c r="H5" s="545"/>
      <c r="I5" s="545"/>
      <c r="J5" s="545"/>
      <c r="K5" s="545"/>
      <c r="L5" s="545"/>
      <c r="M5" s="545"/>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478" t="s">
        <v>262</v>
      </c>
      <c r="B6" s="478"/>
      <c r="C6" s="650"/>
      <c r="D6" s="651"/>
      <c r="E6" s="651"/>
      <c r="F6" s="651"/>
      <c r="G6" s="651"/>
      <c r="H6" s="651"/>
      <c r="I6" s="651"/>
      <c r="J6" s="651"/>
      <c r="K6" s="651"/>
      <c r="L6" s="651"/>
      <c r="M6" s="652"/>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45" t="s">
        <v>499</v>
      </c>
      <c r="B7" s="646"/>
      <c r="C7" s="647"/>
      <c r="D7" s="648" t="s">
        <v>500</v>
      </c>
      <c r="E7" s="648"/>
      <c r="F7" s="648"/>
      <c r="G7" s="649" t="s">
        <v>501</v>
      </c>
      <c r="H7" s="640" t="s">
        <v>502</v>
      </c>
      <c r="I7" s="642" t="s">
        <v>503</v>
      </c>
      <c r="J7" s="643"/>
      <c r="K7" s="642" t="s">
        <v>504</v>
      </c>
      <c r="L7" s="643"/>
      <c r="M7" s="644" t="s">
        <v>514</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33</v>
      </c>
      <c r="B8" s="34" t="s">
        <v>202</v>
      </c>
      <c r="C8" s="34" t="s">
        <v>204</v>
      </c>
      <c r="D8" s="27" t="s">
        <v>214</v>
      </c>
      <c r="E8" s="27" t="s">
        <v>506</v>
      </c>
      <c r="F8" s="27" t="s">
        <v>507</v>
      </c>
      <c r="G8" s="649"/>
      <c r="H8" s="641"/>
      <c r="I8" s="28" t="s">
        <v>508</v>
      </c>
      <c r="J8" s="28" t="s">
        <v>509</v>
      </c>
      <c r="K8" s="28" t="s">
        <v>510</v>
      </c>
      <c r="L8" s="28" t="s">
        <v>511</v>
      </c>
      <c r="M8" s="644"/>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33"/>
      <c r="B9" s="634"/>
      <c r="C9" s="634"/>
      <c r="D9" s="634"/>
      <c r="E9" s="634"/>
      <c r="F9" s="634"/>
      <c r="G9" s="634"/>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35">
        <f>'7- Mapa Final'!A10</f>
        <v>1</v>
      </c>
      <c r="B10" s="636" t="str">
        <f>'7- Mapa Final'!B10</f>
        <v>Vencimiento de Términos</v>
      </c>
      <c r="C10" s="636" t="str">
        <f>'7- Mapa Final'!C10</f>
        <v>Se realizan  actuaciones procesales ose da  respuesta a las solicitudes de los usuarios de la administración de justicia en materia penal, después del  término legal establecido para decidir sobre los conflictos presentados a los jueces.</v>
      </c>
      <c r="D10" s="653" t="str">
        <f>'7- Mapa Final'!J10</f>
        <v>Media - 3</v>
      </c>
      <c r="E10" s="654" t="str">
        <f>'7- Mapa Final'!K10</f>
        <v>Moderado - 3</v>
      </c>
      <c r="F10" s="639" t="str">
        <f>'7- Mapa Final'!M10</f>
        <v>Moderado - 9</v>
      </c>
      <c r="G10" s="441"/>
      <c r="H10" s="637"/>
      <c r="I10" s="637"/>
      <c r="J10" s="637"/>
      <c r="K10" s="637"/>
      <c r="L10" s="637"/>
      <c r="M10" s="638"/>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08"/>
      <c r="B11" s="610"/>
      <c r="C11" s="610"/>
      <c r="D11" s="613"/>
      <c r="E11" s="616"/>
      <c r="F11" s="622"/>
      <c r="G11" s="442"/>
      <c r="H11" s="618"/>
      <c r="I11" s="618"/>
      <c r="J11" s="618"/>
      <c r="K11" s="618"/>
      <c r="L11" s="618"/>
      <c r="M11" s="620"/>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08"/>
      <c r="B12" s="610"/>
      <c r="C12" s="610"/>
      <c r="D12" s="613"/>
      <c r="E12" s="616"/>
      <c r="F12" s="622"/>
      <c r="G12" s="442"/>
      <c r="H12" s="618"/>
      <c r="I12" s="618"/>
      <c r="J12" s="618"/>
      <c r="K12" s="618"/>
      <c r="L12" s="618"/>
      <c r="M12" s="620"/>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08"/>
      <c r="B13" s="610"/>
      <c r="C13" s="610"/>
      <c r="D13" s="613"/>
      <c r="E13" s="616"/>
      <c r="F13" s="622"/>
      <c r="G13" s="442"/>
      <c r="H13" s="618"/>
      <c r="I13" s="618"/>
      <c r="J13" s="618"/>
      <c r="K13" s="618"/>
      <c r="L13" s="618"/>
      <c r="M13" s="620"/>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08"/>
      <c r="B14" s="610"/>
      <c r="C14" s="610"/>
      <c r="D14" s="613"/>
      <c r="E14" s="616"/>
      <c r="F14" s="622"/>
      <c r="G14" s="442"/>
      <c r="H14" s="618"/>
      <c r="I14" s="618"/>
      <c r="J14" s="618"/>
      <c r="K14" s="618"/>
      <c r="L14" s="618"/>
      <c r="M14" s="620"/>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08"/>
      <c r="B15" s="610"/>
      <c r="C15" s="610"/>
      <c r="D15" s="613"/>
      <c r="E15" s="616"/>
      <c r="F15" s="622"/>
      <c r="G15" s="442"/>
      <c r="H15" s="618"/>
      <c r="I15" s="618"/>
      <c r="J15" s="618"/>
      <c r="K15" s="618"/>
      <c r="L15" s="618"/>
      <c r="M15" s="620"/>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08"/>
      <c r="B16" s="610"/>
      <c r="C16" s="610"/>
      <c r="D16" s="613"/>
      <c r="E16" s="616"/>
      <c r="F16" s="622"/>
      <c r="G16" s="442"/>
      <c r="H16" s="618"/>
      <c r="I16" s="618"/>
      <c r="J16" s="618"/>
      <c r="K16" s="618"/>
      <c r="L16" s="618"/>
      <c r="M16" s="620"/>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08"/>
      <c r="B17" s="610"/>
      <c r="C17" s="610"/>
      <c r="D17" s="613"/>
      <c r="E17" s="616"/>
      <c r="F17" s="622"/>
      <c r="G17" s="442"/>
      <c r="H17" s="618"/>
      <c r="I17" s="618"/>
      <c r="J17" s="618"/>
      <c r="K17" s="618"/>
      <c r="L17" s="618"/>
      <c r="M17" s="620"/>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08"/>
      <c r="B18" s="610"/>
      <c r="C18" s="610"/>
      <c r="D18" s="613"/>
      <c r="E18" s="616"/>
      <c r="F18" s="622"/>
      <c r="G18" s="442"/>
      <c r="H18" s="618"/>
      <c r="I18" s="618"/>
      <c r="J18" s="618"/>
      <c r="K18" s="618"/>
      <c r="L18" s="618"/>
      <c r="M18" s="620"/>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08"/>
      <c r="B19" s="610"/>
      <c r="C19" s="610"/>
      <c r="D19" s="613"/>
      <c r="E19" s="616"/>
      <c r="F19" s="622"/>
      <c r="G19" s="442"/>
      <c r="H19" s="618"/>
      <c r="I19" s="618"/>
      <c r="J19" s="618"/>
      <c r="K19" s="618"/>
      <c r="L19" s="618"/>
      <c r="M19" s="620"/>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08">
        <f>'7- Mapa Final'!A20</f>
        <v>2</v>
      </c>
      <c r="B20" s="610" t="str">
        <f>'7- Mapa Final'!B20</f>
        <v xml:space="preserve">Incumplimientos en la realizacion de audiencias </v>
      </c>
      <c r="C20" s="610" t="str">
        <f>'7- Mapa Final'!C20</f>
        <v xml:space="preserve">No se atiende la  solicitud  de un fiscal o parte interesada para la realización de una audiencia preliminar o no se cumple  la programción de audiencias de Conocimiento. </v>
      </c>
      <c r="D20" s="612" t="str">
        <f>'7- Mapa Final'!J20</f>
        <v>Media - 3</v>
      </c>
      <c r="E20" s="615" t="str">
        <f>'7- Mapa Final'!K20</f>
        <v>Menor - 2</v>
      </c>
      <c r="F20" s="622" t="str">
        <f>'7- Mapa Final'!M20</f>
        <v>Moderado - 6</v>
      </c>
      <c r="G20" s="442"/>
      <c r="H20" s="618"/>
      <c r="I20" s="618"/>
      <c r="J20" s="618"/>
      <c r="K20" s="618"/>
      <c r="L20" s="618"/>
      <c r="M20" s="620"/>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08"/>
      <c r="B21" s="610"/>
      <c r="C21" s="610"/>
      <c r="D21" s="613"/>
      <c r="E21" s="616"/>
      <c r="F21" s="622"/>
      <c r="G21" s="442"/>
      <c r="H21" s="618"/>
      <c r="I21" s="618"/>
      <c r="J21" s="618"/>
      <c r="K21" s="618"/>
      <c r="L21" s="618"/>
      <c r="M21" s="620"/>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08"/>
      <c r="B22" s="610"/>
      <c r="C22" s="610"/>
      <c r="D22" s="613"/>
      <c r="E22" s="616"/>
      <c r="F22" s="622"/>
      <c r="G22" s="442"/>
      <c r="H22" s="618"/>
      <c r="I22" s="618"/>
      <c r="J22" s="618"/>
      <c r="K22" s="618"/>
      <c r="L22" s="618"/>
      <c r="M22" s="620"/>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08"/>
      <c r="B23" s="610"/>
      <c r="C23" s="610"/>
      <c r="D23" s="613"/>
      <c r="E23" s="616"/>
      <c r="F23" s="622"/>
      <c r="G23" s="442"/>
      <c r="H23" s="618"/>
      <c r="I23" s="618"/>
      <c r="J23" s="618"/>
      <c r="K23" s="618"/>
      <c r="L23" s="618"/>
      <c r="M23" s="620"/>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08"/>
      <c r="B24" s="610"/>
      <c r="C24" s="610"/>
      <c r="D24" s="613"/>
      <c r="E24" s="616"/>
      <c r="F24" s="622"/>
      <c r="G24" s="442"/>
      <c r="H24" s="618"/>
      <c r="I24" s="618"/>
      <c r="J24" s="618"/>
      <c r="K24" s="618"/>
      <c r="L24" s="618"/>
      <c r="M24" s="620"/>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08"/>
      <c r="B25" s="610"/>
      <c r="C25" s="610"/>
      <c r="D25" s="613"/>
      <c r="E25" s="616"/>
      <c r="F25" s="622"/>
      <c r="G25" s="442"/>
      <c r="H25" s="618"/>
      <c r="I25" s="618"/>
      <c r="J25" s="618"/>
      <c r="K25" s="618"/>
      <c r="L25" s="618"/>
      <c r="M25" s="620"/>
      <c r="N25" s="33"/>
      <c r="O25" s="33"/>
    </row>
    <row r="26" spans="1:169">
      <c r="A26" s="608"/>
      <c r="B26" s="610"/>
      <c r="C26" s="610"/>
      <c r="D26" s="613"/>
      <c r="E26" s="616"/>
      <c r="F26" s="622"/>
      <c r="G26" s="442"/>
      <c r="H26" s="618"/>
      <c r="I26" s="618"/>
      <c r="J26" s="618"/>
      <c r="K26" s="618"/>
      <c r="L26" s="618"/>
      <c r="M26" s="620"/>
      <c r="N26" s="33"/>
      <c r="O26" s="33"/>
    </row>
    <row r="27" spans="1:169">
      <c r="A27" s="608"/>
      <c r="B27" s="610"/>
      <c r="C27" s="610"/>
      <c r="D27" s="613"/>
      <c r="E27" s="616"/>
      <c r="F27" s="622"/>
      <c r="G27" s="442"/>
      <c r="H27" s="618"/>
      <c r="I27" s="618"/>
      <c r="J27" s="618"/>
      <c r="K27" s="618"/>
      <c r="L27" s="618"/>
      <c r="M27" s="620"/>
      <c r="N27" s="33"/>
      <c r="O27" s="33"/>
    </row>
    <row r="28" spans="1:169">
      <c r="A28" s="608"/>
      <c r="B28" s="610"/>
      <c r="C28" s="610"/>
      <c r="D28" s="613"/>
      <c r="E28" s="616"/>
      <c r="F28" s="622"/>
      <c r="G28" s="442"/>
      <c r="H28" s="618"/>
      <c r="I28" s="618"/>
      <c r="J28" s="618"/>
      <c r="K28" s="618"/>
      <c r="L28" s="618"/>
      <c r="M28" s="620"/>
      <c r="N28" s="33"/>
      <c r="O28" s="33"/>
    </row>
    <row r="29" spans="1:169">
      <c r="A29" s="608"/>
      <c r="B29" s="610"/>
      <c r="C29" s="610"/>
      <c r="D29" s="613"/>
      <c r="E29" s="616"/>
      <c r="F29" s="622"/>
      <c r="G29" s="442"/>
      <c r="H29" s="618"/>
      <c r="I29" s="618"/>
      <c r="J29" s="618"/>
      <c r="K29" s="618"/>
      <c r="L29" s="618"/>
      <c r="M29" s="620"/>
      <c r="N29" s="33"/>
      <c r="O29" s="33"/>
    </row>
    <row r="30" spans="1:169" s="25" customFormat="1" ht="12.75">
      <c r="A30" s="608">
        <f>'7- Mapa Final'!A30</f>
        <v>3</v>
      </c>
      <c r="B30" s="610" t="str">
        <f>'7- Mapa Final'!B30</f>
        <v xml:space="preserve"> Efectuar notificaciones que no cumplan con los requistos</v>
      </c>
      <c r="C30" s="610" t="str">
        <f>'7- Mapa Final'!C30</f>
        <v>No se realizan las  notificaciones , no se erfectuan  oportunamente o no se aplica aplicar la normatividad (Aca esta como riesgo porque es el producto de este proceso)</v>
      </c>
      <c r="D30" s="612" t="str">
        <f>'7- Mapa Final'!J30</f>
        <v>Media - 3</v>
      </c>
      <c r="E30" s="615" t="str">
        <f>'7- Mapa Final'!K30</f>
        <v>Menor - 2</v>
      </c>
      <c r="F30" s="622" t="str">
        <f>'7- Mapa Final'!M30</f>
        <v>Moderado - 6</v>
      </c>
      <c r="G30" s="442"/>
      <c r="H30" s="618"/>
      <c r="I30" s="618"/>
      <c r="J30" s="618"/>
      <c r="K30" s="618"/>
      <c r="L30" s="618"/>
      <c r="M30" s="620"/>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08"/>
      <c r="B31" s="610"/>
      <c r="C31" s="610"/>
      <c r="D31" s="613"/>
      <c r="E31" s="616"/>
      <c r="F31" s="622"/>
      <c r="G31" s="442"/>
      <c r="H31" s="618"/>
      <c r="I31" s="618"/>
      <c r="J31" s="618"/>
      <c r="K31" s="618"/>
      <c r="L31" s="618"/>
      <c r="M31" s="620"/>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08"/>
      <c r="B32" s="610"/>
      <c r="C32" s="610"/>
      <c r="D32" s="613"/>
      <c r="E32" s="616"/>
      <c r="F32" s="622"/>
      <c r="G32" s="442"/>
      <c r="H32" s="618"/>
      <c r="I32" s="618"/>
      <c r="J32" s="618"/>
      <c r="K32" s="618"/>
      <c r="L32" s="618"/>
      <c r="M32" s="620"/>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08"/>
      <c r="B33" s="610"/>
      <c r="C33" s="610"/>
      <c r="D33" s="613"/>
      <c r="E33" s="616"/>
      <c r="F33" s="622"/>
      <c r="G33" s="442"/>
      <c r="H33" s="618"/>
      <c r="I33" s="618"/>
      <c r="J33" s="618"/>
      <c r="K33" s="618"/>
      <c r="L33" s="618"/>
      <c r="M33" s="620"/>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08"/>
      <c r="B34" s="610"/>
      <c r="C34" s="610"/>
      <c r="D34" s="613"/>
      <c r="E34" s="616"/>
      <c r="F34" s="622"/>
      <c r="G34" s="442"/>
      <c r="H34" s="618"/>
      <c r="I34" s="618"/>
      <c r="J34" s="618"/>
      <c r="K34" s="618"/>
      <c r="L34" s="618"/>
      <c r="M34" s="620"/>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08"/>
      <c r="B35" s="610"/>
      <c r="C35" s="610"/>
      <c r="D35" s="613"/>
      <c r="E35" s="616"/>
      <c r="F35" s="622"/>
      <c r="G35" s="442"/>
      <c r="H35" s="618"/>
      <c r="I35" s="618"/>
      <c r="J35" s="618"/>
      <c r="K35" s="618"/>
      <c r="L35" s="618"/>
      <c r="M35" s="620"/>
      <c r="N35" s="33"/>
      <c r="O35" s="33"/>
    </row>
    <row r="36" spans="1:169">
      <c r="A36" s="608"/>
      <c r="B36" s="610"/>
      <c r="C36" s="610"/>
      <c r="D36" s="613"/>
      <c r="E36" s="616"/>
      <c r="F36" s="622"/>
      <c r="G36" s="442"/>
      <c r="H36" s="618"/>
      <c r="I36" s="618"/>
      <c r="J36" s="618"/>
      <c r="K36" s="618"/>
      <c r="L36" s="618"/>
      <c r="M36" s="620"/>
      <c r="N36" s="33"/>
      <c r="O36" s="33"/>
    </row>
    <row r="37" spans="1:169">
      <c r="A37" s="608"/>
      <c r="B37" s="610"/>
      <c r="C37" s="610"/>
      <c r="D37" s="613"/>
      <c r="E37" s="616"/>
      <c r="F37" s="622"/>
      <c r="G37" s="442"/>
      <c r="H37" s="618"/>
      <c r="I37" s="618"/>
      <c r="J37" s="618"/>
      <c r="K37" s="618"/>
      <c r="L37" s="618"/>
      <c r="M37" s="620"/>
      <c r="N37" s="33"/>
      <c r="O37" s="33"/>
    </row>
    <row r="38" spans="1:169">
      <c r="A38" s="608"/>
      <c r="B38" s="610"/>
      <c r="C38" s="610"/>
      <c r="D38" s="613"/>
      <c r="E38" s="616"/>
      <c r="F38" s="622"/>
      <c r="G38" s="442"/>
      <c r="H38" s="618"/>
      <c r="I38" s="618"/>
      <c r="J38" s="618"/>
      <c r="K38" s="618"/>
      <c r="L38" s="618"/>
      <c r="M38" s="620"/>
      <c r="N38" s="33"/>
      <c r="O38" s="33"/>
    </row>
    <row r="39" spans="1:169">
      <c r="A39" s="608"/>
      <c r="B39" s="610"/>
      <c r="C39" s="610"/>
      <c r="D39" s="613"/>
      <c r="E39" s="616"/>
      <c r="F39" s="622"/>
      <c r="G39" s="442"/>
      <c r="H39" s="618"/>
      <c r="I39" s="618"/>
      <c r="J39" s="618"/>
      <c r="K39" s="618"/>
      <c r="L39" s="618"/>
      <c r="M39" s="620"/>
      <c r="N39" s="33"/>
      <c r="O39" s="33"/>
    </row>
    <row r="40" spans="1:169" s="25" customFormat="1" ht="12.75">
      <c r="A40" s="608">
        <f>'7- Mapa Final'!A40</f>
        <v>4</v>
      </c>
      <c r="B40" s="610" t="str">
        <f>'7- Mapa Final'!B40</f>
        <v>Efectuar el reparto judicial incumpliendo requisitos</v>
      </c>
      <c r="C40" s="610" t="str">
        <f>'7- Mapa Final'!C40</f>
        <v>Realizar el reparto incumplimiento los principios  y condiciones establecidas para su realización</v>
      </c>
      <c r="D40" s="612" t="str">
        <f>'7- Mapa Final'!J40</f>
        <v>Muy Baja - 1</v>
      </c>
      <c r="E40" s="615" t="str">
        <f>'7- Mapa Final'!K40</f>
        <v>Menor - 2</v>
      </c>
      <c r="F40" s="622" t="str">
        <f>'7- Mapa Final'!M40</f>
        <v>Bajo - 2</v>
      </c>
      <c r="G40" s="442"/>
      <c r="H40" s="618"/>
      <c r="I40" s="618"/>
      <c r="J40" s="618"/>
      <c r="K40" s="618"/>
      <c r="L40" s="618"/>
      <c r="M40" s="620"/>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08"/>
      <c r="B41" s="610"/>
      <c r="C41" s="610"/>
      <c r="D41" s="613"/>
      <c r="E41" s="616"/>
      <c r="F41" s="622"/>
      <c r="G41" s="442"/>
      <c r="H41" s="618"/>
      <c r="I41" s="618"/>
      <c r="J41" s="618"/>
      <c r="K41" s="618"/>
      <c r="L41" s="618"/>
      <c r="M41" s="620"/>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08"/>
      <c r="B42" s="610"/>
      <c r="C42" s="610"/>
      <c r="D42" s="613"/>
      <c r="E42" s="616"/>
      <c r="F42" s="622"/>
      <c r="G42" s="442"/>
      <c r="H42" s="618"/>
      <c r="I42" s="618"/>
      <c r="J42" s="618"/>
      <c r="K42" s="618"/>
      <c r="L42" s="618"/>
      <c r="M42" s="620"/>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08"/>
      <c r="B43" s="610"/>
      <c r="C43" s="610"/>
      <c r="D43" s="613"/>
      <c r="E43" s="616"/>
      <c r="F43" s="622"/>
      <c r="G43" s="442"/>
      <c r="H43" s="618"/>
      <c r="I43" s="618"/>
      <c r="J43" s="618"/>
      <c r="K43" s="618"/>
      <c r="L43" s="618"/>
      <c r="M43" s="620"/>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08"/>
      <c r="B44" s="610"/>
      <c r="C44" s="610"/>
      <c r="D44" s="613"/>
      <c r="E44" s="616"/>
      <c r="F44" s="622"/>
      <c r="G44" s="442"/>
      <c r="H44" s="618"/>
      <c r="I44" s="618"/>
      <c r="J44" s="618"/>
      <c r="K44" s="618"/>
      <c r="L44" s="618"/>
      <c r="M44" s="620"/>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08"/>
      <c r="B45" s="610"/>
      <c r="C45" s="610"/>
      <c r="D45" s="613"/>
      <c r="E45" s="616"/>
      <c r="F45" s="622"/>
      <c r="G45" s="442"/>
      <c r="H45" s="618"/>
      <c r="I45" s="618"/>
      <c r="J45" s="618"/>
      <c r="K45" s="618"/>
      <c r="L45" s="618"/>
      <c r="M45" s="620"/>
      <c r="N45" s="33"/>
      <c r="O45" s="33"/>
    </row>
    <row r="46" spans="1:169">
      <c r="A46" s="608"/>
      <c r="B46" s="610"/>
      <c r="C46" s="610"/>
      <c r="D46" s="613"/>
      <c r="E46" s="616"/>
      <c r="F46" s="622"/>
      <c r="G46" s="442"/>
      <c r="H46" s="618"/>
      <c r="I46" s="618"/>
      <c r="J46" s="618"/>
      <c r="K46" s="618"/>
      <c r="L46" s="618"/>
      <c r="M46" s="620"/>
      <c r="N46" s="33"/>
      <c r="O46" s="33"/>
    </row>
    <row r="47" spans="1:169">
      <c r="A47" s="608"/>
      <c r="B47" s="610"/>
      <c r="C47" s="610"/>
      <c r="D47" s="613"/>
      <c r="E47" s="616"/>
      <c r="F47" s="622"/>
      <c r="G47" s="442"/>
      <c r="H47" s="618"/>
      <c r="I47" s="618"/>
      <c r="J47" s="618"/>
      <c r="K47" s="618"/>
      <c r="L47" s="618"/>
      <c r="M47" s="620"/>
      <c r="N47" s="33"/>
      <c r="O47" s="33"/>
    </row>
    <row r="48" spans="1:169">
      <c r="A48" s="608"/>
      <c r="B48" s="610"/>
      <c r="C48" s="610"/>
      <c r="D48" s="613"/>
      <c r="E48" s="616"/>
      <c r="F48" s="622"/>
      <c r="G48" s="442"/>
      <c r="H48" s="618"/>
      <c r="I48" s="618"/>
      <c r="J48" s="618"/>
      <c r="K48" s="618"/>
      <c r="L48" s="618"/>
      <c r="M48" s="620"/>
      <c r="N48" s="33"/>
      <c r="O48" s="33"/>
    </row>
    <row r="49" spans="1:169">
      <c r="A49" s="608"/>
      <c r="B49" s="610"/>
      <c r="C49" s="610"/>
      <c r="D49" s="613"/>
      <c r="E49" s="616"/>
      <c r="F49" s="622"/>
      <c r="G49" s="442"/>
      <c r="H49" s="618"/>
      <c r="I49" s="618"/>
      <c r="J49" s="618"/>
      <c r="K49" s="618"/>
      <c r="L49" s="618"/>
      <c r="M49" s="620"/>
      <c r="N49" s="33"/>
      <c r="O49" s="33"/>
    </row>
    <row r="50" spans="1:169" s="25" customFormat="1" ht="12.75">
      <c r="A50" s="608">
        <v>5</v>
      </c>
      <c r="B50" s="610" t="str">
        <f>'7- Mapa Final'!B50</f>
        <v>Pérdida de documentos</v>
      </c>
      <c r="C50" s="610" t="str">
        <f>'7- Mapa Final'!C50</f>
        <v>Extravío temporal o definitivo de los  documentos de los procesos judiciales</v>
      </c>
      <c r="D50" s="612" t="str">
        <f>'7- Mapa Final'!J50</f>
        <v>Muy Alta - 5</v>
      </c>
      <c r="E50" s="615" t="str">
        <f>'7- Mapa Final'!K50</f>
        <v>Mayor - 4</v>
      </c>
      <c r="F50" s="622" t="str">
        <f>'7- Mapa Final'!M50</f>
        <v>Alto - 20</v>
      </c>
      <c r="G50" s="442"/>
      <c r="H50" s="618"/>
      <c r="I50" s="618"/>
      <c r="J50" s="618"/>
      <c r="K50" s="618"/>
      <c r="L50" s="618"/>
      <c r="M50" s="620"/>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08"/>
      <c r="B51" s="610"/>
      <c r="C51" s="610"/>
      <c r="D51" s="613"/>
      <c r="E51" s="616"/>
      <c r="F51" s="622"/>
      <c r="G51" s="442"/>
      <c r="H51" s="618"/>
      <c r="I51" s="618"/>
      <c r="J51" s="618"/>
      <c r="K51" s="618"/>
      <c r="L51" s="618"/>
      <c r="M51" s="620"/>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08"/>
      <c r="B52" s="610"/>
      <c r="C52" s="610"/>
      <c r="D52" s="613"/>
      <c r="E52" s="616"/>
      <c r="F52" s="622"/>
      <c r="G52" s="442"/>
      <c r="H52" s="618"/>
      <c r="I52" s="618"/>
      <c r="J52" s="618"/>
      <c r="K52" s="618"/>
      <c r="L52" s="618"/>
      <c r="M52" s="620"/>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08"/>
      <c r="B53" s="610"/>
      <c r="C53" s="610"/>
      <c r="D53" s="613"/>
      <c r="E53" s="616"/>
      <c r="F53" s="622"/>
      <c r="G53" s="442"/>
      <c r="H53" s="618"/>
      <c r="I53" s="618"/>
      <c r="J53" s="618"/>
      <c r="K53" s="618"/>
      <c r="L53" s="618"/>
      <c r="M53" s="620"/>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08"/>
      <c r="B54" s="610"/>
      <c r="C54" s="610"/>
      <c r="D54" s="613"/>
      <c r="E54" s="616"/>
      <c r="F54" s="622"/>
      <c r="G54" s="442"/>
      <c r="H54" s="618"/>
      <c r="I54" s="618"/>
      <c r="J54" s="618"/>
      <c r="K54" s="618"/>
      <c r="L54" s="618"/>
      <c r="M54" s="620"/>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08"/>
      <c r="B55" s="610"/>
      <c r="C55" s="610"/>
      <c r="D55" s="613"/>
      <c r="E55" s="616"/>
      <c r="F55" s="622"/>
      <c r="G55" s="442"/>
      <c r="H55" s="618"/>
      <c r="I55" s="618"/>
      <c r="J55" s="618"/>
      <c r="K55" s="618"/>
      <c r="L55" s="618"/>
      <c r="M55" s="620"/>
      <c r="N55" s="33"/>
      <c r="O55" s="33"/>
    </row>
    <row r="56" spans="1:169">
      <c r="A56" s="608"/>
      <c r="B56" s="610"/>
      <c r="C56" s="610"/>
      <c r="D56" s="613"/>
      <c r="E56" s="616"/>
      <c r="F56" s="622"/>
      <c r="G56" s="442"/>
      <c r="H56" s="618"/>
      <c r="I56" s="618"/>
      <c r="J56" s="618"/>
      <c r="K56" s="618"/>
      <c r="L56" s="618"/>
      <c r="M56" s="620"/>
      <c r="N56" s="33"/>
      <c r="O56" s="33"/>
    </row>
    <row r="57" spans="1:169">
      <c r="A57" s="608"/>
      <c r="B57" s="610"/>
      <c r="C57" s="610"/>
      <c r="D57" s="613"/>
      <c r="E57" s="616"/>
      <c r="F57" s="622"/>
      <c r="G57" s="442"/>
      <c r="H57" s="618"/>
      <c r="I57" s="618"/>
      <c r="J57" s="618"/>
      <c r="K57" s="618"/>
      <c r="L57" s="618"/>
      <c r="M57" s="620"/>
      <c r="N57" s="33"/>
      <c r="O57" s="33"/>
    </row>
    <row r="58" spans="1:169">
      <c r="A58" s="608"/>
      <c r="B58" s="610"/>
      <c r="C58" s="610"/>
      <c r="D58" s="613"/>
      <c r="E58" s="616"/>
      <c r="F58" s="622"/>
      <c r="G58" s="442"/>
      <c r="H58" s="618"/>
      <c r="I58" s="618"/>
      <c r="J58" s="618"/>
      <c r="K58" s="618"/>
      <c r="L58" s="618"/>
      <c r="M58" s="620"/>
      <c r="N58" s="33"/>
      <c r="O58" s="33"/>
    </row>
    <row r="59" spans="1:169" ht="15.75" thickBot="1">
      <c r="A59" s="609"/>
      <c r="B59" s="611"/>
      <c r="C59" s="611"/>
      <c r="D59" s="614"/>
      <c r="E59" s="617"/>
      <c r="F59" s="623"/>
      <c r="G59" s="443"/>
      <c r="H59" s="619"/>
      <c r="I59" s="619"/>
      <c r="J59" s="619"/>
      <c r="K59" s="619"/>
      <c r="L59" s="619"/>
      <c r="M59" s="621"/>
      <c r="N59" s="33"/>
      <c r="O59" s="33"/>
    </row>
    <row r="60" spans="1:169" s="25" customFormat="1" ht="12.75">
      <c r="A60" s="608">
        <v>6</v>
      </c>
      <c r="B60" s="610" t="str">
        <f>'7- Mapa Final'!B60</f>
        <v xml:space="preserve">Recibir , ofrecer, prometer , entregar o aceptar dádivas o beneficios a nombre propio o de terceros para  expedir, alterar,retener , extraviar o entregar  documentos  sin el lleno de requisitos legales </v>
      </c>
      <c r="C60" s="610" t="str">
        <f>'7- Mapa Final'!C60</f>
        <v xml:space="preserve"> Realizar trámites sin el cumplimiento de los requisitos legales  o  con informacionfalsa</v>
      </c>
      <c r="D60" s="612" t="str">
        <f>'7- Mapa Final'!J60</f>
        <v>Muy Baja - 1</v>
      </c>
      <c r="E60" s="615" t="str">
        <f>'7- Mapa Final'!K60</f>
        <v>Mayor - 4</v>
      </c>
      <c r="F60" s="622" t="str">
        <f>'7- Mapa Final'!M60</f>
        <v>Alto  - 4</v>
      </c>
      <c r="G60" s="442"/>
      <c r="H60" s="618"/>
      <c r="I60" s="618"/>
      <c r="J60" s="618"/>
      <c r="K60" s="618"/>
      <c r="L60" s="618"/>
      <c r="M60" s="620"/>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08"/>
      <c r="B61" s="610"/>
      <c r="C61" s="610"/>
      <c r="D61" s="613"/>
      <c r="E61" s="616"/>
      <c r="F61" s="622"/>
      <c r="G61" s="442"/>
      <c r="H61" s="618"/>
      <c r="I61" s="618"/>
      <c r="J61" s="618"/>
      <c r="K61" s="618"/>
      <c r="L61" s="618"/>
      <c r="M61" s="620"/>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08"/>
      <c r="B62" s="610"/>
      <c r="C62" s="610"/>
      <c r="D62" s="613"/>
      <c r="E62" s="616"/>
      <c r="F62" s="622"/>
      <c r="G62" s="442"/>
      <c r="H62" s="618"/>
      <c r="I62" s="618"/>
      <c r="J62" s="618"/>
      <c r="K62" s="618"/>
      <c r="L62" s="618"/>
      <c r="M62" s="620"/>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08"/>
      <c r="B63" s="610"/>
      <c r="C63" s="610"/>
      <c r="D63" s="613"/>
      <c r="E63" s="616"/>
      <c r="F63" s="622"/>
      <c r="G63" s="442"/>
      <c r="H63" s="618"/>
      <c r="I63" s="618"/>
      <c r="J63" s="618"/>
      <c r="K63" s="618"/>
      <c r="L63" s="618"/>
      <c r="M63" s="620"/>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08"/>
      <c r="B64" s="610"/>
      <c r="C64" s="610"/>
      <c r="D64" s="613"/>
      <c r="E64" s="616"/>
      <c r="F64" s="622"/>
      <c r="G64" s="442"/>
      <c r="H64" s="618"/>
      <c r="I64" s="618"/>
      <c r="J64" s="618"/>
      <c r="K64" s="618"/>
      <c r="L64" s="618"/>
      <c r="M64" s="620"/>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08"/>
      <c r="B65" s="610"/>
      <c r="C65" s="610"/>
      <c r="D65" s="613"/>
      <c r="E65" s="616"/>
      <c r="F65" s="622"/>
      <c r="G65" s="442"/>
      <c r="H65" s="618"/>
      <c r="I65" s="618"/>
      <c r="J65" s="618"/>
      <c r="K65" s="618"/>
      <c r="L65" s="618"/>
      <c r="M65" s="620"/>
      <c r="N65" s="33"/>
      <c r="O65" s="33"/>
    </row>
    <row r="66" spans="1:169">
      <c r="A66" s="608"/>
      <c r="B66" s="610"/>
      <c r="C66" s="610"/>
      <c r="D66" s="613"/>
      <c r="E66" s="616"/>
      <c r="F66" s="622"/>
      <c r="G66" s="442"/>
      <c r="H66" s="618"/>
      <c r="I66" s="618"/>
      <c r="J66" s="618"/>
      <c r="K66" s="618"/>
      <c r="L66" s="618"/>
      <c r="M66" s="620"/>
      <c r="N66" s="33"/>
      <c r="O66" s="33"/>
    </row>
    <row r="67" spans="1:169">
      <c r="A67" s="608"/>
      <c r="B67" s="610"/>
      <c r="C67" s="610"/>
      <c r="D67" s="613"/>
      <c r="E67" s="616"/>
      <c r="F67" s="622"/>
      <c r="G67" s="442"/>
      <c r="H67" s="618"/>
      <c r="I67" s="618"/>
      <c r="J67" s="618"/>
      <c r="K67" s="618"/>
      <c r="L67" s="618"/>
      <c r="M67" s="620"/>
      <c r="N67" s="33"/>
      <c r="O67" s="33"/>
    </row>
    <row r="68" spans="1:169">
      <c r="A68" s="608"/>
      <c r="B68" s="610"/>
      <c r="C68" s="610"/>
      <c r="D68" s="613"/>
      <c r="E68" s="616"/>
      <c r="F68" s="622"/>
      <c r="G68" s="442"/>
      <c r="H68" s="618"/>
      <c r="I68" s="618"/>
      <c r="J68" s="618"/>
      <c r="K68" s="618"/>
      <c r="L68" s="618"/>
      <c r="M68" s="620"/>
      <c r="N68" s="33"/>
      <c r="O68" s="33"/>
    </row>
    <row r="69" spans="1:169" ht="15.75" thickBot="1">
      <c r="A69" s="609"/>
      <c r="B69" s="611"/>
      <c r="C69" s="611"/>
      <c r="D69" s="614"/>
      <c r="E69" s="617"/>
      <c r="F69" s="623"/>
      <c r="G69" s="443"/>
      <c r="H69" s="619"/>
      <c r="I69" s="619"/>
      <c r="J69" s="619"/>
      <c r="K69" s="619"/>
      <c r="L69" s="619"/>
      <c r="M69" s="621"/>
      <c r="N69" s="33"/>
      <c r="O69" s="33"/>
    </row>
    <row r="70" spans="1:169" s="25" customFormat="1" ht="12.75">
      <c r="A70" s="608">
        <v>7</v>
      </c>
      <c r="B70" s="610" t="str">
        <f>'7- Mapa Final'!B70</f>
        <v xml:space="preserve">Recibir, ofrecer, prometer, entregar o aceptar dadivas  o beneficios a nombre propio o de terceros para  demorar, retener, alterar o direccionar fallos judiciales </v>
      </c>
      <c r="C70" s="610" t="str">
        <f>'7- Mapa Final'!C70</f>
        <v xml:space="preserve">Proferir  sentencias judiciales incumplmiendo los principios de la administracion de justicia o sin la observancia de los Codigos  Procesales en la materia </v>
      </c>
      <c r="D70" s="612" t="str">
        <f>'7- Mapa Final'!J70</f>
        <v>Muy Baja - 1</v>
      </c>
      <c r="E70" s="615" t="str">
        <f>'7- Mapa Final'!K70</f>
        <v>Mayor - 4</v>
      </c>
      <c r="F70" s="622" t="str">
        <f>'7- Mapa Final'!M70</f>
        <v>Alto  - 4</v>
      </c>
      <c r="G70" s="442"/>
      <c r="H70" s="618"/>
      <c r="I70" s="618"/>
      <c r="J70" s="618"/>
      <c r="K70" s="618"/>
      <c r="L70" s="618"/>
      <c r="M70" s="620"/>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08"/>
      <c r="B71" s="610"/>
      <c r="C71" s="610"/>
      <c r="D71" s="613"/>
      <c r="E71" s="616"/>
      <c r="F71" s="622"/>
      <c r="G71" s="442"/>
      <c r="H71" s="618"/>
      <c r="I71" s="618"/>
      <c r="J71" s="618"/>
      <c r="K71" s="618"/>
      <c r="L71" s="618"/>
      <c r="M71" s="620"/>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08"/>
      <c r="B72" s="610"/>
      <c r="C72" s="610"/>
      <c r="D72" s="613"/>
      <c r="E72" s="616"/>
      <c r="F72" s="622"/>
      <c r="G72" s="442"/>
      <c r="H72" s="618"/>
      <c r="I72" s="618"/>
      <c r="J72" s="618"/>
      <c r="K72" s="618"/>
      <c r="L72" s="618"/>
      <c r="M72" s="620"/>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08"/>
      <c r="B73" s="610"/>
      <c r="C73" s="610"/>
      <c r="D73" s="613"/>
      <c r="E73" s="616"/>
      <c r="F73" s="622"/>
      <c r="G73" s="442"/>
      <c r="H73" s="618"/>
      <c r="I73" s="618"/>
      <c r="J73" s="618"/>
      <c r="K73" s="618"/>
      <c r="L73" s="618"/>
      <c r="M73" s="620"/>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08"/>
      <c r="B74" s="610"/>
      <c r="C74" s="610"/>
      <c r="D74" s="613"/>
      <c r="E74" s="616"/>
      <c r="F74" s="622"/>
      <c r="G74" s="442"/>
      <c r="H74" s="618"/>
      <c r="I74" s="618"/>
      <c r="J74" s="618"/>
      <c r="K74" s="618"/>
      <c r="L74" s="618"/>
      <c r="M74" s="620"/>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08"/>
      <c r="B75" s="610"/>
      <c r="C75" s="610"/>
      <c r="D75" s="613"/>
      <c r="E75" s="616"/>
      <c r="F75" s="622"/>
      <c r="G75" s="442"/>
      <c r="H75" s="618"/>
      <c r="I75" s="618"/>
      <c r="J75" s="618"/>
      <c r="K75" s="618"/>
      <c r="L75" s="618"/>
      <c r="M75" s="620"/>
      <c r="N75" s="33"/>
      <c r="O75" s="33"/>
    </row>
    <row r="76" spans="1:169">
      <c r="A76" s="608"/>
      <c r="B76" s="610"/>
      <c r="C76" s="610"/>
      <c r="D76" s="613"/>
      <c r="E76" s="616"/>
      <c r="F76" s="622"/>
      <c r="G76" s="442"/>
      <c r="H76" s="618"/>
      <c r="I76" s="618"/>
      <c r="J76" s="618"/>
      <c r="K76" s="618"/>
      <c r="L76" s="618"/>
      <c r="M76" s="620"/>
      <c r="N76" s="33"/>
      <c r="O76" s="33"/>
    </row>
    <row r="77" spans="1:169">
      <c r="A77" s="608"/>
      <c r="B77" s="610"/>
      <c r="C77" s="610"/>
      <c r="D77" s="613"/>
      <c r="E77" s="616"/>
      <c r="F77" s="622"/>
      <c r="G77" s="442"/>
      <c r="H77" s="618"/>
      <c r="I77" s="618"/>
      <c r="J77" s="618"/>
      <c r="K77" s="618"/>
      <c r="L77" s="618"/>
      <c r="M77" s="620"/>
      <c r="N77" s="33"/>
      <c r="O77" s="33"/>
    </row>
    <row r="78" spans="1:169">
      <c r="A78" s="608"/>
      <c r="B78" s="610"/>
      <c r="C78" s="610"/>
      <c r="D78" s="613"/>
      <c r="E78" s="616"/>
      <c r="F78" s="622"/>
      <c r="G78" s="442"/>
      <c r="H78" s="618"/>
      <c r="I78" s="618"/>
      <c r="J78" s="618"/>
      <c r="K78" s="618"/>
      <c r="L78" s="618"/>
      <c r="M78" s="620"/>
      <c r="N78" s="33"/>
      <c r="O78" s="33"/>
    </row>
    <row r="79" spans="1:169" ht="15.75" thickBot="1">
      <c r="A79" s="609"/>
      <c r="B79" s="611"/>
      <c r="C79" s="611"/>
      <c r="D79" s="614"/>
      <c r="E79" s="617"/>
      <c r="F79" s="623"/>
      <c r="G79" s="443"/>
      <c r="H79" s="619"/>
      <c r="I79" s="619"/>
      <c r="J79" s="619"/>
      <c r="K79" s="619"/>
      <c r="L79" s="619"/>
      <c r="M79" s="621"/>
      <c r="N79" s="33"/>
      <c r="O79" s="33"/>
    </row>
  </sheetData>
  <mergeCells count="108">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D50:D59"/>
    <mergeCell ref="E50:E59"/>
    <mergeCell ref="F50:F59"/>
    <mergeCell ref="A20:A29"/>
    <mergeCell ref="B20:B29"/>
    <mergeCell ref="C20:C29"/>
    <mergeCell ref="D20:D29"/>
    <mergeCell ref="E20:E29"/>
    <mergeCell ref="F20:F2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s>
  <conditionalFormatting sqref="A7:B7">
    <cfRule type="containsText" dxfId="61" priority="76" operator="containsText" text="3- Moderado">
      <formula>NOT(ISERROR(SEARCH("3- Moderado",A7)))</formula>
    </cfRule>
    <cfRule type="containsText" dxfId="60" priority="77" operator="containsText" text="6- Moderado">
      <formula>NOT(ISERROR(SEARCH("6- Moderado",A7)))</formula>
    </cfRule>
    <cfRule type="containsText" dxfId="59" priority="78" operator="containsText" text="4- Moderado">
      <formula>NOT(ISERROR(SEARCH("4- Moderado",A7)))</formula>
    </cfRule>
    <cfRule type="containsText" dxfId="58" priority="79" operator="containsText" text="3- Bajo">
      <formula>NOT(ISERROR(SEARCH("3- Bajo",A7)))</formula>
    </cfRule>
    <cfRule type="containsText" dxfId="57" priority="80" operator="containsText" text="4- Bajo">
      <formula>NOT(ISERROR(SEARCH("4- Bajo",A7)))</formula>
    </cfRule>
    <cfRule type="containsText" dxfId="56" priority="81" operator="containsText" text="1- Bajo">
      <formula>NOT(ISERROR(SEARCH("1- Bajo",A7)))</formula>
    </cfRule>
  </conditionalFormatting>
  <conditionalFormatting sqref="A10:E10 A20:E20">
    <cfRule type="containsText" dxfId="55" priority="70" operator="containsText" text="3- Moderado">
      <formula>NOT(ISERROR(SEARCH("3- Moderado",A10)))</formula>
    </cfRule>
    <cfRule type="containsText" dxfId="54" priority="71" operator="containsText" text="6- Moderado">
      <formula>NOT(ISERROR(SEARCH("6- Moderado",A10)))</formula>
    </cfRule>
    <cfRule type="containsText" dxfId="53" priority="72" operator="containsText" text="4- Moderado">
      <formula>NOT(ISERROR(SEARCH("4- Moderado",A10)))</formula>
    </cfRule>
    <cfRule type="containsText" dxfId="52" priority="73" operator="containsText" text="3- Bajo">
      <formula>NOT(ISERROR(SEARCH("3- Bajo",A10)))</formula>
    </cfRule>
    <cfRule type="containsText" dxfId="51" priority="74" operator="containsText" text="4- Bajo">
      <formula>NOT(ISERROR(SEARCH("4- Bajo",A10)))</formula>
    </cfRule>
    <cfRule type="containsText" dxfId="50" priority="75" operator="containsText" text="1- Bajo">
      <formula>NOT(ISERROR(SEARCH("1- Bajo",A10)))</formula>
    </cfRule>
  </conditionalFormatting>
  <conditionalFormatting sqref="A30:E30">
    <cfRule type="containsText" dxfId="49" priority="57" operator="containsText" text="3- Moderado">
      <formula>NOT(ISERROR(SEARCH("3- Moderado",A30)))</formula>
    </cfRule>
    <cfRule type="containsText" dxfId="48" priority="58" operator="containsText" text="6- Moderado">
      <formula>NOT(ISERROR(SEARCH("6- Moderado",A30)))</formula>
    </cfRule>
    <cfRule type="containsText" dxfId="47" priority="59" operator="containsText" text="4- Moderado">
      <formula>NOT(ISERROR(SEARCH("4- Moderado",A30)))</formula>
    </cfRule>
    <cfRule type="containsText" dxfId="46" priority="60" operator="containsText" text="3- Bajo">
      <formula>NOT(ISERROR(SEARCH("3- Bajo",A30)))</formula>
    </cfRule>
    <cfRule type="containsText" dxfId="45" priority="61" operator="containsText" text="4- Bajo">
      <formula>NOT(ISERROR(SEARCH("4- Bajo",A30)))</formula>
    </cfRule>
    <cfRule type="containsText" dxfId="44" priority="62" operator="containsText" text="1- Bajo">
      <formula>NOT(ISERROR(SEARCH("1- Bajo",A30)))</formula>
    </cfRule>
  </conditionalFormatting>
  <conditionalFormatting sqref="A40:E40">
    <cfRule type="containsText" dxfId="43" priority="50" operator="containsText" text="3- Moderado">
      <formula>NOT(ISERROR(SEARCH("3- Moderado",A40)))</formula>
    </cfRule>
    <cfRule type="containsText" dxfId="42" priority="51" operator="containsText" text="6- Moderado">
      <formula>NOT(ISERROR(SEARCH("6- Moderado",A40)))</formula>
    </cfRule>
    <cfRule type="containsText" dxfId="41" priority="52" operator="containsText" text="4- Moderado">
      <formula>NOT(ISERROR(SEARCH("4- Moderado",A40)))</formula>
    </cfRule>
    <cfRule type="containsText" dxfId="40" priority="53" operator="containsText" text="3- Bajo">
      <formula>NOT(ISERROR(SEARCH("3- Bajo",A40)))</formula>
    </cfRule>
    <cfRule type="containsText" dxfId="39" priority="54" operator="containsText" text="4- Bajo">
      <formula>NOT(ISERROR(SEARCH("4- Bajo",A40)))</formula>
    </cfRule>
    <cfRule type="containsText" dxfId="38" priority="55" operator="containsText" text="1- Bajo">
      <formula>NOT(ISERROR(SEARCH("1- Bajo",A40)))</formula>
    </cfRule>
  </conditionalFormatting>
  <conditionalFormatting sqref="A50:E50 A60 A70">
    <cfRule type="containsText" dxfId="37" priority="39" operator="containsText" text="3- Moderado">
      <formula>NOT(ISERROR(SEARCH("3- Moderado",A50)))</formula>
    </cfRule>
    <cfRule type="containsText" dxfId="36" priority="40" operator="containsText" text="6- Moderado">
      <formula>NOT(ISERROR(SEARCH("6- Moderado",A50)))</formula>
    </cfRule>
    <cfRule type="containsText" dxfId="35" priority="41" operator="containsText" text="4- Moderado">
      <formula>NOT(ISERROR(SEARCH("4- Moderado",A50)))</formula>
    </cfRule>
    <cfRule type="containsText" dxfId="34" priority="42" operator="containsText" text="3- Bajo">
      <formula>NOT(ISERROR(SEARCH("3- Bajo",A50)))</formula>
    </cfRule>
    <cfRule type="containsText" dxfId="33" priority="43" operator="containsText" text="4- Bajo">
      <formula>NOT(ISERROR(SEARCH("4- Bajo",A50)))</formula>
    </cfRule>
    <cfRule type="containsText" dxfId="32" priority="44" operator="containsText" text="1- Bajo">
      <formula>NOT(ISERROR(SEARCH("1- Bajo",A50)))</formula>
    </cfRule>
  </conditionalFormatting>
  <conditionalFormatting sqref="B60:E60">
    <cfRule type="containsText" dxfId="31" priority="16" operator="containsText" text="3- Moderado">
      <formula>NOT(ISERROR(SEARCH("3- Moderado",B60)))</formula>
    </cfRule>
    <cfRule type="containsText" dxfId="30" priority="17" operator="containsText" text="6- Moderado">
      <formula>NOT(ISERROR(SEARCH("6- Moderado",B60)))</formula>
    </cfRule>
    <cfRule type="containsText" dxfId="29" priority="18" operator="containsText" text="4- Moderado">
      <formula>NOT(ISERROR(SEARCH("4- Moderado",B60)))</formula>
    </cfRule>
    <cfRule type="containsText" dxfId="28" priority="19" operator="containsText" text="3- Bajo">
      <formula>NOT(ISERROR(SEARCH("3- Bajo",B60)))</formula>
    </cfRule>
    <cfRule type="containsText" dxfId="27" priority="20" operator="containsText" text="4- Bajo">
      <formula>NOT(ISERROR(SEARCH("4- Bajo",B60)))</formula>
    </cfRule>
    <cfRule type="containsText" dxfId="26" priority="21" operator="containsText" text="1- Bajo">
      <formula>NOT(ISERROR(SEARCH("1- Bajo",B60)))</formula>
    </cfRule>
  </conditionalFormatting>
  <conditionalFormatting sqref="B70:E70">
    <cfRule type="containsText" dxfId="25" priority="9" operator="containsText" text="3- Moderado">
      <formula>NOT(ISERROR(SEARCH("3- Moderado",B70)))</formula>
    </cfRule>
    <cfRule type="containsText" dxfId="24" priority="10" operator="containsText" text="6- Moderado">
      <formula>NOT(ISERROR(SEARCH("6- Moderado",B70)))</formula>
    </cfRule>
    <cfRule type="containsText" dxfId="23" priority="11" operator="containsText" text="4- Moderado">
      <formula>NOT(ISERROR(SEARCH("4- Moderado",B70)))</formula>
    </cfRule>
    <cfRule type="containsText" dxfId="22" priority="12" operator="containsText" text="3- Bajo">
      <formula>NOT(ISERROR(SEARCH("3- Bajo",B70)))</formula>
    </cfRule>
    <cfRule type="containsText" dxfId="21" priority="13" operator="containsText" text="4- Bajo">
      <formula>NOT(ISERROR(SEARCH("4- Bajo",B70)))</formula>
    </cfRule>
    <cfRule type="containsText" dxfId="20" priority="14" operator="containsText" text="1- Bajo">
      <formula>NOT(ISERROR(SEARCH("1- Bajo",B70)))</formula>
    </cfRule>
  </conditionalFormatting>
  <conditionalFormatting sqref="C8:F8">
    <cfRule type="containsText" dxfId="19" priority="64" operator="containsText" text="3- Moderado">
      <formula>NOT(ISERROR(SEARCH("3- Moderado",C8)))</formula>
    </cfRule>
    <cfRule type="containsText" dxfId="18" priority="65" operator="containsText" text="6- Moderado">
      <formula>NOT(ISERROR(SEARCH("6- Moderado",C8)))</formula>
    </cfRule>
    <cfRule type="containsText" dxfId="17" priority="66" operator="containsText" text="4- Moderado">
      <formula>NOT(ISERROR(SEARCH("4- Moderado",C8)))</formula>
    </cfRule>
    <cfRule type="containsText" dxfId="16" priority="67" operator="containsText" text="3- Bajo">
      <formula>NOT(ISERROR(SEARCH("3- Bajo",C8)))</formula>
    </cfRule>
    <cfRule type="containsText" dxfId="15" priority="68" operator="containsText" text="4- Bajo">
      <formula>NOT(ISERROR(SEARCH("4- Bajo",C8)))</formula>
    </cfRule>
    <cfRule type="containsText" dxfId="14" priority="69" operator="containsText" text="1- Bajo">
      <formula>NOT(ISERROR(SEARCH("1- Bajo",C8)))</formula>
    </cfRule>
  </conditionalFormatting>
  <conditionalFormatting sqref="D10:D79">
    <cfRule type="containsText" dxfId="13" priority="33" operator="containsText" text="Muy Alta">
      <formula>NOT(ISERROR(SEARCH("Muy Alta",D10)))</formula>
    </cfRule>
    <cfRule type="containsText" dxfId="12" priority="34" operator="containsText" text="Alta">
      <formula>NOT(ISERROR(SEARCH("Alta",D10)))</formula>
    </cfRule>
    <cfRule type="containsText" dxfId="11" priority="35" operator="containsText" text="Baja">
      <formula>NOT(ISERROR(SEARCH("Baja",D10)))</formula>
    </cfRule>
    <cfRule type="containsText" dxfId="10" priority="36" operator="containsText" text="Muy Baja">
      <formula>NOT(ISERROR(SEARCH("Muy Baja",D10)))</formula>
    </cfRule>
    <cfRule type="containsText" dxfId="9" priority="38" operator="containsText" text="Media">
      <formula>NOT(ISERROR(SEARCH("Media",D10)))</formula>
    </cfRule>
  </conditionalFormatting>
  <conditionalFormatting sqref="E10:E79">
    <cfRule type="containsText" dxfId="8" priority="29" operator="containsText" text="Catastrófico">
      <formula>NOT(ISERROR(SEARCH("Catastrófico",E10)))</formula>
    </cfRule>
    <cfRule type="containsText" dxfId="7" priority="30" operator="containsText" text="Mayor">
      <formula>NOT(ISERROR(SEARCH("Mayor",E10)))</formula>
    </cfRule>
    <cfRule type="containsText" dxfId="6" priority="31" operator="containsText" text="Menor">
      <formula>NOT(ISERROR(SEARCH("Menor",E10)))</formula>
    </cfRule>
    <cfRule type="containsText" dxfId="5" priority="32" operator="containsText" text="Leve">
      <formula>NOT(ISERROR(SEARCH("Leve",E10)))</formula>
    </cfRule>
  </conditionalFormatting>
  <conditionalFormatting sqref="E10:F79">
    <cfRule type="containsText" dxfId="4" priority="37" operator="containsText" text="Moderado">
      <formula>NOT(ISERROR(SEARCH("Moderado",E10)))</formula>
    </cfRule>
  </conditionalFormatting>
  <conditionalFormatting sqref="F10:F29">
    <cfRule type="colorScale" priority="82">
      <colorScale>
        <cfvo type="min"/>
        <cfvo type="max"/>
        <color rgb="FFFF7128"/>
        <color rgb="FFFFEF9C"/>
      </colorScale>
    </cfRule>
  </conditionalFormatting>
  <conditionalFormatting sqref="F10:F79">
    <cfRule type="containsText" dxfId="3" priority="45" operator="containsText" text="Bajo">
      <formula>NOT(ISERROR(SEARCH("Bajo",F10)))</formula>
    </cfRule>
    <cfRule type="containsText" dxfId="2" priority="46" operator="containsText" text="Moderado">
      <formula>NOT(ISERROR(SEARCH("Moderado",F10)))</formula>
    </cfRule>
    <cfRule type="containsText" dxfId="1" priority="47" operator="containsText" text="Alto">
      <formula>NOT(ISERROR(SEARCH("Alto",F10)))</formula>
    </cfRule>
    <cfRule type="containsText" dxfId="0" priority="48" operator="containsText" text="Extremo">
      <formula>NOT(ISERROR(SEARCH("Extremo",F10)))</formula>
    </cfRule>
  </conditionalFormatting>
  <conditionalFormatting sqref="F30:F39">
    <cfRule type="colorScale" priority="63">
      <colorScale>
        <cfvo type="min"/>
        <cfvo type="max"/>
        <color rgb="FFFF7128"/>
        <color rgb="FFFFEF9C"/>
      </colorScale>
    </cfRule>
  </conditionalFormatting>
  <conditionalFormatting sqref="F40:F49">
    <cfRule type="colorScale" priority="56">
      <colorScale>
        <cfvo type="min"/>
        <cfvo type="max"/>
        <color rgb="FFFF7128"/>
        <color rgb="FFFFEF9C"/>
      </colorScale>
    </cfRule>
  </conditionalFormatting>
  <conditionalFormatting sqref="F50:F79">
    <cfRule type="colorScale" priority="1426">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A4089481-337F-4732-8609-FAA74FD77B00}"/>
    <dataValidation allowBlank="1" showInputMessage="1" showErrorMessage="1" prompt="Describir las actividades que se van a desarrollar para el proyecto" sqref="H7" xr:uid="{78D61E49-5850-4DFA-AD16-6EA109F7717F}"/>
    <dataValidation allowBlank="1" showInputMessage="1" showErrorMessage="1" prompt="Seleccionar si el responsable es el responsable de las acciones es el nivel central" sqref="I7:I8" xr:uid="{1659F271-F847-4B3A-89AE-6DF77FDF6879}"/>
    <dataValidation allowBlank="1" showInputMessage="1" showErrorMessage="1" prompt="seleccionar si el responsable de ejecutar las acciones es el nivel central" sqref="J8" xr:uid="{94B91829-D497-4B9C-9973-35280B022D57}"/>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70201A8-D91A-4DBF-91BC-E3481E176FA8}">
          <x14:formula1>
            <xm:f>'9- Matriz de Calor '!$S$8:$S$11</xm:f>
          </x14:formula1>
          <xm:sqref>G10:G79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82172-25F6-42D9-A12B-AA71A446AC90}">
  <dimension ref="B2:J30"/>
  <sheetViews>
    <sheetView workbookViewId="0">
      <selection activeCell="B22" sqref="B22:J30"/>
    </sheetView>
  </sheetViews>
  <sheetFormatPr baseColWidth="10" defaultColWidth="11.42578125" defaultRowHeight="15"/>
  <sheetData>
    <row r="2" spans="2:10" ht="18.75">
      <c r="B2" s="325" t="s">
        <v>17</v>
      </c>
      <c r="C2" s="325"/>
      <c r="D2" s="325"/>
      <c r="E2" s="325"/>
      <c r="F2" s="325"/>
      <c r="G2" s="325"/>
      <c r="H2" s="325"/>
      <c r="I2" s="325"/>
      <c r="J2" s="325"/>
    </row>
    <row r="3" spans="2:10" ht="15.75" thickBot="1"/>
    <row r="4" spans="2:10">
      <c r="B4" s="326" t="s">
        <v>18</v>
      </c>
      <c r="C4" s="327"/>
      <c r="D4" s="327"/>
      <c r="E4" s="327"/>
      <c r="F4" s="327"/>
      <c r="G4" s="327"/>
      <c r="H4" s="327"/>
      <c r="I4" s="327"/>
      <c r="J4" s="328"/>
    </row>
    <row r="5" spans="2:10">
      <c r="B5" s="329"/>
      <c r="C5" s="330"/>
      <c r="D5" s="330"/>
      <c r="E5" s="330"/>
      <c r="F5" s="330"/>
      <c r="G5" s="330"/>
      <c r="H5" s="330"/>
      <c r="I5" s="330"/>
      <c r="J5" s="331"/>
    </row>
    <row r="6" spans="2:10">
      <c r="B6" s="329"/>
      <c r="C6" s="330"/>
      <c r="D6" s="330"/>
      <c r="E6" s="330"/>
      <c r="F6" s="330"/>
      <c r="G6" s="330"/>
      <c r="H6" s="330"/>
      <c r="I6" s="330"/>
      <c r="J6" s="331"/>
    </row>
    <row r="7" spans="2:10" ht="15.75" thickBot="1">
      <c r="B7" s="332"/>
      <c r="C7" s="333"/>
      <c r="D7" s="333"/>
      <c r="E7" s="333"/>
      <c r="F7" s="333"/>
      <c r="G7" s="333"/>
      <c r="H7" s="333"/>
      <c r="I7" s="333"/>
      <c r="J7" s="334"/>
    </row>
    <row r="8" spans="2:10" ht="15.75" thickBot="1"/>
    <row r="9" spans="2:10">
      <c r="B9" s="326" t="s">
        <v>19</v>
      </c>
      <c r="C9" s="327"/>
      <c r="D9" s="327"/>
      <c r="E9" s="327"/>
      <c r="F9" s="327"/>
      <c r="G9" s="327"/>
      <c r="H9" s="327"/>
      <c r="I9" s="327"/>
      <c r="J9" s="328"/>
    </row>
    <row r="10" spans="2:10">
      <c r="B10" s="329"/>
      <c r="C10" s="330"/>
      <c r="D10" s="330"/>
      <c r="E10" s="330"/>
      <c r="F10" s="330"/>
      <c r="G10" s="330"/>
      <c r="H10" s="330"/>
      <c r="I10" s="330"/>
      <c r="J10" s="331"/>
    </row>
    <row r="11" spans="2:10">
      <c r="B11" s="329"/>
      <c r="C11" s="330"/>
      <c r="D11" s="330"/>
      <c r="E11" s="330"/>
      <c r="F11" s="330"/>
      <c r="G11" s="330"/>
      <c r="H11" s="330"/>
      <c r="I11" s="330"/>
      <c r="J11" s="331"/>
    </row>
    <row r="12" spans="2:10">
      <c r="B12" s="329"/>
      <c r="C12" s="330"/>
      <c r="D12" s="330"/>
      <c r="E12" s="330"/>
      <c r="F12" s="330"/>
      <c r="G12" s="330"/>
      <c r="H12" s="330"/>
      <c r="I12" s="330"/>
      <c r="J12" s="331"/>
    </row>
    <row r="13" spans="2:10">
      <c r="B13" s="329"/>
      <c r="C13" s="330"/>
      <c r="D13" s="330"/>
      <c r="E13" s="330"/>
      <c r="F13" s="330"/>
      <c r="G13" s="330"/>
      <c r="H13" s="330"/>
      <c r="I13" s="330"/>
      <c r="J13" s="331"/>
    </row>
    <row r="14" spans="2:10">
      <c r="B14" s="329"/>
      <c r="C14" s="330"/>
      <c r="D14" s="330"/>
      <c r="E14" s="330"/>
      <c r="F14" s="330"/>
      <c r="G14" s="330"/>
      <c r="H14" s="330"/>
      <c r="I14" s="330"/>
      <c r="J14" s="331"/>
    </row>
    <row r="15" spans="2:10" ht="15.75" thickBot="1">
      <c r="B15" s="332"/>
      <c r="C15" s="333"/>
      <c r="D15" s="333"/>
      <c r="E15" s="333"/>
      <c r="F15" s="333"/>
      <c r="G15" s="333"/>
      <c r="H15" s="333"/>
      <c r="I15" s="333"/>
      <c r="J15" s="334"/>
    </row>
    <row r="16" spans="2:10" ht="15.75" thickBot="1"/>
    <row r="17" spans="2:10">
      <c r="B17" s="326" t="s">
        <v>20</v>
      </c>
      <c r="C17" s="327"/>
      <c r="D17" s="327"/>
      <c r="E17" s="327"/>
      <c r="F17" s="327"/>
      <c r="G17" s="327"/>
      <c r="H17" s="327"/>
      <c r="I17" s="327"/>
      <c r="J17" s="328"/>
    </row>
    <row r="18" spans="2:10">
      <c r="B18" s="329"/>
      <c r="C18" s="330"/>
      <c r="D18" s="330"/>
      <c r="E18" s="330"/>
      <c r="F18" s="330"/>
      <c r="G18" s="330"/>
      <c r="H18" s="330"/>
      <c r="I18" s="330"/>
      <c r="J18" s="331"/>
    </row>
    <row r="19" spans="2:10">
      <c r="B19" s="329"/>
      <c r="C19" s="330"/>
      <c r="D19" s="330"/>
      <c r="E19" s="330"/>
      <c r="F19" s="330"/>
      <c r="G19" s="330"/>
      <c r="H19" s="330"/>
      <c r="I19" s="330"/>
      <c r="J19" s="331"/>
    </row>
    <row r="20" spans="2:10" ht="15.75" thickBot="1">
      <c r="B20" s="332"/>
      <c r="C20" s="333"/>
      <c r="D20" s="333"/>
      <c r="E20" s="333"/>
      <c r="F20" s="333"/>
      <c r="G20" s="333"/>
      <c r="H20" s="333"/>
      <c r="I20" s="333"/>
      <c r="J20" s="334"/>
    </row>
    <row r="21" spans="2:10" ht="15.75" thickBot="1"/>
    <row r="22" spans="2:10">
      <c r="B22" s="326" t="s">
        <v>21</v>
      </c>
      <c r="C22" s="327"/>
      <c r="D22" s="327"/>
      <c r="E22" s="327"/>
      <c r="F22" s="327"/>
      <c r="G22" s="327"/>
      <c r="H22" s="327"/>
      <c r="I22" s="327"/>
      <c r="J22" s="328"/>
    </row>
    <row r="23" spans="2:10">
      <c r="B23" s="329"/>
      <c r="C23" s="330"/>
      <c r="D23" s="330"/>
      <c r="E23" s="330"/>
      <c r="F23" s="330"/>
      <c r="G23" s="330"/>
      <c r="H23" s="330"/>
      <c r="I23" s="330"/>
      <c r="J23" s="331"/>
    </row>
    <row r="24" spans="2:10">
      <c r="B24" s="329"/>
      <c r="C24" s="330"/>
      <c r="D24" s="330"/>
      <c r="E24" s="330"/>
      <c r="F24" s="330"/>
      <c r="G24" s="330"/>
      <c r="H24" s="330"/>
      <c r="I24" s="330"/>
      <c r="J24" s="331"/>
    </row>
    <row r="25" spans="2:10">
      <c r="B25" s="329"/>
      <c r="C25" s="330"/>
      <c r="D25" s="330"/>
      <c r="E25" s="330"/>
      <c r="F25" s="330"/>
      <c r="G25" s="330"/>
      <c r="H25" s="330"/>
      <c r="I25" s="330"/>
      <c r="J25" s="331"/>
    </row>
    <row r="26" spans="2:10">
      <c r="B26" s="329"/>
      <c r="C26" s="330"/>
      <c r="D26" s="330"/>
      <c r="E26" s="330"/>
      <c r="F26" s="330"/>
      <c r="G26" s="330"/>
      <c r="H26" s="330"/>
      <c r="I26" s="330"/>
      <c r="J26" s="331"/>
    </row>
    <row r="27" spans="2:10">
      <c r="B27" s="329"/>
      <c r="C27" s="330"/>
      <c r="D27" s="330"/>
      <c r="E27" s="330"/>
      <c r="F27" s="330"/>
      <c r="G27" s="330"/>
      <c r="H27" s="330"/>
      <c r="I27" s="330"/>
      <c r="J27" s="331"/>
    </row>
    <row r="28" spans="2:10">
      <c r="B28" s="329"/>
      <c r="C28" s="330"/>
      <c r="D28" s="330"/>
      <c r="E28" s="330"/>
      <c r="F28" s="330"/>
      <c r="G28" s="330"/>
      <c r="H28" s="330"/>
      <c r="I28" s="330"/>
      <c r="J28" s="331"/>
    </row>
    <row r="29" spans="2:10">
      <c r="B29" s="329"/>
      <c r="C29" s="330"/>
      <c r="D29" s="330"/>
      <c r="E29" s="330"/>
      <c r="F29" s="330"/>
      <c r="G29" s="330"/>
      <c r="H29" s="330"/>
      <c r="I29" s="330"/>
      <c r="J29" s="331"/>
    </row>
    <row r="30" spans="2:10" ht="15.75" thickBot="1">
      <c r="B30" s="332"/>
      <c r="C30" s="333"/>
      <c r="D30" s="333"/>
      <c r="E30" s="333"/>
      <c r="F30" s="333"/>
      <c r="G30" s="333"/>
      <c r="H30" s="333"/>
      <c r="I30" s="333"/>
      <c r="J30" s="334"/>
    </row>
  </sheetData>
  <mergeCells count="5">
    <mergeCell ref="B2:J2"/>
    <mergeCell ref="B4:J7"/>
    <mergeCell ref="B9:J15"/>
    <mergeCell ref="B17:J20"/>
    <mergeCell ref="B22:J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pageSetUpPr fitToPage="1"/>
  </sheetPr>
  <dimension ref="A1:J82"/>
  <sheetViews>
    <sheetView showGridLines="0" zoomScale="70" zoomScaleNormal="70" workbookViewId="0">
      <selection activeCell="B7" sqref="B7:C7"/>
    </sheetView>
  </sheetViews>
  <sheetFormatPr baseColWidth="10" defaultColWidth="61.7109375" defaultRowHeight="14.25"/>
  <cols>
    <col min="1" max="1" width="61.7109375" style="297"/>
    <col min="2" max="2" width="61.7109375" style="298"/>
    <col min="3" max="3" width="61.7109375" style="265"/>
    <col min="4" max="4" width="61.7109375" style="298"/>
    <col min="5" max="16384" width="61.7109375" style="265"/>
  </cols>
  <sheetData>
    <row r="1" spans="1:8" ht="108" customHeight="1">
      <c r="A1" s="263"/>
      <c r="B1" s="337" t="s">
        <v>22</v>
      </c>
      <c r="C1" s="337"/>
      <c r="D1" s="337"/>
      <c r="E1" s="263"/>
      <c r="F1" s="264"/>
      <c r="G1" s="264"/>
      <c r="H1" s="264"/>
    </row>
    <row r="2" spans="1:8" ht="42.75">
      <c r="A2" s="266" t="s">
        <v>23</v>
      </c>
      <c r="B2" s="338"/>
      <c r="C2" s="339"/>
      <c r="D2" s="267" t="s">
        <v>24</v>
      </c>
      <c r="E2" s="268"/>
    </row>
    <row r="3" spans="1:8">
      <c r="A3" s="269"/>
      <c r="B3" s="270"/>
      <c r="C3" s="270"/>
      <c r="D3" s="271"/>
      <c r="E3" s="270"/>
    </row>
    <row r="4" spans="1:8">
      <c r="A4" s="266" t="s">
        <v>25</v>
      </c>
      <c r="B4" s="340"/>
      <c r="C4" s="341"/>
      <c r="D4" s="341"/>
      <c r="E4" s="341"/>
    </row>
    <row r="5" spans="1:8">
      <c r="A5" s="272"/>
      <c r="B5" s="273"/>
      <c r="D5" s="271"/>
      <c r="E5" s="271"/>
    </row>
    <row r="6" spans="1:8">
      <c r="A6" s="347" t="s">
        <v>26</v>
      </c>
      <c r="B6" s="348" t="s">
        <v>27</v>
      </c>
      <c r="C6" s="348"/>
      <c r="D6" s="348" t="s">
        <v>28</v>
      </c>
      <c r="E6" s="348"/>
    </row>
    <row r="7" spans="1:8" ht="141" customHeight="1">
      <c r="A7" s="347"/>
      <c r="B7" s="349"/>
      <c r="C7" s="350"/>
      <c r="D7" s="351"/>
      <c r="E7" s="351"/>
    </row>
    <row r="8" spans="1:8">
      <c r="A8" s="272"/>
      <c r="B8" s="273"/>
      <c r="D8" s="271"/>
      <c r="E8" s="271"/>
    </row>
    <row r="9" spans="1:8">
      <c r="A9" s="342" t="s">
        <v>29</v>
      </c>
      <c r="B9" s="342"/>
      <c r="C9" s="342"/>
      <c r="D9" s="342"/>
      <c r="E9" s="342"/>
    </row>
    <row r="10" spans="1:8">
      <c r="A10" s="274" t="s">
        <v>30</v>
      </c>
      <c r="B10" s="274" t="s">
        <v>31</v>
      </c>
      <c r="C10" s="274" t="s">
        <v>32</v>
      </c>
      <c r="D10" s="274" t="s">
        <v>33</v>
      </c>
      <c r="E10" s="274" t="s">
        <v>34</v>
      </c>
    </row>
    <row r="11" spans="1:8" s="278" customFormat="1" ht="85.5">
      <c r="A11" s="335" t="s">
        <v>35</v>
      </c>
      <c r="B11" s="275">
        <v>1</v>
      </c>
      <c r="C11" s="276" t="s">
        <v>36</v>
      </c>
      <c r="D11" s="277">
        <v>1</v>
      </c>
      <c r="E11" s="276" t="s">
        <v>37</v>
      </c>
    </row>
    <row r="12" spans="1:8" s="278" customFormat="1" ht="42.75">
      <c r="A12" s="335"/>
      <c r="B12" s="275">
        <v>2</v>
      </c>
      <c r="C12" s="276" t="s">
        <v>38</v>
      </c>
      <c r="D12" s="277"/>
      <c r="E12" s="276"/>
    </row>
    <row r="13" spans="1:8" ht="42.75">
      <c r="A13" s="336" t="s">
        <v>39</v>
      </c>
      <c r="B13" s="279">
        <v>3</v>
      </c>
      <c r="C13" s="280" t="s">
        <v>40</v>
      </c>
      <c r="D13" s="279">
        <v>2</v>
      </c>
      <c r="E13" s="280" t="s">
        <v>41</v>
      </c>
    </row>
    <row r="14" spans="1:8" ht="28.5">
      <c r="A14" s="336"/>
      <c r="B14" s="279">
        <v>4</v>
      </c>
      <c r="C14" s="280" t="s">
        <v>42</v>
      </c>
      <c r="D14" s="279"/>
      <c r="E14" s="280"/>
    </row>
    <row r="15" spans="1:8" ht="42.75">
      <c r="A15" s="336"/>
      <c r="B15" s="279">
        <v>5</v>
      </c>
      <c r="C15" s="280" t="s">
        <v>43</v>
      </c>
      <c r="D15" s="279"/>
      <c r="E15" s="280"/>
    </row>
    <row r="16" spans="1:8" ht="57">
      <c r="A16" s="343" t="s">
        <v>44</v>
      </c>
      <c r="B16" s="279">
        <v>6</v>
      </c>
      <c r="C16" s="280" t="s">
        <v>45</v>
      </c>
      <c r="D16" s="279">
        <v>3</v>
      </c>
      <c r="E16" s="276" t="s">
        <v>46</v>
      </c>
    </row>
    <row r="17" spans="1:10" ht="80.099999999999994" customHeight="1">
      <c r="A17" s="343"/>
      <c r="B17" s="279">
        <v>7</v>
      </c>
      <c r="C17" s="280" t="s">
        <v>47</v>
      </c>
      <c r="D17" s="279">
        <v>4</v>
      </c>
      <c r="E17" s="276" t="s">
        <v>48</v>
      </c>
    </row>
    <row r="18" spans="1:10" ht="80.099999999999994" customHeight="1">
      <c r="A18" s="343"/>
      <c r="B18" s="279">
        <v>8</v>
      </c>
      <c r="C18" s="280" t="s">
        <v>49</v>
      </c>
      <c r="D18" s="279"/>
      <c r="E18" s="281"/>
    </row>
    <row r="19" spans="1:10" ht="80.099999999999994" customHeight="1">
      <c r="A19" s="343"/>
      <c r="B19" s="279">
        <v>9</v>
      </c>
      <c r="C19" s="280" t="s">
        <v>50</v>
      </c>
      <c r="D19" s="279"/>
      <c r="E19" s="280"/>
    </row>
    <row r="20" spans="1:10" ht="80.099999999999994" customHeight="1">
      <c r="A20" s="343"/>
      <c r="B20" s="279">
        <v>10</v>
      </c>
      <c r="C20" s="280" t="s">
        <v>51</v>
      </c>
      <c r="D20" s="279"/>
      <c r="E20" s="276"/>
      <c r="J20" s="282"/>
    </row>
    <row r="21" spans="1:10" ht="80.099999999999994" customHeight="1">
      <c r="A21" s="343"/>
      <c r="B21" s="279">
        <v>11</v>
      </c>
      <c r="C21" s="280" t="s">
        <v>52</v>
      </c>
      <c r="D21" s="279"/>
      <c r="E21" s="280"/>
      <c r="J21" s="282"/>
    </row>
    <row r="22" spans="1:10" ht="80.099999999999994" customHeight="1">
      <c r="A22" s="343"/>
      <c r="B22" s="279">
        <v>12</v>
      </c>
      <c r="C22" s="280" t="s">
        <v>53</v>
      </c>
      <c r="D22" s="279"/>
      <c r="E22" s="280"/>
      <c r="J22" s="282"/>
    </row>
    <row r="23" spans="1:10" ht="80.099999999999994" customHeight="1">
      <c r="A23" s="343" t="s">
        <v>54</v>
      </c>
      <c r="B23" s="279">
        <v>13</v>
      </c>
      <c r="C23" s="276" t="s">
        <v>55</v>
      </c>
      <c r="D23" s="275">
        <v>5</v>
      </c>
      <c r="E23" s="276" t="s">
        <v>56</v>
      </c>
    </row>
    <row r="24" spans="1:10" ht="80.099999999999994" customHeight="1">
      <c r="A24" s="343"/>
      <c r="B24" s="279">
        <v>14</v>
      </c>
      <c r="C24" s="276" t="s">
        <v>57</v>
      </c>
      <c r="D24" s="275">
        <v>6</v>
      </c>
      <c r="E24" s="276" t="s">
        <v>58</v>
      </c>
    </row>
    <row r="25" spans="1:10" ht="80.099999999999994" customHeight="1">
      <c r="A25" s="343"/>
      <c r="B25" s="279">
        <v>15</v>
      </c>
      <c r="C25" s="276" t="s">
        <v>59</v>
      </c>
      <c r="D25" s="275">
        <v>7</v>
      </c>
      <c r="E25" s="276" t="s">
        <v>60</v>
      </c>
    </row>
    <row r="26" spans="1:10" ht="80.099999999999994" customHeight="1">
      <c r="A26" s="343"/>
      <c r="B26" s="279">
        <v>16</v>
      </c>
      <c r="C26" s="276" t="s">
        <v>61</v>
      </c>
      <c r="D26" s="275"/>
      <c r="E26" s="276"/>
    </row>
    <row r="27" spans="1:10" ht="174.6" customHeight="1">
      <c r="A27" s="283" t="s">
        <v>62</v>
      </c>
      <c r="B27" s="279">
        <v>17</v>
      </c>
      <c r="C27" s="276" t="s">
        <v>63</v>
      </c>
      <c r="D27" s="275">
        <v>8</v>
      </c>
      <c r="E27" s="276" t="s">
        <v>64</v>
      </c>
    </row>
    <row r="28" spans="1:10" ht="48.75" customHeight="1">
      <c r="A28" s="343" t="s">
        <v>65</v>
      </c>
      <c r="B28" s="279">
        <v>18</v>
      </c>
      <c r="C28" s="284" t="s">
        <v>66</v>
      </c>
      <c r="D28" s="279"/>
      <c r="E28" s="280"/>
    </row>
    <row r="29" spans="1:10" ht="87" customHeight="1">
      <c r="A29" s="343"/>
      <c r="B29" s="279">
        <v>19</v>
      </c>
      <c r="C29" s="284" t="s">
        <v>67</v>
      </c>
      <c r="D29" s="279"/>
      <c r="E29" s="280"/>
    </row>
    <row r="30" spans="1:10" ht="20.100000000000001" customHeight="1">
      <c r="A30" s="342" t="s">
        <v>68</v>
      </c>
      <c r="B30" s="342"/>
      <c r="C30" s="342"/>
      <c r="D30" s="342"/>
      <c r="E30" s="342"/>
    </row>
    <row r="31" spans="1:10" ht="20.100000000000001" customHeight="1">
      <c r="A31" s="274" t="s">
        <v>30</v>
      </c>
      <c r="B31" s="274" t="s">
        <v>31</v>
      </c>
      <c r="C31" s="274" t="s">
        <v>69</v>
      </c>
      <c r="D31" s="274" t="s">
        <v>33</v>
      </c>
      <c r="E31" s="274" t="s">
        <v>70</v>
      </c>
    </row>
    <row r="32" spans="1:10" ht="98.45" customHeight="1">
      <c r="A32" s="343" t="s">
        <v>71</v>
      </c>
      <c r="B32" s="275">
        <v>1</v>
      </c>
      <c r="C32" s="276" t="s">
        <v>72</v>
      </c>
      <c r="D32" s="275">
        <v>1</v>
      </c>
      <c r="E32" s="276" t="s">
        <v>73</v>
      </c>
    </row>
    <row r="33" spans="1:5" ht="57">
      <c r="A33" s="343"/>
      <c r="B33" s="275">
        <v>2</v>
      </c>
      <c r="C33" s="276" t="s">
        <v>74</v>
      </c>
      <c r="D33" s="275">
        <v>2</v>
      </c>
      <c r="E33" s="276" t="s">
        <v>75</v>
      </c>
    </row>
    <row r="34" spans="1:5" ht="28.5">
      <c r="A34" s="343"/>
      <c r="B34" s="275"/>
      <c r="C34" s="276"/>
      <c r="D34" s="275">
        <v>3</v>
      </c>
      <c r="E34" s="276" t="s">
        <v>76</v>
      </c>
    </row>
    <row r="35" spans="1:5" ht="28.5">
      <c r="A35" s="343"/>
      <c r="B35" s="275"/>
      <c r="C35" s="276"/>
      <c r="D35" s="275">
        <v>4</v>
      </c>
      <c r="E35" s="276" t="s">
        <v>77</v>
      </c>
    </row>
    <row r="36" spans="1:5" ht="28.5">
      <c r="A36" s="343"/>
      <c r="B36" s="275"/>
      <c r="C36" s="278"/>
      <c r="D36" s="275">
        <v>5</v>
      </c>
      <c r="E36" s="276" t="s">
        <v>78</v>
      </c>
    </row>
    <row r="37" spans="1:5" ht="28.5">
      <c r="A37" s="343"/>
      <c r="B37" s="275"/>
      <c r="C37" s="284"/>
      <c r="D37" s="275">
        <v>6</v>
      </c>
      <c r="E37" s="276" t="s">
        <v>79</v>
      </c>
    </row>
    <row r="38" spans="1:5">
      <c r="A38" s="343"/>
      <c r="B38" s="275"/>
      <c r="C38" s="284"/>
      <c r="D38" s="275">
        <v>7</v>
      </c>
      <c r="E38" s="284" t="s">
        <v>80</v>
      </c>
    </row>
    <row r="39" spans="1:5" ht="28.5">
      <c r="A39" s="343" t="s">
        <v>81</v>
      </c>
      <c r="B39" s="275">
        <v>3</v>
      </c>
      <c r="C39" s="284" t="s">
        <v>82</v>
      </c>
      <c r="D39" s="275">
        <v>8</v>
      </c>
      <c r="E39" s="284" t="s">
        <v>83</v>
      </c>
    </row>
    <row r="40" spans="1:5" ht="42.75">
      <c r="A40" s="343"/>
      <c r="B40" s="275"/>
      <c r="C40" s="284"/>
      <c r="D40" s="275">
        <v>9</v>
      </c>
      <c r="E40" s="284" t="s">
        <v>84</v>
      </c>
    </row>
    <row r="41" spans="1:5" s="285" customFormat="1" ht="28.5">
      <c r="A41" s="343"/>
      <c r="B41" s="275"/>
      <c r="C41" s="284"/>
      <c r="D41" s="275">
        <v>10</v>
      </c>
      <c r="E41" s="284" t="s">
        <v>85</v>
      </c>
    </row>
    <row r="42" spans="1:5" s="285" customFormat="1">
      <c r="A42" s="343"/>
      <c r="B42" s="275"/>
      <c r="C42" s="286"/>
      <c r="D42" s="275">
        <v>11</v>
      </c>
      <c r="E42" s="284" t="s">
        <v>86</v>
      </c>
    </row>
    <row r="43" spans="1:5" s="285" customFormat="1" ht="42.75">
      <c r="A43" s="343" t="s">
        <v>87</v>
      </c>
      <c r="B43" s="275">
        <v>4</v>
      </c>
      <c r="C43" s="276" t="s">
        <v>88</v>
      </c>
      <c r="D43" s="275">
        <v>12</v>
      </c>
      <c r="E43" s="287" t="s">
        <v>89</v>
      </c>
    </row>
    <row r="44" spans="1:5" s="285" customFormat="1" ht="28.5">
      <c r="A44" s="343"/>
      <c r="B44" s="275">
        <v>5</v>
      </c>
      <c r="C44" s="276" t="s">
        <v>90</v>
      </c>
      <c r="D44" s="275"/>
      <c r="E44" s="276"/>
    </row>
    <row r="45" spans="1:5" s="285" customFormat="1" ht="42.75">
      <c r="A45" s="343"/>
      <c r="B45" s="275">
        <v>6</v>
      </c>
      <c r="C45" s="276" t="s">
        <v>91</v>
      </c>
      <c r="D45" s="275">
        <v>13</v>
      </c>
      <c r="E45" s="276" t="s">
        <v>92</v>
      </c>
    </row>
    <row r="46" spans="1:5" s="285" customFormat="1" ht="42.75">
      <c r="A46" s="343"/>
      <c r="B46" s="275">
        <v>7</v>
      </c>
      <c r="C46" s="276" t="s">
        <v>93</v>
      </c>
      <c r="D46" s="275">
        <v>14</v>
      </c>
      <c r="E46" s="276" t="s">
        <v>94</v>
      </c>
    </row>
    <row r="47" spans="1:5" ht="28.5">
      <c r="A47" s="343"/>
      <c r="B47" s="275">
        <v>8</v>
      </c>
      <c r="C47" s="287" t="s">
        <v>95</v>
      </c>
      <c r="D47" s="275">
        <v>15</v>
      </c>
      <c r="E47" s="276" t="s">
        <v>96</v>
      </c>
    </row>
    <row r="48" spans="1:5" ht="42.75">
      <c r="A48" s="343"/>
      <c r="B48" s="275">
        <v>9</v>
      </c>
      <c r="C48" s="276" t="s">
        <v>97</v>
      </c>
      <c r="D48" s="275">
        <v>16</v>
      </c>
      <c r="E48" s="276" t="s">
        <v>98</v>
      </c>
    </row>
    <row r="49" spans="1:5" ht="85.5">
      <c r="A49" s="343" t="s">
        <v>99</v>
      </c>
      <c r="B49" s="275">
        <v>10</v>
      </c>
      <c r="C49" s="276" t="s">
        <v>100</v>
      </c>
      <c r="D49" s="275">
        <v>17</v>
      </c>
      <c r="E49" s="276" t="s">
        <v>101</v>
      </c>
    </row>
    <row r="50" spans="1:5" ht="57">
      <c r="A50" s="343"/>
      <c r="B50" s="275">
        <v>11</v>
      </c>
      <c r="C50" s="276" t="s">
        <v>102</v>
      </c>
      <c r="D50" s="277">
        <v>18</v>
      </c>
      <c r="E50" s="276" t="s">
        <v>103</v>
      </c>
    </row>
    <row r="51" spans="1:5" ht="28.5">
      <c r="A51" s="343"/>
      <c r="B51" s="275">
        <v>12</v>
      </c>
      <c r="C51" s="276" t="s">
        <v>104</v>
      </c>
      <c r="D51" s="277">
        <v>19</v>
      </c>
      <c r="E51" s="276" t="s">
        <v>105</v>
      </c>
    </row>
    <row r="52" spans="1:5" ht="42.75">
      <c r="A52" s="343" t="s">
        <v>106</v>
      </c>
      <c r="B52" s="275">
        <v>13</v>
      </c>
      <c r="C52" s="276" t="s">
        <v>107</v>
      </c>
      <c r="D52" s="277">
        <v>20</v>
      </c>
      <c r="E52" s="287" t="s">
        <v>108</v>
      </c>
    </row>
    <row r="53" spans="1:5" ht="28.5">
      <c r="A53" s="343"/>
      <c r="B53" s="275">
        <v>14</v>
      </c>
      <c r="C53" s="276" t="s">
        <v>109</v>
      </c>
      <c r="D53" s="277">
        <v>21</v>
      </c>
      <c r="E53" s="287" t="s">
        <v>110</v>
      </c>
    </row>
    <row r="54" spans="1:5" ht="71.25">
      <c r="A54" s="343"/>
      <c r="B54" s="275">
        <v>15</v>
      </c>
      <c r="C54" s="276" t="s">
        <v>111</v>
      </c>
      <c r="D54" s="277"/>
      <c r="E54" s="287"/>
    </row>
    <row r="55" spans="1:5" ht="28.5">
      <c r="A55" s="343"/>
      <c r="B55" s="275">
        <v>16</v>
      </c>
      <c r="C55" s="276" t="s">
        <v>112</v>
      </c>
      <c r="D55" s="277"/>
      <c r="E55" s="287"/>
    </row>
    <row r="56" spans="1:5">
      <c r="A56" s="343"/>
      <c r="B56" s="275">
        <v>17</v>
      </c>
      <c r="C56" s="276" t="s">
        <v>113</v>
      </c>
      <c r="D56" s="277"/>
      <c r="E56" s="287"/>
    </row>
    <row r="57" spans="1:5" ht="28.5">
      <c r="A57" s="343"/>
      <c r="B57" s="275">
        <v>18</v>
      </c>
      <c r="C57" s="276" t="s">
        <v>114</v>
      </c>
      <c r="D57" s="277"/>
      <c r="E57" s="287"/>
    </row>
    <row r="58" spans="1:5" ht="28.5">
      <c r="A58" s="343"/>
      <c r="B58" s="275">
        <v>19</v>
      </c>
      <c r="C58" s="276" t="s">
        <v>115</v>
      </c>
      <c r="D58" s="277"/>
      <c r="E58" s="287"/>
    </row>
    <row r="59" spans="1:5" ht="28.5">
      <c r="A59" s="343"/>
      <c r="B59" s="275">
        <v>20</v>
      </c>
      <c r="C59" s="276" t="s">
        <v>116</v>
      </c>
      <c r="D59" s="277"/>
      <c r="E59" s="287"/>
    </row>
    <row r="60" spans="1:5" ht="42.75">
      <c r="A60" s="343"/>
      <c r="B60" s="275">
        <v>21</v>
      </c>
      <c r="C60" s="276" t="s">
        <v>117</v>
      </c>
      <c r="D60" s="277"/>
      <c r="E60" s="287"/>
    </row>
    <row r="61" spans="1:5" ht="28.5">
      <c r="A61" s="343"/>
      <c r="B61" s="275">
        <v>22</v>
      </c>
      <c r="C61" s="276" t="s">
        <v>118</v>
      </c>
      <c r="D61" s="277"/>
      <c r="E61" s="288"/>
    </row>
    <row r="62" spans="1:5" ht="42.75">
      <c r="A62" s="343" t="s">
        <v>119</v>
      </c>
      <c r="B62" s="275">
        <v>23</v>
      </c>
      <c r="C62" s="276" t="s">
        <v>120</v>
      </c>
      <c r="D62" s="277">
        <v>22</v>
      </c>
      <c r="E62" s="287" t="s">
        <v>121</v>
      </c>
    </row>
    <row r="63" spans="1:5" ht="42.75">
      <c r="A63" s="343"/>
      <c r="B63" s="275">
        <v>24</v>
      </c>
      <c r="C63" s="276" t="s">
        <v>122</v>
      </c>
      <c r="D63" s="277">
        <v>23</v>
      </c>
      <c r="E63" s="276" t="s">
        <v>123</v>
      </c>
    </row>
    <row r="64" spans="1:5" ht="28.5">
      <c r="A64" s="343"/>
      <c r="B64" s="275">
        <v>25</v>
      </c>
      <c r="C64" s="276" t="s">
        <v>124</v>
      </c>
      <c r="D64" s="277"/>
      <c r="E64" s="287"/>
    </row>
    <row r="65" spans="1:10" ht="57">
      <c r="A65" s="344" t="s">
        <v>125</v>
      </c>
      <c r="B65" s="275">
        <v>26</v>
      </c>
      <c r="C65" s="276" t="s">
        <v>126</v>
      </c>
      <c r="D65" s="277">
        <v>24</v>
      </c>
      <c r="E65" s="287" t="s">
        <v>127</v>
      </c>
    </row>
    <row r="66" spans="1:10" ht="45" customHeight="1">
      <c r="A66" s="345"/>
      <c r="B66" s="275"/>
      <c r="C66" s="276"/>
      <c r="D66" s="277"/>
      <c r="E66" s="277"/>
    </row>
    <row r="67" spans="1:10" ht="77.099999999999994" customHeight="1">
      <c r="A67" s="343" t="s">
        <v>128</v>
      </c>
      <c r="B67" s="275">
        <v>27</v>
      </c>
      <c r="C67" s="276" t="s">
        <v>129</v>
      </c>
      <c r="D67" s="277">
        <v>25</v>
      </c>
      <c r="E67" s="276" t="s">
        <v>130</v>
      </c>
    </row>
    <row r="68" spans="1:10" ht="15.95" customHeight="1">
      <c r="A68" s="343"/>
      <c r="B68" s="275"/>
      <c r="C68" s="276"/>
      <c r="D68" s="277">
        <v>26</v>
      </c>
      <c r="E68" s="276" t="s">
        <v>131</v>
      </c>
    </row>
    <row r="69" spans="1:10" ht="50.1" customHeight="1">
      <c r="A69" s="343" t="s">
        <v>132</v>
      </c>
      <c r="B69" s="275">
        <v>28</v>
      </c>
      <c r="C69" s="287" t="s">
        <v>133</v>
      </c>
      <c r="D69" s="277">
        <v>27</v>
      </c>
      <c r="E69" s="287" t="s">
        <v>134</v>
      </c>
    </row>
    <row r="70" spans="1:10" ht="50.1" customHeight="1">
      <c r="A70" s="343"/>
      <c r="B70" s="275">
        <v>29</v>
      </c>
      <c r="C70" s="287" t="s">
        <v>135</v>
      </c>
      <c r="D70" s="277">
        <v>28</v>
      </c>
      <c r="E70" s="287" t="s">
        <v>136</v>
      </c>
    </row>
    <row r="71" spans="1:10" ht="50.1" customHeight="1">
      <c r="A71" s="343"/>
      <c r="B71" s="275"/>
      <c r="C71" s="278"/>
      <c r="D71" s="277">
        <v>29</v>
      </c>
      <c r="E71" s="287" t="s">
        <v>137</v>
      </c>
    </row>
    <row r="72" spans="1:10" ht="50.1" customHeight="1">
      <c r="A72" s="343"/>
      <c r="B72" s="275"/>
      <c r="C72" s="289"/>
      <c r="D72" s="277">
        <v>30</v>
      </c>
      <c r="E72" s="287" t="s">
        <v>138</v>
      </c>
    </row>
    <row r="73" spans="1:10" ht="50.1" customHeight="1">
      <c r="A73" s="343"/>
      <c r="B73" s="275"/>
      <c r="C73" s="287"/>
      <c r="D73" s="277">
        <v>31</v>
      </c>
      <c r="E73" s="287" t="s">
        <v>139</v>
      </c>
    </row>
    <row r="74" spans="1:10" ht="50.1" customHeight="1">
      <c r="A74" s="343"/>
      <c r="B74" s="275"/>
      <c r="C74" s="287"/>
      <c r="D74" s="277">
        <v>32</v>
      </c>
      <c r="E74" s="287" t="s">
        <v>140</v>
      </c>
    </row>
    <row r="75" spans="1:10" ht="50.1" customHeight="1">
      <c r="A75" s="343"/>
      <c r="B75" s="275"/>
      <c r="C75" s="287"/>
      <c r="D75" s="277">
        <v>33</v>
      </c>
      <c r="E75" s="289" t="s">
        <v>141</v>
      </c>
    </row>
    <row r="76" spans="1:10" ht="39.950000000000003" customHeight="1">
      <c r="A76" s="343"/>
      <c r="B76" s="275"/>
      <c r="C76" s="277"/>
      <c r="D76" s="277">
        <v>34</v>
      </c>
      <c r="E76" s="287" t="s">
        <v>142</v>
      </c>
    </row>
    <row r="77" spans="1:10" ht="39.950000000000003" customHeight="1">
      <c r="A77" s="344" t="s">
        <v>143</v>
      </c>
      <c r="B77" s="275">
        <v>30</v>
      </c>
      <c r="C77" s="276" t="s">
        <v>144</v>
      </c>
      <c r="D77" s="277">
        <v>35</v>
      </c>
      <c r="E77" s="276" t="s">
        <v>145</v>
      </c>
    </row>
    <row r="78" spans="1:10" ht="72" customHeight="1">
      <c r="A78" s="346"/>
      <c r="B78" s="275">
        <v>31</v>
      </c>
      <c r="C78" s="276" t="s">
        <v>146</v>
      </c>
      <c r="D78" s="277">
        <v>36</v>
      </c>
      <c r="E78" s="276" t="s">
        <v>147</v>
      </c>
    </row>
    <row r="79" spans="1:10" ht="72" customHeight="1">
      <c r="A79" s="346"/>
      <c r="B79" s="275">
        <v>32</v>
      </c>
      <c r="C79" s="276" t="s">
        <v>148</v>
      </c>
      <c r="D79" s="290">
        <v>37</v>
      </c>
      <c r="E79" s="276" t="s">
        <v>149</v>
      </c>
    </row>
    <row r="80" spans="1:10" ht="72" customHeight="1">
      <c r="A80" s="346"/>
      <c r="B80" s="275">
        <v>33</v>
      </c>
      <c r="C80" s="276" t="s">
        <v>150</v>
      </c>
      <c r="D80" s="290">
        <v>38</v>
      </c>
      <c r="E80" s="276" t="s">
        <v>151</v>
      </c>
      <c r="J80" s="265" t="s">
        <v>152</v>
      </c>
    </row>
    <row r="81" spans="1:5" ht="42.75">
      <c r="A81" s="346"/>
      <c r="B81" s="291">
        <v>34</v>
      </c>
      <c r="C81" s="292" t="s">
        <v>153</v>
      </c>
      <c r="D81" s="293">
        <v>39</v>
      </c>
      <c r="E81" s="292" t="s">
        <v>154</v>
      </c>
    </row>
    <row r="82" spans="1:5">
      <c r="A82" s="294"/>
      <c r="B82" s="295"/>
      <c r="C82" s="296"/>
      <c r="D82" s="295"/>
      <c r="E82" s="296"/>
    </row>
  </sheetData>
  <mergeCells count="25">
    <mergeCell ref="A65:A66"/>
    <mergeCell ref="A67:A68"/>
    <mergeCell ref="A69:A76"/>
    <mergeCell ref="A77:A81"/>
    <mergeCell ref="A43:A48"/>
    <mergeCell ref="A49:A51"/>
    <mergeCell ref="A52:A61"/>
    <mergeCell ref="A62:A64"/>
    <mergeCell ref="A32:A38"/>
    <mergeCell ref="A39:A42"/>
    <mergeCell ref="A16:A22"/>
    <mergeCell ref="A23:A26"/>
    <mergeCell ref="A28:A29"/>
    <mergeCell ref="A30:E30"/>
    <mergeCell ref="A11:A12"/>
    <mergeCell ref="A13:A15"/>
    <mergeCell ref="B1:D1"/>
    <mergeCell ref="B2:C2"/>
    <mergeCell ref="B4:E4"/>
    <mergeCell ref="A9:E9"/>
    <mergeCell ref="A6:A7"/>
    <mergeCell ref="B6:C6"/>
    <mergeCell ref="D6:E6"/>
    <mergeCell ref="B7:C7"/>
    <mergeCell ref="D7:E7"/>
  </mergeCells>
  <printOptions horizontalCentered="1"/>
  <pageMargins left="0.70866141732283472" right="0.70866141732283472" top="0.74803149606299213" bottom="0.74803149606299213" header="0.31496062992125984" footer="0.31496062992125984"/>
  <pageSetup scale="61"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pageSetUpPr fitToPage="1"/>
  </sheetPr>
  <dimension ref="A1:F24"/>
  <sheetViews>
    <sheetView showGridLines="0" zoomScale="90" zoomScaleNormal="90" workbookViewId="0">
      <selection activeCell="P11" sqref="P11"/>
    </sheetView>
  </sheetViews>
  <sheetFormatPr baseColWidth="10" defaultColWidth="10.42578125" defaultRowHeight="92.25" customHeight="1"/>
  <cols>
    <col min="1" max="1" width="60.85546875" style="314" customWidth="1"/>
    <col min="2" max="2" width="15.85546875" style="315" customWidth="1"/>
    <col min="3" max="5" width="15.85546875" style="316" customWidth="1"/>
    <col min="6" max="6" width="40.85546875" style="314" customWidth="1"/>
    <col min="7" max="7" width="2.7109375" style="300" customWidth="1"/>
    <col min="8" max="16384" width="10.42578125" style="300"/>
  </cols>
  <sheetData>
    <row r="1" spans="1:6" ht="90.75" customHeight="1">
      <c r="A1" s="299"/>
      <c r="B1" s="353" t="s">
        <v>155</v>
      </c>
      <c r="C1" s="353"/>
      <c r="D1" s="353"/>
      <c r="E1" s="353"/>
      <c r="F1" s="299"/>
    </row>
    <row r="2" spans="1:6" ht="15">
      <c r="A2" s="352" t="s">
        <v>156</v>
      </c>
      <c r="B2" s="352"/>
      <c r="C2" s="352"/>
      <c r="D2" s="352"/>
      <c r="E2" s="352"/>
      <c r="F2" s="352"/>
    </row>
    <row r="3" spans="1:6" ht="15">
      <c r="A3" s="354" t="s">
        <v>157</v>
      </c>
      <c r="B3" s="355" t="s">
        <v>158</v>
      </c>
      <c r="C3" s="355"/>
      <c r="D3" s="355"/>
      <c r="E3" s="355"/>
      <c r="F3" s="301" t="s">
        <v>159</v>
      </c>
    </row>
    <row r="4" spans="1:6" ht="28.5" customHeight="1">
      <c r="A4" s="354"/>
      <c r="B4" s="302" t="s">
        <v>160</v>
      </c>
      <c r="C4" s="302" t="s">
        <v>161</v>
      </c>
      <c r="D4" s="302" t="s">
        <v>162</v>
      </c>
      <c r="E4" s="302" t="s">
        <v>163</v>
      </c>
      <c r="F4" s="303"/>
    </row>
    <row r="5" spans="1:6" ht="46.5" customHeight="1">
      <c r="A5" s="304" t="s">
        <v>164</v>
      </c>
      <c r="B5" s="305"/>
      <c r="C5" s="306"/>
      <c r="D5" s="306">
        <v>8.9</v>
      </c>
      <c r="E5" s="306">
        <v>13.16</v>
      </c>
      <c r="F5" s="307" t="s">
        <v>165</v>
      </c>
    </row>
    <row r="6" spans="1:6" ht="45">
      <c r="A6" s="308" t="s">
        <v>166</v>
      </c>
      <c r="B6" s="305"/>
      <c r="C6" s="306"/>
      <c r="D6" s="306">
        <v>11</v>
      </c>
      <c r="E6" s="306" t="s">
        <v>167</v>
      </c>
      <c r="F6" s="307" t="s">
        <v>165</v>
      </c>
    </row>
    <row r="7" spans="1:6" ht="30">
      <c r="A7" s="308" t="s">
        <v>168</v>
      </c>
      <c r="B7" s="309"/>
      <c r="C7" s="310"/>
      <c r="D7" s="310">
        <v>1</v>
      </c>
      <c r="E7" s="310" t="s">
        <v>169</v>
      </c>
      <c r="F7" s="307" t="s">
        <v>165</v>
      </c>
    </row>
    <row r="8" spans="1:6" ht="30">
      <c r="A8" s="311" t="s">
        <v>170</v>
      </c>
      <c r="B8" s="309">
        <v>16</v>
      </c>
      <c r="C8" s="310">
        <v>3.4</v>
      </c>
      <c r="D8" s="310" t="s">
        <v>171</v>
      </c>
      <c r="E8" s="310" t="s">
        <v>172</v>
      </c>
      <c r="F8" s="307" t="s">
        <v>165</v>
      </c>
    </row>
    <row r="9" spans="1:6" ht="45">
      <c r="A9" s="311" t="s">
        <v>173</v>
      </c>
      <c r="B9" s="309" t="s">
        <v>174</v>
      </c>
      <c r="C9" s="309">
        <v>7</v>
      </c>
      <c r="D9" s="306" t="s">
        <v>175</v>
      </c>
      <c r="E9" s="306" t="s">
        <v>176</v>
      </c>
      <c r="F9" s="307" t="s">
        <v>165</v>
      </c>
    </row>
    <row r="10" spans="1:6" ht="30">
      <c r="A10" s="308" t="s">
        <v>177</v>
      </c>
      <c r="B10" s="305"/>
      <c r="C10" s="306"/>
      <c r="D10" s="306" t="s">
        <v>178</v>
      </c>
      <c r="E10" s="306">
        <v>28</v>
      </c>
      <c r="F10" s="307" t="s">
        <v>165</v>
      </c>
    </row>
    <row r="11" spans="1:6" ht="30">
      <c r="A11" s="312" t="s">
        <v>179</v>
      </c>
      <c r="B11" s="309"/>
      <c r="C11" s="310"/>
      <c r="D11" s="310" t="s">
        <v>180</v>
      </c>
      <c r="E11" s="310">
        <v>20.21</v>
      </c>
      <c r="F11" s="313" t="s">
        <v>165</v>
      </c>
    </row>
    <row r="12" spans="1:6" ht="45">
      <c r="A12" s="312" t="s">
        <v>181</v>
      </c>
      <c r="B12" s="309"/>
      <c r="C12" s="310"/>
      <c r="D12" s="306" t="s">
        <v>182</v>
      </c>
      <c r="E12" s="310" t="s">
        <v>183</v>
      </c>
      <c r="F12" s="313" t="s">
        <v>165</v>
      </c>
    </row>
    <row r="13" spans="1:6" ht="30">
      <c r="A13" s="312" t="s">
        <v>184</v>
      </c>
      <c r="B13" s="309">
        <v>2.17</v>
      </c>
      <c r="C13" s="310">
        <v>8</v>
      </c>
      <c r="D13" s="310">
        <v>1</v>
      </c>
      <c r="E13" s="310" t="s">
        <v>185</v>
      </c>
      <c r="F13" s="313" t="s">
        <v>186</v>
      </c>
    </row>
    <row r="14" spans="1:6" ht="15"/>
    <row r="15" spans="1:6" ht="15"/>
    <row r="16" spans="1:6" ht="15"/>
    <row r="17" ht="15"/>
    <row r="18" ht="15"/>
    <row r="19" ht="15"/>
    <row r="20" ht="15"/>
    <row r="21" ht="15"/>
    <row r="22" ht="15"/>
    <row r="23" ht="37.5" customHeight="1"/>
    <row r="24" ht="15"/>
  </sheetData>
  <mergeCells count="4">
    <mergeCell ref="A2:F2"/>
    <mergeCell ref="B1:E1"/>
    <mergeCell ref="A3:A4"/>
    <mergeCell ref="B3:E3"/>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4 F3" xr:uid="{75445CFB-9D71-4C4F-9E03-C9FF5A904F4E}"/>
    <dataValidation allowBlank="1" showInputMessage="1" showErrorMessage="1" prompt="Proponer y escribir en una frase la estrategia para gestionar la debilidad, la oportunidad, la amenaza o la fortaleza.Usar verbo de acción en infinitivo._x000a_" sqref="G1 A3" xr:uid="{CC2423A2-4004-4A45-8DD5-9DE839A1623F}"/>
  </dataValidations>
  <printOptions horizontalCentered="1"/>
  <pageMargins left="0.70866141732283472" right="0.70866141732283472" top="0.74803149606299213" bottom="0.74803149606299213" header="0.31496062992125984" footer="0.31496062992125984"/>
  <pageSetup scale="7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pageSetUpPr fitToPage="1"/>
  </sheetPr>
  <dimension ref="B1:I59"/>
  <sheetViews>
    <sheetView showGridLines="0" topLeftCell="A52" zoomScale="112" zoomScaleNormal="112" workbookViewId="0">
      <selection activeCell="H53" sqref="H53"/>
    </sheetView>
  </sheetViews>
  <sheetFormatPr baseColWidth="10" defaultColWidth="11.42578125" defaultRowHeight="14.25"/>
  <cols>
    <col min="1" max="1" width="2.7109375" style="15" customWidth="1"/>
    <col min="2" max="2" width="24.7109375" style="15" customWidth="1"/>
    <col min="3" max="3" width="11.28515625" style="48" customWidth="1"/>
    <col min="4" max="4" width="19.28515625" style="48" customWidth="1"/>
    <col min="5" max="5" width="7.5703125" style="15" customWidth="1"/>
    <col min="6" max="6" width="24.7109375" style="15" customWidth="1"/>
    <col min="7" max="7" width="79.140625" style="15" customWidth="1"/>
    <col min="8" max="8" width="11.42578125" style="15"/>
    <col min="9" max="9" width="32" style="15" customWidth="1"/>
    <col min="10" max="16384" width="11.42578125" style="15"/>
  </cols>
  <sheetData>
    <row r="1" spans="2:9" ht="15" thickBot="1"/>
    <row r="2" spans="2:9" ht="18">
      <c r="B2" s="396" t="s">
        <v>187</v>
      </c>
      <c r="C2" s="397"/>
      <c r="D2" s="397"/>
      <c r="E2" s="397"/>
      <c r="F2" s="397"/>
      <c r="G2" s="398"/>
    </row>
    <row r="3" spans="2:9" ht="15">
      <c r="B3" s="399" t="s">
        <v>188</v>
      </c>
      <c r="C3" s="400"/>
      <c r="D3" s="401"/>
      <c r="E3" s="401"/>
      <c r="F3" s="401"/>
      <c r="G3" s="402"/>
    </row>
    <row r="4" spans="2:9" ht="88.5" customHeight="1">
      <c r="B4" s="403" t="s">
        <v>189</v>
      </c>
      <c r="C4" s="404"/>
      <c r="D4" s="404"/>
      <c r="E4" s="404"/>
      <c r="F4" s="404"/>
      <c r="G4" s="405"/>
    </row>
    <row r="5" spans="2:9" ht="15">
      <c r="B5" s="124"/>
      <c r="C5" s="136"/>
      <c r="D5" s="137"/>
      <c r="E5" s="138"/>
      <c r="F5" s="138"/>
      <c r="G5" s="138"/>
    </row>
    <row r="6" spans="2:9" ht="16.5" customHeight="1">
      <c r="B6" s="406" t="s">
        <v>190</v>
      </c>
      <c r="C6" s="407"/>
      <c r="D6" s="407"/>
      <c r="E6" s="407"/>
      <c r="F6" s="407"/>
      <c r="G6" s="408"/>
    </row>
    <row r="7" spans="2:9" ht="76.5" customHeight="1">
      <c r="B7" s="406"/>
      <c r="C7" s="407"/>
      <c r="D7" s="407"/>
      <c r="E7" s="407"/>
      <c r="F7" s="407"/>
      <c r="G7" s="408"/>
    </row>
    <row r="8" spans="2:9" ht="15" thickBot="1">
      <c r="B8" s="139"/>
      <c r="C8" s="140"/>
      <c r="D8" s="140"/>
      <c r="E8" s="141"/>
      <c r="F8" s="142"/>
      <c r="G8" s="142"/>
    </row>
    <row r="9" spans="2:9">
      <c r="B9" s="143"/>
      <c r="C9" s="229" t="s">
        <v>191</v>
      </c>
      <c r="D9" s="409" t="s">
        <v>192</v>
      </c>
      <c r="E9" s="410"/>
      <c r="F9" s="411" t="s">
        <v>193</v>
      </c>
      <c r="G9" s="412"/>
    </row>
    <row r="10" spans="2:9" ht="15" customHeight="1">
      <c r="B10" s="144"/>
      <c r="C10" s="126">
        <v>5</v>
      </c>
      <c r="D10" s="394" t="s">
        <v>194</v>
      </c>
      <c r="E10" s="395"/>
      <c r="F10" s="388" t="s">
        <v>195</v>
      </c>
      <c r="G10" s="385"/>
      <c r="H10" s="357"/>
      <c r="I10" s="357"/>
    </row>
    <row r="11" spans="2:9">
      <c r="B11" s="144"/>
      <c r="C11" s="126">
        <v>5</v>
      </c>
      <c r="D11" s="394" t="s">
        <v>196</v>
      </c>
      <c r="E11" s="395"/>
      <c r="F11" s="388" t="s">
        <v>197</v>
      </c>
      <c r="G11" s="385"/>
      <c r="H11" s="357"/>
      <c r="I11" s="357"/>
    </row>
    <row r="12" spans="2:9">
      <c r="B12" s="144"/>
      <c r="C12" s="126">
        <v>5</v>
      </c>
      <c r="D12" s="394" t="s">
        <v>198</v>
      </c>
      <c r="E12" s="395"/>
      <c r="F12" s="388" t="s">
        <v>199</v>
      </c>
      <c r="G12" s="385"/>
      <c r="H12" s="357"/>
      <c r="I12" s="357"/>
    </row>
    <row r="13" spans="2:9" ht="27.75" customHeight="1">
      <c r="B13" s="144"/>
      <c r="C13" s="126">
        <v>5</v>
      </c>
      <c r="D13" s="394" t="s">
        <v>200</v>
      </c>
      <c r="E13" s="395"/>
      <c r="F13" s="388" t="s">
        <v>201</v>
      </c>
      <c r="G13" s="385"/>
      <c r="H13" s="357"/>
      <c r="I13" s="357"/>
    </row>
    <row r="14" spans="2:9">
      <c r="B14" s="144"/>
      <c r="C14" s="126">
        <v>5</v>
      </c>
      <c r="D14" s="394" t="s">
        <v>202</v>
      </c>
      <c r="E14" s="395"/>
      <c r="F14" s="388" t="s">
        <v>203</v>
      </c>
      <c r="G14" s="385"/>
      <c r="H14" s="357"/>
      <c r="I14" s="357"/>
    </row>
    <row r="15" spans="2:9" ht="41.25" customHeight="1">
      <c r="B15" s="144"/>
      <c r="C15" s="126">
        <v>5</v>
      </c>
      <c r="D15" s="394" t="s">
        <v>204</v>
      </c>
      <c r="E15" s="395"/>
      <c r="F15" s="388" t="s">
        <v>205</v>
      </c>
      <c r="G15" s="385"/>
      <c r="H15" s="357"/>
      <c r="I15" s="357"/>
    </row>
    <row r="16" spans="2:9" ht="41.25" customHeight="1">
      <c r="B16" s="144"/>
      <c r="C16" s="126">
        <v>5</v>
      </c>
      <c r="D16" s="389" t="s">
        <v>206</v>
      </c>
      <c r="E16" s="390"/>
      <c r="F16" s="388" t="s">
        <v>207</v>
      </c>
      <c r="G16" s="385"/>
      <c r="H16" s="357"/>
      <c r="I16" s="357"/>
    </row>
    <row r="17" spans="2:9" ht="51.75" customHeight="1">
      <c r="B17" s="144"/>
      <c r="C17" s="126">
        <v>5</v>
      </c>
      <c r="D17" s="390" t="s">
        <v>208</v>
      </c>
      <c r="E17" s="393"/>
      <c r="F17" s="388" t="s">
        <v>209</v>
      </c>
      <c r="G17" s="385"/>
      <c r="H17" s="357"/>
      <c r="I17" s="357"/>
    </row>
    <row r="18" spans="2:9" ht="51.75" customHeight="1">
      <c r="B18" s="144"/>
      <c r="C18" s="126">
        <v>5</v>
      </c>
      <c r="D18" s="389" t="s">
        <v>210</v>
      </c>
      <c r="E18" s="390"/>
      <c r="F18" s="388" t="s">
        <v>211</v>
      </c>
      <c r="G18" s="385"/>
      <c r="H18" s="357"/>
      <c r="I18" s="357"/>
    </row>
    <row r="19" spans="2:9" ht="51.75" customHeight="1">
      <c r="B19" s="144"/>
      <c r="C19" s="126">
        <v>5</v>
      </c>
      <c r="D19" s="230" t="s">
        <v>212</v>
      </c>
      <c r="E19" s="231"/>
      <c r="F19" s="388" t="s">
        <v>213</v>
      </c>
      <c r="G19" s="385"/>
      <c r="H19" s="357"/>
      <c r="I19" s="357"/>
    </row>
    <row r="20" spans="2:9" ht="51.75" customHeight="1">
      <c r="B20" s="144"/>
      <c r="C20" s="126">
        <v>5</v>
      </c>
      <c r="D20" s="230" t="s">
        <v>214</v>
      </c>
      <c r="E20" s="231"/>
      <c r="F20" s="388" t="s">
        <v>215</v>
      </c>
      <c r="G20" s="385"/>
      <c r="H20" s="357"/>
      <c r="I20" s="357"/>
    </row>
    <row r="21" spans="2:9" ht="66.75" customHeight="1">
      <c r="B21" s="144"/>
      <c r="C21" s="126">
        <v>5</v>
      </c>
      <c r="D21" s="389" t="s">
        <v>216</v>
      </c>
      <c r="E21" s="390"/>
      <c r="F21" s="388" t="s">
        <v>217</v>
      </c>
      <c r="G21" s="385"/>
      <c r="H21" s="357"/>
      <c r="I21" s="357"/>
    </row>
    <row r="22" spans="2:9" ht="36" customHeight="1">
      <c r="B22" s="144"/>
      <c r="C22" s="126">
        <v>5</v>
      </c>
      <c r="D22" s="391" t="s">
        <v>218</v>
      </c>
      <c r="E22" s="392"/>
      <c r="F22" s="388" t="s">
        <v>219</v>
      </c>
      <c r="G22" s="385"/>
      <c r="H22" s="358"/>
      <c r="I22" s="358"/>
    </row>
    <row r="23" spans="2:9" ht="26.25" customHeight="1">
      <c r="B23" s="144"/>
      <c r="C23" s="126">
        <v>5</v>
      </c>
      <c r="D23" s="383" t="s">
        <v>220</v>
      </c>
      <c r="E23" s="383"/>
      <c r="F23" s="384" t="s">
        <v>221</v>
      </c>
      <c r="G23" s="385"/>
      <c r="H23" s="357"/>
      <c r="I23" s="357"/>
    </row>
    <row r="24" spans="2:9" ht="26.25" customHeight="1">
      <c r="B24" s="144"/>
      <c r="C24" s="126">
        <v>5</v>
      </c>
      <c r="D24" s="383" t="s">
        <v>222</v>
      </c>
      <c r="E24" s="383"/>
      <c r="F24" s="384" t="s">
        <v>223</v>
      </c>
      <c r="G24" s="385"/>
      <c r="H24" s="357"/>
      <c r="I24" s="357"/>
    </row>
    <row r="25" spans="2:9" ht="26.25" customHeight="1">
      <c r="B25" s="144"/>
      <c r="C25" s="126">
        <v>5</v>
      </c>
      <c r="D25" s="386" t="s">
        <v>224</v>
      </c>
      <c r="E25" s="387"/>
      <c r="F25" s="384" t="s">
        <v>225</v>
      </c>
      <c r="G25" s="385"/>
      <c r="H25" s="357"/>
      <c r="I25" s="357"/>
    </row>
    <row r="26" spans="2:9" ht="27" customHeight="1">
      <c r="B26" s="145"/>
      <c r="C26" s="374" t="s">
        <v>226</v>
      </c>
      <c r="D26" s="375"/>
      <c r="E26" s="375"/>
      <c r="F26" s="375"/>
      <c r="G26" s="376"/>
    </row>
    <row r="27" spans="2:9" ht="27" customHeight="1">
      <c r="B27" s="377" t="s">
        <v>227</v>
      </c>
      <c r="C27" s="378"/>
      <c r="D27" s="378"/>
      <c r="E27" s="378"/>
      <c r="F27" s="378"/>
      <c r="G27" s="379"/>
    </row>
    <row r="28" spans="2:9" ht="10.5" customHeight="1">
      <c r="B28" s="146"/>
      <c r="D28" s="147"/>
      <c r="E28" s="148"/>
      <c r="F28" s="149"/>
      <c r="G28" s="149"/>
    </row>
    <row r="29" spans="2:9">
      <c r="B29" s="146"/>
      <c r="C29" s="150"/>
      <c r="D29" s="380" t="s">
        <v>192</v>
      </c>
      <c r="E29" s="380"/>
      <c r="F29" s="381" t="s">
        <v>193</v>
      </c>
      <c r="G29" s="382"/>
    </row>
    <row r="30" spans="2:9">
      <c r="B30" s="146"/>
      <c r="D30" s="365" t="s">
        <v>194</v>
      </c>
      <c r="E30" s="365"/>
      <c r="F30" s="366" t="s">
        <v>228</v>
      </c>
      <c r="G30" s="367"/>
      <c r="H30" s="357"/>
      <c r="I30" s="357"/>
    </row>
    <row r="31" spans="2:9">
      <c r="B31" s="146"/>
      <c r="D31" s="365" t="s">
        <v>196</v>
      </c>
      <c r="E31" s="365"/>
      <c r="F31" s="366" t="s">
        <v>229</v>
      </c>
      <c r="G31" s="367"/>
      <c r="H31" s="357"/>
      <c r="I31" s="357"/>
    </row>
    <row r="32" spans="2:9">
      <c r="B32" s="146"/>
      <c r="D32" s="365" t="s">
        <v>198</v>
      </c>
      <c r="E32" s="365"/>
      <c r="F32" s="366" t="s">
        <v>230</v>
      </c>
      <c r="G32" s="367"/>
      <c r="H32" s="357"/>
      <c r="I32" s="357"/>
    </row>
    <row r="33" spans="2:9">
      <c r="B33" s="146"/>
      <c r="D33" s="365" t="s">
        <v>200</v>
      </c>
      <c r="E33" s="365"/>
      <c r="F33" s="366" t="s">
        <v>231</v>
      </c>
      <c r="G33" s="367"/>
      <c r="H33" s="357"/>
      <c r="I33" s="357"/>
    </row>
    <row r="34" spans="2:9">
      <c r="B34" s="146"/>
      <c r="D34" s="365" t="s">
        <v>202</v>
      </c>
      <c r="E34" s="365"/>
      <c r="F34" s="366" t="s">
        <v>232</v>
      </c>
      <c r="G34" s="367"/>
      <c r="H34" s="357"/>
      <c r="I34" s="357"/>
    </row>
    <row r="35" spans="2:9" ht="40.9" customHeight="1">
      <c r="B35" s="146"/>
      <c r="D35" s="365" t="s">
        <v>233</v>
      </c>
      <c r="E35" s="365"/>
      <c r="F35" s="366" t="s">
        <v>234</v>
      </c>
      <c r="G35" s="367"/>
      <c r="H35" s="357"/>
      <c r="I35" s="357"/>
    </row>
    <row r="36" spans="2:9" ht="42" customHeight="1">
      <c r="B36" s="125"/>
      <c r="C36" s="151"/>
      <c r="D36" s="365" t="s">
        <v>235</v>
      </c>
      <c r="E36" s="365"/>
      <c r="F36" s="366" t="s">
        <v>236</v>
      </c>
      <c r="G36" s="367"/>
      <c r="H36" s="356"/>
      <c r="I36" s="356"/>
    </row>
    <row r="37" spans="2:9" ht="30.75" customHeight="1">
      <c r="B37" s="125"/>
      <c r="C37" s="151"/>
      <c r="D37" s="365" t="s">
        <v>237</v>
      </c>
      <c r="E37" s="365"/>
      <c r="F37" s="368" t="s">
        <v>238</v>
      </c>
      <c r="G37" s="369"/>
      <c r="H37" s="356"/>
      <c r="I37" s="356"/>
    </row>
    <row r="38" spans="2:9" ht="33" customHeight="1">
      <c r="B38" s="125"/>
      <c r="C38" s="151"/>
      <c r="D38" s="365" t="s">
        <v>239</v>
      </c>
      <c r="E38" s="365"/>
      <c r="F38" s="368" t="s">
        <v>238</v>
      </c>
      <c r="G38" s="369"/>
      <c r="H38" s="356"/>
      <c r="I38" s="356"/>
    </row>
    <row r="39" spans="2:9" ht="30" customHeight="1">
      <c r="B39" s="125"/>
      <c r="C39" s="151"/>
      <c r="D39" s="365" t="s">
        <v>240</v>
      </c>
      <c r="E39" s="365"/>
      <c r="F39" s="368" t="s">
        <v>238</v>
      </c>
      <c r="G39" s="369"/>
      <c r="H39" s="356"/>
      <c r="I39" s="356"/>
    </row>
    <row r="40" spans="2:9" ht="30" customHeight="1">
      <c r="B40" s="125"/>
      <c r="C40" s="151"/>
      <c r="D40" s="365" t="s">
        <v>241</v>
      </c>
      <c r="E40" s="365"/>
      <c r="F40" s="368" t="s">
        <v>238</v>
      </c>
      <c r="G40" s="369"/>
      <c r="H40" s="356"/>
      <c r="I40" s="356"/>
    </row>
    <row r="41" spans="2:9" ht="30" customHeight="1">
      <c r="B41" s="125"/>
      <c r="C41" s="151"/>
      <c r="D41" s="370" t="s">
        <v>242</v>
      </c>
      <c r="E41" s="371"/>
      <c r="F41" s="366" t="s">
        <v>243</v>
      </c>
      <c r="G41" s="367"/>
      <c r="H41" s="356"/>
      <c r="I41" s="356"/>
    </row>
    <row r="42" spans="2:9" ht="35.25" customHeight="1">
      <c r="B42" s="125"/>
      <c r="C42" s="151"/>
      <c r="D42" s="365" t="s">
        <v>244</v>
      </c>
      <c r="E42" s="365"/>
      <c r="F42" s="366" t="s">
        <v>245</v>
      </c>
      <c r="G42" s="367"/>
      <c r="H42" s="356"/>
      <c r="I42" s="356"/>
    </row>
    <row r="43" spans="2:9" ht="31.5" customHeight="1">
      <c r="B43" s="125"/>
      <c r="C43" s="151"/>
      <c r="D43" s="365" t="s">
        <v>237</v>
      </c>
      <c r="E43" s="365"/>
      <c r="F43" s="368" t="s">
        <v>238</v>
      </c>
      <c r="G43" s="369"/>
      <c r="H43" s="356"/>
      <c r="I43" s="356"/>
    </row>
    <row r="44" spans="2:9" ht="35.25" customHeight="1">
      <c r="B44" s="125"/>
      <c r="C44" s="151"/>
      <c r="D44" s="365" t="s">
        <v>246</v>
      </c>
      <c r="E44" s="365"/>
      <c r="F44" s="368" t="s">
        <v>238</v>
      </c>
      <c r="G44" s="369"/>
      <c r="H44" s="356"/>
      <c r="I44" s="356"/>
    </row>
    <row r="45" spans="2:9" ht="57" customHeight="1">
      <c r="B45" s="125"/>
      <c r="C45" s="151"/>
      <c r="D45" s="365" t="s">
        <v>241</v>
      </c>
      <c r="E45" s="365"/>
      <c r="F45" s="368" t="s">
        <v>238</v>
      </c>
      <c r="G45" s="369"/>
      <c r="H45" s="356"/>
      <c r="I45" s="356"/>
    </row>
    <row r="46" spans="2:9" ht="32.25" customHeight="1">
      <c r="B46" s="125"/>
      <c r="C46" s="151"/>
      <c r="D46" s="365" t="s">
        <v>239</v>
      </c>
      <c r="E46" s="365"/>
      <c r="F46" s="368" t="s">
        <v>238</v>
      </c>
      <c r="G46" s="369"/>
      <c r="H46" s="356"/>
      <c r="I46" s="356"/>
    </row>
    <row r="47" spans="2:9" ht="32.25" customHeight="1">
      <c r="B47" s="125"/>
      <c r="C47" s="151"/>
      <c r="D47" s="370" t="s">
        <v>247</v>
      </c>
      <c r="E47" s="371"/>
      <c r="F47" s="372" t="s">
        <v>248</v>
      </c>
      <c r="G47" s="373"/>
      <c r="H47" s="356"/>
      <c r="I47" s="356"/>
    </row>
    <row r="48" spans="2:9" ht="32.25" customHeight="1">
      <c r="B48" s="125"/>
      <c r="C48" s="151"/>
      <c r="D48" s="365" t="s">
        <v>249</v>
      </c>
      <c r="E48" s="365"/>
      <c r="F48" s="366" t="s">
        <v>250</v>
      </c>
      <c r="G48" s="367"/>
      <c r="H48" s="356"/>
      <c r="I48" s="356"/>
    </row>
    <row r="49" spans="2:9" ht="32.25" customHeight="1">
      <c r="B49" s="125"/>
      <c r="C49" s="151"/>
      <c r="D49" s="365" t="s">
        <v>251</v>
      </c>
      <c r="E49" s="365"/>
      <c r="F49" s="366" t="s">
        <v>252</v>
      </c>
      <c r="G49" s="367"/>
      <c r="H49" s="356"/>
      <c r="I49" s="356"/>
    </row>
    <row r="50" spans="2:9" ht="32.25" customHeight="1">
      <c r="B50" s="125"/>
      <c r="C50" s="151"/>
      <c r="D50" s="365" t="s">
        <v>253</v>
      </c>
      <c r="E50" s="365"/>
      <c r="F50" s="366" t="s">
        <v>254</v>
      </c>
      <c r="G50" s="367"/>
      <c r="H50" s="356"/>
      <c r="I50" s="356"/>
    </row>
    <row r="51" spans="2:9" ht="32.25" customHeight="1">
      <c r="B51" s="125"/>
      <c r="C51" s="151"/>
      <c r="D51" s="147"/>
      <c r="E51" s="147"/>
      <c r="F51" s="149"/>
      <c r="G51" s="149"/>
      <c r="H51" s="356"/>
      <c r="I51" s="356"/>
    </row>
    <row r="52" spans="2:9" ht="32.25" customHeight="1">
      <c r="B52" s="125"/>
      <c r="C52" s="151"/>
      <c r="D52" s="147"/>
      <c r="E52" s="147"/>
      <c r="F52" s="149"/>
      <c r="G52" s="149"/>
    </row>
    <row r="53" spans="2:9" ht="32.25" customHeight="1">
      <c r="B53" s="125"/>
      <c r="C53" s="151"/>
      <c r="D53" s="147"/>
      <c r="E53" s="147"/>
      <c r="F53" s="149"/>
      <c r="G53" s="149"/>
    </row>
    <row r="54" spans="2:9" ht="21.75" customHeight="1">
      <c r="B54" s="359" t="s">
        <v>255</v>
      </c>
      <c r="C54" s="360"/>
      <c r="D54" s="360"/>
      <c r="E54" s="360"/>
      <c r="F54" s="360"/>
      <c r="G54" s="361"/>
    </row>
    <row r="55" spans="2:9" ht="21.75" customHeight="1">
      <c r="B55" s="359" t="s">
        <v>256</v>
      </c>
      <c r="C55" s="360"/>
      <c r="D55" s="360"/>
      <c r="E55" s="360"/>
      <c r="F55" s="360"/>
      <c r="G55" s="361"/>
    </row>
    <row r="56" spans="2:9" ht="20.25" customHeight="1">
      <c r="B56" s="359" t="s">
        <v>257</v>
      </c>
      <c r="C56" s="360"/>
      <c r="D56" s="360"/>
      <c r="E56" s="360"/>
      <c r="F56" s="360"/>
      <c r="G56" s="361"/>
    </row>
    <row r="57" spans="2:9" ht="20.25" customHeight="1">
      <c r="B57" s="359" t="s">
        <v>258</v>
      </c>
      <c r="C57" s="360"/>
      <c r="D57" s="360"/>
      <c r="E57" s="360"/>
      <c r="F57" s="360"/>
      <c r="G57" s="361"/>
    </row>
    <row r="58" spans="2:9" ht="18" customHeight="1" thickBot="1">
      <c r="B58" s="362" t="s">
        <v>259</v>
      </c>
      <c r="C58" s="363"/>
      <c r="D58" s="363"/>
      <c r="E58" s="363"/>
      <c r="F58" s="363"/>
      <c r="G58" s="364"/>
    </row>
    <row r="59" spans="2:9">
      <c r="B59" s="152"/>
      <c r="C59" s="153"/>
      <c r="D59" s="152"/>
      <c r="E59" s="152"/>
      <c r="F59" s="152"/>
      <c r="G59" s="152"/>
    </row>
  </sheetData>
  <mergeCells count="125">
    <mergeCell ref="B2:G2"/>
    <mergeCell ref="B3:G3"/>
    <mergeCell ref="B4:G4"/>
    <mergeCell ref="B6:G7"/>
    <mergeCell ref="D9:E9"/>
    <mergeCell ref="F9:G9"/>
    <mergeCell ref="D13:E13"/>
    <mergeCell ref="F13:G13"/>
    <mergeCell ref="D14:E14"/>
    <mergeCell ref="F14:G14"/>
    <mergeCell ref="D15:E15"/>
    <mergeCell ref="F15:G15"/>
    <mergeCell ref="D10:E10"/>
    <mergeCell ref="F10:G10"/>
    <mergeCell ref="D11:E11"/>
    <mergeCell ref="F11:G11"/>
    <mergeCell ref="D12:E12"/>
    <mergeCell ref="F12:G12"/>
    <mergeCell ref="F19:G19"/>
    <mergeCell ref="F20:G20"/>
    <mergeCell ref="D21:E21"/>
    <mergeCell ref="F21:G21"/>
    <mergeCell ref="D22:E22"/>
    <mergeCell ref="F22:G22"/>
    <mergeCell ref="D16:E16"/>
    <mergeCell ref="F16:G16"/>
    <mergeCell ref="D17:E17"/>
    <mergeCell ref="F17:G17"/>
    <mergeCell ref="D18:E18"/>
    <mergeCell ref="F18:G18"/>
    <mergeCell ref="C26:G26"/>
    <mergeCell ref="B27:G27"/>
    <mergeCell ref="D29:E29"/>
    <mergeCell ref="F29:G29"/>
    <mergeCell ref="D30:E30"/>
    <mergeCell ref="F30:G30"/>
    <mergeCell ref="D23:E23"/>
    <mergeCell ref="F23:G23"/>
    <mergeCell ref="D24:E24"/>
    <mergeCell ref="F24:G24"/>
    <mergeCell ref="D25:E25"/>
    <mergeCell ref="F25:G25"/>
    <mergeCell ref="D34:E34"/>
    <mergeCell ref="F34:G34"/>
    <mergeCell ref="D35:E35"/>
    <mergeCell ref="F35:G35"/>
    <mergeCell ref="D36:E36"/>
    <mergeCell ref="F36:G36"/>
    <mergeCell ref="D31:E31"/>
    <mergeCell ref="F31:G31"/>
    <mergeCell ref="D32:E32"/>
    <mergeCell ref="F32:G32"/>
    <mergeCell ref="D33:E33"/>
    <mergeCell ref="F33:G33"/>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H20:I20"/>
    <mergeCell ref="H21:I21"/>
    <mergeCell ref="H22:I22"/>
    <mergeCell ref="H23:I23"/>
    <mergeCell ref="H24:I24"/>
    <mergeCell ref="H15:I15"/>
    <mergeCell ref="H16:I16"/>
    <mergeCell ref="H17:I17"/>
    <mergeCell ref="H18:I18"/>
    <mergeCell ref="H19:I19"/>
    <mergeCell ref="H34:I34"/>
    <mergeCell ref="H35:I35"/>
    <mergeCell ref="H36:I36"/>
    <mergeCell ref="H37:I37"/>
    <mergeCell ref="H38:I38"/>
    <mergeCell ref="H25:I25"/>
    <mergeCell ref="H30:I30"/>
    <mergeCell ref="H31:I31"/>
    <mergeCell ref="H32:I32"/>
    <mergeCell ref="H33:I33"/>
    <mergeCell ref="H49:I49"/>
    <mergeCell ref="H50:I50"/>
    <mergeCell ref="H51:I51"/>
    <mergeCell ref="H44:I44"/>
    <mergeCell ref="H45:I45"/>
    <mergeCell ref="H46:I46"/>
    <mergeCell ref="H47:I47"/>
    <mergeCell ref="H48:I48"/>
    <mergeCell ref="H39:I39"/>
    <mergeCell ref="H40:I40"/>
    <mergeCell ref="H41:I41"/>
    <mergeCell ref="H42:I42"/>
    <mergeCell ref="H43:I43"/>
  </mergeCells>
  <printOptions horizontalCentered="1"/>
  <pageMargins left="0.31496062992125984" right="0.31496062992125984" top="1.1417322834645669" bottom="1.1417322834645669" header="0.31496062992125984" footer="0.31496062992125984"/>
  <pageSetup scale="77"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pageSetUpPr fitToPage="1"/>
  </sheetPr>
  <dimension ref="A1:IW79"/>
  <sheetViews>
    <sheetView showGridLines="0" topLeftCell="A51" zoomScale="80" zoomScaleNormal="80" zoomScalePageLayoutView="50" workbookViewId="0">
      <selection activeCell="A70" sqref="A70:A79"/>
    </sheetView>
  </sheetViews>
  <sheetFormatPr baseColWidth="10" defaultColWidth="11.42578125" defaultRowHeight="15"/>
  <cols>
    <col min="1" max="1" width="5" bestFit="1" customWidth="1"/>
    <col min="2" max="2" width="43.570312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2.28515625" customWidth="1"/>
    <col min="10" max="10" width="33.28515625" customWidth="1"/>
    <col min="11" max="11" width="25.5703125" customWidth="1"/>
    <col min="12" max="12" width="19.140625" style="241" hidden="1" customWidth="1"/>
    <col min="13" max="13" width="25.5703125" customWidth="1"/>
    <col min="14" max="14" width="26.28515625" customWidth="1"/>
    <col min="15" max="15" width="15.140625" hidden="1" customWidth="1"/>
    <col min="16" max="257" width="11.42578125" style="16"/>
    <col min="258" max="16384" width="11.42578125" style="21"/>
  </cols>
  <sheetData>
    <row r="1" spans="1:257" s="18" customFormat="1" ht="27">
      <c r="A1" s="474"/>
      <c r="B1" s="475"/>
      <c r="C1" s="475"/>
      <c r="D1" s="41"/>
      <c r="E1" s="42"/>
      <c r="F1" s="42"/>
      <c r="G1" s="42"/>
      <c r="H1" s="42"/>
      <c r="I1" s="42"/>
      <c r="J1" s="42"/>
      <c r="K1" s="42"/>
      <c r="L1" s="240"/>
      <c r="M1" s="42"/>
      <c r="N1" s="43"/>
      <c r="O1" s="42"/>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row>
    <row r="2" spans="1:257" s="18" customFormat="1" ht="27">
      <c r="A2" s="476"/>
      <c r="B2" s="477"/>
      <c r="C2" s="477"/>
      <c r="D2" s="36"/>
      <c r="E2" s="35"/>
      <c r="F2" s="35"/>
      <c r="G2" s="35"/>
      <c r="H2" s="35"/>
      <c r="I2" s="35"/>
      <c r="J2" s="35"/>
      <c r="K2" s="35"/>
      <c r="L2" s="228"/>
      <c r="M2" s="35"/>
      <c r="N2" s="44"/>
      <c r="O2" s="35"/>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spans="1:257" s="18" customFormat="1" ht="27">
      <c r="A3" s="45"/>
      <c r="B3" s="1"/>
      <c r="C3" s="1"/>
      <c r="D3" s="36"/>
      <c r="E3" s="35"/>
      <c r="F3" s="35"/>
      <c r="G3" s="35"/>
      <c r="H3" s="35"/>
      <c r="I3" s="35"/>
      <c r="J3" s="35"/>
      <c r="K3" s="35"/>
      <c r="L3" s="228"/>
      <c r="M3" s="35"/>
      <c r="N3" s="44"/>
      <c r="O3" s="35"/>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spans="1:257" s="18" customFormat="1" ht="18">
      <c r="A4" s="478" t="s">
        <v>260</v>
      </c>
      <c r="B4" s="478"/>
      <c r="C4" s="478"/>
      <c r="D4" s="487"/>
      <c r="E4" s="488"/>
      <c r="F4" s="488"/>
      <c r="G4" s="488"/>
      <c r="H4" s="488"/>
      <c r="I4" s="488"/>
      <c r="J4" s="488"/>
      <c r="K4" s="488"/>
      <c r="L4" s="488"/>
      <c r="M4" s="488"/>
      <c r="N4" s="489"/>
      <c r="O4" s="198"/>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spans="1:257" s="18" customFormat="1" ht="56.45" customHeight="1">
      <c r="A5" s="478" t="s">
        <v>261</v>
      </c>
      <c r="B5" s="478"/>
      <c r="C5" s="478"/>
      <c r="D5" s="487"/>
      <c r="E5" s="488"/>
      <c r="F5" s="488"/>
      <c r="G5" s="488"/>
      <c r="H5" s="488"/>
      <c r="I5" s="488"/>
      <c r="J5" s="488"/>
      <c r="K5" s="488"/>
      <c r="L5" s="488"/>
      <c r="M5" s="488"/>
      <c r="N5" s="489"/>
      <c r="O5" s="199"/>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57" s="18" customFormat="1" ht="18">
      <c r="A6" s="478" t="s">
        <v>262</v>
      </c>
      <c r="B6" s="478"/>
      <c r="C6" s="478"/>
      <c r="D6" s="487"/>
      <c r="E6" s="488"/>
      <c r="F6" s="488"/>
      <c r="G6" s="488"/>
      <c r="H6" s="488"/>
      <c r="I6" s="488"/>
      <c r="J6" s="488"/>
      <c r="K6" s="488"/>
      <c r="L6" s="488"/>
      <c r="M6" s="488"/>
      <c r="N6" s="489"/>
      <c r="O6" s="154"/>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spans="1:257" s="18" customFormat="1" ht="15.6" customHeight="1" thickBot="1">
      <c r="A7" s="155" t="s">
        <v>263</v>
      </c>
      <c r="B7" s="156"/>
      <c r="C7" s="156"/>
      <c r="D7" s="482" t="s">
        <v>264</v>
      </c>
      <c r="E7" s="494" t="s">
        <v>265</v>
      </c>
      <c r="F7" s="495"/>
      <c r="G7" s="495"/>
      <c r="H7" s="496"/>
      <c r="I7" s="498" t="s">
        <v>266</v>
      </c>
      <c r="J7" s="499"/>
      <c r="K7" s="499"/>
      <c r="L7" s="499"/>
      <c r="M7" s="500"/>
      <c r="N7" s="490" t="s">
        <v>267</v>
      </c>
      <c r="O7" s="491"/>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spans="1:257" s="18" customFormat="1" ht="17.25" customHeight="1" thickTop="1">
      <c r="A8" s="479" t="s">
        <v>268</v>
      </c>
      <c r="B8" s="481" t="s">
        <v>269</v>
      </c>
      <c r="C8" s="133" t="s">
        <v>270</v>
      </c>
      <c r="D8" s="482"/>
      <c r="E8" s="492" t="s">
        <v>208</v>
      </c>
      <c r="F8" s="492" t="s">
        <v>271</v>
      </c>
      <c r="G8" s="492" t="s">
        <v>272</v>
      </c>
      <c r="H8" s="492" t="s">
        <v>214</v>
      </c>
      <c r="I8" s="497" t="s">
        <v>273</v>
      </c>
      <c r="J8" s="127" t="s">
        <v>274</v>
      </c>
      <c r="K8" s="497" t="s">
        <v>266</v>
      </c>
      <c r="L8" s="497" t="s">
        <v>275</v>
      </c>
      <c r="M8" s="497" t="s">
        <v>276</v>
      </c>
      <c r="N8" s="453" t="s">
        <v>277</v>
      </c>
      <c r="O8" s="453" t="s">
        <v>278</v>
      </c>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spans="1:257" s="20" customFormat="1" ht="66" customHeight="1" thickBot="1">
      <c r="A9" s="480"/>
      <c r="B9" s="482"/>
      <c r="C9" s="98" t="s">
        <v>279</v>
      </c>
      <c r="D9" s="482"/>
      <c r="E9" s="493"/>
      <c r="F9" s="493"/>
      <c r="G9" s="493"/>
      <c r="H9" s="493"/>
      <c r="I9" s="493"/>
      <c r="J9" s="134" t="s">
        <v>280</v>
      </c>
      <c r="K9" s="493" t="s">
        <v>281</v>
      </c>
      <c r="L9" s="493"/>
      <c r="M9" s="493" t="s">
        <v>281</v>
      </c>
      <c r="N9" s="455"/>
      <c r="O9" s="454"/>
      <c r="P9" s="17"/>
      <c r="Q9" s="19" t="s">
        <v>282</v>
      </c>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row>
    <row r="10" spans="1:257" ht="45.75" thickBot="1">
      <c r="A10" s="413">
        <v>1</v>
      </c>
      <c r="B10" s="486" t="s">
        <v>283</v>
      </c>
      <c r="C10" s="483" t="s">
        <v>284</v>
      </c>
      <c r="D10" s="160" t="s">
        <v>285</v>
      </c>
      <c r="E10" s="471">
        <v>12</v>
      </c>
      <c r="F10" s="471">
        <v>3</v>
      </c>
      <c r="G10" s="468">
        <f>+F10/E10</f>
        <v>0.25</v>
      </c>
      <c r="H10" s="447"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Media - 3</v>
      </c>
      <c r="I10" s="161" t="s">
        <v>286</v>
      </c>
      <c r="J10" s="173" t="s">
        <v>287</v>
      </c>
      <c r="K10" s="161" t="str">
        <f>IFERROR(CONCATENATE(INDEX('8- Políticas de Administración '!$B$16:$F$53,MATCH('5- Identificación de Riesgos'!J10,'8- Políticas de Administración '!$C$16:$C$54,0),1)," - ",L10),"")</f>
        <v>Menor - 2</v>
      </c>
      <c r="L10" s="195">
        <f>IFERROR(VLOOKUP(INDEX('8- Políticas de Administración '!$B$16:$F$63,MATCH('5- Identificación de Riesgos'!J10,'8- Políticas de Administración '!$C$16:$C$64,0),1),'8- Políticas de Administración '!$B$16:$F$64,5,FALSE),"")</f>
        <v>2</v>
      </c>
      <c r="M10" s="441" t="str">
        <f>IFERROR(CONCATENATE(INDEX('8- Políticas de Administración '!$B$16:$F$53,MATCH(ROUND(AVERAGE(L10:L19),0),'8- Políticas de Administración '!$F$16:$F$53,0),1)," - ",ROUND(AVERAGE(L10:L19),0)),"")</f>
        <v>Moderado - 3</v>
      </c>
      <c r="N10" s="450" t="str">
        <f>IFERROR(CONCATENATE(VLOOKUP((LEFT(H10,LEN(H10)-4)&amp;LEFT(M10,LEN(M10)-4)),'9- Matriz de Calor '!$D$18:$E$42,2,0)," - ",RIGHT(H10,1)*RIGHT(M10,1)),"")</f>
        <v>Moderado - 9</v>
      </c>
      <c r="O10" s="459">
        <f>RIGHT(H10,1)*RIGHT(M10,1)</f>
        <v>9</v>
      </c>
      <c r="P10" s="17"/>
    </row>
    <row r="11" spans="1:257" ht="45">
      <c r="A11" s="414"/>
      <c r="B11" s="445"/>
      <c r="C11" s="484"/>
      <c r="D11" s="170" t="s">
        <v>288</v>
      </c>
      <c r="E11" s="472"/>
      <c r="F11" s="472"/>
      <c r="G11" s="469"/>
      <c r="H11" s="448"/>
      <c r="I11" s="162" t="s">
        <v>289</v>
      </c>
      <c r="J11" s="97" t="s">
        <v>290</v>
      </c>
      <c r="K11" s="161" t="str">
        <f>IFERROR(CONCATENATE(INDEX('8- Políticas de Administración '!$B$16:$F$53,MATCH('5- Identificación de Riesgos'!J10,'8- Políticas de Administración '!$C$16:$C$54,0),1)," - ",L11),"")</f>
        <v>Menor - 5</v>
      </c>
      <c r="L11" s="196">
        <f>IFERROR(VLOOKUP(INDEX('8- Políticas de Administración '!$B$16:$F$63,MATCH('5- Identificación de Riesgos'!J11,'8- Políticas de Administración '!$C$16:$C$64,0),1),'8- Políticas de Administración '!$B$16:$F$64,5,FALSE),"")</f>
        <v>5</v>
      </c>
      <c r="M11" s="442"/>
      <c r="N11" s="451"/>
      <c r="O11" s="459"/>
      <c r="P11" s="17"/>
    </row>
    <row r="12" spans="1:257" ht="30.75" thickBot="1">
      <c r="A12" s="414"/>
      <c r="B12" s="445"/>
      <c r="C12" s="484"/>
      <c r="D12" s="171" t="s">
        <v>291</v>
      </c>
      <c r="E12" s="472"/>
      <c r="F12" s="472"/>
      <c r="G12" s="469"/>
      <c r="H12" s="448"/>
      <c r="I12" s="162" t="s">
        <v>292</v>
      </c>
      <c r="J12" s="97" t="s">
        <v>293</v>
      </c>
      <c r="K12" s="162" t="str">
        <f>IFERROR(CONCATENATE(INDEX('8- Políticas de Administración '!$B$16:$F$53,MATCH('5- Identificación de Riesgos'!J12,'8- Políticas de Administración '!$C$16:$C$54,0),1)," - ",L12),"")</f>
        <v>Leve - 1</v>
      </c>
      <c r="L12" s="196">
        <f>IFERROR(VLOOKUP(INDEX('8- Políticas de Administración '!$B$16:$F$63,MATCH('5- Identificación de Riesgos'!J12,'8- Políticas de Administración '!$C$16:$C$64,0),1),'8- Políticas de Administración '!$B$16:$F$64,5,FALSE),"")</f>
        <v>1</v>
      </c>
      <c r="M12" s="442"/>
      <c r="N12" s="451"/>
      <c r="O12" s="459"/>
      <c r="P12" s="17"/>
    </row>
    <row r="13" spans="1:257" ht="30.75" thickBot="1">
      <c r="A13" s="414"/>
      <c r="B13" s="445"/>
      <c r="C13" s="484"/>
      <c r="D13" s="171" t="s">
        <v>294</v>
      </c>
      <c r="E13" s="472"/>
      <c r="F13" s="472"/>
      <c r="G13" s="469"/>
      <c r="H13" s="448"/>
      <c r="I13" s="162" t="s">
        <v>295</v>
      </c>
      <c r="J13" s="97" t="s">
        <v>296</v>
      </c>
      <c r="K13" s="161" t="str">
        <f>IFERROR(CONCATENATE(INDEX('8- Políticas de Administración '!$B$16:$F$53,MATCH('5- Identificación de Riesgos'!J13,'8- Políticas de Administración '!$C$16:$C$54,0),1)," - ",L13),"")</f>
        <v>Moderado - 3</v>
      </c>
      <c r="L13" s="196">
        <f>IFERROR(VLOOKUP(INDEX('8- Políticas de Administración '!$B$16:$F$63,MATCH('5- Identificación de Riesgos'!J13,'8- Políticas de Administración '!$C$16:$C$64,0),1),'8- Políticas de Administración '!$B$16:$F$64,5,FALSE),"")</f>
        <v>3</v>
      </c>
      <c r="M13" s="442"/>
      <c r="N13" s="451"/>
      <c r="O13" s="459"/>
      <c r="P13" s="17"/>
    </row>
    <row r="14" spans="1:257" ht="17.25" thickBot="1">
      <c r="A14" s="414"/>
      <c r="B14" s="445"/>
      <c r="C14" s="484"/>
      <c r="D14" s="170" t="s">
        <v>297</v>
      </c>
      <c r="E14" s="472"/>
      <c r="F14" s="472"/>
      <c r="G14" s="469"/>
      <c r="H14" s="448"/>
      <c r="I14" s="162"/>
      <c r="J14" s="97"/>
      <c r="K14" s="161" t="str">
        <f>IFERROR(CONCATENATE(INDEX('8- Políticas de Administración '!$B$16:$F$53,MATCH('5- Identificación de Riesgos'!J14,'8- Políticas de Administración '!$C$16:$C$54,0),1)," - ",L14),"")</f>
        <v/>
      </c>
      <c r="L14" s="196" t="str">
        <f>IFERROR(VLOOKUP(INDEX('8- Políticas de Administración '!$B$16:$F$63,MATCH('5- Identificación de Riesgos'!J14,'8- Políticas de Administración '!$C$16:$C$64,0),1),'8- Políticas de Administración '!$B$16:$F$64,5,FALSE),"")</f>
        <v/>
      </c>
      <c r="M14" s="442"/>
      <c r="N14" s="451"/>
      <c r="O14" s="459"/>
      <c r="P14" s="17"/>
    </row>
    <row r="15" spans="1:257" ht="17.25" thickBot="1">
      <c r="A15" s="414"/>
      <c r="B15" s="445"/>
      <c r="C15" s="484"/>
      <c r="D15" s="170"/>
      <c r="E15" s="472"/>
      <c r="F15" s="472"/>
      <c r="G15" s="469"/>
      <c r="H15" s="448"/>
      <c r="I15" s="162"/>
      <c r="J15" s="97"/>
      <c r="K15" s="161" t="str">
        <f>IFERROR(CONCATENATE(INDEX('8- Políticas de Administración '!$B$16:$F$53,MATCH('5- Identificación de Riesgos'!J15,'8- Políticas de Administración '!$C$16:$C$54,0),1)," - ",L15),"")</f>
        <v/>
      </c>
      <c r="L15" s="196" t="str">
        <f>IFERROR(VLOOKUP(INDEX('8- Políticas de Administración '!$B$16:$F$63,MATCH('5- Identificación de Riesgos'!J15,'8- Políticas de Administración '!$C$16:$C$64,0),1),'8- Políticas de Administración '!$B$16:$F$64,5,FALSE),"")</f>
        <v/>
      </c>
      <c r="M15" s="442"/>
      <c r="N15" s="451"/>
      <c r="O15" s="459"/>
      <c r="P15" s="17"/>
    </row>
    <row r="16" spans="1:257" ht="17.25" thickBot="1">
      <c r="A16" s="414"/>
      <c r="B16" s="445"/>
      <c r="C16" s="484"/>
      <c r="D16" s="170"/>
      <c r="E16" s="472"/>
      <c r="F16" s="472"/>
      <c r="G16" s="469"/>
      <c r="H16" s="448"/>
      <c r="I16" s="162"/>
      <c r="J16" s="97"/>
      <c r="K16" s="161" t="str">
        <f>IFERROR(CONCATENATE(INDEX('8- Políticas de Administración '!$B$16:$F$53,MATCH('5- Identificación de Riesgos'!J16,'8- Políticas de Administración '!$C$16:$C$54,0),1)," - ",L16),"")</f>
        <v/>
      </c>
      <c r="L16" s="196" t="str">
        <f>IFERROR(VLOOKUP(INDEX('8- Políticas de Administración '!$B$16:$F$63,MATCH('5- Identificación de Riesgos'!J16,'8- Políticas de Administración '!$C$16:$C$64,0),1),'8- Políticas de Administración '!$B$16:$F$64,5,FALSE),"")</f>
        <v/>
      </c>
      <c r="M16" s="442"/>
      <c r="N16" s="451"/>
      <c r="O16" s="459"/>
      <c r="P16" s="17"/>
    </row>
    <row r="17" spans="1:16" ht="17.25" thickBot="1">
      <c r="A17" s="414"/>
      <c r="B17" s="445"/>
      <c r="C17" s="484"/>
      <c r="D17" s="170"/>
      <c r="E17" s="472"/>
      <c r="F17" s="472"/>
      <c r="G17" s="469"/>
      <c r="H17" s="448"/>
      <c r="I17" s="162"/>
      <c r="J17" s="97"/>
      <c r="K17" s="161" t="str">
        <f>IFERROR(CONCATENATE(INDEX('8- Políticas de Administración '!$B$16:$F$53,MATCH('5- Identificación de Riesgos'!J17,'8- Políticas de Administración '!$C$16:$C$54,0),1)," - ",L17),"")</f>
        <v/>
      </c>
      <c r="L17" s="196" t="str">
        <f>IFERROR(VLOOKUP(INDEX('8- Políticas de Administración '!$B$16:$F$63,MATCH('5- Identificación de Riesgos'!J17,'8- Políticas de Administración '!$C$16:$C$64,0),1),'8- Políticas de Administración '!$B$16:$F$64,5,FALSE),"")</f>
        <v/>
      </c>
      <c r="M17" s="442"/>
      <c r="N17" s="451"/>
      <c r="O17" s="459"/>
      <c r="P17" s="17"/>
    </row>
    <row r="18" spans="1:16" ht="16.5">
      <c r="A18" s="414"/>
      <c r="B18" s="445"/>
      <c r="C18" s="484"/>
      <c r="D18" s="170"/>
      <c r="E18" s="472"/>
      <c r="F18" s="472"/>
      <c r="G18" s="469"/>
      <c r="H18" s="448"/>
      <c r="I18" s="162"/>
      <c r="J18" s="97"/>
      <c r="K18" s="161" t="str">
        <f>IFERROR(CONCATENATE(INDEX('8- Políticas de Administración '!$B$16:$F$53,MATCH('5- Identificación de Riesgos'!J18,'8- Políticas de Administración '!$C$16:$C$54,0),1)," - ",L18),"")</f>
        <v/>
      </c>
      <c r="L18" s="196" t="str">
        <f>IFERROR(VLOOKUP(INDEX('8- Políticas de Administración '!$B$16:$F$63,MATCH('5- Identificación de Riesgos'!J18,'8- Políticas de Administración '!$C$16:$C$64,0),1),'8- Políticas de Administración '!$B$16:$F$64,5,FALSE),"")</f>
        <v/>
      </c>
      <c r="M18" s="442"/>
      <c r="N18" s="451"/>
      <c r="O18" s="459"/>
      <c r="P18" s="17"/>
    </row>
    <row r="19" spans="1:16" ht="17.25" thickBot="1">
      <c r="A19" s="415"/>
      <c r="B19" s="446"/>
      <c r="C19" s="485"/>
      <c r="D19" s="172"/>
      <c r="E19" s="473"/>
      <c r="F19" s="473"/>
      <c r="G19" s="470"/>
      <c r="H19" s="449"/>
      <c r="I19" s="163"/>
      <c r="J19" s="174"/>
      <c r="K19" s="163" t="str">
        <f>IFERROR(CONCATENATE(INDEX('8- Políticas de Administración '!$B$16:$F$53,MATCH('5- Identificación de Riesgos'!J19,'8- Políticas de Administración '!$C$16:$C$54,0),1)," - ",L19),"")</f>
        <v/>
      </c>
      <c r="L19" s="197" t="str">
        <f>IFERROR(VLOOKUP(INDEX('8- Políticas de Administración '!$B$16:$F$63,MATCH('5- Identificación de Riesgos'!J19,'8- Políticas de Administración '!$C$16:$C$64,0),1),'8- Políticas de Administración '!$B$16:$F$64,5,FALSE),"")</f>
        <v/>
      </c>
      <c r="M19" s="443"/>
      <c r="N19" s="452"/>
      <c r="O19" s="459"/>
      <c r="P19" s="17"/>
    </row>
    <row r="20" spans="1:16" ht="45">
      <c r="A20" s="413">
        <v>2</v>
      </c>
      <c r="B20" s="444" t="s">
        <v>298</v>
      </c>
      <c r="C20" s="460" t="s">
        <v>299</v>
      </c>
      <c r="D20" s="204" t="s">
        <v>300</v>
      </c>
      <c r="E20" s="441">
        <v>40</v>
      </c>
      <c r="F20" s="441">
        <v>10</v>
      </c>
      <c r="G20" s="463">
        <f t="shared" ref="G20" si="0">F20/E20</f>
        <v>0.25</v>
      </c>
      <c r="H20" s="447" t="str">
        <f>CONCATENATE(IF(G20&lt;='8-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 - ",VLOOKUP(IF(G20&lt;='8-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valida"))))),'8- Políticas de Administración '!$B$6:$F$10,5,FALSE))</f>
        <v>Media - 3</v>
      </c>
      <c r="I20" s="161" t="s">
        <v>286</v>
      </c>
      <c r="J20" s="173" t="s">
        <v>287</v>
      </c>
      <c r="K20" s="161" t="str">
        <f>IFERROR(CONCATENATE(INDEX('8- Políticas de Administración '!$B$16:$F$53,MATCH('5- Identificación de Riesgos'!J20,'8- Políticas de Administración '!$C$16:$C$54,0),1)," - ",L20),"")</f>
        <v>Menor - 2</v>
      </c>
      <c r="L20" s="195">
        <f>IFERROR(VLOOKUP(INDEX('8- Políticas de Administración '!$B$16:$F$63,MATCH('5- Identificación de Riesgos'!J20,'8- Políticas de Administración '!$C$16:$C$64,0),1),'8- Políticas de Administración '!$B$16:$F$64,5,FALSE),"")</f>
        <v>2</v>
      </c>
      <c r="M20" s="441" t="str">
        <f>IFERROR(CONCATENATE(INDEX('8- Políticas de Administración '!$B$16:$F$53,MATCH(ROUND(AVERAGE(L20:L29),0),'8- Políticas de Administración '!$F$16:$F$53,0),1)," - ",ROUND(AVERAGE(L20:L29),0)),"")</f>
        <v>Menor - 2</v>
      </c>
      <c r="N20" s="450" t="str">
        <f>IFERROR(CONCATENATE(VLOOKUP((LEFT(H20,LEN(H20)-4)&amp;LEFT(M20,LEN(M20)-4)),'9- Matriz de Calor '!$D$18:$E$42,2,0)," - ",RIGHT(H20,1)*RIGHT(M20,1)),"")</f>
        <v>Moderado - 6</v>
      </c>
      <c r="O20" s="459">
        <f>RIGHT(H20,1)*RIGHT(M20,1)</f>
        <v>6</v>
      </c>
    </row>
    <row r="21" spans="1:16" ht="30">
      <c r="A21" s="414"/>
      <c r="B21" s="445"/>
      <c r="C21" s="461"/>
      <c r="D21" s="204" t="s">
        <v>301</v>
      </c>
      <c r="E21" s="442"/>
      <c r="F21" s="442"/>
      <c r="G21" s="464"/>
      <c r="H21" s="448"/>
      <c r="I21" s="162" t="s">
        <v>295</v>
      </c>
      <c r="J21" s="97" t="s">
        <v>302</v>
      </c>
      <c r="K21" s="162" t="str">
        <f>IFERROR(CONCATENATE(INDEX('8- Políticas de Administración '!$B$16:$F$53,MATCH('5- Identificación de Riesgos'!J21,'8- Políticas de Administración '!$C$16:$C$54,0),1)," - ",L21),"")</f>
        <v>Menor - 2</v>
      </c>
      <c r="L21" s="196">
        <f>IFERROR(VLOOKUP(INDEX('8- Políticas de Administración '!$B$16:$F$63,MATCH('5- Identificación de Riesgos'!J21,'8- Políticas de Administración '!$C$16:$C$64,0),1),'8- Políticas de Administración '!$B$16:$F$64,5,FALSE),"")</f>
        <v>2</v>
      </c>
      <c r="M21" s="442"/>
      <c r="N21" s="451"/>
      <c r="O21" s="459"/>
    </row>
    <row r="22" spans="1:16" ht="30">
      <c r="A22" s="414"/>
      <c r="B22" s="445"/>
      <c r="C22" s="461"/>
      <c r="D22" s="204" t="s">
        <v>303</v>
      </c>
      <c r="E22" s="442"/>
      <c r="F22" s="442"/>
      <c r="G22" s="464"/>
      <c r="H22" s="448"/>
      <c r="I22" s="162" t="s">
        <v>292</v>
      </c>
      <c r="J22" s="97" t="s">
        <v>304</v>
      </c>
      <c r="K22" s="162" t="str">
        <f>IFERROR(CONCATENATE(INDEX('8- Políticas de Administración '!$B$16:$F$53,MATCH('5- Identificación de Riesgos'!J12,'8- Políticas de Administración '!$C$16:$C$54,0),1)," - ",L22),"")</f>
        <v>Leve - 2</v>
      </c>
      <c r="L22" s="196">
        <f>IFERROR(VLOOKUP(INDEX('8- Políticas de Administración '!$B$16:$F$63,MATCH('5- Identificación de Riesgos'!J22,'8- Políticas de Administración '!$C$16:$C$64,0),1),'8- Políticas de Administración '!$B$16:$F$64,5,FALSE),"")</f>
        <v>2</v>
      </c>
      <c r="M22" s="442"/>
      <c r="N22" s="451"/>
      <c r="O22" s="459"/>
    </row>
    <row r="23" spans="1:16" ht="69" customHeight="1">
      <c r="A23" s="414"/>
      <c r="B23" s="445"/>
      <c r="C23" s="461"/>
      <c r="D23" s="205" t="s">
        <v>305</v>
      </c>
      <c r="E23" s="442"/>
      <c r="F23" s="442"/>
      <c r="G23" s="464"/>
      <c r="H23" s="448"/>
      <c r="I23" s="162"/>
      <c r="J23" s="97"/>
      <c r="K23" s="162" t="str">
        <f>IFERROR(CONCATENATE(INDEX('8- Políticas de Administración '!$B$16:$F$53,MATCH('5- Identificación de Riesgos'!J23,'8- Políticas de Administración '!$C$16:$C$54,0),1)," - ",L23),"")</f>
        <v/>
      </c>
      <c r="L23" s="196" t="str">
        <f>IFERROR(VLOOKUP(INDEX('8- Políticas de Administración '!$B$16:$F$63,MATCH('5- Identificación de Riesgos'!J23,'8- Políticas de Administración '!$C$16:$C$64,0),1),'8- Políticas de Administración '!$B$16:$F$64,5,FALSE),"")</f>
        <v/>
      </c>
      <c r="M23" s="442"/>
      <c r="N23" s="451"/>
      <c r="O23" s="459"/>
    </row>
    <row r="24" spans="1:16" ht="45" customHeight="1">
      <c r="A24" s="414"/>
      <c r="B24" s="445"/>
      <c r="C24" s="461"/>
      <c r="D24" s="204" t="s">
        <v>306</v>
      </c>
      <c r="E24" s="442"/>
      <c r="F24" s="442"/>
      <c r="G24" s="464"/>
      <c r="H24" s="448"/>
      <c r="I24" s="162"/>
      <c r="J24" s="97"/>
      <c r="K24" s="162" t="str">
        <f>IFERROR(CONCATENATE(INDEX('8- Políticas de Administración '!$B$16:$F$53,MATCH('5- Identificación de Riesgos'!J24,'8- Políticas de Administración '!$C$16:$C$54,0),1)," - ",L24),"")</f>
        <v/>
      </c>
      <c r="L24" s="196" t="str">
        <f>IFERROR(VLOOKUP(INDEX('8- Políticas de Administración '!$B$16:$F$63,MATCH('5- Identificación de Riesgos'!J24,'8- Políticas de Administración '!$C$16:$C$64,0),1),'8- Políticas de Administración '!$B$16:$F$64,5,FALSE),"")</f>
        <v/>
      </c>
      <c r="M24" s="442"/>
      <c r="N24" s="451"/>
      <c r="O24" s="459"/>
    </row>
    <row r="25" spans="1:16" ht="58.5" customHeight="1">
      <c r="A25" s="414"/>
      <c r="B25" s="445"/>
      <c r="C25" s="461"/>
      <c r="D25" s="204"/>
      <c r="E25" s="442"/>
      <c r="F25" s="442"/>
      <c r="G25" s="464"/>
      <c r="H25" s="448"/>
      <c r="I25" s="162"/>
      <c r="J25" s="97"/>
      <c r="K25" s="162" t="str">
        <f>IFERROR(CONCATENATE(INDEX('8- Políticas de Administración '!$B$16:$F$53,MATCH('5- Identificación de Riesgos'!J25,'8- Políticas de Administración '!$C$16:$C$54,0),1)," - ",L25),"")</f>
        <v/>
      </c>
      <c r="L25" s="196" t="str">
        <f>IFERROR(VLOOKUP(INDEX('8- Políticas de Administración '!$B$16:$F$63,MATCH('5- Identificación de Riesgos'!J25,'8- Políticas de Administración '!$C$16:$C$64,0),1),'8- Políticas de Administración '!$B$16:$F$64,5,FALSE),"")</f>
        <v/>
      </c>
      <c r="M25" s="442"/>
      <c r="N25" s="451"/>
      <c r="O25" s="459"/>
    </row>
    <row r="26" spans="1:16">
      <c r="A26" s="414"/>
      <c r="B26" s="445"/>
      <c r="C26" s="461"/>
      <c r="D26" s="206"/>
      <c r="E26" s="442"/>
      <c r="F26" s="442"/>
      <c r="G26" s="464"/>
      <c r="H26" s="448"/>
      <c r="I26" s="162"/>
      <c r="J26" s="97"/>
      <c r="K26" s="162" t="str">
        <f>IFERROR(CONCATENATE(INDEX('8- Políticas de Administración '!$B$16:$F$53,MATCH('5- Identificación de Riesgos'!J26,'8- Políticas de Administración '!$C$16:$C$54,0),1)," - ",L26),"")</f>
        <v/>
      </c>
      <c r="L26" s="196" t="str">
        <f>IFERROR(VLOOKUP(INDEX('8- Políticas de Administración '!$B$16:$F$63,MATCH('5- Identificación de Riesgos'!J26,'8- Políticas de Administración '!$C$16:$C$64,0),1),'8- Políticas de Administración '!$B$16:$F$64,5,FALSE),"")</f>
        <v/>
      </c>
      <c r="M26" s="442"/>
      <c r="N26" s="451"/>
      <c r="O26" s="459"/>
    </row>
    <row r="27" spans="1:16">
      <c r="A27" s="414"/>
      <c r="B27" s="445"/>
      <c r="C27" s="461"/>
      <c r="D27" s="204"/>
      <c r="E27" s="442"/>
      <c r="F27" s="442"/>
      <c r="G27" s="464"/>
      <c r="H27" s="448"/>
      <c r="I27" s="162"/>
      <c r="J27" s="97"/>
      <c r="K27" s="162" t="str">
        <f>IFERROR(CONCATENATE(INDEX('8- Políticas de Administración '!$B$16:$F$53,MATCH('5- Identificación de Riesgos'!J27,'8- Políticas de Administración '!$C$16:$C$54,0),1)," - ",L27),"")</f>
        <v/>
      </c>
      <c r="L27" s="196" t="str">
        <f>IFERROR(VLOOKUP(INDEX('8- Políticas de Administración '!$B$16:$F$63,MATCH('5- Identificación de Riesgos'!J27,'8- Políticas de Administración '!$C$16:$C$64,0),1),'8- Políticas de Administración '!$B$16:$F$64,5,FALSE),"")</f>
        <v/>
      </c>
      <c r="M27" s="442"/>
      <c r="N27" s="451"/>
      <c r="O27" s="459"/>
    </row>
    <row r="28" spans="1:16">
      <c r="A28" s="414"/>
      <c r="B28" s="445"/>
      <c r="C28" s="461"/>
      <c r="D28" s="206"/>
      <c r="E28" s="442"/>
      <c r="F28" s="442"/>
      <c r="G28" s="464"/>
      <c r="H28" s="448"/>
      <c r="I28" s="162"/>
      <c r="J28" s="97"/>
      <c r="K28" s="162" t="str">
        <f>IFERROR(CONCATENATE(INDEX('8- Políticas de Administración '!$B$16:$F$53,MATCH('5- Identificación de Riesgos'!J28,'8- Políticas de Administración '!$C$16:$C$54,0),1)," - ",L28),"")</f>
        <v/>
      </c>
      <c r="L28" s="196" t="str">
        <f>IFERROR(VLOOKUP(INDEX('8- Políticas de Administración '!$B$16:$F$63,MATCH('5- Identificación de Riesgos'!J28,'8- Políticas de Administración '!$C$16:$C$64,0),1),'8- Políticas de Administración '!$B$16:$F$64,5,FALSE),"")</f>
        <v/>
      </c>
      <c r="M28" s="442"/>
      <c r="N28" s="451"/>
      <c r="O28" s="459"/>
    </row>
    <row r="29" spans="1:16" ht="15.75" thickBot="1">
      <c r="A29" s="415"/>
      <c r="B29" s="446"/>
      <c r="C29" s="462"/>
      <c r="D29" s="207"/>
      <c r="E29" s="443"/>
      <c r="F29" s="443"/>
      <c r="G29" s="465"/>
      <c r="H29" s="449"/>
      <c r="I29" s="163"/>
      <c r="J29" s="174"/>
      <c r="K29" s="163" t="str">
        <f>IFERROR(CONCATENATE(INDEX('8- Políticas de Administración '!$B$16:$F$53,MATCH('5- Identificación de Riesgos'!J29,'8- Políticas de Administración '!$C$16:$C$54,0),1)," - ",L29),"")</f>
        <v/>
      </c>
      <c r="L29" s="197" t="str">
        <f>IFERROR(VLOOKUP(INDEX('8- Políticas de Administración '!$B$16:$F$63,MATCH('5- Identificación de Riesgos'!J29,'8- Políticas de Administración '!$C$16:$C$64,0),1),'8- Políticas de Administración '!$B$16:$F$64,5,FALSE),"")</f>
        <v/>
      </c>
      <c r="M29" s="443"/>
      <c r="N29" s="452"/>
      <c r="O29" s="459"/>
    </row>
    <row r="30" spans="1:16" ht="45">
      <c r="A30" s="413">
        <v>3</v>
      </c>
      <c r="B30" s="444" t="s">
        <v>307</v>
      </c>
      <c r="C30" s="436" t="s">
        <v>308</v>
      </c>
      <c r="D30" s="208" t="s">
        <v>309</v>
      </c>
      <c r="E30" s="441">
        <v>40</v>
      </c>
      <c r="F30" s="441">
        <v>8</v>
      </c>
      <c r="G30" s="463">
        <f t="shared" ref="G30" si="1">F30/E30</f>
        <v>0.2</v>
      </c>
      <c r="H30" s="447"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Media - 3</v>
      </c>
      <c r="I30" s="161" t="s">
        <v>286</v>
      </c>
      <c r="J30" s="173" t="s">
        <v>287</v>
      </c>
      <c r="K30" s="161" t="str">
        <f>IFERROR(CONCATENATE(INDEX('8- Políticas de Administración '!$B$16:$F$53,MATCH('5- Identificación de Riesgos'!J30,'8- Políticas de Administración '!$C$16:$C$54,0),1)," - ",L30),"")</f>
        <v>Menor - 2</v>
      </c>
      <c r="L30" s="195">
        <f>IFERROR(VLOOKUP(INDEX('8- Políticas de Administración '!$B$16:$F$63,MATCH('5- Identificación de Riesgos'!J30,'8- Políticas de Administración '!$C$16:$C$64,0),1),'8- Políticas de Administración '!$B$16:$F$64,5,FALSE),"")</f>
        <v>2</v>
      </c>
      <c r="M30" s="441" t="str">
        <f>IFERROR(CONCATENATE(INDEX('8- Políticas de Administración '!$B$16:$F$53,MATCH(ROUND(AVERAGE(L30:L39),0),'8- Políticas de Administración '!$F$16:$F$53,0),1)," - ",ROUND(AVERAGE(L30:L39),0)),"")</f>
        <v>Menor - 2</v>
      </c>
      <c r="N30" s="450" t="str">
        <f>IFERROR(CONCATENATE(VLOOKUP((LEFT(H30,LEN(H30)-4)&amp;LEFT(M30,LEN(M30)-4)),'9- Matriz de Calor '!$D$18:$E$42,2,0)," - ",RIGHT(H30,1)*RIGHT(M30,1)),"")</f>
        <v>Moderado - 6</v>
      </c>
      <c r="O30" s="459">
        <f>RIGHT(H30,1)*RIGHT(M30,1)</f>
        <v>6</v>
      </c>
    </row>
    <row r="31" spans="1:16" ht="30">
      <c r="A31" s="414"/>
      <c r="B31" s="445"/>
      <c r="C31" s="437"/>
      <c r="D31" s="203" t="s">
        <v>310</v>
      </c>
      <c r="E31" s="442"/>
      <c r="F31" s="442"/>
      <c r="G31" s="464"/>
      <c r="H31" s="448"/>
      <c r="I31" s="162" t="s">
        <v>289</v>
      </c>
      <c r="J31" s="97" t="s">
        <v>311</v>
      </c>
      <c r="K31" s="162" t="str">
        <f>IFERROR(CONCATENATE(INDEX('8- Políticas de Administración '!$B$16:$F$53,MATCH('5- Identificación de Riesgos'!J31,'8- Políticas de Administración '!$C$16:$C$54,0),1)," - ",L31),"")</f>
        <v>Menor - 2</v>
      </c>
      <c r="L31" s="196">
        <f>IFERROR(VLOOKUP(INDEX('8- Políticas de Administración '!$B$16:$F$63,MATCH('5- Identificación de Riesgos'!J31,'8- Políticas de Administración '!$C$16:$C$64,0),1),'8- Políticas de Administración '!$B$16:$F$64,5,FALSE),"")</f>
        <v>2</v>
      </c>
      <c r="M31" s="442"/>
      <c r="N31" s="451"/>
      <c r="O31" s="459"/>
    </row>
    <row r="32" spans="1:16" ht="30">
      <c r="A32" s="414"/>
      <c r="B32" s="445"/>
      <c r="C32" s="437"/>
      <c r="D32" s="203" t="s">
        <v>312</v>
      </c>
      <c r="E32" s="442"/>
      <c r="F32" s="442"/>
      <c r="G32" s="464"/>
      <c r="H32" s="448"/>
      <c r="I32" s="162" t="s">
        <v>292</v>
      </c>
      <c r="J32" s="97" t="s">
        <v>304</v>
      </c>
      <c r="K32" s="162" t="str">
        <f>IFERROR(CONCATENATE(INDEX('8- Políticas de Administración '!$B$16:$F$53,MATCH('5- Identificación de Riesgos'!J32,'8- Políticas de Administración '!$C$16:$C$54,0),1)," - ",L32),"")</f>
        <v>Menor - 2</v>
      </c>
      <c r="L32" s="196">
        <f>IFERROR(VLOOKUP(INDEX('8- Políticas de Administración '!$B$16:$F$63,MATCH('5- Identificación de Riesgos'!J32,'8- Políticas de Administración '!$C$16:$C$64,0),1),'8- Políticas de Administración '!$B$16:$F$64,5,FALSE),"")</f>
        <v>2</v>
      </c>
      <c r="M32" s="442"/>
      <c r="N32" s="451"/>
      <c r="O32" s="459"/>
    </row>
    <row r="33" spans="1:15" ht="30">
      <c r="A33" s="414"/>
      <c r="B33" s="445"/>
      <c r="C33" s="437"/>
      <c r="D33" s="203" t="s">
        <v>313</v>
      </c>
      <c r="E33" s="442"/>
      <c r="F33" s="442"/>
      <c r="G33" s="464"/>
      <c r="H33" s="448"/>
      <c r="I33" s="162"/>
      <c r="J33" s="97"/>
      <c r="K33" s="162" t="str">
        <f>IFERROR(CONCATENATE(INDEX('8- Políticas de Administración '!$B$16:$F$53,MATCH('5- Identificación de Riesgos'!J33,'8- Políticas de Administración '!$C$16:$C$54,0),1)," - ",L33),"")</f>
        <v/>
      </c>
      <c r="L33" s="196" t="str">
        <f>IFERROR(VLOOKUP(INDEX('8- Políticas de Administración '!$B$16:$F$63,MATCH('5- Identificación de Riesgos'!J33,'8- Políticas de Administración '!$C$16:$C$64,0),1),'8- Políticas de Administración '!$B$16:$F$64,5,FALSE),"")</f>
        <v/>
      </c>
      <c r="M33" s="442"/>
      <c r="N33" s="451"/>
      <c r="O33" s="459"/>
    </row>
    <row r="34" spans="1:15" ht="30">
      <c r="A34" s="414"/>
      <c r="B34" s="445"/>
      <c r="C34" s="437"/>
      <c r="D34" s="203" t="s">
        <v>314</v>
      </c>
      <c r="E34" s="442"/>
      <c r="F34" s="442"/>
      <c r="G34" s="464"/>
      <c r="H34" s="448"/>
      <c r="I34" s="162"/>
      <c r="J34" s="97"/>
      <c r="K34" s="162" t="str">
        <f>IFERROR(CONCATENATE(INDEX('8- Políticas de Administración '!$B$16:$F$53,MATCH('5- Identificación de Riesgos'!J34,'8- Políticas de Administración '!$C$16:$C$54,0),1)," - ",L34),"")</f>
        <v/>
      </c>
      <c r="L34" s="196" t="str">
        <f>IFERROR(VLOOKUP(INDEX('8- Políticas de Administración '!$B$16:$F$63,MATCH('5- Identificación de Riesgos'!J34,'8- Políticas de Administración '!$C$16:$C$64,0),1),'8- Políticas de Administración '!$B$16:$F$64,5,FALSE),"")</f>
        <v/>
      </c>
      <c r="M34" s="442"/>
      <c r="N34" s="451"/>
      <c r="O34" s="459"/>
    </row>
    <row r="35" spans="1:15">
      <c r="A35" s="414"/>
      <c r="B35" s="445"/>
      <c r="C35" s="437"/>
      <c r="D35" s="203"/>
      <c r="E35" s="442"/>
      <c r="F35" s="442"/>
      <c r="G35" s="464"/>
      <c r="H35" s="448"/>
      <c r="I35" s="162"/>
      <c r="J35" s="97"/>
      <c r="K35" s="162" t="str">
        <f>IFERROR(CONCATENATE(INDEX('8- Políticas de Administración '!$B$16:$F$53,MATCH('5- Identificación de Riesgos'!J35,'8- Políticas de Administración '!$C$16:$C$54,0),1)," - ",L35),"")</f>
        <v/>
      </c>
      <c r="L35" s="196" t="str">
        <f>IFERROR(VLOOKUP(INDEX('8- Políticas de Administración '!$B$16:$F$63,MATCH('5- Identificación de Riesgos'!J35,'8- Políticas de Administración '!$C$16:$C$64,0),1),'8- Políticas de Administración '!$B$16:$F$64,5,FALSE),"")</f>
        <v/>
      </c>
      <c r="M35" s="442"/>
      <c r="N35" s="451"/>
      <c r="O35" s="459"/>
    </row>
    <row r="36" spans="1:15">
      <c r="A36" s="414"/>
      <c r="B36" s="445"/>
      <c r="C36" s="437"/>
      <c r="D36" s="164"/>
      <c r="E36" s="442"/>
      <c r="F36" s="442"/>
      <c r="G36" s="464"/>
      <c r="H36" s="448"/>
      <c r="I36" s="162"/>
      <c r="J36" s="97"/>
      <c r="K36" s="162" t="str">
        <f>IFERROR(CONCATENATE(INDEX('8- Políticas de Administración '!$B$16:$F$53,MATCH('5- Identificación de Riesgos'!J36,'8- Políticas de Administración '!$C$16:$C$54,0),1)," - ",L36),"")</f>
        <v/>
      </c>
      <c r="L36" s="196" t="str">
        <f>IFERROR(VLOOKUP(INDEX('8- Políticas de Administración '!$B$16:$F$63,MATCH('5- Identificación de Riesgos'!J36,'8- Políticas de Administración '!$C$16:$C$64,0),1),'8- Políticas de Administración '!$B$16:$F$64,5,FALSE),"")</f>
        <v/>
      </c>
      <c r="M36" s="442"/>
      <c r="N36" s="451"/>
      <c r="O36" s="459"/>
    </row>
    <row r="37" spans="1:15">
      <c r="A37" s="414"/>
      <c r="B37" s="445"/>
      <c r="C37" s="437"/>
      <c r="D37" s="164"/>
      <c r="E37" s="442"/>
      <c r="F37" s="442"/>
      <c r="G37" s="464"/>
      <c r="H37" s="448"/>
      <c r="I37" s="162"/>
      <c r="J37" s="97"/>
      <c r="K37" s="162" t="str">
        <f>IFERROR(CONCATENATE(INDEX('8- Políticas de Administración '!$B$16:$F$53,MATCH('5- Identificación de Riesgos'!J37,'8- Políticas de Administración '!$C$16:$C$54,0),1)," - ",L37),"")</f>
        <v/>
      </c>
      <c r="L37" s="196" t="str">
        <f>IFERROR(VLOOKUP(INDEX('8- Políticas de Administración '!$B$16:$F$63,MATCH('5- Identificación de Riesgos'!J37,'8- Políticas de Administración '!$C$16:$C$64,0),1),'8- Políticas de Administración '!$B$16:$F$64,5,FALSE),"")</f>
        <v/>
      </c>
      <c r="M37" s="442"/>
      <c r="N37" s="451"/>
      <c r="O37" s="459"/>
    </row>
    <row r="38" spans="1:15">
      <c r="A38" s="414"/>
      <c r="B38" s="445"/>
      <c r="C38" s="437"/>
      <c r="D38" s="201"/>
      <c r="E38" s="442"/>
      <c r="F38" s="442"/>
      <c r="G38" s="464"/>
      <c r="H38" s="448"/>
      <c r="I38" s="162"/>
      <c r="J38" s="97"/>
      <c r="K38" s="162" t="str">
        <f>IFERROR(CONCATENATE(INDEX('8- Políticas de Administración '!$B$16:$F$53,MATCH('5- Identificación de Riesgos'!J38,'8- Políticas de Administración '!$C$16:$C$54,0),1)," - ",L38),"")</f>
        <v/>
      </c>
      <c r="L38" s="196" t="str">
        <f>IFERROR(VLOOKUP(INDEX('8- Políticas de Administración '!$B$16:$F$63,MATCH('5- Identificación de Riesgos'!J38,'8- Políticas de Administración '!$C$16:$C$64,0),1),'8- Políticas de Administración '!$B$16:$F$64,5,FALSE),"")</f>
        <v/>
      </c>
      <c r="M38" s="442"/>
      <c r="N38" s="451"/>
      <c r="O38" s="459"/>
    </row>
    <row r="39" spans="1:15" ht="15.75" thickBot="1">
      <c r="A39" s="415"/>
      <c r="B39" s="446"/>
      <c r="C39" s="438"/>
      <c r="D39" s="202"/>
      <c r="E39" s="443"/>
      <c r="F39" s="443"/>
      <c r="G39" s="465"/>
      <c r="H39" s="449"/>
      <c r="I39" s="163"/>
      <c r="J39" s="174"/>
      <c r="K39" s="163" t="str">
        <f>IFERROR(CONCATENATE(INDEX('8- Políticas de Administración '!$B$16:$F$53,MATCH('5- Identificación de Riesgos'!J39,'8- Políticas de Administración '!$C$16:$C$54,0),1)," - ",L39),"")</f>
        <v/>
      </c>
      <c r="L39" s="197" t="str">
        <f>IFERROR(VLOOKUP(INDEX('8- Políticas de Administración '!$B$16:$F$63,MATCH('5- Identificación de Riesgos'!J39,'8- Políticas de Administración '!$C$16:$C$64,0),1),'8- Políticas de Administración '!$B$16:$F$64,5,FALSE),"")</f>
        <v/>
      </c>
      <c r="M39" s="443"/>
      <c r="N39" s="452"/>
      <c r="O39" s="459"/>
    </row>
    <row r="40" spans="1:15" ht="45">
      <c r="A40" s="413">
        <v>4</v>
      </c>
      <c r="B40" s="444" t="s">
        <v>315</v>
      </c>
      <c r="C40" s="436" t="s">
        <v>316</v>
      </c>
      <c r="D40" s="208" t="s">
        <v>317</v>
      </c>
      <c r="E40" s="441">
        <v>6000000</v>
      </c>
      <c r="F40" s="441">
        <v>25</v>
      </c>
      <c r="G40" s="463">
        <f t="shared" ref="G40" si="2">F40/E40</f>
        <v>4.1666666666666669E-6</v>
      </c>
      <c r="H40" s="447" t="s">
        <v>318</v>
      </c>
      <c r="I40" s="161" t="s">
        <v>286</v>
      </c>
      <c r="J40" s="173" t="s">
        <v>287</v>
      </c>
      <c r="K40" s="161" t="str">
        <f>IFERROR(CONCATENATE(INDEX('8- Políticas de Administración '!$B$16:$F$53,MATCH('5- Identificación de Riesgos'!J40,'8- Políticas de Administración '!$C$16:$C$54,0),1)," - ",L40),"")</f>
        <v>Menor - 2</v>
      </c>
      <c r="L40" s="195">
        <f>IFERROR(VLOOKUP(INDEX('8- Políticas de Administración '!$B$16:$F$63,MATCH('5- Identificación de Riesgos'!J40,'8- Políticas de Administración '!$C$16:$C$64,0),1),'8- Políticas de Administración '!$B$16:$F$64,5,FALSE),"")</f>
        <v>2</v>
      </c>
      <c r="M40" s="441" t="str">
        <f>IFERROR(CONCATENATE(INDEX('8- Políticas de Administración '!$B$16:$F$53,MATCH(ROUND(AVERAGE(L40:L49),0),'8- Políticas de Administración '!$F$16:$F$53,0),1)," - ",ROUND(AVERAGE(L40:L49),0)),"")</f>
        <v>Menor - 2</v>
      </c>
      <c r="N40" s="450" t="str">
        <f>IFERROR(CONCATENATE(VLOOKUP((LEFT(H40,LEN(H40)-4)&amp;LEFT(M40,LEN(M40)-4)),'9- Matriz de Calor '!$D$18:$E$42,2,0)," - ",RIGHT(H40,1)*RIGHT(M40,1)),"")</f>
        <v>Bajo - 2</v>
      </c>
      <c r="O40" s="459">
        <f>RIGHT(H40,1)*RIGHT(M40,1)</f>
        <v>2</v>
      </c>
    </row>
    <row r="41" spans="1:15" ht="45">
      <c r="A41" s="414"/>
      <c r="B41" s="445"/>
      <c r="C41" s="437"/>
      <c r="D41" s="203" t="s">
        <v>319</v>
      </c>
      <c r="E41" s="442"/>
      <c r="F41" s="442"/>
      <c r="G41" s="464"/>
      <c r="H41" s="448"/>
      <c r="I41" s="162" t="s">
        <v>320</v>
      </c>
      <c r="J41" s="97" t="s">
        <v>311</v>
      </c>
      <c r="K41" s="162" t="str">
        <f>IFERROR(CONCATENATE(INDEX('8- Políticas de Administración '!$B$16:$F$53,MATCH('5- Identificación de Riesgos'!J41,'8- Políticas de Administración '!$C$16:$C$54,0),1)," - ",L41),"")</f>
        <v>Menor - 2</v>
      </c>
      <c r="L41" s="196">
        <f>IFERROR(VLOOKUP(INDEX('8- Políticas de Administración '!$B$16:$F$63,MATCH('5- Identificación de Riesgos'!J41,'8- Políticas de Administración '!$C$16:$C$64,0),1),'8- Políticas de Administración '!$B$16:$F$64,5,FALSE),"")</f>
        <v>2</v>
      </c>
      <c r="M41" s="442"/>
      <c r="N41" s="451"/>
      <c r="O41" s="459"/>
    </row>
    <row r="42" spans="1:15" ht="30">
      <c r="A42" s="414"/>
      <c r="B42" s="445"/>
      <c r="C42" s="437"/>
      <c r="D42" s="203"/>
      <c r="E42" s="442"/>
      <c r="F42" s="442"/>
      <c r="G42" s="464"/>
      <c r="H42" s="448"/>
      <c r="I42" s="162" t="s">
        <v>289</v>
      </c>
      <c r="J42" s="97" t="s">
        <v>304</v>
      </c>
      <c r="K42" s="162" t="str">
        <f>IFERROR(CONCATENATE(INDEX('8- Políticas de Administración '!$B$16:$F$53,MATCH('5- Identificación de Riesgos'!J42,'8- Políticas de Administración '!$C$16:$C$54,0),1)," - ",L42),"")</f>
        <v>Menor - 2</v>
      </c>
      <c r="L42" s="196">
        <f>IFERROR(VLOOKUP(INDEX('8- Políticas de Administración '!$B$16:$F$63,MATCH('5- Identificación de Riesgos'!J42,'8- Políticas de Administración '!$C$16:$C$64,0),1),'8- Políticas de Administración '!$B$16:$F$64,5,FALSE),"")</f>
        <v>2</v>
      </c>
      <c r="M42" s="442"/>
      <c r="N42" s="451"/>
      <c r="O42" s="459"/>
    </row>
    <row r="43" spans="1:15">
      <c r="A43" s="414"/>
      <c r="B43" s="445"/>
      <c r="C43" s="437"/>
      <c r="D43" s="203"/>
      <c r="E43" s="442"/>
      <c r="F43" s="442"/>
      <c r="G43" s="464"/>
      <c r="H43" s="448"/>
      <c r="I43" s="162"/>
      <c r="J43" s="97"/>
      <c r="K43" s="162" t="str">
        <f>IFERROR(CONCATENATE(INDEX('8- Políticas de Administración '!$B$16:$F$53,MATCH('5- Identificación de Riesgos'!J43,'8- Políticas de Administración '!$C$16:$C$54,0),1)," - ",L43),"")</f>
        <v/>
      </c>
      <c r="L43" s="196" t="str">
        <f>IFERROR(VLOOKUP(INDEX('8- Políticas de Administración '!$B$16:$F$63,MATCH('5- Identificación de Riesgos'!J43,'8- Políticas de Administración '!$C$16:$C$64,0),1),'8- Políticas de Administración '!$B$16:$F$64,5,FALSE),"")</f>
        <v/>
      </c>
      <c r="M43" s="442"/>
      <c r="N43" s="451"/>
      <c r="O43" s="459"/>
    </row>
    <row r="44" spans="1:15">
      <c r="A44" s="414"/>
      <c r="B44" s="445"/>
      <c r="C44" s="437"/>
      <c r="D44" s="164" t="s">
        <v>152</v>
      </c>
      <c r="E44" s="442"/>
      <c r="F44" s="442"/>
      <c r="G44" s="464"/>
      <c r="H44" s="448"/>
      <c r="I44" s="162"/>
      <c r="J44" s="97"/>
      <c r="K44" s="162" t="str">
        <f>IFERROR(CONCATENATE(INDEX('8- Políticas de Administración '!$B$16:$F$53,MATCH('5- Identificación de Riesgos'!J44,'8- Políticas de Administración '!$C$16:$C$54,0),1)," - ",L44),"")</f>
        <v/>
      </c>
      <c r="L44" s="196" t="str">
        <f>IFERROR(VLOOKUP(INDEX('8- Políticas de Administración '!$B$16:$F$63,MATCH('5- Identificación de Riesgos'!J44,'8- Políticas de Administración '!$C$16:$C$64,0),1),'8- Políticas de Administración '!$B$16:$F$64,5,FALSE),"")</f>
        <v/>
      </c>
      <c r="M44" s="442"/>
      <c r="N44" s="451"/>
      <c r="O44" s="459"/>
    </row>
    <row r="45" spans="1:15">
      <c r="A45" s="414"/>
      <c r="B45" s="445"/>
      <c r="C45" s="437"/>
      <c r="D45" s="164"/>
      <c r="E45" s="442"/>
      <c r="F45" s="442"/>
      <c r="G45" s="464"/>
      <c r="H45" s="448"/>
      <c r="I45" s="162"/>
      <c r="J45" s="97"/>
      <c r="K45" s="162" t="str">
        <f>IFERROR(CONCATENATE(INDEX('8- Políticas de Administración '!$B$16:$F$53,MATCH('5- Identificación de Riesgos'!J45,'8- Políticas de Administración '!$C$16:$C$54,0),1)," - ",L45),"")</f>
        <v/>
      </c>
      <c r="L45" s="196" t="str">
        <f>IFERROR(VLOOKUP(INDEX('8- Políticas de Administración '!$B$16:$F$63,MATCH('5- Identificación de Riesgos'!J45,'8- Políticas de Administración '!$C$16:$C$64,0),1),'8- Políticas de Administración '!$B$16:$F$64,5,FALSE),"")</f>
        <v/>
      </c>
      <c r="M45" s="442"/>
      <c r="N45" s="451"/>
      <c r="O45" s="459"/>
    </row>
    <row r="46" spans="1:15">
      <c r="A46" s="414"/>
      <c r="B46" s="445"/>
      <c r="C46" s="437"/>
      <c r="D46" s="164"/>
      <c r="E46" s="442"/>
      <c r="F46" s="442"/>
      <c r="G46" s="464"/>
      <c r="H46" s="448"/>
      <c r="I46" s="162"/>
      <c r="J46" s="97"/>
      <c r="K46" s="162" t="str">
        <f>IFERROR(CONCATENATE(INDEX('8- Políticas de Administración '!$B$16:$F$53,MATCH('5- Identificación de Riesgos'!J46,'8- Políticas de Administración '!$C$16:$C$54,0),1)," - ",L46),"")</f>
        <v/>
      </c>
      <c r="L46" s="196" t="str">
        <f>IFERROR(VLOOKUP(INDEX('8- Políticas de Administración '!$B$16:$F$63,MATCH('5- Identificación de Riesgos'!J46,'8- Políticas de Administración '!$C$16:$C$64,0),1),'8- Políticas de Administración '!$B$16:$F$64,5,FALSE),"")</f>
        <v/>
      </c>
      <c r="M46" s="442"/>
      <c r="N46" s="451"/>
      <c r="O46" s="459"/>
    </row>
    <row r="47" spans="1:15">
      <c r="A47" s="414"/>
      <c r="B47" s="445"/>
      <c r="C47" s="437"/>
      <c r="D47" s="164"/>
      <c r="E47" s="442"/>
      <c r="F47" s="442"/>
      <c r="G47" s="464"/>
      <c r="H47" s="448"/>
      <c r="I47" s="162"/>
      <c r="J47" s="97"/>
      <c r="K47" s="162" t="str">
        <f>IFERROR(CONCATENATE(INDEX('8- Políticas de Administración '!$B$16:$F$53,MATCH('5- Identificación de Riesgos'!J47,'8- Políticas de Administración '!$C$16:$C$54,0),1)," - ",L47),"")</f>
        <v/>
      </c>
      <c r="L47" s="196" t="str">
        <f>IFERROR(VLOOKUP(INDEX('8- Políticas de Administración '!$B$16:$F$63,MATCH('5- Identificación de Riesgos'!J47,'8- Políticas de Administración '!$C$16:$C$64,0),1),'8- Políticas de Administración '!$B$16:$F$64,5,FALSE),"")</f>
        <v/>
      </c>
      <c r="M47" s="442"/>
      <c r="N47" s="451"/>
      <c r="O47" s="459"/>
    </row>
    <row r="48" spans="1:15">
      <c r="A48" s="414"/>
      <c r="B48" s="445"/>
      <c r="C48" s="437"/>
      <c r="D48" s="164"/>
      <c r="E48" s="442"/>
      <c r="F48" s="442"/>
      <c r="G48" s="464"/>
      <c r="H48" s="448"/>
      <c r="I48" s="162"/>
      <c r="J48" s="97"/>
      <c r="K48" s="162" t="str">
        <f>IFERROR(CONCATENATE(INDEX('8- Políticas de Administración '!$B$16:$F$53,MATCH('5- Identificación de Riesgos'!J48,'8- Políticas de Administración '!$C$16:$C$54,0),1)," - ",L48),"")</f>
        <v/>
      </c>
      <c r="L48" s="196" t="str">
        <f>IFERROR(VLOOKUP(INDEX('8- Políticas de Administración '!$B$16:$F$63,MATCH('5- Identificación de Riesgos'!J48,'8- Políticas de Administración '!$C$16:$C$64,0),1),'8- Políticas de Administración '!$B$16:$F$64,5,FALSE),"")</f>
        <v/>
      </c>
      <c r="M48" s="442"/>
      <c r="N48" s="451"/>
      <c r="O48" s="459"/>
    </row>
    <row r="49" spans="1:25" ht="15.75" thickBot="1">
      <c r="A49" s="415"/>
      <c r="B49" s="446"/>
      <c r="C49" s="438"/>
      <c r="D49" s="202"/>
      <c r="E49" s="443"/>
      <c r="F49" s="443"/>
      <c r="G49" s="465"/>
      <c r="H49" s="449"/>
      <c r="I49" s="163"/>
      <c r="J49" s="174"/>
      <c r="K49" s="163" t="str">
        <f>IFERROR(CONCATENATE(INDEX('8- Políticas de Administración '!$B$16:$F$53,MATCH('5- Identificación de Riesgos'!J49,'8- Políticas de Administración '!$C$16:$C$54,0),1)," - ",L49),"")</f>
        <v/>
      </c>
      <c r="L49" s="197" t="str">
        <f>IFERROR(VLOOKUP(INDEX('8- Políticas de Administración '!$B$16:$F$63,MATCH('5- Identificación de Riesgos'!J49,'8- Políticas de Administración '!$C$16:$C$64,0),1),'8- Políticas de Administración '!$B$16:$F$64,5,FALSE),"")</f>
        <v/>
      </c>
      <c r="M49" s="443"/>
      <c r="N49" s="452"/>
      <c r="O49" s="459"/>
    </row>
    <row r="50" spans="1:25" ht="45">
      <c r="A50" s="413">
        <v>5</v>
      </c>
      <c r="B50" s="466" t="s">
        <v>321</v>
      </c>
      <c r="C50" s="436" t="s">
        <v>322</v>
      </c>
      <c r="D50" s="209" t="s">
        <v>323</v>
      </c>
      <c r="E50" s="436">
        <v>200</v>
      </c>
      <c r="F50" s="436">
        <v>100</v>
      </c>
      <c r="G50" s="431">
        <f>F50/E50</f>
        <v>0.5</v>
      </c>
      <c r="H50" s="433" t="str">
        <f>CONCATENATE(IF(G50&lt;='8-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 - ",VLOOKUP(IF(G50&lt;='8-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valida"))))),'8- Políticas de Administración '!$B$6:$F$10,5,FALSE))</f>
        <v>Muy Alta - 5</v>
      </c>
      <c r="I50" s="161" t="s">
        <v>292</v>
      </c>
      <c r="J50" s="173" t="s">
        <v>324</v>
      </c>
      <c r="K50" s="161" t="str">
        <f>IFERROR(CONCATENATE(INDEX('8- Políticas de Administración '!$B$16:$F$53,MATCH('5- Identificación de Riesgos'!J50,'8- Políticas de Administración '!$C$16:$C$54,0),1)," - ",L50),"")</f>
        <v>Mayor - 4</v>
      </c>
      <c r="L50" s="195">
        <f>IFERROR(VLOOKUP(INDEX('8- Políticas de Administración '!$B$16:$F$63,MATCH('5- Identificación de Riesgos'!J50,'8- Políticas de Administración '!$C$16:$C$64,0),1),'8- Políticas de Administración '!$B$16:$F$64,5,FALSE),"")</f>
        <v>4</v>
      </c>
      <c r="M50" s="441" t="str">
        <f>IFERROR(CONCATENATE(INDEX('8- Políticas de Administración '!$B$16:$F$53,MATCH(ROUND(AVERAGE(L50:L59),0),'8- Políticas de Administración '!$F$16:$F$53,0),1)," - ",ROUND(AVERAGE(L50:L59),0)),"")</f>
        <v>Mayor - 4</v>
      </c>
      <c r="N50" s="450" t="str">
        <f>IFERROR(CONCATENATE(VLOOKUP((LEFT(H50,LEN(H50)-4)&amp;LEFT(M50,LEN(M50)-4)),'9- Matriz de Calor '!$D$18:$E$42,2,0)," - ",RIGHT(H50,1)*RIGHT(M50,1)),"")</f>
        <v>Alto - 20</v>
      </c>
      <c r="O50" s="456">
        <f>RIGHT(H50,1)*RIGHT(M50,1)</f>
        <v>20</v>
      </c>
    </row>
    <row r="51" spans="1:25" ht="45">
      <c r="A51" s="414"/>
      <c r="B51" s="466"/>
      <c r="C51" s="437"/>
      <c r="D51" s="93" t="s">
        <v>325</v>
      </c>
      <c r="E51" s="437"/>
      <c r="F51" s="437"/>
      <c r="G51" s="422"/>
      <c r="H51" s="434"/>
      <c r="I51" s="162" t="s">
        <v>292</v>
      </c>
      <c r="J51" s="97" t="s">
        <v>324</v>
      </c>
      <c r="K51" s="162" t="str">
        <f>IFERROR(CONCATENATE(INDEX('8- Políticas de Administración '!$B$16:$F$53,MATCH('5- Identificación de Riesgos'!J51,'8- Políticas de Administración '!$C$16:$C$54,0),1)," - ",L51),"")</f>
        <v>Mayor - 4</v>
      </c>
      <c r="L51" s="196">
        <f>IFERROR(VLOOKUP(INDEX('8- Políticas de Administración '!$B$16:$F$63,MATCH('5- Identificación de Riesgos'!J51,'8- Políticas de Administración '!$C$16:$C$64,0),1),'8- Políticas de Administración '!$B$16:$F$64,5,FALSE),"")</f>
        <v>4</v>
      </c>
      <c r="M51" s="442"/>
      <c r="N51" s="451"/>
      <c r="O51" s="457"/>
    </row>
    <row r="52" spans="1:25" ht="30">
      <c r="A52" s="414"/>
      <c r="B52" s="466"/>
      <c r="C52" s="437"/>
      <c r="D52" s="93" t="s">
        <v>326</v>
      </c>
      <c r="E52" s="437"/>
      <c r="F52" s="437"/>
      <c r="G52" s="422"/>
      <c r="H52" s="434"/>
      <c r="I52" s="162"/>
      <c r="J52" s="97"/>
      <c r="K52" s="162" t="str">
        <f>IFERROR(CONCATENATE(INDEX('8- Políticas de Administración '!$B$16:$F$53,MATCH('5- Identificación de Riesgos'!J52,'8- Políticas de Administración '!$C$16:$C$54,0),1)," - ",L52),"")</f>
        <v/>
      </c>
      <c r="L52" s="196" t="str">
        <f>IFERROR(VLOOKUP(INDEX('8- Políticas de Administración '!$B$16:$F$63,MATCH('5- Identificación de Riesgos'!J52,'8- Políticas de Administración '!$C$16:$C$64,0),1),'8- Políticas de Administración '!$B$16:$F$64,5,FALSE),"")</f>
        <v/>
      </c>
      <c r="M52" s="442"/>
      <c r="N52" s="451"/>
      <c r="O52" s="457"/>
    </row>
    <row r="53" spans="1:25" ht="45">
      <c r="A53" s="414"/>
      <c r="B53" s="466"/>
      <c r="C53" s="437"/>
      <c r="D53" s="93" t="s">
        <v>327</v>
      </c>
      <c r="E53" s="437"/>
      <c r="F53" s="437"/>
      <c r="G53" s="422"/>
      <c r="H53" s="434"/>
      <c r="I53" s="162"/>
      <c r="J53" s="97"/>
      <c r="K53" s="162" t="str">
        <f>IFERROR(CONCATENATE(INDEX('8- Políticas de Administración '!$B$16:$F$53,MATCH('5- Identificación de Riesgos'!J53,'8- Políticas de Administración '!$C$16:$C$54,0),1)," - ",L53),"")</f>
        <v/>
      </c>
      <c r="L53" s="196" t="str">
        <f>IFERROR(VLOOKUP(INDEX('8- Políticas de Administración '!$B$16:$F$63,MATCH('5- Identificación de Riesgos'!J53,'8- Políticas de Administración '!$C$16:$C$64,0),1),'8- Políticas de Administración '!$B$16:$F$64,5,FALSE),"")</f>
        <v/>
      </c>
      <c r="M53" s="442"/>
      <c r="N53" s="451"/>
      <c r="O53" s="457"/>
    </row>
    <row r="54" spans="1:25">
      <c r="A54" s="414"/>
      <c r="B54" s="466"/>
      <c r="C54" s="437"/>
      <c r="D54" s="93"/>
      <c r="E54" s="437"/>
      <c r="F54" s="437"/>
      <c r="G54" s="422"/>
      <c r="H54" s="434"/>
      <c r="I54" s="162"/>
      <c r="J54" s="97"/>
      <c r="K54" s="162" t="str">
        <f>IFERROR(CONCATENATE(INDEX('8- Políticas de Administración '!$B$16:$F$53,MATCH('5- Identificación de Riesgos'!J54,'8- Políticas de Administración '!$C$16:$C$54,0),1)," - ",L54),"")</f>
        <v/>
      </c>
      <c r="L54" s="196" t="str">
        <f>IFERROR(VLOOKUP(INDEX('8- Políticas de Administración '!$B$16:$F$63,MATCH('5- Identificación de Riesgos'!J54,'8- Políticas de Administración '!$C$16:$C$64,0),1),'8- Políticas de Administración '!$B$16:$F$64,5,FALSE),"")</f>
        <v/>
      </c>
      <c r="M54" s="442"/>
      <c r="N54" s="451"/>
      <c r="O54" s="457"/>
    </row>
    <row r="55" spans="1:25">
      <c r="A55" s="414"/>
      <c r="B55" s="466"/>
      <c r="C55" s="437"/>
      <c r="D55" s="93"/>
      <c r="E55" s="437"/>
      <c r="F55" s="437"/>
      <c r="G55" s="422"/>
      <c r="H55" s="434"/>
      <c r="I55" s="162"/>
      <c r="J55" s="97"/>
      <c r="K55" s="162" t="str">
        <f>IFERROR(CONCATENATE(INDEX('8- Políticas de Administración '!$B$16:$F$53,MATCH('5- Identificación de Riesgos'!J55,'8- Políticas de Administración '!$C$16:$C$54,0),1)," - ",L55),"")</f>
        <v/>
      </c>
      <c r="L55" s="196" t="str">
        <f>IFERROR(VLOOKUP(INDEX('8- Políticas de Administración '!$B$16:$F$63,MATCH('5- Identificación de Riesgos'!J55,'8- Políticas de Administración '!$C$16:$C$64,0),1),'8- Políticas de Administración '!$B$16:$F$64,5,FALSE),"")</f>
        <v/>
      </c>
      <c r="M55" s="442"/>
      <c r="N55" s="451"/>
      <c r="O55" s="457"/>
    </row>
    <row r="56" spans="1:25">
      <c r="A56" s="414"/>
      <c r="B56" s="466"/>
      <c r="C56" s="437"/>
      <c r="D56" s="210"/>
      <c r="E56" s="437"/>
      <c r="F56" s="437"/>
      <c r="G56" s="422"/>
      <c r="H56" s="434"/>
      <c r="I56" s="162"/>
      <c r="J56" s="97"/>
      <c r="K56" s="162" t="str">
        <f>IFERROR(CONCATENATE(INDEX('8- Políticas de Administración '!$B$16:$F$53,MATCH('5- Identificación de Riesgos'!J56,'8- Políticas de Administración '!$C$16:$C$54,0),1)," - ",L56),"")</f>
        <v/>
      </c>
      <c r="L56" s="196" t="str">
        <f>IFERROR(VLOOKUP(INDEX('8- Políticas de Administración '!$B$16:$F$63,MATCH('5- Identificación de Riesgos'!J56,'8- Políticas de Administración '!$C$16:$C$64,0),1),'8- Políticas de Administración '!$B$16:$F$64,5,FALSE),"")</f>
        <v/>
      </c>
      <c r="M56" s="442"/>
      <c r="N56" s="451"/>
      <c r="O56" s="457"/>
    </row>
    <row r="57" spans="1:25">
      <c r="A57" s="414"/>
      <c r="B57" s="466"/>
      <c r="C57" s="437"/>
      <c r="D57" s="210"/>
      <c r="E57" s="437"/>
      <c r="F57" s="437"/>
      <c r="G57" s="422"/>
      <c r="H57" s="434"/>
      <c r="I57" s="162"/>
      <c r="J57" s="97"/>
      <c r="K57" s="162" t="str">
        <f>IFERROR(CONCATENATE(INDEX('8- Políticas de Administración '!$B$16:$F$53,MATCH('5- Identificación de Riesgos'!J57,'8- Políticas de Administración '!$C$16:$C$54,0),1)," - ",L57),"")</f>
        <v/>
      </c>
      <c r="L57" s="196" t="str">
        <f>IFERROR(VLOOKUP(INDEX('8- Políticas de Administración '!$B$16:$F$63,MATCH('5- Identificación de Riesgos'!J57,'8- Políticas de Administración '!$C$16:$C$64,0),1),'8- Políticas de Administración '!$B$16:$F$64,5,FALSE),"")</f>
        <v/>
      </c>
      <c r="M57" s="442"/>
      <c r="N57" s="451"/>
      <c r="O57" s="457"/>
    </row>
    <row r="58" spans="1:25">
      <c r="A58" s="414"/>
      <c r="B58" s="466"/>
      <c r="C58" s="437"/>
      <c r="D58" s="210"/>
      <c r="E58" s="437"/>
      <c r="F58" s="437"/>
      <c r="G58" s="422"/>
      <c r="H58" s="434"/>
      <c r="I58" s="162"/>
      <c r="J58" s="97"/>
      <c r="K58" s="162" t="str">
        <f>IFERROR(CONCATENATE(INDEX('8- Políticas de Administración '!$B$16:$F$53,MATCH('5- Identificación de Riesgos'!J58,'8- Políticas de Administración '!$C$16:$C$54,0),1)," - ",L58),"")</f>
        <v/>
      </c>
      <c r="L58" s="196" t="str">
        <f>IFERROR(VLOOKUP(INDEX('8- Políticas de Administración '!$B$16:$F$63,MATCH('5- Identificación de Riesgos'!J58,'8- Políticas de Administración '!$C$16:$C$64,0),1),'8- Políticas de Administración '!$B$16:$F$64,5,FALSE),"")</f>
        <v/>
      </c>
      <c r="M58" s="442"/>
      <c r="N58" s="451"/>
      <c r="O58" s="457"/>
    </row>
    <row r="59" spans="1:25" ht="15.75" thickBot="1">
      <c r="A59" s="415"/>
      <c r="B59" s="467"/>
      <c r="C59" s="438"/>
      <c r="D59" s="164"/>
      <c r="E59" s="438"/>
      <c r="F59" s="438"/>
      <c r="G59" s="432"/>
      <c r="H59" s="435"/>
      <c r="I59" s="163"/>
      <c r="J59" s="174"/>
      <c r="K59" s="163" t="str">
        <f>IFERROR(CONCATENATE(INDEX('8- Políticas de Administración '!$B$16:$F$53,MATCH('5- Identificación de Riesgos'!J59,'8- Políticas de Administración '!$C$16:$C$54,0),1)," - ",L59),"")</f>
        <v/>
      </c>
      <c r="L59" s="197" t="str">
        <f>IFERROR(VLOOKUP(INDEX('8- Políticas de Administración '!$B$16:$F$63,MATCH('5- Identificación de Riesgos'!J59,'8- Políticas de Administración '!$C$16:$C$64,0),1),'8- Políticas de Administración '!$B$16:$F$64,5,FALSE),"")</f>
        <v/>
      </c>
      <c r="M59" s="443"/>
      <c r="N59" s="452"/>
      <c r="O59" s="458"/>
    </row>
    <row r="60" spans="1:25" ht="45" customHeight="1">
      <c r="A60" s="501">
        <v>6</v>
      </c>
      <c r="B60" s="423" t="s">
        <v>328</v>
      </c>
      <c r="C60" s="436" t="s">
        <v>329</v>
      </c>
      <c r="D60" s="169" t="s">
        <v>330</v>
      </c>
      <c r="E60" s="439">
        <v>200</v>
      </c>
      <c r="F60" s="429">
        <v>1</v>
      </c>
      <c r="G60" s="431">
        <f t="shared" ref="G60" si="3">F60/E60</f>
        <v>5.0000000000000001E-3</v>
      </c>
      <c r="H60" s="433" t="str">
        <f>CONCATENATE(IF(G60&lt;='8-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 - ",VLOOKUP(IF(G60&lt;='8-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valida"))))),'8- Políticas de Administración '!$B$6:$F$10,5,FALSE))</f>
        <v>Muy Baja - 1</v>
      </c>
      <c r="I60" s="161" t="s">
        <v>286</v>
      </c>
      <c r="J60" s="173" t="s">
        <v>331</v>
      </c>
      <c r="K60" s="161" t="str">
        <f>IFERROR(CONCATENATE(INDEX('8- Políticas de Administración '!$B$16:$F$53,MATCH('5- Identificación de Riesgos'!J60,'8- Políticas de Administración '!$C$16:$C$54,0),1)," - ",L60),"")</f>
        <v>Catastrófico - 5</v>
      </c>
      <c r="L60" s="195">
        <f>IFERROR(VLOOKUP(INDEX('8- Políticas de Administración '!$B$16:$F$63,MATCH('5- Identificación de Riesgos'!J60,'8- Políticas de Administración '!$C$16:$C$64,0),1),'8- Políticas de Administración '!$B$16:$F$64,5,FALSE),"")</f>
        <v>5</v>
      </c>
      <c r="M60" s="441" t="str">
        <f>IFERROR(CONCATENATE(INDEX('8- Políticas de Administración '!$B$16:$F$53,MATCH(ROUND(AVERAGE(L60:L69),0),'8- Políticas de Administración '!$F$16:$F$53,0),1)," - ",ROUND(AVERAGE(L60:L69),0)),"")</f>
        <v>Mayor - 4</v>
      </c>
      <c r="N60" s="439" t="str">
        <f>IFERROR(CONCATENATE(VLOOKUP((LEFT(H60,LEN(H60)-4)&amp;LEFT(M60,LEN(M60)-4)),'9- Matriz de Calor '!$D$18:$E$42,2,0)," - ",RIGHT(H60,1)*RIGHT(M60,1)),"")</f>
        <v>Alto  - 4</v>
      </c>
      <c r="Q60" s="426"/>
      <c r="R60" s="427"/>
      <c r="S60" s="427"/>
      <c r="T60" s="427"/>
      <c r="U60" s="427"/>
      <c r="V60" s="427"/>
      <c r="W60" s="427"/>
      <c r="X60" s="427"/>
      <c r="Y60" s="428"/>
    </row>
    <row r="61" spans="1:25" ht="59.25" customHeight="1">
      <c r="A61" s="502"/>
      <c r="B61" s="424"/>
      <c r="C61" s="437"/>
      <c r="D61" s="211" t="s">
        <v>332</v>
      </c>
      <c r="E61" s="420"/>
      <c r="F61" s="421"/>
      <c r="G61" s="422"/>
      <c r="H61" s="434"/>
      <c r="I61" s="162" t="s">
        <v>289</v>
      </c>
      <c r="J61" s="97" t="s">
        <v>333</v>
      </c>
      <c r="K61" s="162" t="str">
        <f>IFERROR(CONCATENATE(INDEX('8- Políticas de Administración '!$B$16:$F$53,MATCH('5- Identificación de Riesgos'!J61,'8- Políticas de Administración '!$C$16:$C$54,0),1)," - ",L61),"")</f>
        <v>Moderado - 3</v>
      </c>
      <c r="L61" s="196">
        <f>IFERROR(VLOOKUP(INDEX('8- Políticas de Administración '!$B$16:$F$63,MATCH('5- Identificación de Riesgos'!J61,'8- Políticas de Administración '!$C$16:$C$64,0),1),'8- Políticas de Administración '!$B$16:$F$64,5,FALSE),"")</f>
        <v>3</v>
      </c>
      <c r="M61" s="442"/>
      <c r="N61" s="420"/>
      <c r="Q61" s="426"/>
      <c r="R61" s="427"/>
      <c r="S61" s="427"/>
      <c r="T61" s="427"/>
      <c r="U61" s="427"/>
      <c r="V61" s="427"/>
      <c r="W61" s="427"/>
      <c r="X61" s="427"/>
      <c r="Y61" s="428"/>
    </row>
    <row r="62" spans="1:25" ht="15" customHeight="1">
      <c r="A62" s="502"/>
      <c r="B62" s="424"/>
      <c r="C62" s="437"/>
      <c r="D62" s="211"/>
      <c r="E62" s="420"/>
      <c r="F62" s="421"/>
      <c r="G62" s="422"/>
      <c r="H62" s="434"/>
      <c r="I62" s="162"/>
      <c r="J62" s="97"/>
      <c r="K62" s="162" t="str">
        <f>IFERROR(CONCATENATE(INDEX('8- Políticas de Administración '!$B$16:$F$53,MATCH('5- Identificación de Riesgos'!J62,'8- Políticas de Administración '!$C$16:$C$54,0),1)," - ",L62),"")</f>
        <v/>
      </c>
      <c r="L62" s="196" t="str">
        <f>IFERROR(VLOOKUP(INDEX('8- Políticas de Administración '!$B$16:$F$63,MATCH('5- Identificación de Riesgos'!J62,'8- Políticas de Administración '!$C$16:$C$64,0),1),'8- Políticas de Administración '!$B$16:$F$64,5,FALSE),"")</f>
        <v/>
      </c>
      <c r="M62" s="442"/>
      <c r="N62" s="420"/>
      <c r="Q62" s="426"/>
      <c r="R62" s="427"/>
      <c r="S62" s="427"/>
      <c r="T62" s="427"/>
      <c r="U62" s="427"/>
      <c r="V62" s="427"/>
      <c r="W62" s="427"/>
      <c r="X62" s="427"/>
      <c r="Y62" s="428"/>
    </row>
    <row r="63" spans="1:25" ht="15" customHeight="1">
      <c r="A63" s="502"/>
      <c r="B63" s="424"/>
      <c r="C63" s="437"/>
      <c r="D63" s="170"/>
      <c r="E63" s="420"/>
      <c r="F63" s="421"/>
      <c r="G63" s="422"/>
      <c r="H63" s="434"/>
      <c r="I63" s="162"/>
      <c r="J63" s="97"/>
      <c r="K63" s="162" t="str">
        <f>IFERROR(CONCATENATE(INDEX('8- Políticas de Administración '!$B$16:$F$53,MATCH('5- Identificación de Riesgos'!J63,'8- Políticas de Administración '!$C$16:$C$54,0),1)," - ",L63),"")</f>
        <v/>
      </c>
      <c r="L63" s="196" t="str">
        <f>IFERROR(VLOOKUP(INDEX('8- Políticas de Administración '!$B$16:$F$63,MATCH('5- Identificación de Riesgos'!J63,'8- Políticas de Administración '!$C$16:$C$64,0),1),'8- Políticas de Administración '!$B$16:$F$64,5,FALSE),"")</f>
        <v/>
      </c>
      <c r="M63" s="442"/>
      <c r="N63" s="420"/>
      <c r="Q63" s="426"/>
      <c r="R63" s="427"/>
      <c r="S63" s="427"/>
      <c r="T63" s="427"/>
      <c r="U63" s="427"/>
      <c r="V63" s="427"/>
      <c r="W63" s="427"/>
      <c r="X63" s="427"/>
      <c r="Y63" s="428"/>
    </row>
    <row r="64" spans="1:25" ht="15" customHeight="1">
      <c r="A64" s="502"/>
      <c r="B64" s="424"/>
      <c r="C64" s="437"/>
      <c r="D64" s="170"/>
      <c r="E64" s="420"/>
      <c r="F64" s="421"/>
      <c r="G64" s="422"/>
      <c r="H64" s="434"/>
      <c r="I64" s="162"/>
      <c r="J64" s="97"/>
      <c r="K64" s="162" t="str">
        <f>IFERROR(CONCATENATE(INDEX('8- Políticas de Administración '!$B$16:$F$53,MATCH('5- Identificación de Riesgos'!J64,'8- Políticas de Administración '!$C$16:$C$54,0),1)," - ",L64),"")</f>
        <v/>
      </c>
      <c r="L64" s="196" t="str">
        <f>IFERROR(VLOOKUP(INDEX('8- Políticas de Administración '!$B$16:$F$63,MATCH('5- Identificación de Riesgos'!J64,'8- Políticas de Administración '!$C$16:$C$64,0),1),'8- Políticas de Administración '!$B$16:$F$64,5,FALSE),"")</f>
        <v/>
      </c>
      <c r="M64" s="442"/>
      <c r="N64" s="420"/>
      <c r="Q64" s="426"/>
      <c r="R64" s="427"/>
      <c r="S64" s="427"/>
      <c r="T64" s="427"/>
      <c r="U64" s="427"/>
      <c r="V64" s="427"/>
      <c r="W64" s="427"/>
      <c r="X64" s="427"/>
      <c r="Y64" s="428"/>
    </row>
    <row r="65" spans="1:25" ht="15" customHeight="1">
      <c r="A65" s="502"/>
      <c r="B65" s="424"/>
      <c r="C65" s="437"/>
      <c r="D65" s="170"/>
      <c r="E65" s="420"/>
      <c r="F65" s="421"/>
      <c r="G65" s="422"/>
      <c r="H65" s="434"/>
      <c r="I65" s="162"/>
      <c r="J65" s="97"/>
      <c r="K65" s="162" t="str">
        <f>IFERROR(CONCATENATE(INDEX('8- Políticas de Administración '!$B$16:$F$53,MATCH('5- Identificación de Riesgos'!J65,'8- Políticas de Administración '!$C$16:$C$54,0),1)," - ",L65),"")</f>
        <v/>
      </c>
      <c r="L65" s="196" t="str">
        <f>IFERROR(VLOOKUP(INDEX('8- Políticas de Administración '!$B$16:$F$63,MATCH('5- Identificación de Riesgos'!J65,'8- Políticas de Administración '!$C$16:$C$64,0),1),'8- Políticas de Administración '!$B$16:$F$64,5,FALSE),"")</f>
        <v/>
      </c>
      <c r="M65" s="442"/>
      <c r="N65" s="420"/>
      <c r="Q65" s="426"/>
      <c r="R65" s="427"/>
      <c r="S65" s="427"/>
      <c r="T65" s="427"/>
      <c r="U65" s="427"/>
      <c r="V65" s="427"/>
      <c r="W65" s="427"/>
      <c r="X65" s="427"/>
      <c r="Y65" s="428"/>
    </row>
    <row r="66" spans="1:25" ht="15" customHeight="1">
      <c r="A66" s="502"/>
      <c r="B66" s="424"/>
      <c r="C66" s="437"/>
      <c r="D66" s="170"/>
      <c r="E66" s="420"/>
      <c r="F66" s="421"/>
      <c r="G66" s="422"/>
      <c r="H66" s="434"/>
      <c r="I66" s="162"/>
      <c r="J66" s="97"/>
      <c r="K66" s="162" t="str">
        <f>IFERROR(CONCATENATE(INDEX('8- Políticas de Administración '!$B$16:$F$53,MATCH('5- Identificación de Riesgos'!J66,'8- Políticas de Administración '!$C$16:$C$54,0),1)," - ",L66),"")</f>
        <v/>
      </c>
      <c r="L66" s="196" t="str">
        <f>IFERROR(VLOOKUP(INDEX('8- Políticas de Administración '!$B$16:$F$63,MATCH('5- Identificación de Riesgos'!J66,'8- Políticas de Administración '!$C$16:$C$64,0),1),'8- Políticas de Administración '!$B$16:$F$64,5,FALSE),"")</f>
        <v/>
      </c>
      <c r="M66" s="442"/>
      <c r="N66" s="420"/>
      <c r="Q66" s="426"/>
      <c r="R66" s="427"/>
      <c r="S66" s="427"/>
      <c r="T66" s="427"/>
      <c r="U66" s="427"/>
      <c r="V66" s="427"/>
      <c r="W66" s="427"/>
      <c r="X66" s="427"/>
      <c r="Y66" s="428"/>
    </row>
    <row r="67" spans="1:25" ht="15.75" customHeight="1" thickBot="1">
      <c r="A67" s="502"/>
      <c r="B67" s="424"/>
      <c r="C67" s="437"/>
      <c r="D67" s="170"/>
      <c r="E67" s="420"/>
      <c r="F67" s="421"/>
      <c r="G67" s="422"/>
      <c r="H67" s="434"/>
      <c r="I67" s="162"/>
      <c r="J67" s="97"/>
      <c r="K67" s="162" t="str">
        <f>IFERROR(CONCATENATE(INDEX('8- Políticas de Administración '!$B$16:$F$53,MATCH('5- Identificación de Riesgos'!J67,'8- Políticas de Administración '!$C$16:$C$54,0),1)," - ",L67),"")</f>
        <v/>
      </c>
      <c r="L67" s="197" t="str">
        <f>IFERROR(VLOOKUP(INDEX('8- Políticas de Administración '!$B$16:$F$63,MATCH('5- Identificación de Riesgos'!J67,'8- Políticas de Administración '!$C$16:$C$64,0),1),'8- Políticas de Administración '!$B$16:$F$64,5,FALSE),"")</f>
        <v/>
      </c>
      <c r="M67" s="442"/>
      <c r="N67" s="420"/>
      <c r="Q67" s="426"/>
      <c r="R67" s="427"/>
      <c r="S67" s="427"/>
      <c r="T67" s="427"/>
      <c r="U67" s="427"/>
      <c r="V67" s="427"/>
      <c r="W67" s="427"/>
      <c r="X67" s="427"/>
      <c r="Y67" s="428"/>
    </row>
    <row r="68" spans="1:25" ht="23.25" customHeight="1">
      <c r="A68" s="502"/>
      <c r="B68" s="424"/>
      <c r="C68" s="437"/>
      <c r="D68" s="170"/>
      <c r="E68" s="420"/>
      <c r="F68" s="421"/>
      <c r="G68" s="422"/>
      <c r="H68" s="434"/>
      <c r="I68" s="162"/>
      <c r="J68" s="97"/>
      <c r="K68" s="162" t="str">
        <f>IFERROR(CONCATENATE(INDEX('8- Políticas de Administración '!$B$16:$F$53,MATCH('5- Identificación de Riesgos'!J68,'8- Políticas de Administración '!$C$16:$C$54,0),1)," - ",L68),"")</f>
        <v/>
      </c>
      <c r="L68" s="222" t="str">
        <f>IFERROR(VLOOKUP(INDEX('8- Políticas de Administración '!$B$16:$F$63,MATCH('5- Identificación de Riesgos'!J68,'8- Políticas de Administración '!$C$16:$C$64,0),1),'8- Políticas de Administración '!$B$16:$F$64,5,FALSE),"")</f>
        <v/>
      </c>
      <c r="M68" s="442"/>
      <c r="N68" s="420"/>
      <c r="Q68" s="426"/>
      <c r="R68" s="427"/>
      <c r="S68" s="427"/>
      <c r="T68" s="427"/>
      <c r="U68" s="427"/>
      <c r="V68" s="427"/>
      <c r="W68" s="427"/>
      <c r="X68" s="427"/>
      <c r="Y68" s="428"/>
    </row>
    <row r="69" spans="1:25" ht="15" customHeight="1" thickBot="1">
      <c r="A69" s="503"/>
      <c r="B69" s="425"/>
      <c r="C69" s="438"/>
      <c r="D69" s="239"/>
      <c r="E69" s="440"/>
      <c r="F69" s="430"/>
      <c r="G69" s="432"/>
      <c r="H69" s="435"/>
      <c r="I69" s="163"/>
      <c r="J69" s="174"/>
      <c r="K69" s="163" t="str">
        <f>IFERROR(CONCATENATE(INDEX('8- Políticas de Administración '!$B$16:$F$53,MATCH('5- Identificación de Riesgos'!J69,'8- Políticas de Administración '!$C$16:$C$54,0),1)," - ",L69),"")</f>
        <v/>
      </c>
      <c r="L69" s="197" t="str">
        <f>IFERROR(VLOOKUP(INDEX('8- Políticas de Administración '!$B$16:$F$63,MATCH('5- Identificación de Riesgos'!J69,'8- Políticas de Administración '!$C$16:$C$64,0),1),'8- Políticas de Administración '!$B$16:$F$64,5,FALSE),"")</f>
        <v/>
      </c>
      <c r="M69" s="443"/>
      <c r="N69" s="440"/>
    </row>
    <row r="70" spans="1:25" ht="45" customHeight="1">
      <c r="A70" s="676">
        <v>7</v>
      </c>
      <c r="B70" s="416" t="s">
        <v>334</v>
      </c>
      <c r="C70" s="418" t="s">
        <v>335</v>
      </c>
      <c r="D70" s="160" t="s">
        <v>330</v>
      </c>
      <c r="E70" s="420">
        <v>200</v>
      </c>
      <c r="F70" s="421">
        <v>1</v>
      </c>
      <c r="G70" s="422">
        <f t="shared" ref="G70" si="4">F70/E70</f>
        <v>5.0000000000000001E-3</v>
      </c>
      <c r="H70" s="434" t="str">
        <f>CONCATENATE(IF(G70&lt;='8-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 - ",VLOOKUP(IF(G70&lt;='8-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valida"))))),'8- Políticas de Administración '!$B$6:$F$10,5,FALSE))</f>
        <v>Muy Baja - 1</v>
      </c>
      <c r="I70" s="164" t="s">
        <v>286</v>
      </c>
      <c r="J70" s="255" t="s">
        <v>331</v>
      </c>
      <c r="K70" s="164" t="str">
        <f>IFERROR(CONCATENATE(INDEX('8- Políticas de Administración '!$B$16:$F$53,MATCH('5- Identificación de Riesgos'!J70,'8- Políticas de Administración '!$C$16:$C$54,0),1)," - ",L70),"")</f>
        <v>Catastrófico - 5</v>
      </c>
      <c r="L70" s="222">
        <f>IFERROR(VLOOKUP(INDEX('8- Políticas de Administración '!$B$16:$F$63,MATCH('5- Identificación de Riesgos'!J70,'8- Políticas de Administración '!$C$16:$C$64,0),1),'8- Políticas de Administración '!$B$16:$F$64,5,FALSE),"")</f>
        <v>5</v>
      </c>
      <c r="M70" s="504" t="str">
        <f>IFERROR(CONCATENATE(INDEX('8- Políticas de Administración '!$B$16:$F$53,MATCH(ROUND(AVERAGE(L70:L79),0),'8- Políticas de Administración '!$F$16:$F$53,0),1)," - ",ROUND(AVERAGE(L70:L79),0)),"")</f>
        <v>Mayor - 4</v>
      </c>
      <c r="N70" s="420" t="str">
        <f>IFERROR(CONCATENATE(VLOOKUP((LEFT(H70,LEN(H70)-4)&amp;LEFT(M70,LEN(M70)-4)),'9- Matriz de Calor '!$D$18:$E$42,2,0)," - ",RIGHT(H70,1)*RIGHT(M70,1)),"")</f>
        <v>Alto  - 4</v>
      </c>
    </row>
    <row r="71" spans="1:25" ht="15" customHeight="1">
      <c r="A71" s="677"/>
      <c r="B71" s="416"/>
      <c r="C71" s="418"/>
      <c r="D71" s="250" t="s">
        <v>336</v>
      </c>
      <c r="E71" s="420"/>
      <c r="F71" s="421"/>
      <c r="G71" s="422"/>
      <c r="H71" s="434"/>
      <c r="I71" s="162" t="s">
        <v>289</v>
      </c>
      <c r="J71" s="97" t="s">
        <v>333</v>
      </c>
      <c r="K71" s="162" t="str">
        <f>IFERROR(CONCATENATE(INDEX('8- Políticas de Administración '!$B$16:$F$53,MATCH('5- Identificación de Riesgos'!J71,'8- Políticas de Administración '!$C$16:$C$54,0),1)," - ",L71),"")</f>
        <v>Moderado - 3</v>
      </c>
      <c r="L71" s="196">
        <f>IFERROR(VLOOKUP(INDEX('8- Políticas de Administración '!$B$16:$F$63,MATCH('5- Identificación de Riesgos'!J71,'8- Políticas de Administración '!$C$16:$C$64,0),1),'8- Políticas de Administración '!$B$16:$F$64,5,FALSE),"")</f>
        <v>3</v>
      </c>
      <c r="M71" s="442"/>
      <c r="N71" s="420"/>
    </row>
    <row r="72" spans="1:25" ht="15" customHeight="1">
      <c r="A72" s="677"/>
      <c r="B72" s="416"/>
      <c r="C72" s="418"/>
      <c r="D72" s="251"/>
      <c r="E72" s="420"/>
      <c r="F72" s="421"/>
      <c r="G72" s="422"/>
      <c r="H72" s="434"/>
      <c r="I72" s="162"/>
      <c r="J72" s="97"/>
      <c r="K72" s="162" t="str">
        <f>IFERROR(CONCATENATE(INDEX('8- Políticas de Administración '!$B$16:$F$53,MATCH('5- Identificación de Riesgos'!J72,'8- Políticas de Administración '!$C$16:$C$54,0),1)," - ",L72),"")</f>
        <v/>
      </c>
      <c r="L72" s="196" t="str">
        <f>IFERROR(VLOOKUP(INDEX('8- Políticas de Administración '!$B$16:$F$63,MATCH('5- Identificación de Riesgos'!J72,'8- Políticas de Administración '!$C$16:$C$64,0),1),'8- Políticas de Administración '!$B$16:$F$64,5,FALSE),"")</f>
        <v/>
      </c>
      <c r="M72" s="442"/>
      <c r="N72" s="420"/>
    </row>
    <row r="73" spans="1:25" ht="15" customHeight="1">
      <c r="A73" s="677"/>
      <c r="B73" s="416"/>
      <c r="C73" s="418"/>
      <c r="D73" s="251"/>
      <c r="E73" s="420"/>
      <c r="F73" s="421"/>
      <c r="G73" s="422"/>
      <c r="H73" s="434"/>
      <c r="I73" s="162"/>
      <c r="J73" s="97"/>
      <c r="K73" s="162" t="str">
        <f>IFERROR(CONCATENATE(INDEX('8- Políticas de Administración '!$B$16:$F$53,MATCH('5- Identificación de Riesgos'!J73,'8- Políticas de Administración '!$C$16:$C$54,0),1)," - ",L73),"")</f>
        <v/>
      </c>
      <c r="L73" s="196" t="str">
        <f>IFERROR(VLOOKUP(INDEX('8- Políticas de Administración '!$B$16:$F$63,MATCH('5- Identificación de Riesgos'!J73,'8- Políticas de Administración '!$C$16:$C$64,0),1),'8- Políticas de Administración '!$B$16:$F$64,5,FALSE),"")</f>
        <v/>
      </c>
      <c r="M73" s="442"/>
      <c r="N73" s="420"/>
    </row>
    <row r="74" spans="1:25" ht="15" customHeight="1">
      <c r="A74" s="677"/>
      <c r="B74" s="416"/>
      <c r="C74" s="418"/>
      <c r="D74" s="252"/>
      <c r="E74" s="420"/>
      <c r="F74" s="421"/>
      <c r="G74" s="422"/>
      <c r="H74" s="434"/>
      <c r="I74" s="162"/>
      <c r="J74" s="97"/>
      <c r="K74" s="162" t="str">
        <f>IFERROR(CONCATENATE(INDEX('8- Políticas de Administración '!$B$16:$F$53,MATCH('5- Identificación de Riesgos'!J74,'8- Políticas de Administración '!$C$16:$C$54,0),1)," - ",L74),"")</f>
        <v/>
      </c>
      <c r="L74" s="196" t="str">
        <f>IFERROR(VLOOKUP(INDEX('8- Políticas de Administración '!$B$16:$F$63,MATCH('5- Identificación de Riesgos'!J74,'8- Políticas de Administración '!$C$16:$C$64,0),1),'8- Políticas de Administración '!$B$16:$F$64,5,FALSE),"")</f>
        <v/>
      </c>
      <c r="M74" s="442"/>
      <c r="N74" s="420"/>
    </row>
    <row r="75" spans="1:25" ht="15" customHeight="1">
      <c r="A75" s="677"/>
      <c r="B75" s="416"/>
      <c r="C75" s="418"/>
      <c r="D75" s="250"/>
      <c r="E75" s="420"/>
      <c r="F75" s="421"/>
      <c r="G75" s="422"/>
      <c r="H75" s="434"/>
      <c r="I75" s="162"/>
      <c r="J75" s="97"/>
      <c r="K75" s="162" t="str">
        <f>IFERROR(CONCATENATE(INDEX('8- Políticas de Administración '!$B$16:$F$53,MATCH('5- Identificación de Riesgos'!J75,'8- Políticas de Administración '!$C$16:$C$54,0),1)," - ",L75),"")</f>
        <v/>
      </c>
      <c r="L75" s="196" t="str">
        <f>IFERROR(VLOOKUP(INDEX('8- Políticas de Administración '!$B$16:$F$63,MATCH('5- Identificación de Riesgos'!J75,'8- Políticas de Administración '!$C$16:$C$64,0),1),'8- Políticas de Administración '!$B$16:$F$64,5,FALSE),"")</f>
        <v/>
      </c>
      <c r="M75" s="442"/>
      <c r="N75" s="420"/>
    </row>
    <row r="76" spans="1:25" ht="15" customHeight="1">
      <c r="A76" s="677"/>
      <c r="B76" s="416"/>
      <c r="C76" s="418"/>
      <c r="D76" s="250"/>
      <c r="E76" s="420"/>
      <c r="F76" s="421"/>
      <c r="G76" s="422"/>
      <c r="H76" s="434"/>
      <c r="I76" s="162"/>
      <c r="J76" s="97"/>
      <c r="K76" s="162" t="str">
        <f>IFERROR(CONCATENATE(INDEX('8- Políticas de Administración '!$B$16:$F$53,MATCH('5- Identificación de Riesgos'!J76,'8- Políticas de Administración '!$C$16:$C$54,0),1)," - ",L76),"")</f>
        <v/>
      </c>
      <c r="L76" s="196" t="str">
        <f>IFERROR(VLOOKUP(INDEX('8- Políticas de Administración '!$B$16:$F$63,MATCH('5- Identificación de Riesgos'!J76,'8- Políticas de Administración '!$C$16:$C$64,0),1),'8- Políticas de Administración '!$B$16:$F$64,5,FALSE),"")</f>
        <v/>
      </c>
      <c r="M76" s="442"/>
      <c r="N76" s="420"/>
    </row>
    <row r="77" spans="1:25" ht="15.75" customHeight="1" thickBot="1">
      <c r="A77" s="677"/>
      <c r="B77" s="416"/>
      <c r="C77" s="418"/>
      <c r="D77" s="250"/>
      <c r="E77" s="420"/>
      <c r="F77" s="421"/>
      <c r="G77" s="422"/>
      <c r="H77" s="434"/>
      <c r="I77" s="162"/>
      <c r="J77" s="97"/>
      <c r="K77" s="162" t="str">
        <f>IFERROR(CONCATENATE(INDEX('8- Políticas de Administración '!$B$16:$F$53,MATCH('5- Identificación de Riesgos'!J77,'8- Políticas de Administración '!$C$16:$C$54,0),1)," - ",L77),"")</f>
        <v/>
      </c>
      <c r="L77" s="197" t="str">
        <f>IFERROR(VLOOKUP(INDEX('8- Políticas de Administración '!$B$16:$F$63,MATCH('5- Identificación de Riesgos'!J77,'8- Políticas de Administración '!$C$16:$C$64,0),1),'8- Políticas de Administración '!$B$16:$F$64,5,FALSE),"")</f>
        <v/>
      </c>
      <c r="M77" s="442"/>
      <c r="N77" s="420"/>
    </row>
    <row r="78" spans="1:25" ht="23.25" customHeight="1">
      <c r="A78" s="677"/>
      <c r="B78" s="416"/>
      <c r="C78" s="418"/>
      <c r="D78" s="250"/>
      <c r="E78" s="420"/>
      <c r="F78" s="421"/>
      <c r="G78" s="422"/>
      <c r="H78" s="434"/>
      <c r="I78" s="162"/>
      <c r="J78" s="97"/>
      <c r="K78" s="162" t="str">
        <f>IFERROR(CONCATENATE(INDEX('8- Políticas de Administración '!$B$16:$F$53,MATCH('5- Identificación de Riesgos'!J78,'8- Políticas de Administración '!$C$16:$C$54,0),1)," - ",L78),"")</f>
        <v/>
      </c>
      <c r="L78" s="222" t="str">
        <f>IFERROR(VLOOKUP(INDEX('8- Políticas de Administración '!$B$16:$F$63,MATCH('5- Identificación de Riesgos'!J78,'8- Políticas de Administración '!$C$16:$C$64,0),1),'8- Políticas de Administración '!$B$16:$F$64,5,FALSE),"")</f>
        <v/>
      </c>
      <c r="M78" s="442"/>
      <c r="N78" s="420"/>
    </row>
    <row r="79" spans="1:25" ht="15" customHeight="1" thickBot="1">
      <c r="A79" s="678"/>
      <c r="B79" s="417"/>
      <c r="C79" s="419"/>
      <c r="D79" s="253"/>
      <c r="E79" s="420"/>
      <c r="F79" s="421"/>
      <c r="G79" s="422"/>
      <c r="H79" s="434"/>
      <c r="I79" s="212"/>
      <c r="J79" s="237"/>
      <c r="K79" s="212" t="str">
        <f>IFERROR(CONCATENATE(INDEX('8- Políticas de Administración '!$B$16:$F$53,MATCH('5- Identificación de Riesgos'!J79,'8- Políticas de Administración '!$C$16:$C$54,0),1)," - ",L79),"")</f>
        <v/>
      </c>
      <c r="L79" s="238" t="str">
        <f>IFERROR(VLOOKUP(INDEX('8- Políticas de Administración '!$B$16:$F$63,MATCH('5- Identificación de Riesgos'!J79,'8- Políticas de Administración '!$C$16:$C$64,0),1),'8- Políticas de Administración '!$B$16:$F$64,5,FALSE),"")</f>
        <v/>
      </c>
      <c r="M79" s="505"/>
      <c r="N79" s="420"/>
    </row>
  </sheetData>
  <mergeCells count="92">
    <mergeCell ref="A60:A69"/>
    <mergeCell ref="A70:A79"/>
    <mergeCell ref="N60:N69"/>
    <mergeCell ref="H70:H79"/>
    <mergeCell ref="M70:M79"/>
    <mergeCell ref="N70:N79"/>
    <mergeCell ref="A1:C2"/>
    <mergeCell ref="A4:C4"/>
    <mergeCell ref="A8:A9"/>
    <mergeCell ref="B8:B9"/>
    <mergeCell ref="C10:C19"/>
    <mergeCell ref="B10:B19"/>
    <mergeCell ref="D6:N6"/>
    <mergeCell ref="D5:N5"/>
    <mergeCell ref="N7:O7"/>
    <mergeCell ref="E10:E19"/>
    <mergeCell ref="E8:E9"/>
    <mergeCell ref="D4:N4"/>
    <mergeCell ref="F8:F9"/>
    <mergeCell ref="A5:C5"/>
    <mergeCell ref="A6:C6"/>
    <mergeCell ref="G8:G9"/>
    <mergeCell ref="H8:H9"/>
    <mergeCell ref="E7:H7"/>
    <mergeCell ref="D7:D9"/>
    <mergeCell ref="K8:K9"/>
    <mergeCell ref="M8:M9"/>
    <mergeCell ref="I7:M7"/>
    <mergeCell ref="I8:I9"/>
    <mergeCell ref="L8:L9"/>
    <mergeCell ref="A10:A19"/>
    <mergeCell ref="M30:M39"/>
    <mergeCell ref="N30:N39"/>
    <mergeCell ref="A20:A29"/>
    <mergeCell ref="G30:G39"/>
    <mergeCell ref="H30:H39"/>
    <mergeCell ref="G10:G19"/>
    <mergeCell ref="H10:H19"/>
    <mergeCell ref="F10:F19"/>
    <mergeCell ref="G20:G29"/>
    <mergeCell ref="H20:H29"/>
    <mergeCell ref="F20:F29"/>
    <mergeCell ref="F30:F39"/>
    <mergeCell ref="N10:N19"/>
    <mergeCell ref="M20:M29"/>
    <mergeCell ref="M10:M19"/>
    <mergeCell ref="N20:N29"/>
    <mergeCell ref="A30:A39"/>
    <mergeCell ref="A50:A59"/>
    <mergeCell ref="B50:B59"/>
    <mergeCell ref="C50:C59"/>
    <mergeCell ref="E50:E59"/>
    <mergeCell ref="F50:F59"/>
    <mergeCell ref="G50:G59"/>
    <mergeCell ref="H50:H59"/>
    <mergeCell ref="M50:M59"/>
    <mergeCell ref="N50:N59"/>
    <mergeCell ref="O8:O9"/>
    <mergeCell ref="N8:N9"/>
    <mergeCell ref="O50:O59"/>
    <mergeCell ref="O40:O49"/>
    <mergeCell ref="O10:O19"/>
    <mergeCell ref="O20:O29"/>
    <mergeCell ref="O30:O39"/>
    <mergeCell ref="E20:E29"/>
    <mergeCell ref="B30:B39"/>
    <mergeCell ref="C30:C39"/>
    <mergeCell ref="E30:E39"/>
    <mergeCell ref="B20:B29"/>
    <mergeCell ref="C20:C29"/>
    <mergeCell ref="F40:F49"/>
    <mergeCell ref="G40:G49"/>
    <mergeCell ref="A40:A49"/>
    <mergeCell ref="B70:B79"/>
    <mergeCell ref="C70:C79"/>
    <mergeCell ref="E70:E79"/>
    <mergeCell ref="F70:F79"/>
    <mergeCell ref="G70:G79"/>
    <mergeCell ref="B60:B69"/>
    <mergeCell ref="Q60:Y68"/>
    <mergeCell ref="F60:F69"/>
    <mergeCell ref="G60:G69"/>
    <mergeCell ref="H60:H69"/>
    <mergeCell ref="C60:C69"/>
    <mergeCell ref="E60:E69"/>
    <mergeCell ref="M60:M69"/>
    <mergeCell ref="B40:B49"/>
    <mergeCell ref="C40:C49"/>
    <mergeCell ref="E40:E49"/>
    <mergeCell ref="H40:H49"/>
    <mergeCell ref="M40:M49"/>
    <mergeCell ref="N40:N49"/>
  </mergeCells>
  <conditionalFormatting sqref="H10 H20">
    <cfRule type="containsText" dxfId="702" priority="726" operator="containsText" text="Muy Baja">
      <formula>NOT(ISERROR(SEARCH("Muy Baja",H10)))</formula>
    </cfRule>
    <cfRule type="containsText" dxfId="701" priority="727" operator="containsText" text="Baja">
      <formula>NOT(ISERROR(SEARCH("Baja",H10)))</formula>
    </cfRule>
    <cfRule type="containsText" dxfId="700" priority="728" operator="containsText" text="Muy Alta">
      <formula>NOT(ISERROR(SEARCH("Muy Alta",H10)))</formula>
    </cfRule>
    <cfRule type="containsText" dxfId="699" priority="730" operator="containsText" text="Alta">
      <formula>NOT(ISERROR(SEARCH("Alta",H10)))</formula>
    </cfRule>
    <cfRule type="containsText" dxfId="698" priority="731" operator="containsText" text="Media">
      <formula>NOT(ISERROR(SEARCH("Media",H10)))</formula>
    </cfRule>
    <cfRule type="containsText" dxfId="697" priority="732" operator="containsText" text="Media">
      <formula>NOT(ISERROR(SEARCH("Media",H10)))</formula>
    </cfRule>
    <cfRule type="containsText" dxfId="696" priority="733" operator="containsText" text="Media">
      <formula>NOT(ISERROR(SEARCH("Media",H10)))</formula>
    </cfRule>
    <cfRule type="containsText" dxfId="695" priority="734" operator="containsText" text="Muy Baja">
      <formula>NOT(ISERROR(SEARCH("Muy Baja",H10)))</formula>
    </cfRule>
    <cfRule type="containsText" dxfId="694" priority="735" operator="containsText" text="Baja">
      <formula>NOT(ISERROR(SEARCH("Baja",H10)))</formula>
    </cfRule>
    <cfRule type="containsText" dxfId="693" priority="736" operator="containsText" text="Muy Baja">
      <formula>NOT(ISERROR(SEARCH("Muy Baja",H10)))</formula>
    </cfRule>
    <cfRule type="containsText" dxfId="692" priority="737" operator="containsText" text="Muy Baja">
      <formula>NOT(ISERROR(SEARCH("Muy Baja",H10)))</formula>
    </cfRule>
    <cfRule type="containsText" dxfId="691" priority="738" operator="containsText" text="Muy Baja">
      <formula>NOT(ISERROR(SEARCH("Muy Baja",H10)))</formula>
    </cfRule>
    <cfRule type="containsText" dxfId="690" priority="739" operator="containsText" text="Muy Baja'Tabla probabilidad'!">
      <formula>NOT(ISERROR(SEARCH("Muy Baja'Tabla probabilidad'!",H10)))</formula>
    </cfRule>
    <cfRule type="containsText" dxfId="689" priority="740" operator="containsText" text="Muy bajo">
      <formula>NOT(ISERROR(SEARCH("Muy bajo",H10)))</formula>
    </cfRule>
    <cfRule type="containsText" dxfId="688" priority="741" operator="containsText" text="Alta">
      <formula>NOT(ISERROR(SEARCH("Alta",H10)))</formula>
    </cfRule>
    <cfRule type="containsText" dxfId="687" priority="742" operator="containsText" text="Media">
      <formula>NOT(ISERROR(SEARCH("Media",H10)))</formula>
    </cfRule>
    <cfRule type="containsText" dxfId="686" priority="743" operator="containsText" text="Baja">
      <formula>NOT(ISERROR(SEARCH("Baja",H10)))</formula>
    </cfRule>
    <cfRule type="containsText" dxfId="685" priority="744" operator="containsText" text="Muy baja">
      <formula>NOT(ISERROR(SEARCH("Muy baja",H10)))</formula>
    </cfRule>
    <cfRule type="cellIs" dxfId="684" priority="747" operator="between">
      <formula>1</formula>
      <formula>2</formula>
    </cfRule>
    <cfRule type="cellIs" dxfId="683" priority="748" operator="between">
      <formula>0</formula>
      <formula>2</formula>
    </cfRule>
  </conditionalFormatting>
  <conditionalFormatting sqref="H30">
    <cfRule type="containsText" dxfId="682" priority="333" operator="containsText" text="Muy Baja">
      <formula>NOT(ISERROR(SEARCH("Muy Baja",H30)))</formula>
    </cfRule>
    <cfRule type="containsText" dxfId="681" priority="334" operator="containsText" text="Baja">
      <formula>NOT(ISERROR(SEARCH("Baja",H30)))</formula>
    </cfRule>
    <cfRule type="containsText" dxfId="680" priority="335" operator="containsText" text="Muy Alta">
      <formula>NOT(ISERROR(SEARCH("Muy Alta",H30)))</formula>
    </cfRule>
    <cfRule type="containsText" dxfId="679" priority="337" operator="containsText" text="Alta">
      <formula>NOT(ISERROR(SEARCH("Alta",H30)))</formula>
    </cfRule>
    <cfRule type="containsText" dxfId="678" priority="338" operator="containsText" text="Media">
      <formula>NOT(ISERROR(SEARCH("Media",H30)))</formula>
    </cfRule>
    <cfRule type="containsText" dxfId="677" priority="339" operator="containsText" text="Media">
      <formula>NOT(ISERROR(SEARCH("Media",H30)))</formula>
    </cfRule>
    <cfRule type="containsText" dxfId="676" priority="340" operator="containsText" text="Media">
      <formula>NOT(ISERROR(SEARCH("Media",H30)))</formula>
    </cfRule>
    <cfRule type="containsText" dxfId="675" priority="341" operator="containsText" text="Muy Baja">
      <formula>NOT(ISERROR(SEARCH("Muy Baja",H30)))</formula>
    </cfRule>
    <cfRule type="containsText" dxfId="674" priority="342" operator="containsText" text="Baja">
      <formula>NOT(ISERROR(SEARCH("Baja",H30)))</formula>
    </cfRule>
    <cfRule type="containsText" dxfId="673" priority="343" operator="containsText" text="Muy Baja">
      <formula>NOT(ISERROR(SEARCH("Muy Baja",H30)))</formula>
    </cfRule>
    <cfRule type="containsText" dxfId="672" priority="344" operator="containsText" text="Muy Baja">
      <formula>NOT(ISERROR(SEARCH("Muy Baja",H30)))</formula>
    </cfRule>
    <cfRule type="containsText" dxfId="671" priority="345" operator="containsText" text="Muy Baja">
      <formula>NOT(ISERROR(SEARCH("Muy Baja",H30)))</formula>
    </cfRule>
    <cfRule type="containsText" dxfId="670" priority="346" operator="containsText" text="Muy Baja'Tabla probabilidad'!">
      <formula>NOT(ISERROR(SEARCH("Muy Baja'Tabla probabilidad'!",H30)))</formula>
    </cfRule>
    <cfRule type="containsText" dxfId="669" priority="347" operator="containsText" text="Muy bajo">
      <formula>NOT(ISERROR(SEARCH("Muy bajo",H30)))</formula>
    </cfRule>
    <cfRule type="containsText" dxfId="668" priority="348" operator="containsText" text="Alta">
      <formula>NOT(ISERROR(SEARCH("Alta",H30)))</formula>
    </cfRule>
    <cfRule type="containsText" dxfId="667" priority="349" operator="containsText" text="Media">
      <formula>NOT(ISERROR(SEARCH("Media",H30)))</formula>
    </cfRule>
    <cfRule type="containsText" dxfId="666" priority="350" operator="containsText" text="Baja">
      <formula>NOT(ISERROR(SEARCH("Baja",H30)))</formula>
    </cfRule>
    <cfRule type="containsText" dxfId="665" priority="351" operator="containsText" text="Muy baja">
      <formula>NOT(ISERROR(SEARCH("Muy baja",H30)))</formula>
    </cfRule>
    <cfRule type="cellIs" dxfId="664" priority="354" operator="between">
      <formula>1</formula>
      <formula>2</formula>
    </cfRule>
    <cfRule type="cellIs" dxfId="663" priority="355" operator="between">
      <formula>0</formula>
      <formula>2</formula>
    </cfRule>
  </conditionalFormatting>
  <conditionalFormatting sqref="H40">
    <cfRule type="containsText" dxfId="662" priority="403" operator="containsText" text="Muy Baja">
      <formula>NOT(ISERROR(SEARCH("Muy Baja",H40)))</formula>
    </cfRule>
    <cfRule type="containsText" dxfId="661" priority="404" operator="containsText" text="Baja">
      <formula>NOT(ISERROR(SEARCH("Baja",H40)))</formula>
    </cfRule>
    <cfRule type="containsText" dxfId="660" priority="405" operator="containsText" text="Muy Alta">
      <formula>NOT(ISERROR(SEARCH("Muy Alta",H40)))</formula>
    </cfRule>
    <cfRule type="containsText" dxfId="659" priority="407" operator="containsText" text="Alta">
      <formula>NOT(ISERROR(SEARCH("Alta",H40)))</formula>
    </cfRule>
    <cfRule type="containsText" dxfId="658" priority="408" operator="containsText" text="Media">
      <formula>NOT(ISERROR(SEARCH("Media",H40)))</formula>
    </cfRule>
    <cfRule type="containsText" dxfId="657" priority="409" operator="containsText" text="Media">
      <formula>NOT(ISERROR(SEARCH("Media",H40)))</formula>
    </cfRule>
    <cfRule type="containsText" dxfId="656" priority="410" operator="containsText" text="Media">
      <formula>NOT(ISERROR(SEARCH("Media",H40)))</formula>
    </cfRule>
    <cfRule type="containsText" dxfId="655" priority="411" operator="containsText" text="Muy Baja">
      <formula>NOT(ISERROR(SEARCH("Muy Baja",H40)))</formula>
    </cfRule>
    <cfRule type="containsText" dxfId="654" priority="412" operator="containsText" text="Baja">
      <formula>NOT(ISERROR(SEARCH("Baja",H40)))</formula>
    </cfRule>
    <cfRule type="containsText" dxfId="653" priority="413" operator="containsText" text="Muy Baja">
      <formula>NOT(ISERROR(SEARCH("Muy Baja",H40)))</formula>
    </cfRule>
    <cfRule type="containsText" dxfId="652" priority="414" operator="containsText" text="Muy Baja">
      <formula>NOT(ISERROR(SEARCH("Muy Baja",H40)))</formula>
    </cfRule>
    <cfRule type="containsText" dxfId="651" priority="415" operator="containsText" text="Muy Baja">
      <formula>NOT(ISERROR(SEARCH("Muy Baja",H40)))</formula>
    </cfRule>
    <cfRule type="containsText" dxfId="650" priority="416" operator="containsText" text="Muy Baja'Tabla probabilidad'!">
      <formula>NOT(ISERROR(SEARCH("Muy Baja'Tabla probabilidad'!",H40)))</formula>
    </cfRule>
    <cfRule type="containsText" dxfId="649" priority="417" operator="containsText" text="Muy bajo">
      <formula>NOT(ISERROR(SEARCH("Muy bajo",H40)))</formula>
    </cfRule>
    <cfRule type="containsText" dxfId="648" priority="418" operator="containsText" text="Alta">
      <formula>NOT(ISERROR(SEARCH("Alta",H40)))</formula>
    </cfRule>
    <cfRule type="containsText" dxfId="647" priority="419" operator="containsText" text="Media">
      <formula>NOT(ISERROR(SEARCH("Media",H40)))</formula>
    </cfRule>
    <cfRule type="containsText" dxfId="646" priority="420" operator="containsText" text="Baja">
      <formula>NOT(ISERROR(SEARCH("Baja",H40)))</formula>
    </cfRule>
    <cfRule type="containsText" dxfId="645" priority="421" operator="containsText" text="Muy baja">
      <formula>NOT(ISERROR(SEARCH("Muy baja",H40)))</formula>
    </cfRule>
    <cfRule type="cellIs" dxfId="644" priority="422" operator="between">
      <formula>1</formula>
      <formula>2</formula>
    </cfRule>
    <cfRule type="cellIs" dxfId="643" priority="423" operator="between">
      <formula>0</formula>
      <formula>2</formula>
    </cfRule>
  </conditionalFormatting>
  <conditionalFormatting sqref="H50">
    <cfRule type="containsText" dxfId="642" priority="506" operator="containsText" text="Muy Baja">
      <formula>NOT(ISERROR(SEARCH("Muy Baja",H50)))</formula>
    </cfRule>
    <cfRule type="containsText" dxfId="641" priority="507" operator="containsText" text="Baja">
      <formula>NOT(ISERROR(SEARCH("Baja",H50)))</formula>
    </cfRule>
    <cfRule type="containsText" dxfId="640" priority="508" operator="containsText" text="Muy Alta">
      <formula>NOT(ISERROR(SEARCH("Muy Alta",H50)))</formula>
    </cfRule>
    <cfRule type="containsText" dxfId="639" priority="510" operator="containsText" text="Alta">
      <formula>NOT(ISERROR(SEARCH("Alta",H50)))</formula>
    </cfRule>
    <cfRule type="containsText" dxfId="638" priority="511" operator="containsText" text="Media">
      <formula>NOT(ISERROR(SEARCH("Media",H50)))</formula>
    </cfRule>
    <cfRule type="containsText" dxfId="637" priority="512" operator="containsText" text="Media">
      <formula>NOT(ISERROR(SEARCH("Media",H50)))</formula>
    </cfRule>
    <cfRule type="containsText" dxfId="636" priority="513" operator="containsText" text="Media">
      <formula>NOT(ISERROR(SEARCH("Media",H50)))</formula>
    </cfRule>
    <cfRule type="containsText" dxfId="635" priority="514" operator="containsText" text="Muy Baja">
      <formula>NOT(ISERROR(SEARCH("Muy Baja",H50)))</formula>
    </cfRule>
    <cfRule type="containsText" dxfId="634" priority="515" operator="containsText" text="Baja">
      <formula>NOT(ISERROR(SEARCH("Baja",H50)))</formula>
    </cfRule>
    <cfRule type="containsText" dxfId="633" priority="516" operator="containsText" text="Muy Baja">
      <formula>NOT(ISERROR(SEARCH("Muy Baja",H50)))</formula>
    </cfRule>
    <cfRule type="containsText" dxfId="632" priority="517" operator="containsText" text="Muy Baja">
      <formula>NOT(ISERROR(SEARCH("Muy Baja",H50)))</formula>
    </cfRule>
    <cfRule type="containsText" dxfId="631" priority="518" operator="containsText" text="Muy Baja">
      <formula>NOT(ISERROR(SEARCH("Muy Baja",H50)))</formula>
    </cfRule>
    <cfRule type="containsText" dxfId="630" priority="519" operator="containsText" text="Muy Baja'Tabla probabilidad'!">
      <formula>NOT(ISERROR(SEARCH("Muy Baja'Tabla probabilidad'!",H50)))</formula>
    </cfRule>
    <cfRule type="containsText" dxfId="629" priority="520" operator="containsText" text="Muy bajo">
      <formula>NOT(ISERROR(SEARCH("Muy bajo",H50)))</formula>
    </cfRule>
    <cfRule type="containsText" dxfId="628" priority="521" operator="containsText" text="Alta">
      <formula>NOT(ISERROR(SEARCH("Alta",H50)))</formula>
    </cfRule>
    <cfRule type="containsText" dxfId="627" priority="522" operator="containsText" text="Media">
      <formula>NOT(ISERROR(SEARCH("Media",H50)))</formula>
    </cfRule>
    <cfRule type="containsText" dxfId="626" priority="523" operator="containsText" text="Baja">
      <formula>NOT(ISERROR(SEARCH("Baja",H50)))</formula>
    </cfRule>
    <cfRule type="containsText" dxfId="625" priority="524" operator="containsText" text="Muy baja">
      <formula>NOT(ISERROR(SEARCH("Muy baja",H50)))</formula>
    </cfRule>
    <cfRule type="cellIs" dxfId="624" priority="527" operator="between">
      <formula>1</formula>
      <formula>2</formula>
    </cfRule>
    <cfRule type="cellIs" dxfId="623" priority="528" operator="between">
      <formula>0</formula>
      <formula>2</formula>
    </cfRule>
  </conditionalFormatting>
  <conditionalFormatting sqref="H60">
    <cfRule type="containsText" dxfId="622" priority="187" operator="containsText" text="Muy Baja">
      <formula>NOT(ISERROR(SEARCH("Muy Baja",H60)))</formula>
    </cfRule>
    <cfRule type="containsText" dxfId="621" priority="188" operator="containsText" text="Baja">
      <formula>NOT(ISERROR(SEARCH("Baja",H60)))</formula>
    </cfRule>
    <cfRule type="containsText" dxfId="620" priority="189" operator="containsText" text="Muy Alta">
      <formula>NOT(ISERROR(SEARCH("Muy Alta",H60)))</formula>
    </cfRule>
    <cfRule type="containsText" dxfId="619" priority="190" operator="containsText" text="Alta">
      <formula>NOT(ISERROR(SEARCH("Alta",H60)))</formula>
    </cfRule>
    <cfRule type="containsText" dxfId="618" priority="191" operator="containsText" text="Media">
      <formula>NOT(ISERROR(SEARCH("Media",H60)))</formula>
    </cfRule>
    <cfRule type="containsText" dxfId="617" priority="192" operator="containsText" text="Media">
      <formula>NOT(ISERROR(SEARCH("Media",H60)))</formula>
    </cfRule>
    <cfRule type="containsText" dxfId="616" priority="193" operator="containsText" text="Media">
      <formula>NOT(ISERROR(SEARCH("Media",H60)))</formula>
    </cfRule>
    <cfRule type="containsText" dxfId="615" priority="194" operator="containsText" text="Muy Baja">
      <formula>NOT(ISERROR(SEARCH("Muy Baja",H60)))</formula>
    </cfRule>
    <cfRule type="containsText" dxfId="614" priority="195" operator="containsText" text="Baja">
      <formula>NOT(ISERROR(SEARCH("Baja",H60)))</formula>
    </cfRule>
    <cfRule type="containsText" dxfId="613" priority="196" operator="containsText" text="Muy Baja">
      <formula>NOT(ISERROR(SEARCH("Muy Baja",H60)))</formula>
    </cfRule>
    <cfRule type="containsText" dxfId="612" priority="197" operator="containsText" text="Muy Baja">
      <formula>NOT(ISERROR(SEARCH("Muy Baja",H60)))</formula>
    </cfRule>
    <cfRule type="containsText" dxfId="611" priority="198" operator="containsText" text="Muy Baja">
      <formula>NOT(ISERROR(SEARCH("Muy Baja",H60)))</formula>
    </cfRule>
    <cfRule type="containsText" dxfId="610" priority="199" operator="containsText" text="Muy Baja'Tabla probabilidad'!">
      <formula>NOT(ISERROR(SEARCH("Muy Baja'Tabla probabilidad'!",H60)))</formula>
    </cfRule>
    <cfRule type="containsText" dxfId="609" priority="200" operator="containsText" text="Muy bajo">
      <formula>NOT(ISERROR(SEARCH("Muy bajo",H60)))</formula>
    </cfRule>
    <cfRule type="containsText" dxfId="608" priority="201" operator="containsText" text="Alta">
      <formula>NOT(ISERROR(SEARCH("Alta",H60)))</formula>
    </cfRule>
    <cfRule type="containsText" dxfId="607" priority="202" operator="containsText" text="Media">
      <formula>NOT(ISERROR(SEARCH("Media",H60)))</formula>
    </cfRule>
    <cfRule type="containsText" dxfId="606" priority="203" operator="containsText" text="Baja">
      <formula>NOT(ISERROR(SEARCH("Baja",H60)))</formula>
    </cfRule>
    <cfRule type="containsText" dxfId="605" priority="204" operator="containsText" text="Muy baja">
      <formula>NOT(ISERROR(SEARCH("Muy baja",H60)))</formula>
    </cfRule>
    <cfRule type="cellIs" dxfId="604" priority="207" operator="between">
      <formula>1</formula>
      <formula>2</formula>
    </cfRule>
    <cfRule type="cellIs" dxfId="603" priority="208" operator="between">
      <formula>0</formula>
      <formula>2</formula>
    </cfRule>
  </conditionalFormatting>
  <conditionalFormatting sqref="H70">
    <cfRule type="containsText" dxfId="602" priority="11" operator="containsText" text="Muy Baja">
      <formula>NOT(ISERROR(SEARCH("Muy Baja",H70)))</formula>
    </cfRule>
    <cfRule type="containsText" dxfId="601" priority="12" operator="containsText" text="Baja">
      <formula>NOT(ISERROR(SEARCH("Baja",H70)))</formula>
    </cfRule>
    <cfRule type="containsText" dxfId="600" priority="13" operator="containsText" text="Muy Alta">
      <formula>NOT(ISERROR(SEARCH("Muy Alta",H70)))</formula>
    </cfRule>
    <cfRule type="containsText" dxfId="599" priority="14" operator="containsText" text="Alta">
      <formula>NOT(ISERROR(SEARCH("Alta",H70)))</formula>
    </cfRule>
    <cfRule type="containsText" dxfId="598" priority="15" operator="containsText" text="Media">
      <formula>NOT(ISERROR(SEARCH("Media",H70)))</formula>
    </cfRule>
    <cfRule type="containsText" dxfId="597" priority="16" operator="containsText" text="Media">
      <formula>NOT(ISERROR(SEARCH("Media",H70)))</formula>
    </cfRule>
    <cfRule type="containsText" dxfId="596" priority="17" operator="containsText" text="Media">
      <formula>NOT(ISERROR(SEARCH("Media",H70)))</formula>
    </cfRule>
    <cfRule type="containsText" dxfId="595" priority="18" operator="containsText" text="Muy Baja">
      <formula>NOT(ISERROR(SEARCH("Muy Baja",H70)))</formula>
    </cfRule>
    <cfRule type="containsText" dxfId="594" priority="19" operator="containsText" text="Baja">
      <formula>NOT(ISERROR(SEARCH("Baja",H70)))</formula>
    </cfRule>
    <cfRule type="containsText" dxfId="593" priority="20" operator="containsText" text="Muy Baja">
      <formula>NOT(ISERROR(SEARCH("Muy Baja",H70)))</formula>
    </cfRule>
    <cfRule type="containsText" dxfId="592" priority="21" operator="containsText" text="Muy Baja">
      <formula>NOT(ISERROR(SEARCH("Muy Baja",H70)))</formula>
    </cfRule>
    <cfRule type="containsText" dxfId="591" priority="22" operator="containsText" text="Muy Baja">
      <formula>NOT(ISERROR(SEARCH("Muy Baja",H70)))</formula>
    </cfRule>
    <cfRule type="containsText" dxfId="590" priority="23" operator="containsText" text="Muy Baja'Tabla probabilidad'!">
      <formula>NOT(ISERROR(SEARCH("Muy Baja'Tabla probabilidad'!",H70)))</formula>
    </cfRule>
    <cfRule type="containsText" dxfId="589" priority="24" operator="containsText" text="Muy bajo">
      <formula>NOT(ISERROR(SEARCH("Muy bajo",H70)))</formula>
    </cfRule>
    <cfRule type="containsText" dxfId="588" priority="25" operator="containsText" text="Alta">
      <formula>NOT(ISERROR(SEARCH("Alta",H70)))</formula>
    </cfRule>
    <cfRule type="containsText" dxfId="587" priority="26" operator="containsText" text="Media">
      <formula>NOT(ISERROR(SEARCH("Media",H70)))</formula>
    </cfRule>
    <cfRule type="containsText" dxfId="586" priority="27" operator="containsText" text="Baja">
      <formula>NOT(ISERROR(SEARCH("Baja",H70)))</formula>
    </cfRule>
    <cfRule type="containsText" dxfId="585" priority="28" operator="containsText" text="Muy baja">
      <formula>NOT(ISERROR(SEARCH("Muy baja",H70)))</formula>
    </cfRule>
    <cfRule type="cellIs" dxfId="584" priority="31" operator="between">
      <formula>1</formula>
      <formula>2</formula>
    </cfRule>
    <cfRule type="cellIs" dxfId="583" priority="32" operator="between">
      <formula>0</formula>
      <formula>2</formula>
    </cfRule>
  </conditionalFormatting>
  <conditionalFormatting sqref="M10 M20 K10:K79">
    <cfRule type="containsText" dxfId="582" priority="720" operator="containsText" text="Catastrófico">
      <formula>NOT(ISERROR(SEARCH("Catastrófico",K10)))</formula>
    </cfRule>
    <cfRule type="containsText" dxfId="581" priority="721" operator="containsText" text="Mayor">
      <formula>NOT(ISERROR(SEARCH("Mayor",K10)))</formula>
    </cfRule>
    <cfRule type="containsText" dxfId="580" priority="722" operator="containsText" text="Alta">
      <formula>NOT(ISERROR(SEARCH("Alta",K10)))</formula>
    </cfRule>
    <cfRule type="containsText" dxfId="579" priority="724" operator="containsText" text="Menor">
      <formula>NOT(ISERROR(SEARCH("Menor",K10)))</formula>
    </cfRule>
    <cfRule type="containsText" dxfId="578" priority="725" operator="containsText" text="Leve">
      <formula>NOT(ISERROR(SEARCH("Leve",K10)))</formula>
    </cfRule>
  </conditionalFormatting>
  <conditionalFormatting sqref="M30">
    <cfRule type="containsText" dxfId="577" priority="327" operator="containsText" text="Catastrófico">
      <formula>NOT(ISERROR(SEARCH("Catastrófico",M30)))</formula>
    </cfRule>
    <cfRule type="containsText" dxfId="576" priority="328" operator="containsText" text="Mayor">
      <formula>NOT(ISERROR(SEARCH("Mayor",M30)))</formula>
    </cfRule>
    <cfRule type="containsText" dxfId="575" priority="329" operator="containsText" text="Alta">
      <formula>NOT(ISERROR(SEARCH("Alta",M30)))</formula>
    </cfRule>
    <cfRule type="containsText" dxfId="574" priority="330" operator="containsText" text="Moderado">
      <formula>NOT(ISERROR(SEARCH("Moderado",M30)))</formula>
    </cfRule>
    <cfRule type="containsText" dxfId="573" priority="331" operator="containsText" text="Menor">
      <formula>NOT(ISERROR(SEARCH("Menor",M30)))</formula>
    </cfRule>
    <cfRule type="containsText" dxfId="572" priority="332" operator="containsText" text="Leve">
      <formula>NOT(ISERROR(SEARCH("Leve",M30)))</formula>
    </cfRule>
  </conditionalFormatting>
  <conditionalFormatting sqref="M40">
    <cfRule type="containsText" dxfId="571" priority="239" operator="containsText" text="Catastrófico">
      <formula>NOT(ISERROR(SEARCH("Catastrófico",M40)))</formula>
    </cfRule>
    <cfRule type="containsText" dxfId="570" priority="240" operator="containsText" text="Mayor">
      <formula>NOT(ISERROR(SEARCH("Mayor",M40)))</formula>
    </cfRule>
    <cfRule type="containsText" dxfId="569" priority="241" operator="containsText" text="Alta">
      <formula>NOT(ISERROR(SEARCH("Alta",M40)))</formula>
    </cfRule>
    <cfRule type="containsText" dxfId="568" priority="242" operator="containsText" text="Moderado">
      <formula>NOT(ISERROR(SEARCH("Moderado",M40)))</formula>
    </cfRule>
    <cfRule type="containsText" dxfId="567" priority="243" operator="containsText" text="Menor">
      <formula>NOT(ISERROR(SEARCH("Menor",M40)))</formula>
    </cfRule>
    <cfRule type="containsText" dxfId="566" priority="244" operator="containsText" text="Leve">
      <formula>NOT(ISERROR(SEARCH("Leve",M40)))</formula>
    </cfRule>
  </conditionalFormatting>
  <conditionalFormatting sqref="M50">
    <cfRule type="containsText" dxfId="565" priority="229" operator="containsText" text="Catastrófico">
      <formula>NOT(ISERROR(SEARCH("Catastrófico",M50)))</formula>
    </cfRule>
    <cfRule type="containsText" dxfId="564" priority="230" operator="containsText" text="Mayor">
      <formula>NOT(ISERROR(SEARCH("Mayor",M50)))</formula>
    </cfRule>
    <cfRule type="containsText" dxfId="563" priority="231" operator="containsText" text="Alta">
      <formula>NOT(ISERROR(SEARCH("Alta",M50)))</formula>
    </cfRule>
    <cfRule type="containsText" dxfId="562" priority="232" operator="containsText" text="Moderado">
      <formula>NOT(ISERROR(SEARCH("Moderado",M50)))</formula>
    </cfRule>
    <cfRule type="containsText" dxfId="561" priority="233" operator="containsText" text="Menor">
      <formula>NOT(ISERROR(SEARCH("Menor",M50)))</formula>
    </cfRule>
    <cfRule type="containsText" dxfId="560" priority="234" operator="containsText" text="Leve">
      <formula>NOT(ISERROR(SEARCH("Leve",M50)))</formula>
    </cfRule>
  </conditionalFormatting>
  <conditionalFormatting sqref="M60">
    <cfRule type="containsText" dxfId="559" priority="93" operator="containsText" text="Catastrófico">
      <formula>NOT(ISERROR(SEARCH("Catastrófico",M60)))</formula>
    </cfRule>
    <cfRule type="containsText" dxfId="558" priority="94" operator="containsText" text="Mayor">
      <formula>NOT(ISERROR(SEARCH("Mayor",M60)))</formula>
    </cfRule>
    <cfRule type="containsText" dxfId="557" priority="95" operator="containsText" text="Alta">
      <formula>NOT(ISERROR(SEARCH("Alta",M60)))</formula>
    </cfRule>
    <cfRule type="containsText" dxfId="556" priority="96" operator="containsText" text="Moderado">
      <formula>NOT(ISERROR(SEARCH("Moderado",M60)))</formula>
    </cfRule>
    <cfRule type="containsText" dxfId="555" priority="97" operator="containsText" text="Menor">
      <formula>NOT(ISERROR(SEARCH("Menor",M60)))</formula>
    </cfRule>
    <cfRule type="containsText" dxfId="554" priority="98" operator="containsText" text="Leve">
      <formula>NOT(ISERROR(SEARCH("Leve",M60)))</formula>
    </cfRule>
  </conditionalFormatting>
  <conditionalFormatting sqref="M70">
    <cfRule type="containsText" dxfId="553" priority="1" operator="containsText" text="Catastrófico">
      <formula>NOT(ISERROR(SEARCH("Catastrófico",M70)))</formula>
    </cfRule>
    <cfRule type="containsText" dxfId="552" priority="2" operator="containsText" text="Mayor">
      <formula>NOT(ISERROR(SEARCH("Mayor",M70)))</formula>
    </cfRule>
    <cfRule type="containsText" dxfId="551" priority="3" operator="containsText" text="Alta">
      <formula>NOT(ISERROR(SEARCH("Alta",M70)))</formula>
    </cfRule>
    <cfRule type="containsText" dxfId="550" priority="4" operator="containsText" text="Moderado">
      <formula>NOT(ISERROR(SEARCH("Moderado",M70)))</formula>
    </cfRule>
    <cfRule type="containsText" dxfId="549" priority="5" operator="containsText" text="Menor">
      <formula>NOT(ISERROR(SEARCH("Menor",M70)))</formula>
    </cfRule>
    <cfRule type="containsText" dxfId="548" priority="6" operator="containsText" text="Leve">
      <formula>NOT(ISERROR(SEARCH("Leve",M70)))</formula>
    </cfRule>
  </conditionalFormatting>
  <conditionalFormatting sqref="M10:N10 M20 K10:K79">
    <cfRule type="containsText" dxfId="547" priority="723" operator="containsText" text="Moderado">
      <formula>NOT(ISERROR(SEARCH("Moderado",K10)))</formula>
    </cfRule>
  </conditionalFormatting>
  <conditionalFormatting sqref="N60">
    <cfRule type="containsText" dxfId="546" priority="161" operator="containsText" text="Extremo">
      <formula>NOT(ISERROR(SEARCH("Extremo",N60)))</formula>
    </cfRule>
    <cfRule type="containsText" dxfId="545" priority="162" operator="containsText" text="Alto">
      <formula>NOT(ISERROR(SEARCH("Alto",N60)))</formula>
    </cfRule>
    <cfRule type="containsText" dxfId="544" priority="163" operator="containsText" text="Bajo">
      <formula>NOT(ISERROR(SEARCH("Bajo",N60)))</formula>
    </cfRule>
    <cfRule type="containsText" dxfId="543" priority="164" operator="containsText" text="Moderado">
      <formula>NOT(ISERROR(SEARCH("Moderado",N60)))</formula>
    </cfRule>
  </conditionalFormatting>
  <conditionalFormatting sqref="N70">
    <cfRule type="containsText" dxfId="542" priority="7" operator="containsText" text="Extremo">
      <formula>NOT(ISERROR(SEARCH("Extremo",N70)))</formula>
    </cfRule>
    <cfRule type="containsText" dxfId="541" priority="8" operator="containsText" text="Alto">
      <formula>NOT(ISERROR(SEARCH("Alto",N70)))</formula>
    </cfRule>
    <cfRule type="containsText" dxfId="540" priority="9" operator="containsText" text="Bajo">
      <formula>NOT(ISERROR(SEARCH("Bajo",N70)))</formula>
    </cfRule>
    <cfRule type="containsText" dxfId="539" priority="10" operator="containsText" text="Moderado">
      <formula>NOT(ISERROR(SEARCH("Moderado",N70)))</formula>
    </cfRule>
  </conditionalFormatting>
  <conditionalFormatting sqref="N8:O8">
    <cfRule type="containsText" dxfId="538" priority="285" operator="containsText" text="3- Moderado">
      <formula>NOT(ISERROR(SEARCH("3- Moderado",N8)))</formula>
    </cfRule>
    <cfRule type="containsText" dxfId="537" priority="286" operator="containsText" text="6- Moderado">
      <formula>NOT(ISERROR(SEARCH("6- Moderado",N8)))</formula>
    </cfRule>
    <cfRule type="containsText" dxfId="536" priority="287" operator="containsText" text="4- Moderado">
      <formula>NOT(ISERROR(SEARCH("4- Moderado",N8)))</formula>
    </cfRule>
    <cfRule type="containsText" dxfId="535" priority="288" operator="containsText" text="3- Bajo">
      <formula>NOT(ISERROR(SEARCH("3- Bajo",N8)))</formula>
    </cfRule>
    <cfRule type="containsText" dxfId="534" priority="289" operator="containsText" text="4- Bajo">
      <formula>NOT(ISERROR(SEARCH("4- Bajo",N8)))</formula>
    </cfRule>
    <cfRule type="containsText" dxfId="533" priority="290" operator="containsText" text="1- Bajo">
      <formula>NOT(ISERROR(SEARCH("1- Bajo",N8)))</formula>
    </cfRule>
  </conditionalFormatting>
  <conditionalFormatting sqref="N10:O10">
    <cfRule type="containsText" dxfId="532" priority="281" operator="containsText" text="Extremo">
      <formula>NOT(ISERROR(SEARCH("Extremo",N10)))</formula>
    </cfRule>
    <cfRule type="containsText" dxfId="531" priority="282" operator="containsText" text="Alto">
      <formula>NOT(ISERROR(SEARCH("Alto",N10)))</formula>
    </cfRule>
    <cfRule type="containsText" dxfId="530" priority="283" operator="containsText" text="Bajo">
      <formula>NOT(ISERROR(SEARCH("Bajo",N10)))</formula>
    </cfRule>
  </conditionalFormatting>
  <conditionalFormatting sqref="N20:O20">
    <cfRule type="containsText" dxfId="529" priority="1307" operator="containsText" text="Extremo">
      <formula>NOT(ISERROR(SEARCH("Extremo",N20)))</formula>
    </cfRule>
    <cfRule type="containsText" dxfId="528" priority="1308" operator="containsText" text="Alto">
      <formula>NOT(ISERROR(SEARCH("Alto",N20)))</formula>
    </cfRule>
    <cfRule type="containsText" dxfId="527" priority="1309" operator="containsText" text="Bajo">
      <formula>NOT(ISERROR(SEARCH("Bajo",N20)))</formula>
    </cfRule>
    <cfRule type="containsText" dxfId="526" priority="1310" operator="containsText" text="Moderado">
      <formula>NOT(ISERROR(SEARCH("Moderado",N20)))</formula>
    </cfRule>
  </conditionalFormatting>
  <conditionalFormatting sqref="N30:O30">
    <cfRule type="containsText" dxfId="525" priority="356" operator="containsText" text="Extremo">
      <formula>NOT(ISERROR(SEARCH("Extremo",N30)))</formula>
    </cfRule>
    <cfRule type="containsText" dxfId="524" priority="357" operator="containsText" text="Alto">
      <formula>NOT(ISERROR(SEARCH("Alto",N30)))</formula>
    </cfRule>
    <cfRule type="containsText" dxfId="523" priority="358" operator="containsText" text="Bajo">
      <formula>NOT(ISERROR(SEARCH("Bajo",N30)))</formula>
    </cfRule>
    <cfRule type="containsText" dxfId="522" priority="359" operator="containsText" text="Moderado">
      <formula>NOT(ISERROR(SEARCH("Moderado",N30)))</formula>
    </cfRule>
  </conditionalFormatting>
  <conditionalFormatting sqref="N40:O40">
    <cfRule type="containsText" dxfId="521" priority="245" operator="containsText" text="Extremo">
      <formula>NOT(ISERROR(SEARCH("Extremo",N40)))</formula>
    </cfRule>
    <cfRule type="containsText" dxfId="520" priority="246" operator="containsText" text="Alto">
      <formula>NOT(ISERROR(SEARCH("Alto",N40)))</formula>
    </cfRule>
    <cfRule type="containsText" dxfId="519" priority="247" operator="containsText" text="Bajo">
      <formula>NOT(ISERROR(SEARCH("Bajo",N40)))</formula>
    </cfRule>
    <cfRule type="containsText" dxfId="518" priority="248" operator="containsText" text="Moderado">
      <formula>NOT(ISERROR(SEARCH("Moderado",N40)))</formula>
    </cfRule>
  </conditionalFormatting>
  <conditionalFormatting sqref="N50:O50">
    <cfRule type="containsText" dxfId="517" priority="235" operator="containsText" text="Extremo">
      <formula>NOT(ISERROR(SEARCH("Extremo",N50)))</formula>
    </cfRule>
    <cfRule type="containsText" dxfId="516" priority="236" operator="containsText" text="Alto">
      <formula>NOT(ISERROR(SEARCH("Alto",N50)))</formula>
    </cfRule>
    <cfRule type="containsText" dxfId="515" priority="237" operator="containsText" text="Bajo">
      <formula>NOT(ISERROR(SEARCH("Bajo",N50)))</formula>
    </cfRule>
    <cfRule type="containsText" dxfId="514" priority="238" operator="containsText" text="Moderado">
      <formula>NOT(ISERROR(SEARCH("Moderado",N50)))</formula>
    </cfRule>
  </conditionalFormatting>
  <conditionalFormatting sqref="O10">
    <cfRule type="containsText" dxfId="513" priority="284" operator="containsText" text="Moderado">
      <formula>NOT(ISERROR(SEARCH("Moderado",O10)))</formula>
    </cfRule>
  </conditionalFormatting>
  <printOptions horizontalCentered="1"/>
  <pageMargins left="0.70866141732283472" right="0.70866141732283472" top="0.74803149606299213" bottom="0.74803149606299213" header="0.31496062992125984" footer="0.31496062992125984"/>
  <pageSetup scale="3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45" operator="containsText" id="{D4158494-FAE5-4853-A580-52567E2FD023}">
            <xm:f>NOT(ISERROR(SEARCH('8- Políticas de Administración '!$B$5,H10)))</xm:f>
            <xm:f>'8- Políticas de Administración '!$B$5</xm:f>
            <x14:dxf>
              <font>
                <color rgb="FF006100"/>
              </font>
              <fill>
                <patternFill>
                  <bgColor rgb="FFC6EFCE"/>
                </patternFill>
              </fill>
            </x14:dxf>
          </x14:cfRule>
          <x14:cfRule type="containsText" priority="746" operator="containsText" id="{009A1948-254C-4020-A26D-7181B4E8E5DF}">
            <xm:f>NOT(ISERROR(SEARCH('8- Políticas de Administración '!$B$5,H10)))</xm:f>
            <xm:f>'8- Políticas de Administración '!$B$5</xm:f>
            <x14:dxf>
              <font>
                <color rgb="FF9C0006"/>
              </font>
              <fill>
                <patternFill>
                  <bgColor rgb="FFFFC7CE"/>
                </patternFill>
              </fill>
            </x14:dxf>
          </x14:cfRule>
          <xm:sqref>H10 H20</xm:sqref>
        </x14:conditionalFormatting>
        <x14:conditionalFormatting xmlns:xm="http://schemas.microsoft.com/office/excel/2006/main">
          <x14:cfRule type="containsText" priority="352" operator="containsText" id="{BF3A1CEA-520B-48AC-B25F-7C6CDFF3DB8D}">
            <xm:f>NOT(ISERROR(SEARCH('8- Políticas de Administración '!$B$5,H30)))</xm:f>
            <xm:f>'8- Políticas de Administración '!$B$5</xm:f>
            <x14:dxf>
              <font>
                <color rgb="FF006100"/>
              </font>
              <fill>
                <patternFill>
                  <bgColor rgb="FFC6EFCE"/>
                </patternFill>
              </fill>
            </x14:dxf>
          </x14:cfRule>
          <x14:cfRule type="containsText" priority="353" operator="containsText" id="{8CF4FB2E-11BC-4916-A399-FE71E647041B}">
            <xm:f>NOT(ISERROR(SEARCH('8- Políticas de Administración '!$B$5,H30)))</xm:f>
            <xm:f>'8- Políticas de Administración '!$B$5</xm:f>
            <x14:dxf>
              <font>
                <color rgb="FF9C0006"/>
              </font>
              <fill>
                <patternFill>
                  <bgColor rgb="FFFFC7CE"/>
                </patternFill>
              </fill>
            </x14:dxf>
          </x14:cfRule>
          <xm:sqref>H30</xm:sqref>
        </x14:conditionalFormatting>
        <x14:conditionalFormatting xmlns:xm="http://schemas.microsoft.com/office/excel/2006/main">
          <x14:cfRule type="containsText" priority="525" operator="containsText" id="{954E1B25-D051-41D0-989E-8AD2D1BE75BA}">
            <xm:f>NOT(ISERROR(SEARCH('8- Políticas de Administración '!$B$5,H50)))</xm:f>
            <xm:f>'8- Políticas de Administración '!$B$5</xm:f>
            <x14:dxf>
              <font>
                <color rgb="FF006100"/>
              </font>
              <fill>
                <patternFill>
                  <bgColor rgb="FFC6EFCE"/>
                </patternFill>
              </fill>
            </x14:dxf>
          </x14:cfRule>
          <x14:cfRule type="containsText" priority="526" operator="containsText" id="{DE7D4B69-6DFB-425D-B1B8-D35A87E1A13E}">
            <xm:f>NOT(ISERROR(SEARCH('8- Políticas de Administración '!$B$5,H50)))</xm:f>
            <xm:f>'8- Políticas de Administración '!$B$5</xm:f>
            <x14:dxf>
              <font>
                <color rgb="FF9C0006"/>
              </font>
              <fill>
                <patternFill>
                  <bgColor rgb="FFFFC7CE"/>
                </patternFill>
              </fill>
            </x14:dxf>
          </x14:cfRule>
          <xm:sqref>H50</xm:sqref>
        </x14:conditionalFormatting>
        <x14:conditionalFormatting xmlns:xm="http://schemas.microsoft.com/office/excel/2006/main">
          <x14:cfRule type="containsText" priority="205" operator="containsText" id="{707A634C-B82F-4D42-BC9F-8E261ACE94B9}">
            <xm:f>NOT(ISERROR(SEARCH('8- Políticas de Administración '!$B$5,H60)))</xm:f>
            <xm:f>'8- Políticas de Administración '!$B$5</xm:f>
            <x14:dxf>
              <font>
                <color rgb="FF006100"/>
              </font>
              <fill>
                <patternFill>
                  <bgColor rgb="FFC6EFCE"/>
                </patternFill>
              </fill>
            </x14:dxf>
          </x14:cfRule>
          <x14:cfRule type="containsText" priority="206" operator="containsText" id="{5ED9F1F3-8983-442B-B76F-C783C6960D9C}">
            <xm:f>NOT(ISERROR(SEARCH('8- Políticas de Administración '!$B$5,H60)))</xm:f>
            <xm:f>'8- Políticas de Administración '!$B$5</xm:f>
            <x14:dxf>
              <font>
                <color rgb="FF9C0006"/>
              </font>
              <fill>
                <patternFill>
                  <bgColor rgb="FFFFC7CE"/>
                </patternFill>
              </fill>
            </x14:dxf>
          </x14:cfRule>
          <xm:sqref>H60</xm:sqref>
        </x14:conditionalFormatting>
        <x14:conditionalFormatting xmlns:xm="http://schemas.microsoft.com/office/excel/2006/main">
          <x14:cfRule type="containsText" priority="29" operator="containsText" id="{C58BFB31-8BA8-42E1-987A-2B9B3074CF94}">
            <xm:f>NOT(ISERROR(SEARCH('8- Políticas de Administración '!$B$5,H70)))</xm:f>
            <xm:f>'8- Políticas de Administración '!$B$5</xm:f>
            <x14:dxf>
              <font>
                <color rgb="FF006100"/>
              </font>
              <fill>
                <patternFill>
                  <bgColor rgb="FFC6EFCE"/>
                </patternFill>
              </fill>
            </x14:dxf>
          </x14:cfRule>
          <x14:cfRule type="containsText" priority="30" operator="containsText" id="{AB92AF65-2381-4303-ACFD-D6FC60CDD342}">
            <xm:f>NOT(ISERROR(SEARCH('8- Políticas de Administración '!$B$5,H70)))</xm:f>
            <xm:f>'8- Políticas de Administración '!$B$5</xm:f>
            <x14:dxf>
              <font>
                <color rgb="FF9C0006"/>
              </font>
              <fill>
                <patternFill>
                  <bgColor rgb="FFFFC7CE"/>
                </patternFill>
              </fill>
            </x14:dxf>
          </x14:cfRule>
          <xm:sqref>H70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'8- Políticas de Administración '!$I$17:$I$22</xm:f>
          </x14:formula1>
          <xm:sqref>I10:I79</xm:sqref>
        </x14:dataValidation>
        <x14:dataValidation type="list" allowBlank="1" showInputMessage="1" showErrorMessage="1" xr:uid="{00000000-0002-0000-04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J10:J79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JR79"/>
  <sheetViews>
    <sheetView showGridLines="0" topLeftCell="A71" zoomScale="70" zoomScaleNormal="70" zoomScalePageLayoutView="70" workbookViewId="0">
      <selection activeCell="C80" sqref="A80:XFD89"/>
    </sheetView>
  </sheetViews>
  <sheetFormatPr baseColWidth="10" defaultColWidth="11.42578125" defaultRowHeight="15"/>
  <cols>
    <col min="1" max="1" width="7" customWidth="1"/>
    <col min="2" max="2" width="35.85546875" customWidth="1"/>
    <col min="3" max="3" width="52.5703125" style="53" customWidth="1"/>
    <col min="4" max="4" width="5" hidden="1" customWidth="1"/>
    <col min="5" max="5" width="50" customWidth="1"/>
    <col min="7" max="7" width="12.28515625" bestFit="1" customWidth="1"/>
    <col min="8" max="8" width="14.7109375" bestFit="1" customWidth="1"/>
    <col min="9" max="9" width="13.5703125" customWidth="1"/>
    <col min="10" max="10" width="5" hidden="1" customWidth="1"/>
    <col min="11" max="11" width="11.7109375" customWidth="1"/>
    <col min="12" max="12" width="22.5703125" customWidth="1"/>
    <col min="13" max="13" width="42.7109375" customWidth="1"/>
    <col min="14" max="14" width="7.7109375" customWidth="1"/>
    <col min="15" max="15" width="15.7109375" customWidth="1"/>
    <col min="16" max="17" width="10" customWidth="1"/>
    <col min="18" max="18" width="5" hidden="1" customWidth="1"/>
    <col min="19" max="19" width="11.42578125" customWidth="1"/>
    <col min="20" max="20" width="26.28515625" style="38" customWidth="1"/>
    <col min="21" max="21" width="18.5703125" style="37" customWidth="1"/>
    <col min="22" max="22" width="22.5703125" style="39" customWidth="1"/>
    <col min="23" max="278" width="11.42578125" style="16"/>
    <col min="279" max="16384" width="11.42578125" style="21"/>
  </cols>
  <sheetData>
    <row r="1" spans="1:278" s="18" customFormat="1" ht="27.75" thickTop="1">
      <c r="A1" s="523"/>
      <c r="B1" s="524"/>
      <c r="C1" s="525"/>
      <c r="D1" s="46"/>
      <c r="E1" s="519" t="s">
        <v>339</v>
      </c>
      <c r="F1" s="520"/>
      <c r="G1" s="520"/>
      <c r="H1" s="520"/>
      <c r="I1" s="520"/>
      <c r="J1" s="520"/>
      <c r="K1" s="520"/>
      <c r="L1" s="520"/>
      <c r="M1" s="520"/>
      <c r="N1" s="520"/>
      <c r="O1" s="520"/>
      <c r="P1" s="520"/>
      <c r="Q1" s="520"/>
      <c r="R1" s="520"/>
      <c r="S1" s="520"/>
      <c r="T1" s="520"/>
      <c r="U1" s="520"/>
      <c r="V1" s="520"/>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row>
    <row r="2" spans="1:278" s="18" customFormat="1" ht="27">
      <c r="A2" s="526"/>
      <c r="B2" s="477"/>
      <c r="C2" s="527"/>
      <c r="D2" s="46"/>
      <c r="E2" s="521"/>
      <c r="F2" s="522"/>
      <c r="G2" s="522"/>
      <c r="H2" s="522"/>
      <c r="I2" s="522"/>
      <c r="J2" s="522"/>
      <c r="K2" s="522"/>
      <c r="L2" s="522"/>
      <c r="M2" s="522"/>
      <c r="N2" s="522"/>
      <c r="O2" s="522"/>
      <c r="P2" s="522"/>
      <c r="Q2" s="522"/>
      <c r="R2" s="522"/>
      <c r="S2" s="522"/>
      <c r="T2" s="522"/>
      <c r="U2" s="522"/>
      <c r="V2" s="522"/>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1:278" s="18" customFormat="1" ht="27">
      <c r="A3" s="526"/>
      <c r="B3" s="477"/>
      <c r="C3" s="527"/>
      <c r="D3" s="157"/>
      <c r="E3" s="521"/>
      <c r="F3" s="522"/>
      <c r="G3" s="522"/>
      <c r="H3" s="522"/>
      <c r="I3" s="522"/>
      <c r="J3" s="522"/>
      <c r="K3" s="522"/>
      <c r="L3" s="522"/>
      <c r="M3" s="522"/>
      <c r="N3" s="522"/>
      <c r="O3" s="522"/>
      <c r="P3" s="522"/>
      <c r="Q3" s="522"/>
      <c r="R3" s="522"/>
      <c r="S3" s="522"/>
      <c r="T3" s="522"/>
      <c r="U3" s="522"/>
      <c r="V3" s="522"/>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1:278" s="18" customFormat="1" ht="18">
      <c r="A4" s="478" t="s">
        <v>260</v>
      </c>
      <c r="B4" s="478"/>
      <c r="C4" s="541"/>
      <c r="D4" s="541"/>
      <c r="E4" s="541"/>
      <c r="F4" s="541"/>
      <c r="G4" s="541"/>
      <c r="H4" s="541"/>
      <c r="I4" s="541"/>
      <c r="J4" s="541"/>
      <c r="K4" s="541"/>
      <c r="L4" s="541"/>
      <c r="M4" s="541"/>
      <c r="N4" s="541"/>
      <c r="O4" s="541"/>
      <c r="P4" s="541"/>
      <c r="Q4" s="541"/>
      <c r="R4" s="541"/>
      <c r="S4" s="541"/>
      <c r="T4" s="541"/>
      <c r="U4" s="541"/>
      <c r="V4" s="541"/>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row>
    <row r="5" spans="1:278" s="18" customFormat="1" ht="56.45" customHeight="1">
      <c r="A5" s="478" t="s">
        <v>261</v>
      </c>
      <c r="B5" s="478"/>
      <c r="C5" s="545"/>
      <c r="D5" s="545"/>
      <c r="E5" s="545"/>
      <c r="F5" s="545"/>
      <c r="G5" s="545"/>
      <c r="H5" s="545"/>
      <c r="I5" s="545"/>
      <c r="J5" s="545"/>
      <c r="K5" s="545"/>
      <c r="L5" s="545"/>
      <c r="M5" s="545"/>
      <c r="N5" s="545"/>
      <c r="O5" s="545"/>
      <c r="P5" s="545"/>
      <c r="Q5" s="545"/>
      <c r="R5" s="545"/>
      <c r="S5" s="545"/>
      <c r="T5" s="545"/>
      <c r="U5" s="545"/>
      <c r="V5" s="545"/>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1:278" s="18" customFormat="1" ht="18">
      <c r="A6" s="478" t="s">
        <v>262</v>
      </c>
      <c r="B6" s="478"/>
      <c r="C6" s="541"/>
      <c r="D6" s="541"/>
      <c r="E6" s="541"/>
      <c r="F6" s="541"/>
      <c r="G6" s="541"/>
      <c r="H6" s="541"/>
      <c r="I6" s="541"/>
      <c r="J6" s="541"/>
      <c r="K6" s="541"/>
      <c r="L6" s="541"/>
      <c r="M6" s="541"/>
      <c r="N6" s="541"/>
      <c r="O6" s="541"/>
      <c r="P6" s="541"/>
      <c r="Q6" s="541"/>
      <c r="R6" s="541"/>
      <c r="S6" s="541"/>
      <c r="T6" s="541"/>
      <c r="U6" s="541"/>
      <c r="V6" s="541"/>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1:278" s="18" customFormat="1" ht="17.25" thickBot="1">
      <c r="A7" s="528" t="s">
        <v>263</v>
      </c>
      <c r="B7" s="528"/>
      <c r="C7" s="528"/>
      <c r="D7" s="529" t="s">
        <v>340</v>
      </c>
      <c r="E7" s="499"/>
      <c r="F7" s="499"/>
      <c r="G7" s="499"/>
      <c r="H7" s="499"/>
      <c r="I7" s="499"/>
      <c r="J7" s="499"/>
      <c r="K7" s="499"/>
      <c r="L7" s="499"/>
      <c r="M7" s="499"/>
      <c r="N7" s="499"/>
      <c r="O7" s="499"/>
      <c r="P7" s="499"/>
      <c r="Q7" s="499"/>
      <c r="R7" s="500"/>
      <c r="S7" s="132"/>
      <c r="T7" s="528" t="s">
        <v>341</v>
      </c>
      <c r="U7" s="528"/>
      <c r="V7" s="528"/>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1:278" s="18" customFormat="1" ht="30" customHeight="1" thickTop="1" thickBot="1">
      <c r="A8" s="530" t="s">
        <v>268</v>
      </c>
      <c r="B8" s="531" t="s">
        <v>342</v>
      </c>
      <c r="C8" s="533" t="s">
        <v>264</v>
      </c>
      <c r="D8" s="535" t="s">
        <v>343</v>
      </c>
      <c r="E8" s="537" t="s">
        <v>235</v>
      </c>
      <c r="F8" s="538" t="s">
        <v>344</v>
      </c>
      <c r="G8" s="539"/>
      <c r="H8" s="539"/>
      <c r="I8" s="539"/>
      <c r="J8" s="539"/>
      <c r="K8" s="540"/>
      <c r="L8" s="538" t="s">
        <v>345</v>
      </c>
      <c r="M8" s="539"/>
      <c r="N8" s="539"/>
      <c r="O8" s="539"/>
      <c r="P8" s="539"/>
      <c r="Q8" s="539"/>
      <c r="R8" s="539"/>
      <c r="S8" s="540"/>
      <c r="T8" s="60"/>
      <c r="U8" s="61"/>
      <c r="V8" s="89" t="s">
        <v>346</v>
      </c>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1:278" s="20" customFormat="1" ht="96" customHeight="1" thickTop="1" thickBot="1">
      <c r="A9" s="479"/>
      <c r="B9" s="532"/>
      <c r="C9" s="534"/>
      <c r="D9" s="536"/>
      <c r="E9" s="497"/>
      <c r="F9" s="51" t="s">
        <v>237</v>
      </c>
      <c r="G9" s="51" t="s">
        <v>239</v>
      </c>
      <c r="H9" s="51" t="s">
        <v>347</v>
      </c>
      <c r="I9" s="51" t="s">
        <v>241</v>
      </c>
      <c r="J9" s="135" t="s">
        <v>348</v>
      </c>
      <c r="K9" s="51" t="s">
        <v>247</v>
      </c>
      <c r="L9" s="51" t="s">
        <v>349</v>
      </c>
      <c r="M9" s="127" t="s">
        <v>244</v>
      </c>
      <c r="N9" s="51" t="s">
        <v>350</v>
      </c>
      <c r="O9" s="51" t="s">
        <v>351</v>
      </c>
      <c r="P9" s="51" t="s">
        <v>352</v>
      </c>
      <c r="Q9" s="51" t="s">
        <v>353</v>
      </c>
      <c r="R9" s="135" t="s">
        <v>348</v>
      </c>
      <c r="S9" s="51" t="s">
        <v>354</v>
      </c>
      <c r="T9" s="54" t="s">
        <v>249</v>
      </c>
      <c r="U9" s="54" t="s">
        <v>251</v>
      </c>
      <c r="V9" s="55" t="s">
        <v>355</v>
      </c>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row>
    <row r="10" spans="1:278" ht="210.75" customHeight="1">
      <c r="A10" s="506">
        <f>'5- Identificación de Riesgos'!A10</f>
        <v>1</v>
      </c>
      <c r="B10" s="542" t="str">
        <f>'5- Identificación de Riesgos'!B10</f>
        <v>Vencimiento de Términos</v>
      </c>
      <c r="C10" s="175" t="str">
        <f>'5- Identificación de Riesgos'!D10</f>
        <v>1. Mayor demanda de justicia.</v>
      </c>
      <c r="D10" s="169"/>
      <c r="E10" s="176" t="s">
        <v>356</v>
      </c>
      <c r="F10" s="161" t="s">
        <v>357</v>
      </c>
      <c r="G10" s="161" t="s">
        <v>358</v>
      </c>
      <c r="H10" s="161" t="s">
        <v>357</v>
      </c>
      <c r="I10" s="161" t="s">
        <v>357</v>
      </c>
      <c r="J10" s="168">
        <f>COUNTIF(F10:I10,"SI")/4</f>
        <v>0.25</v>
      </c>
      <c r="K10" s="509">
        <f>AVERAGE(J10:J19)</f>
        <v>0.2</v>
      </c>
      <c r="L10" s="161" t="str">
        <f>'5- Identificación de Riesgos'!I10</f>
        <v>Afectación de reputacion,imagén,  credibilidad, satisfacción de usuarios y PI</v>
      </c>
      <c r="M10" s="214" t="s">
        <v>359</v>
      </c>
      <c r="N10" s="161" t="s">
        <v>358</v>
      </c>
      <c r="O10" s="161" t="s">
        <v>358</v>
      </c>
      <c r="P10" s="161" t="s">
        <v>358</v>
      </c>
      <c r="Q10" s="161" t="s">
        <v>358</v>
      </c>
      <c r="R10" s="168">
        <f>SUM(COUNTIF(N10,"SI")*25%,COUNTIF(O10,"SI")*40%,COUNTIF(P10,"SI")*25%,COUNTIF(Q10,"SI")*10%)</f>
        <v>1</v>
      </c>
      <c r="S10" s="512">
        <f>AVERAGE(R10:R19)</f>
        <v>0.21000000000000002</v>
      </c>
      <c r="T10" s="546"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Media - 3</v>
      </c>
      <c r="U10" s="441"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Moderado - 3</v>
      </c>
      <c r="V10" s="450" t="str">
        <f>CONCATENATE(VLOOKUP((LEFT(T10,LEN(T10)-4)&amp;LEFT(U10,LEN(U10)-4)),'9- Matriz de Calor '!$D$18:$E$42,2,0)," - ",RIGHT(T10,1)*RIGHT(U10,1))</f>
        <v>Moderado - 9</v>
      </c>
    </row>
    <row r="11" spans="1:278" ht="207.75" customHeight="1">
      <c r="A11" s="507"/>
      <c r="B11" s="543"/>
      <c r="C11" s="177" t="str">
        <f>'5- Identificación de Riesgos'!D11</f>
        <v>2. Insuficiencia de  personal  para atender la función misional y la atención a las partes interesadas en los despachos judiciales y centro de servicios</v>
      </c>
      <c r="D11" s="170"/>
      <c r="E11" s="178" t="s">
        <v>356</v>
      </c>
      <c r="F11" s="162" t="s">
        <v>357</v>
      </c>
      <c r="G11" s="162" t="s">
        <v>357</v>
      </c>
      <c r="H11" s="162" t="s">
        <v>357</v>
      </c>
      <c r="I11" s="162" t="s">
        <v>357</v>
      </c>
      <c r="J11" s="166">
        <f t="shared" ref="J11:J29" si="0">COUNTIF(F11:I11,"SI")/4</f>
        <v>0</v>
      </c>
      <c r="K11" s="510"/>
      <c r="L11" s="162" t="str">
        <f>'5- Identificación de Riesgos'!I11</f>
        <v>Afectación Económica</v>
      </c>
      <c r="M11" s="220" t="s">
        <v>360</v>
      </c>
      <c r="N11" s="162" t="s">
        <v>357</v>
      </c>
      <c r="O11" s="162" t="s">
        <v>357</v>
      </c>
      <c r="P11" s="162" t="s">
        <v>357</v>
      </c>
      <c r="Q11" s="162" t="s">
        <v>357</v>
      </c>
      <c r="R11" s="166">
        <f t="shared" ref="R11:R29" si="1">SUM(COUNTIF(N11,"SI")*25%,COUNTIF(O11,"SI")*40%,COUNTIF(P11,"SI")*25%,COUNTIF(Q11,"SI")*10%)</f>
        <v>0</v>
      </c>
      <c r="S11" s="513"/>
      <c r="T11" s="547"/>
      <c r="U11" s="442"/>
      <c r="V11" s="451"/>
    </row>
    <row r="12" spans="1:278" ht="165.75">
      <c r="A12" s="507"/>
      <c r="B12" s="543"/>
      <c r="C12" s="177" t="str">
        <f>'5- Identificación de Riesgos'!D12</f>
        <v>3. Complejidad de los procesos judiciales y solicitudes, lo cual incrementa los tiempos para su resolución.</v>
      </c>
      <c r="D12" s="170"/>
      <c r="E12" s="178" t="s">
        <v>356</v>
      </c>
      <c r="F12" s="162" t="s">
        <v>358</v>
      </c>
      <c r="G12" s="162" t="s">
        <v>358</v>
      </c>
      <c r="H12" s="162" t="s">
        <v>358</v>
      </c>
      <c r="I12" s="162" t="s">
        <v>358</v>
      </c>
      <c r="J12" s="166">
        <f t="shared" si="0"/>
        <v>1</v>
      </c>
      <c r="K12" s="510"/>
      <c r="L12" s="162" t="str">
        <f>'5- Identificación de Riesgos'!I12</f>
        <v>Interrupción o afectación en la prestación del servicio judicial</v>
      </c>
      <c r="M12" s="220" t="s">
        <v>361</v>
      </c>
      <c r="N12" s="162" t="s">
        <v>358</v>
      </c>
      <c r="O12" s="162" t="s">
        <v>358</v>
      </c>
      <c r="P12" s="162" t="s">
        <v>358</v>
      </c>
      <c r="Q12" s="162" t="s">
        <v>358</v>
      </c>
      <c r="R12" s="166">
        <f t="shared" si="1"/>
        <v>1</v>
      </c>
      <c r="S12" s="513"/>
      <c r="T12" s="547"/>
      <c r="U12" s="442"/>
      <c r="V12" s="451"/>
    </row>
    <row r="13" spans="1:278" ht="222" customHeight="1">
      <c r="A13" s="507"/>
      <c r="B13" s="543"/>
      <c r="C13" s="177" t="str">
        <f>'5- Identificación de Riesgos'!D13</f>
        <v>4.Fallas en la planeación  para el desarrollo de las tareas propias del despacho.</v>
      </c>
      <c r="D13" s="170"/>
      <c r="E13" s="178" t="s">
        <v>356</v>
      </c>
      <c r="F13" s="162" t="s">
        <v>358</v>
      </c>
      <c r="G13" s="162"/>
      <c r="H13" s="162" t="s">
        <v>358</v>
      </c>
      <c r="I13" s="162" t="s">
        <v>358</v>
      </c>
      <c r="J13" s="166">
        <f t="shared" si="0"/>
        <v>0.75</v>
      </c>
      <c r="K13" s="510"/>
      <c r="L13" s="162" t="str">
        <f>'5- Identificación de Riesgos'!I13</f>
        <v>Incumplimiento de las metas establecidas</v>
      </c>
      <c r="M13" s="220" t="s">
        <v>362</v>
      </c>
      <c r="N13" s="162" t="s">
        <v>357</v>
      </c>
      <c r="O13" s="162" t="s">
        <v>357</v>
      </c>
      <c r="P13" s="162" t="s">
        <v>357</v>
      </c>
      <c r="Q13" s="162" t="s">
        <v>358</v>
      </c>
      <c r="R13" s="166">
        <f t="shared" si="1"/>
        <v>0.1</v>
      </c>
      <c r="S13" s="513"/>
      <c r="T13" s="547"/>
      <c r="U13" s="442"/>
      <c r="V13" s="451"/>
    </row>
    <row r="14" spans="1:278" ht="213.75" customHeight="1">
      <c r="A14" s="507"/>
      <c r="B14" s="543"/>
      <c r="C14" s="177" t="str">
        <f>'5- Identificación de Riesgos'!D14</f>
        <v>5.  Fallas e insuficiencia de las herramientas tecnológicas.</v>
      </c>
      <c r="D14" s="170"/>
      <c r="E14" s="221" t="s">
        <v>363</v>
      </c>
      <c r="F14" s="162"/>
      <c r="G14" s="162"/>
      <c r="H14" s="162"/>
      <c r="I14" s="162"/>
      <c r="J14" s="166">
        <f t="shared" si="0"/>
        <v>0</v>
      </c>
      <c r="K14" s="510"/>
      <c r="L14" s="162"/>
      <c r="M14" s="220"/>
      <c r="N14" s="162"/>
      <c r="O14" s="162"/>
      <c r="P14" s="162"/>
      <c r="Q14" s="162"/>
      <c r="R14" s="166">
        <f t="shared" si="1"/>
        <v>0</v>
      </c>
      <c r="S14" s="513"/>
      <c r="T14" s="547"/>
      <c r="U14" s="442"/>
      <c r="V14" s="451"/>
    </row>
    <row r="15" spans="1:278">
      <c r="A15" s="507"/>
      <c r="B15" s="543"/>
      <c r="C15" s="177"/>
      <c r="D15" s="170"/>
      <c r="E15" s="178"/>
      <c r="F15" s="162"/>
      <c r="G15" s="162"/>
      <c r="H15" s="162"/>
      <c r="I15" s="162"/>
      <c r="J15" s="166">
        <f t="shared" si="0"/>
        <v>0</v>
      </c>
      <c r="K15" s="510"/>
      <c r="L15" s="162">
        <f>'5- Identificación de Riesgos'!I15</f>
        <v>0</v>
      </c>
      <c r="M15" s="184"/>
      <c r="N15" s="162"/>
      <c r="O15" s="162"/>
      <c r="P15" s="162"/>
      <c r="Q15" s="162"/>
      <c r="R15" s="166">
        <f t="shared" si="1"/>
        <v>0</v>
      </c>
      <c r="S15" s="513"/>
      <c r="T15" s="547"/>
      <c r="U15" s="442"/>
      <c r="V15" s="451"/>
    </row>
    <row r="16" spans="1:278">
      <c r="A16" s="507"/>
      <c r="B16" s="543"/>
      <c r="C16" s="177"/>
      <c r="D16" s="170"/>
      <c r="E16" s="178"/>
      <c r="F16" s="162"/>
      <c r="G16" s="162"/>
      <c r="H16" s="162"/>
      <c r="I16" s="162"/>
      <c r="J16" s="166">
        <f t="shared" si="0"/>
        <v>0</v>
      </c>
      <c r="K16" s="510"/>
      <c r="L16" s="162">
        <f>'5- Identificación de Riesgos'!I16</f>
        <v>0</v>
      </c>
      <c r="M16" s="184"/>
      <c r="N16" s="162"/>
      <c r="O16" s="162"/>
      <c r="P16" s="162"/>
      <c r="Q16" s="162"/>
      <c r="R16" s="166">
        <f t="shared" si="1"/>
        <v>0</v>
      </c>
      <c r="S16" s="513"/>
      <c r="T16" s="547"/>
      <c r="U16" s="442"/>
      <c r="V16" s="451"/>
    </row>
    <row r="17" spans="1:22">
      <c r="A17" s="507"/>
      <c r="B17" s="543"/>
      <c r="C17" s="177"/>
      <c r="D17" s="170"/>
      <c r="E17" s="178"/>
      <c r="F17" s="162"/>
      <c r="G17" s="162"/>
      <c r="H17" s="162"/>
      <c r="I17" s="162"/>
      <c r="J17" s="166">
        <f t="shared" si="0"/>
        <v>0</v>
      </c>
      <c r="K17" s="510"/>
      <c r="L17" s="162">
        <f>'5- Identificación de Riesgos'!I17</f>
        <v>0</v>
      </c>
      <c r="M17" s="184"/>
      <c r="N17" s="162"/>
      <c r="O17" s="162"/>
      <c r="P17" s="162"/>
      <c r="Q17" s="162"/>
      <c r="R17" s="166">
        <f t="shared" si="1"/>
        <v>0</v>
      </c>
      <c r="S17" s="513"/>
      <c r="T17" s="547"/>
      <c r="U17" s="442"/>
      <c r="V17" s="451"/>
    </row>
    <row r="18" spans="1:22">
      <c r="A18" s="507"/>
      <c r="B18" s="543"/>
      <c r="C18" s="177"/>
      <c r="D18" s="170"/>
      <c r="E18" s="178"/>
      <c r="F18" s="162"/>
      <c r="G18" s="162"/>
      <c r="H18" s="162"/>
      <c r="I18" s="162"/>
      <c r="J18" s="166">
        <f t="shared" si="0"/>
        <v>0</v>
      </c>
      <c r="K18" s="510"/>
      <c r="L18" s="162">
        <f>'5- Identificación de Riesgos'!I18</f>
        <v>0</v>
      </c>
      <c r="M18" s="184"/>
      <c r="N18" s="162"/>
      <c r="O18" s="162"/>
      <c r="P18" s="162"/>
      <c r="Q18" s="162"/>
      <c r="R18" s="166">
        <f t="shared" si="1"/>
        <v>0</v>
      </c>
      <c r="S18" s="513"/>
      <c r="T18" s="547"/>
      <c r="U18" s="442"/>
      <c r="V18" s="451"/>
    </row>
    <row r="19" spans="1:22" ht="15.75" thickBot="1">
      <c r="A19" s="508"/>
      <c r="B19" s="544"/>
      <c r="C19" s="179"/>
      <c r="D19" s="172"/>
      <c r="E19" s="180"/>
      <c r="F19" s="163"/>
      <c r="G19" s="163"/>
      <c r="H19" s="163"/>
      <c r="I19" s="163"/>
      <c r="J19" s="167">
        <f t="shared" si="0"/>
        <v>0</v>
      </c>
      <c r="K19" s="511"/>
      <c r="L19" s="163">
        <f>'5- Identificación de Riesgos'!I19</f>
        <v>0</v>
      </c>
      <c r="M19" s="185"/>
      <c r="N19" s="163"/>
      <c r="O19" s="163"/>
      <c r="P19" s="163"/>
      <c r="Q19" s="163"/>
      <c r="R19" s="167">
        <f t="shared" si="1"/>
        <v>0</v>
      </c>
      <c r="S19" s="514"/>
      <c r="T19" s="548"/>
      <c r="U19" s="443"/>
      <c r="V19" s="452"/>
    </row>
    <row r="20" spans="1:22" ht="177" customHeight="1">
      <c r="A20" s="506">
        <f>'5- Identificación de Riesgos'!A20</f>
        <v>2</v>
      </c>
      <c r="B20" s="504" t="str">
        <f>'5- Identificación de Riesgos'!B20</f>
        <v xml:space="preserve">Incumplimientos en la realizacion de audiencias </v>
      </c>
      <c r="C20" s="182" t="str">
        <f>'5- Identificación de Riesgos'!D20</f>
        <v xml:space="preserve">1. Inasistencia del Juez </v>
      </c>
      <c r="D20" s="160"/>
      <c r="E20" s="183" t="s">
        <v>364</v>
      </c>
      <c r="F20" s="164" t="s">
        <v>357</v>
      </c>
      <c r="G20" s="164" t="s">
        <v>358</v>
      </c>
      <c r="H20" s="164" t="s">
        <v>357</v>
      </c>
      <c r="I20" s="164" t="s">
        <v>357</v>
      </c>
      <c r="J20" s="165">
        <f t="shared" si="0"/>
        <v>0.25</v>
      </c>
      <c r="K20" s="515">
        <f>AVERAGE(J20:J29)</f>
        <v>0.125</v>
      </c>
      <c r="L20" s="164" t="str">
        <f>'5- Identificación de Riesgos'!I20</f>
        <v>Afectación de reputacion,imagén,  credibilidad, satisfacción de usuarios y PI</v>
      </c>
      <c r="M20" s="219" t="s">
        <v>365</v>
      </c>
      <c r="N20" s="164" t="s">
        <v>358</v>
      </c>
      <c r="O20" s="164" t="s">
        <v>358</v>
      </c>
      <c r="P20" s="164" t="s">
        <v>358</v>
      </c>
      <c r="Q20" s="164" t="s">
        <v>358</v>
      </c>
      <c r="R20" s="165">
        <f t="shared" si="1"/>
        <v>1</v>
      </c>
      <c r="S20" s="515">
        <f t="shared" ref="S20" si="2">AVERAGE(R20:R29)</f>
        <v>0.2</v>
      </c>
      <c r="T20" s="447" t="str">
        <f>CONCATENATE(INDEX('8- Políticas de Administración '!$B$6:$F$10,MATCH(ROUND(IF((RIGHT('5- Identificación de Riesgos'!H20,1)-'6- Valoración Controles'!K20)&lt;1,1,(RIGHT('5- Identificación de Riesgos'!H20,1)-'6- Valoración Controles'!K20)),0),'8- Políticas de Administración '!$F$6:$F$10,0),1)," - ",ROUND(IF((RIGHT('5- Identificación de Riesgos'!H20,1)-'6- Valoración Controles'!K20)&lt;1,1,(RIGHT('5- Identificación de Riesgos'!H20,1)-'6- Valoración Controles'!K20)),0))</f>
        <v>Media - 3</v>
      </c>
      <c r="U20" s="441" t="str">
        <f>CONCATENATE(INDEX('8- Políticas de Administración '!$B$17:$F$21,MATCH(ROUND(IF((RIGHT('5- Identificación de Riesgos'!M20,1)-'6- Valoración Controles'!S20)&lt;1,1,(RIGHT('5- Identificación de Riesgos'!M20,1)-'6- Valoración Controles'!S20)),0),'8- Políticas de Administración '!$F$17:$F$21,0),1)," - ",ROUND(IF((RIGHT('5- Identificación de Riesgos'!M20,1)-'6- Valoración Controles'!S20)&lt;1,1,(RIGHT('5- Identificación de Riesgos'!M20,1)-'6- Valoración Controles'!S20)),0))</f>
        <v>Menor - 2</v>
      </c>
      <c r="V20" s="450" t="str">
        <f>CONCATENATE(VLOOKUP((LEFT(T20,LEN(T20)-4)&amp;LEFT(U20,LEN(U20)-4)),'9- Matriz de Calor '!$D$18:$E$42,2,0)," - ",RIGHT(T20,1)*RIGHT(U20,1))</f>
        <v>Moderado - 6</v>
      </c>
    </row>
    <row r="21" spans="1:22" ht="127.5">
      <c r="A21" s="507"/>
      <c r="B21" s="442"/>
      <c r="C21" s="177" t="str">
        <f>'5- Identificación de Riesgos'!D21</f>
        <v xml:space="preserve">2. Falta de tiempo para  la realización.
</v>
      </c>
      <c r="D21" s="170"/>
      <c r="E21" s="178" t="s">
        <v>364</v>
      </c>
      <c r="F21" s="162" t="s">
        <v>357</v>
      </c>
      <c r="G21" s="162" t="s">
        <v>357</v>
      </c>
      <c r="H21" s="162" t="s">
        <v>357</v>
      </c>
      <c r="I21" s="162" t="s">
        <v>357</v>
      </c>
      <c r="J21" s="166">
        <f t="shared" si="0"/>
        <v>0</v>
      </c>
      <c r="K21" s="510"/>
      <c r="L21" s="162" t="str">
        <f>'5- Identificación de Riesgos'!I21</f>
        <v>Incumplimiento de las metas establecidas</v>
      </c>
      <c r="M21" s="220" t="s">
        <v>366</v>
      </c>
      <c r="N21" s="162" t="s">
        <v>357</v>
      </c>
      <c r="O21" s="162" t="s">
        <v>357</v>
      </c>
      <c r="P21" s="162" t="s">
        <v>357</v>
      </c>
      <c r="Q21" s="162" t="s">
        <v>357</v>
      </c>
      <c r="R21" s="166">
        <f t="shared" si="1"/>
        <v>0</v>
      </c>
      <c r="S21" s="510"/>
      <c r="T21" s="448"/>
      <c r="U21" s="442"/>
      <c r="V21" s="451"/>
    </row>
    <row r="22" spans="1:22" ht="127.5">
      <c r="A22" s="507"/>
      <c r="B22" s="442"/>
      <c r="C22" s="177" t="str">
        <f>'5- Identificación de Riesgos'!D22</f>
        <v>3. Programación de audiencias sin tener en cuenta tiempos de duración para su realización.</v>
      </c>
      <c r="D22" s="170"/>
      <c r="E22" s="178" t="s">
        <v>364</v>
      </c>
      <c r="F22" s="162" t="s">
        <v>358</v>
      </c>
      <c r="G22" s="162" t="s">
        <v>358</v>
      </c>
      <c r="H22" s="162" t="s">
        <v>358</v>
      </c>
      <c r="I22" s="162" t="s">
        <v>358</v>
      </c>
      <c r="J22" s="166">
        <f t="shared" si="0"/>
        <v>1</v>
      </c>
      <c r="K22" s="510"/>
      <c r="L22" s="162" t="str">
        <f>'5- Identificación de Riesgos'!I22</f>
        <v>Interrupción o afectación en la prestación del servicio judicial</v>
      </c>
      <c r="M22" s="220" t="s">
        <v>367</v>
      </c>
      <c r="N22" s="162" t="s">
        <v>358</v>
      </c>
      <c r="O22" s="162" t="s">
        <v>358</v>
      </c>
      <c r="P22" s="162" t="s">
        <v>358</v>
      </c>
      <c r="Q22" s="162" t="s">
        <v>358</v>
      </c>
      <c r="R22" s="166">
        <f t="shared" si="1"/>
        <v>1</v>
      </c>
      <c r="S22" s="510"/>
      <c r="T22" s="448"/>
      <c r="U22" s="442"/>
      <c r="V22" s="451"/>
    </row>
    <row r="23" spans="1:22" ht="181.5" customHeight="1">
      <c r="A23" s="507"/>
      <c r="B23" s="442"/>
      <c r="C23" s="177" t="str">
        <f>'5- Identificación de Riesgos'!D23</f>
        <v>4 .Notificaciones judiciales erradas o inoportunas (OJO aunque ta identificado como riesgo acá esta como causa , porque es un producto que entrega otro proceso y para ese proceso  si es un riesgo )</v>
      </c>
      <c r="D23" s="170"/>
      <c r="E23" s="178" t="s">
        <v>368</v>
      </c>
      <c r="F23" s="162"/>
      <c r="G23" s="162"/>
      <c r="H23" s="162"/>
      <c r="I23" s="162"/>
      <c r="J23" s="166">
        <f t="shared" si="0"/>
        <v>0</v>
      </c>
      <c r="K23" s="510"/>
      <c r="L23" s="162"/>
      <c r="M23" s="220"/>
      <c r="N23" s="162"/>
      <c r="O23" s="162"/>
      <c r="P23" s="162"/>
      <c r="Q23" s="162"/>
      <c r="R23" s="166">
        <f t="shared" si="1"/>
        <v>0</v>
      </c>
      <c r="S23" s="510"/>
      <c r="T23" s="448"/>
      <c r="U23" s="442"/>
      <c r="V23" s="451"/>
    </row>
    <row r="24" spans="1:22" ht="117" customHeight="1">
      <c r="A24" s="507"/>
      <c r="B24" s="442"/>
      <c r="C24" s="177" t="str">
        <f>'5- Identificación de Riesgos'!D24</f>
        <v>5.Fallas en el servicio de internet,  conectividad  irregular.</v>
      </c>
      <c r="D24" s="170"/>
      <c r="E24" s="221" t="s">
        <v>363</v>
      </c>
      <c r="F24" s="162"/>
      <c r="G24" s="162"/>
      <c r="H24" s="162"/>
      <c r="I24" s="162"/>
      <c r="J24" s="166">
        <f t="shared" si="0"/>
        <v>0</v>
      </c>
      <c r="K24" s="510"/>
      <c r="L24" s="162"/>
      <c r="M24" s="220"/>
      <c r="N24" s="162"/>
      <c r="O24" s="162"/>
      <c r="P24" s="162"/>
      <c r="Q24" s="162"/>
      <c r="R24" s="166">
        <f t="shared" si="1"/>
        <v>0</v>
      </c>
      <c r="S24" s="510"/>
      <c r="T24" s="448"/>
      <c r="U24" s="442"/>
      <c r="V24" s="451"/>
    </row>
    <row r="25" spans="1:22" ht="57.75" customHeight="1">
      <c r="A25" s="507"/>
      <c r="B25" s="442"/>
      <c r="C25" s="177">
        <f>'5- Identificación de Riesgos'!D25</f>
        <v>0</v>
      </c>
      <c r="D25" s="170"/>
      <c r="E25" s="178"/>
      <c r="F25" s="162"/>
      <c r="G25" s="162"/>
      <c r="H25" s="162"/>
      <c r="I25" s="162"/>
      <c r="J25" s="166">
        <f t="shared" si="0"/>
        <v>0</v>
      </c>
      <c r="K25" s="510"/>
      <c r="L25" s="162"/>
      <c r="M25" s="184"/>
      <c r="N25" s="162"/>
      <c r="O25" s="162"/>
      <c r="P25" s="162"/>
      <c r="Q25" s="162"/>
      <c r="R25" s="166">
        <f t="shared" si="1"/>
        <v>0</v>
      </c>
      <c r="S25" s="510"/>
      <c r="T25" s="448"/>
      <c r="U25" s="442"/>
      <c r="V25" s="451"/>
    </row>
    <row r="26" spans="1:22">
      <c r="A26" s="507"/>
      <c r="B26" s="442"/>
      <c r="C26" s="177">
        <f>'5- Identificación de Riesgos'!D26</f>
        <v>0</v>
      </c>
      <c r="D26" s="170"/>
      <c r="E26" s="178"/>
      <c r="F26" s="162"/>
      <c r="G26" s="162"/>
      <c r="H26" s="162"/>
      <c r="I26" s="162"/>
      <c r="J26" s="166">
        <f t="shared" si="0"/>
        <v>0</v>
      </c>
      <c r="K26" s="510"/>
      <c r="L26" s="162"/>
      <c r="M26" s="184"/>
      <c r="N26" s="162"/>
      <c r="O26" s="162"/>
      <c r="P26" s="162"/>
      <c r="Q26" s="162"/>
      <c r="R26" s="166">
        <f t="shared" si="1"/>
        <v>0</v>
      </c>
      <c r="S26" s="510"/>
      <c r="T26" s="448"/>
      <c r="U26" s="442"/>
      <c r="V26" s="451"/>
    </row>
    <row r="27" spans="1:22">
      <c r="A27" s="507"/>
      <c r="B27" s="442"/>
      <c r="C27" s="177">
        <f>'5- Identificación de Riesgos'!D27</f>
        <v>0</v>
      </c>
      <c r="D27" s="170"/>
      <c r="E27" s="178"/>
      <c r="F27" s="162"/>
      <c r="G27" s="162"/>
      <c r="H27" s="162"/>
      <c r="I27" s="162"/>
      <c r="J27" s="166">
        <f t="shared" si="0"/>
        <v>0</v>
      </c>
      <c r="K27" s="510"/>
      <c r="L27" s="162"/>
      <c r="M27" s="184"/>
      <c r="N27" s="162"/>
      <c r="O27" s="162"/>
      <c r="P27" s="162"/>
      <c r="Q27" s="162"/>
      <c r="R27" s="166">
        <f t="shared" si="1"/>
        <v>0</v>
      </c>
      <c r="S27" s="510"/>
      <c r="T27" s="448"/>
      <c r="U27" s="442"/>
      <c r="V27" s="451"/>
    </row>
    <row r="28" spans="1:22">
      <c r="A28" s="507"/>
      <c r="B28" s="442"/>
      <c r="C28" s="177">
        <f>'5- Identificación de Riesgos'!D28</f>
        <v>0</v>
      </c>
      <c r="D28" s="170"/>
      <c r="E28" s="178"/>
      <c r="F28" s="162"/>
      <c r="G28" s="162"/>
      <c r="H28" s="162"/>
      <c r="I28" s="162"/>
      <c r="J28" s="166">
        <f t="shared" si="0"/>
        <v>0</v>
      </c>
      <c r="K28" s="510"/>
      <c r="L28" s="162"/>
      <c r="M28" s="184"/>
      <c r="N28" s="162"/>
      <c r="O28" s="162"/>
      <c r="P28" s="162"/>
      <c r="Q28" s="162"/>
      <c r="R28" s="166">
        <f t="shared" si="1"/>
        <v>0</v>
      </c>
      <c r="S28" s="510"/>
      <c r="T28" s="448"/>
      <c r="U28" s="442"/>
      <c r="V28" s="451"/>
    </row>
    <row r="29" spans="1:22" ht="15.75" thickBot="1">
      <c r="A29" s="549"/>
      <c r="B29" s="505"/>
      <c r="C29" s="223">
        <f>'5- Identificación de Riesgos'!D29</f>
        <v>0</v>
      </c>
      <c r="D29" s="213"/>
      <c r="E29" s="226"/>
      <c r="F29" s="212"/>
      <c r="G29" s="212"/>
      <c r="H29" s="212"/>
      <c r="I29" s="212"/>
      <c r="J29" s="224">
        <f t="shared" si="0"/>
        <v>0</v>
      </c>
      <c r="K29" s="516"/>
      <c r="L29" s="212">
        <f>'5- Identificación de Riesgos'!I29</f>
        <v>0</v>
      </c>
      <c r="M29" s="225"/>
      <c r="N29" s="212"/>
      <c r="O29" s="212"/>
      <c r="P29" s="212"/>
      <c r="Q29" s="212"/>
      <c r="R29" s="224">
        <f t="shared" si="1"/>
        <v>0</v>
      </c>
      <c r="S29" s="516"/>
      <c r="T29" s="518"/>
      <c r="U29" s="505"/>
      <c r="V29" s="517"/>
    </row>
    <row r="30" spans="1:22" ht="174" customHeight="1">
      <c r="A30" s="506">
        <f>'5- Identificación de Riesgos'!A30</f>
        <v>3</v>
      </c>
      <c r="B30" s="441" t="str">
        <f>'5- Identificación de Riesgos'!B30</f>
        <v xml:space="preserve"> Efectuar notificaciones que no cumplan con los requistos</v>
      </c>
      <c r="C30" s="175" t="str">
        <f>'5- Identificación de Riesgos'!D30</f>
        <v>1. Errores en la digitación</v>
      </c>
      <c r="D30" s="169"/>
      <c r="E30" s="176" t="s">
        <v>369</v>
      </c>
      <c r="F30" s="161" t="s">
        <v>357</v>
      </c>
      <c r="G30" s="161" t="s">
        <v>358</v>
      </c>
      <c r="H30" s="161" t="s">
        <v>357</v>
      </c>
      <c r="I30" s="161" t="s">
        <v>357</v>
      </c>
      <c r="J30" s="168">
        <f t="shared" ref="J30:J59" si="3">COUNTIF(F30:I30,"SI")/4</f>
        <v>0.25</v>
      </c>
      <c r="K30" s="509">
        <f>AVERAGE(J30:J39)</f>
        <v>0.125</v>
      </c>
      <c r="L30" s="161" t="str">
        <f>'5- Identificación de Riesgos'!I30</f>
        <v>Afectación de reputacion,imagén,  credibilidad, satisfacción de usuarios y PI</v>
      </c>
      <c r="M30" s="214" t="s">
        <v>370</v>
      </c>
      <c r="N30" s="161" t="s">
        <v>357</v>
      </c>
      <c r="O30" s="161" t="s">
        <v>357</v>
      </c>
      <c r="P30" s="161" t="s">
        <v>358</v>
      </c>
      <c r="Q30" s="161" t="s">
        <v>358</v>
      </c>
      <c r="R30" s="168">
        <f t="shared" ref="R30:R59" si="4">SUM(COUNTIF(N30,"SI")*25%,COUNTIF(O30,"SI")*40%,COUNTIF(P30,"SI")*25%,COUNTIF(Q30,"SI")*10%)</f>
        <v>0.35</v>
      </c>
      <c r="S30" s="512">
        <f t="shared" ref="S30" si="5">AVERAGE(R30:R39)</f>
        <v>0.13500000000000001</v>
      </c>
      <c r="T30" s="546" t="str">
        <f>CONCATENATE(INDEX('8- Políticas de Administración '!$B$6:$F$10,MATCH(ROUND(IF((RIGHT('5- Identificación de Riesgos'!H30,1)-'6- Valoración Controles'!K30)&lt;1,1,(RIGHT('5- Identificación de Riesgos'!H30,1)-'6- Valoración Controles'!K30)),0),'8- Políticas de Administración '!$F$6:$F$10,0),1)," - ",ROUND(IF((RIGHT('5- Identificación de Riesgos'!H30,1)-'6- Valoración Controles'!K30)&lt;1,1,(RIGHT('5- Identificación de Riesgos'!H30,1)-'6- Valoración Controles'!K30)),0))</f>
        <v>Media - 3</v>
      </c>
      <c r="U30" s="441" t="str">
        <f>CONCATENATE(INDEX('8- Políticas de Administración '!$B$17:$F$21,MATCH(ROUND(IF((RIGHT('5- Identificación de Riesgos'!M30,1)-'6- Valoración Controles'!S30)&lt;1,1,(RIGHT('5- Identificación de Riesgos'!M30,1)-'6- Valoración Controles'!S30)),0),'8- Políticas de Administración '!$F$17:$F$21,0),1)," - ",ROUND(IF((RIGHT('5- Identificación de Riesgos'!M30,1)-'6- Valoración Controles'!S30)&lt;1,1,(RIGHT('5- Identificación de Riesgos'!M30,1)-'6- Valoración Controles'!S30)),0))</f>
        <v>Menor - 2</v>
      </c>
      <c r="V30" s="450" t="str">
        <f>CONCATENATE(VLOOKUP((LEFT(T30,LEN(T30)-4)&amp;LEFT(U30,LEN(U30)-4)),'9- Matriz de Calor '!$D$18:$E$42,2,0)," - ",RIGHT(T30,1)*RIGHT(U30,1))</f>
        <v>Moderado - 6</v>
      </c>
    </row>
    <row r="31" spans="1:22" ht="141" customHeight="1">
      <c r="A31" s="507"/>
      <c r="B31" s="442"/>
      <c r="C31" s="177" t="str">
        <f>'5- Identificación de Riesgos'!D31</f>
        <v>2.Incumplimiento del procedimiento de reparto.</v>
      </c>
      <c r="D31" s="170"/>
      <c r="E31" s="178" t="s">
        <v>371</v>
      </c>
      <c r="F31" s="162" t="s">
        <v>357</v>
      </c>
      <c r="G31" s="162" t="s">
        <v>357</v>
      </c>
      <c r="H31" s="162" t="s">
        <v>357</v>
      </c>
      <c r="I31" s="162" t="s">
        <v>357</v>
      </c>
      <c r="J31" s="166">
        <f t="shared" si="3"/>
        <v>0</v>
      </c>
      <c r="K31" s="510"/>
      <c r="L31" s="162" t="str">
        <f>'5- Identificación de Riesgos'!I31</f>
        <v>Afectación Económica</v>
      </c>
      <c r="M31" s="220" t="s">
        <v>372</v>
      </c>
      <c r="N31" s="162" t="s">
        <v>357</v>
      </c>
      <c r="O31" s="162" t="s">
        <v>357</v>
      </c>
      <c r="P31" s="162" t="s">
        <v>357</v>
      </c>
      <c r="Q31" s="162" t="s">
        <v>357</v>
      </c>
      <c r="R31" s="166">
        <f t="shared" si="4"/>
        <v>0</v>
      </c>
      <c r="S31" s="513"/>
      <c r="T31" s="547"/>
      <c r="U31" s="442"/>
      <c r="V31" s="451"/>
    </row>
    <row r="32" spans="1:22" ht="195.75" customHeight="1">
      <c r="A32" s="507"/>
      <c r="B32" s="442"/>
      <c r="C32" s="177" t="str">
        <f>'5- Identificación de Riesgos'!D32</f>
        <v xml:space="preserve">3. Falta de personal para atender el  volúmen de solicitudes recibidas. </v>
      </c>
      <c r="D32" s="170"/>
      <c r="E32" s="178" t="s">
        <v>373</v>
      </c>
      <c r="F32" s="162" t="s">
        <v>358</v>
      </c>
      <c r="G32" s="162" t="s">
        <v>358</v>
      </c>
      <c r="H32" s="162" t="s">
        <v>358</v>
      </c>
      <c r="I32" s="162" t="s">
        <v>358</v>
      </c>
      <c r="J32" s="166">
        <f t="shared" si="3"/>
        <v>1</v>
      </c>
      <c r="K32" s="510"/>
      <c r="L32" s="162" t="str">
        <f>'5- Identificación de Riesgos'!I32</f>
        <v>Interrupción o afectación en la prestación del servicio judicial</v>
      </c>
      <c r="M32" s="220" t="s">
        <v>374</v>
      </c>
      <c r="N32" s="162" t="s">
        <v>358</v>
      </c>
      <c r="O32" s="162" t="s">
        <v>358</v>
      </c>
      <c r="P32" s="162" t="s">
        <v>358</v>
      </c>
      <c r="Q32" s="162" t="s">
        <v>358</v>
      </c>
      <c r="R32" s="166">
        <f t="shared" si="4"/>
        <v>1</v>
      </c>
      <c r="S32" s="513"/>
      <c r="T32" s="547"/>
      <c r="U32" s="442"/>
      <c r="V32" s="451"/>
    </row>
    <row r="33" spans="1:278" ht="42.75" customHeight="1">
      <c r="A33" s="507"/>
      <c r="B33" s="442"/>
      <c r="C33" s="177" t="str">
        <f>'5- Identificación de Riesgos'!D33</f>
        <v>4. Falta de comunicación y de oportunidad en la  actualización de las novedades de los juzgados.</v>
      </c>
      <c r="D33" s="170"/>
      <c r="E33" s="178" t="s">
        <v>375</v>
      </c>
      <c r="F33" s="162"/>
      <c r="G33" s="162"/>
      <c r="H33" s="162"/>
      <c r="I33" s="162"/>
      <c r="J33" s="166">
        <f t="shared" si="3"/>
        <v>0</v>
      </c>
      <c r="K33" s="510"/>
      <c r="L33" s="162"/>
      <c r="M33" s="184"/>
      <c r="N33" s="162"/>
      <c r="O33" s="162"/>
      <c r="P33" s="162"/>
      <c r="Q33" s="162"/>
      <c r="R33" s="166">
        <f t="shared" si="4"/>
        <v>0</v>
      </c>
      <c r="S33" s="513"/>
      <c r="T33" s="547"/>
      <c r="U33" s="442"/>
      <c r="V33" s="451"/>
    </row>
    <row r="34" spans="1:278" ht="30">
      <c r="A34" s="507"/>
      <c r="B34" s="442"/>
      <c r="C34" s="177" t="str">
        <f>'5- Identificación de Riesgos'!D34</f>
        <v>5. No incluir en el reparto la totalidad de las solicitudes o escritos de acusación recibidos por correo electrónico.</v>
      </c>
      <c r="D34" s="170"/>
      <c r="E34" s="178" t="s">
        <v>375</v>
      </c>
      <c r="F34" s="162"/>
      <c r="G34" s="162"/>
      <c r="H34" s="162"/>
      <c r="I34" s="162"/>
      <c r="J34" s="166">
        <f t="shared" si="3"/>
        <v>0</v>
      </c>
      <c r="K34" s="510"/>
      <c r="L34" s="162"/>
      <c r="M34" s="184"/>
      <c r="N34" s="162"/>
      <c r="O34" s="162"/>
      <c r="P34" s="162"/>
      <c r="Q34" s="162"/>
      <c r="R34" s="166">
        <f t="shared" si="4"/>
        <v>0</v>
      </c>
      <c r="S34" s="513"/>
      <c r="T34" s="547"/>
      <c r="U34" s="442"/>
      <c r="V34" s="451"/>
    </row>
    <row r="35" spans="1:278">
      <c r="A35" s="507"/>
      <c r="B35" s="442"/>
      <c r="C35" s="177">
        <f>'5- Identificación de Riesgos'!D35</f>
        <v>0</v>
      </c>
      <c r="D35" s="170"/>
      <c r="E35" s="178"/>
      <c r="F35" s="162"/>
      <c r="G35" s="162"/>
      <c r="H35" s="162"/>
      <c r="I35" s="162"/>
      <c r="J35" s="166">
        <f t="shared" si="3"/>
        <v>0</v>
      </c>
      <c r="K35" s="510"/>
      <c r="L35" s="162"/>
      <c r="M35" s="184"/>
      <c r="N35" s="162"/>
      <c r="O35" s="162"/>
      <c r="P35" s="162"/>
      <c r="Q35" s="162"/>
      <c r="R35" s="166">
        <f t="shared" si="4"/>
        <v>0</v>
      </c>
      <c r="S35" s="513"/>
      <c r="T35" s="547"/>
      <c r="U35" s="442"/>
      <c r="V35" s="451"/>
    </row>
    <row r="36" spans="1:278">
      <c r="A36" s="507"/>
      <c r="B36" s="442"/>
      <c r="C36" s="177">
        <f>'5- Identificación de Riesgos'!D36</f>
        <v>0</v>
      </c>
      <c r="D36" s="170"/>
      <c r="E36" s="178"/>
      <c r="F36" s="162"/>
      <c r="G36" s="162"/>
      <c r="H36" s="162"/>
      <c r="I36" s="162"/>
      <c r="J36" s="166">
        <f t="shared" si="3"/>
        <v>0</v>
      </c>
      <c r="K36" s="510"/>
      <c r="L36" s="162"/>
      <c r="M36" s="184"/>
      <c r="N36" s="162"/>
      <c r="O36" s="162"/>
      <c r="P36" s="162"/>
      <c r="Q36" s="162"/>
      <c r="R36" s="166">
        <f t="shared" si="4"/>
        <v>0</v>
      </c>
      <c r="S36" s="513"/>
      <c r="T36" s="547"/>
      <c r="U36" s="442"/>
      <c r="V36" s="451"/>
    </row>
    <row r="37" spans="1:278">
      <c r="A37" s="507"/>
      <c r="B37" s="442"/>
      <c r="C37" s="177">
        <f>'5- Identificación de Riesgos'!D37</f>
        <v>0</v>
      </c>
      <c r="D37" s="170"/>
      <c r="E37" s="178"/>
      <c r="F37" s="162"/>
      <c r="G37" s="162"/>
      <c r="H37" s="162"/>
      <c r="I37" s="162"/>
      <c r="J37" s="166">
        <f t="shared" si="3"/>
        <v>0</v>
      </c>
      <c r="K37" s="510"/>
      <c r="L37" s="162"/>
      <c r="M37" s="184"/>
      <c r="N37" s="162"/>
      <c r="O37" s="162"/>
      <c r="P37" s="162"/>
      <c r="Q37" s="162"/>
      <c r="R37" s="166">
        <f t="shared" si="4"/>
        <v>0</v>
      </c>
      <c r="S37" s="513"/>
      <c r="T37" s="547"/>
      <c r="U37" s="442"/>
      <c r="V37" s="451"/>
    </row>
    <row r="38" spans="1:278">
      <c r="A38" s="507"/>
      <c r="B38" s="442"/>
      <c r="C38" s="177">
        <f>'5- Identificación de Riesgos'!D38</f>
        <v>0</v>
      </c>
      <c r="D38" s="170"/>
      <c r="E38" s="178"/>
      <c r="F38" s="162"/>
      <c r="G38" s="162"/>
      <c r="H38" s="162"/>
      <c r="I38" s="162"/>
      <c r="J38" s="166">
        <f t="shared" si="3"/>
        <v>0</v>
      </c>
      <c r="K38" s="510"/>
      <c r="L38" s="162"/>
      <c r="M38" s="184"/>
      <c r="N38" s="162"/>
      <c r="O38" s="162"/>
      <c r="P38" s="162"/>
      <c r="Q38" s="162"/>
      <c r="R38" s="166">
        <f t="shared" si="4"/>
        <v>0</v>
      </c>
      <c r="S38" s="513"/>
      <c r="T38" s="547"/>
      <c r="U38" s="442"/>
      <c r="V38" s="451"/>
    </row>
    <row r="39" spans="1:278" ht="15.75" thickBot="1">
      <c r="A39" s="508"/>
      <c r="B39" s="443"/>
      <c r="C39" s="223">
        <f>'5- Identificación de Riesgos'!D39</f>
        <v>0</v>
      </c>
      <c r="D39" s="213"/>
      <c r="E39" s="226"/>
      <c r="F39" s="212"/>
      <c r="G39" s="212"/>
      <c r="H39" s="212"/>
      <c r="I39" s="212"/>
      <c r="J39" s="224">
        <f t="shared" si="3"/>
        <v>0</v>
      </c>
      <c r="K39" s="511"/>
      <c r="L39" s="212"/>
      <c r="M39" s="225"/>
      <c r="N39" s="212"/>
      <c r="O39" s="212"/>
      <c r="P39" s="212"/>
      <c r="Q39" s="212"/>
      <c r="R39" s="224">
        <f t="shared" si="4"/>
        <v>0</v>
      </c>
      <c r="S39" s="514"/>
      <c r="T39" s="548"/>
      <c r="U39" s="443"/>
      <c r="V39" s="452"/>
    </row>
    <row r="40" spans="1:278" s="233" customFormat="1" ht="127.5">
      <c r="A40" s="506">
        <f>'5- Identificación de Riesgos'!A40</f>
        <v>4</v>
      </c>
      <c r="B40" s="441" t="str">
        <f>'5- Identificación de Riesgos'!B40</f>
        <v>Efectuar el reparto judicial incumpliendo requisitos</v>
      </c>
      <c r="C40" s="175" t="str">
        <f>'5- Identificación de Riesgos'!D40</f>
        <v xml:space="preserve">1.  Direcciones físicas o electrónicas  de las partes interesadas erradas. </v>
      </c>
      <c r="D40" s="169"/>
      <c r="E40" s="218" t="s">
        <v>376</v>
      </c>
      <c r="F40" s="161" t="s">
        <v>357</v>
      </c>
      <c r="G40" s="161" t="s">
        <v>358</v>
      </c>
      <c r="H40" s="161" t="s">
        <v>357</v>
      </c>
      <c r="I40" s="161" t="s">
        <v>357</v>
      </c>
      <c r="J40" s="168">
        <f t="shared" si="3"/>
        <v>0.25</v>
      </c>
      <c r="K40" s="509">
        <f>AVERAGE(J40:J49)</f>
        <v>0.125</v>
      </c>
      <c r="L40" s="161" t="str">
        <f>'5- Identificación de Riesgos'!I40</f>
        <v>Afectación de reputacion,imagén,  credibilidad, satisfacción de usuarios y PI</v>
      </c>
      <c r="M40" s="215" t="s">
        <v>377</v>
      </c>
      <c r="N40" s="161" t="s">
        <v>358</v>
      </c>
      <c r="O40" s="161" t="s">
        <v>358</v>
      </c>
      <c r="P40" s="161" t="s">
        <v>358</v>
      </c>
      <c r="Q40" s="161" t="s">
        <v>358</v>
      </c>
      <c r="R40" s="168">
        <f t="shared" si="4"/>
        <v>1</v>
      </c>
      <c r="S40" s="509">
        <f t="shared" ref="S40" si="6">AVERAGE(R40:R49)</f>
        <v>0.1</v>
      </c>
      <c r="T40" s="447" t="str">
        <f>CONCATENATE(INDEX('8- Políticas de Administración '!$B$6:$F$10,MATCH(ROUND(IF((RIGHT('5- Identificación de Riesgos'!H40,1)-'6- Valoración Controles'!K40)&lt;1,1,(RIGHT('5- Identificación de Riesgos'!H40,1)-'6- Valoración Controles'!K40)),0),'8- Políticas de Administración '!$F$6:$F$10,0),1)," - ",ROUND(IF((RIGHT('5- Identificación de Riesgos'!H40,1)-'6- Valoración Controles'!K40)&lt;1,1,(RIGHT('5- Identificación de Riesgos'!H40,1)-'6- Valoración Controles'!K40)),0))</f>
        <v>Muy Baja - 1</v>
      </c>
      <c r="U40" s="441" t="str">
        <f>CONCATENATE(INDEX('8- Políticas de Administración '!$B$17:$F$21,MATCH(ROUND(IF((RIGHT('5- Identificación de Riesgos'!M40,1)-'6- Valoración Controles'!S40)&lt;1,1,(RIGHT('5- Identificación de Riesgos'!M40,1)-'6- Valoración Controles'!S40)),0),'8- Políticas de Administración '!$F$17:$F$21,0),1)," - ",ROUND(IF((RIGHT('5- Identificación de Riesgos'!M40,1)-'6- Valoración Controles'!S40)&lt;1,1,(RIGHT('5- Identificación de Riesgos'!M40,1)-'6- Valoración Controles'!S40)),0))</f>
        <v>Menor - 2</v>
      </c>
      <c r="V40" s="450" t="str">
        <f>CONCATENATE(VLOOKUP((LEFT(T40,LEN(T40)-4)&amp;LEFT(U40,LEN(U40)-4)),'9- Matriz de Calor '!$D$18:$E$42,2,0)," - ",RIGHT(T40,1)*RIGHT(U40,1))</f>
        <v>Bajo - 2</v>
      </c>
      <c r="W40" s="232"/>
      <c r="X40" s="232"/>
      <c r="Y40" s="232"/>
      <c r="Z40" s="232"/>
      <c r="AA40" s="232"/>
      <c r="AB40" s="232"/>
      <c r="AC40" s="232"/>
      <c r="AD40" s="232"/>
      <c r="AE40" s="232"/>
      <c r="AF40" s="232"/>
      <c r="AG40" s="232"/>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232"/>
      <c r="CT40" s="232"/>
      <c r="CU40" s="232"/>
      <c r="CV40" s="232"/>
      <c r="CW40" s="232"/>
      <c r="CX40" s="232"/>
      <c r="CY40" s="232"/>
      <c r="CZ40" s="232"/>
      <c r="DA40" s="232"/>
      <c r="DB40" s="232"/>
      <c r="DC40" s="232"/>
      <c r="DD40" s="232"/>
      <c r="DE40" s="232"/>
      <c r="DF40" s="232"/>
      <c r="DG40" s="232"/>
      <c r="DH40" s="232"/>
      <c r="DI40" s="232"/>
      <c r="DJ40" s="232"/>
      <c r="DK40" s="232"/>
      <c r="DL40" s="232"/>
      <c r="DM40" s="232"/>
      <c r="DN40" s="232"/>
      <c r="DO40" s="232"/>
      <c r="DP40" s="232"/>
      <c r="DQ40" s="232"/>
      <c r="DR40" s="232"/>
      <c r="DS40" s="232"/>
      <c r="DT40" s="232"/>
      <c r="DU40" s="232"/>
      <c r="DV40" s="232"/>
      <c r="DW40" s="232"/>
      <c r="DX40" s="232"/>
      <c r="DY40" s="232"/>
      <c r="DZ40" s="232"/>
      <c r="EA40" s="232"/>
      <c r="EB40" s="232"/>
      <c r="EC40" s="232"/>
      <c r="ED40" s="232"/>
      <c r="EE40" s="232"/>
      <c r="EF40" s="232"/>
      <c r="EG40" s="232"/>
      <c r="EH40" s="232"/>
      <c r="EI40" s="232"/>
      <c r="EJ40" s="232"/>
      <c r="EK40" s="232"/>
      <c r="EL40" s="232"/>
      <c r="EM40" s="232"/>
      <c r="EN40" s="232"/>
      <c r="EO40" s="232"/>
      <c r="EP40" s="232"/>
      <c r="EQ40" s="232"/>
      <c r="ER40" s="232"/>
      <c r="ES40" s="232"/>
      <c r="ET40" s="232"/>
      <c r="EU40" s="232"/>
      <c r="EV40" s="232"/>
      <c r="EW40" s="232"/>
      <c r="EX40" s="232"/>
      <c r="EY40" s="232"/>
      <c r="EZ40" s="232"/>
      <c r="FA40" s="232"/>
      <c r="FB40" s="232"/>
      <c r="FC40" s="232"/>
      <c r="FD40" s="232"/>
      <c r="FE40" s="232"/>
      <c r="FF40" s="232"/>
      <c r="FG40" s="232"/>
      <c r="FH40" s="232"/>
      <c r="FI40" s="232"/>
      <c r="FJ40" s="232"/>
      <c r="FK40" s="232"/>
      <c r="FL40" s="232"/>
      <c r="FM40" s="232"/>
      <c r="FN40" s="232"/>
      <c r="FO40" s="232"/>
      <c r="FP40" s="232"/>
      <c r="FQ40" s="232"/>
      <c r="FR40" s="232"/>
      <c r="FS40" s="232"/>
      <c r="FT40" s="232"/>
      <c r="FU40" s="232"/>
      <c r="FV40" s="232"/>
      <c r="FW40" s="232"/>
      <c r="FX40" s="232"/>
      <c r="FY40" s="232"/>
      <c r="FZ40" s="232"/>
      <c r="GA40" s="232"/>
      <c r="GB40" s="232"/>
      <c r="GC40" s="232"/>
      <c r="GD40" s="232"/>
      <c r="GE40" s="232"/>
      <c r="GF40" s="232"/>
      <c r="GG40" s="232"/>
      <c r="GH40" s="232"/>
      <c r="GI40" s="232"/>
      <c r="GJ40" s="232"/>
      <c r="GK40" s="232"/>
      <c r="GL40" s="232"/>
      <c r="GM40" s="232"/>
      <c r="GN40" s="232"/>
      <c r="GO40" s="232"/>
      <c r="GP40" s="232"/>
      <c r="GQ40" s="232"/>
      <c r="GR40" s="232"/>
      <c r="GS40" s="232"/>
      <c r="GT40" s="232"/>
      <c r="GU40" s="232"/>
      <c r="GV40" s="232"/>
      <c r="GW40" s="232"/>
      <c r="GX40" s="232"/>
      <c r="GY40" s="232"/>
      <c r="GZ40" s="232"/>
      <c r="HA40" s="232"/>
      <c r="HB40" s="232"/>
      <c r="HC40" s="232"/>
      <c r="HD40" s="232"/>
      <c r="HE40" s="232"/>
      <c r="HF40" s="232"/>
      <c r="HG40" s="232"/>
      <c r="HH40" s="232"/>
      <c r="HI40" s="232"/>
      <c r="HJ40" s="232"/>
      <c r="HK40" s="232"/>
      <c r="HL40" s="232"/>
      <c r="HM40" s="232"/>
      <c r="HN40" s="232"/>
      <c r="HO40" s="232"/>
      <c r="HP40" s="232"/>
      <c r="HQ40" s="232"/>
      <c r="HR40" s="232"/>
      <c r="HS40" s="232"/>
      <c r="HT40" s="232"/>
      <c r="HU40" s="232"/>
      <c r="HV40" s="232"/>
      <c r="HW40" s="232"/>
      <c r="HX40" s="232"/>
      <c r="HY40" s="232"/>
      <c r="HZ40" s="232"/>
      <c r="IA40" s="232"/>
      <c r="IB40" s="232"/>
      <c r="IC40" s="232"/>
      <c r="ID40" s="232"/>
      <c r="IE40" s="232"/>
      <c r="IF40" s="232"/>
      <c r="IG40" s="232"/>
      <c r="IH40" s="232"/>
      <c r="II40" s="232"/>
      <c r="IJ40" s="232"/>
      <c r="IK40" s="232"/>
      <c r="IL40" s="232"/>
      <c r="IM40" s="232"/>
      <c r="IN40" s="232"/>
      <c r="IO40" s="232"/>
      <c r="IP40" s="232"/>
      <c r="IQ40" s="232"/>
      <c r="IR40" s="232"/>
      <c r="IS40" s="232"/>
      <c r="IT40" s="232"/>
      <c r="IU40" s="232"/>
      <c r="IV40" s="232"/>
      <c r="IW40" s="232"/>
      <c r="IX40" s="232"/>
      <c r="IY40" s="232"/>
      <c r="IZ40" s="232"/>
      <c r="JA40" s="232"/>
      <c r="JB40" s="232"/>
      <c r="JC40" s="232"/>
      <c r="JD40" s="232"/>
      <c r="JE40" s="232"/>
      <c r="JF40" s="232"/>
      <c r="JG40" s="232"/>
      <c r="JH40" s="232"/>
      <c r="JI40" s="232"/>
      <c r="JJ40" s="232"/>
      <c r="JK40" s="232"/>
      <c r="JL40" s="232"/>
      <c r="JM40" s="232"/>
      <c r="JN40" s="232"/>
      <c r="JO40" s="232"/>
      <c r="JP40" s="232"/>
      <c r="JQ40" s="232"/>
      <c r="JR40" s="232"/>
    </row>
    <row r="41" spans="1:278" ht="127.5">
      <c r="A41" s="507"/>
      <c r="B41" s="442"/>
      <c r="C41" s="177" t="str">
        <f>'5- Identificación de Riesgos'!D41</f>
        <v>2.  Falta de seguimiento y control al cumplimiento efectivo de la actividad asignada.</v>
      </c>
      <c r="D41" s="170"/>
      <c r="E41" s="217" t="s">
        <v>378</v>
      </c>
      <c r="F41" s="162" t="s">
        <v>357</v>
      </c>
      <c r="G41" s="162" t="s">
        <v>357</v>
      </c>
      <c r="H41" s="162" t="s">
        <v>357</v>
      </c>
      <c r="I41" s="162" t="s">
        <v>357</v>
      </c>
      <c r="J41" s="166">
        <f t="shared" si="3"/>
        <v>0</v>
      </c>
      <c r="K41" s="510"/>
      <c r="L41" s="162" t="str">
        <f>'5- Identificación de Riesgos'!I41</f>
        <v>Interrupción o afectación en la prestación del servicio administrativo</v>
      </c>
      <c r="M41" s="216" t="s">
        <v>379</v>
      </c>
      <c r="N41" s="162" t="s">
        <v>357</v>
      </c>
      <c r="O41" s="162" t="s">
        <v>357</v>
      </c>
      <c r="P41" s="162" t="s">
        <v>357</v>
      </c>
      <c r="Q41" s="162" t="s">
        <v>357</v>
      </c>
      <c r="R41" s="166">
        <f t="shared" si="4"/>
        <v>0</v>
      </c>
      <c r="S41" s="510"/>
      <c r="T41" s="448"/>
      <c r="U41" s="442"/>
      <c r="V41" s="451"/>
    </row>
    <row r="42" spans="1:278" ht="75.75" customHeight="1">
      <c r="A42" s="507"/>
      <c r="B42" s="442"/>
      <c r="C42" s="177" t="s">
        <v>380</v>
      </c>
      <c r="D42" s="170"/>
      <c r="E42" s="227"/>
      <c r="F42" s="162" t="s">
        <v>358</v>
      </c>
      <c r="G42" s="162" t="s">
        <v>358</v>
      </c>
      <c r="H42" s="162" t="s">
        <v>358</v>
      </c>
      <c r="I42" s="162" t="s">
        <v>358</v>
      </c>
      <c r="J42" s="166">
        <f t="shared" si="3"/>
        <v>1</v>
      </c>
      <c r="K42" s="510"/>
      <c r="L42" s="162"/>
      <c r="M42" s="216"/>
      <c r="N42" s="162"/>
      <c r="O42" s="162"/>
      <c r="P42" s="162"/>
      <c r="Q42" s="162"/>
      <c r="R42" s="166">
        <f t="shared" si="4"/>
        <v>0</v>
      </c>
      <c r="S42" s="510"/>
      <c r="T42" s="448"/>
      <c r="U42" s="442"/>
      <c r="V42" s="451"/>
    </row>
    <row r="43" spans="1:278">
      <c r="A43" s="507"/>
      <c r="B43" s="442"/>
      <c r="C43" s="177">
        <f>'5- Identificación de Riesgos'!D43</f>
        <v>0</v>
      </c>
      <c r="D43" s="170"/>
      <c r="E43" s="227"/>
      <c r="F43" s="162"/>
      <c r="G43" s="162"/>
      <c r="H43" s="162"/>
      <c r="I43" s="162"/>
      <c r="J43" s="166">
        <f t="shared" si="3"/>
        <v>0</v>
      </c>
      <c r="K43" s="510"/>
      <c r="L43" s="162"/>
      <c r="M43" s="184"/>
      <c r="N43" s="162"/>
      <c r="O43" s="162"/>
      <c r="P43" s="162"/>
      <c r="Q43" s="162"/>
      <c r="R43" s="166">
        <f t="shared" si="4"/>
        <v>0</v>
      </c>
      <c r="S43" s="510"/>
      <c r="T43" s="448"/>
      <c r="U43" s="442"/>
      <c r="V43" s="451"/>
    </row>
    <row r="44" spans="1:278">
      <c r="A44" s="507"/>
      <c r="B44" s="442"/>
      <c r="C44" s="177" t="str">
        <f>'5- Identificación de Riesgos'!D44</f>
        <v xml:space="preserve"> </v>
      </c>
      <c r="D44" s="170"/>
      <c r="E44" s="170"/>
      <c r="F44" s="162"/>
      <c r="G44" s="162"/>
      <c r="H44" s="162"/>
      <c r="I44" s="162"/>
      <c r="J44" s="166">
        <f t="shared" si="3"/>
        <v>0</v>
      </c>
      <c r="K44" s="510"/>
      <c r="L44" s="162"/>
      <c r="M44" s="184"/>
      <c r="N44" s="162"/>
      <c r="O44" s="162"/>
      <c r="P44" s="162"/>
      <c r="Q44" s="162"/>
      <c r="R44" s="166">
        <f t="shared" si="4"/>
        <v>0</v>
      </c>
      <c r="S44" s="510"/>
      <c r="T44" s="448"/>
      <c r="U44" s="442"/>
      <c r="V44" s="451"/>
    </row>
    <row r="45" spans="1:278">
      <c r="A45" s="507"/>
      <c r="B45" s="442"/>
      <c r="C45" s="177">
        <f>'5- Identificación de Riesgos'!D45</f>
        <v>0</v>
      </c>
      <c r="D45" s="170"/>
      <c r="E45" s="178"/>
      <c r="F45" s="162"/>
      <c r="G45" s="162"/>
      <c r="H45" s="162"/>
      <c r="I45" s="162"/>
      <c r="J45" s="166">
        <f t="shared" si="3"/>
        <v>0</v>
      </c>
      <c r="K45" s="510"/>
      <c r="L45" s="162"/>
      <c r="M45" s="184"/>
      <c r="N45" s="162"/>
      <c r="O45" s="162"/>
      <c r="P45" s="162"/>
      <c r="Q45" s="162"/>
      <c r="R45" s="166">
        <f t="shared" si="4"/>
        <v>0</v>
      </c>
      <c r="S45" s="510"/>
      <c r="T45" s="448"/>
      <c r="U45" s="442"/>
      <c r="V45" s="451"/>
    </row>
    <row r="46" spans="1:278">
      <c r="A46" s="507"/>
      <c r="B46" s="442"/>
      <c r="C46" s="177">
        <f>'5- Identificación de Riesgos'!D46</f>
        <v>0</v>
      </c>
      <c r="D46" s="170"/>
      <c r="E46" s="178"/>
      <c r="F46" s="162"/>
      <c r="G46" s="162"/>
      <c r="H46" s="162"/>
      <c r="I46" s="162"/>
      <c r="J46" s="166">
        <f t="shared" si="3"/>
        <v>0</v>
      </c>
      <c r="K46" s="510"/>
      <c r="L46" s="162"/>
      <c r="M46" s="184"/>
      <c r="N46" s="162"/>
      <c r="O46" s="162"/>
      <c r="P46" s="162"/>
      <c r="Q46" s="162"/>
      <c r="R46" s="166">
        <f t="shared" si="4"/>
        <v>0</v>
      </c>
      <c r="S46" s="510"/>
      <c r="T46" s="448"/>
      <c r="U46" s="442"/>
      <c r="V46" s="451"/>
    </row>
    <row r="47" spans="1:278">
      <c r="A47" s="507"/>
      <c r="B47" s="442"/>
      <c r="C47" s="177">
        <f>'5- Identificación de Riesgos'!D47</f>
        <v>0</v>
      </c>
      <c r="D47" s="170"/>
      <c r="E47" s="178"/>
      <c r="F47" s="162"/>
      <c r="G47" s="162"/>
      <c r="H47" s="162"/>
      <c r="I47" s="162"/>
      <c r="J47" s="166">
        <f t="shared" si="3"/>
        <v>0</v>
      </c>
      <c r="K47" s="510"/>
      <c r="L47" s="162"/>
      <c r="M47" s="184"/>
      <c r="N47" s="162"/>
      <c r="O47" s="162"/>
      <c r="P47" s="162"/>
      <c r="Q47" s="162"/>
      <c r="R47" s="166">
        <f t="shared" si="4"/>
        <v>0</v>
      </c>
      <c r="S47" s="510"/>
      <c r="T47" s="448"/>
      <c r="U47" s="442"/>
      <c r="V47" s="451"/>
    </row>
    <row r="48" spans="1:278">
      <c r="A48" s="507"/>
      <c r="B48" s="442"/>
      <c r="C48" s="177">
        <f>'5- Identificación de Riesgos'!D48</f>
        <v>0</v>
      </c>
      <c r="D48" s="170"/>
      <c r="E48" s="178"/>
      <c r="F48" s="162"/>
      <c r="G48" s="162"/>
      <c r="H48" s="162"/>
      <c r="I48" s="162"/>
      <c r="J48" s="166">
        <f t="shared" si="3"/>
        <v>0</v>
      </c>
      <c r="K48" s="510"/>
      <c r="L48" s="162"/>
      <c r="M48" s="184"/>
      <c r="N48" s="162"/>
      <c r="O48" s="162"/>
      <c r="P48" s="162"/>
      <c r="Q48" s="162"/>
      <c r="R48" s="166">
        <f t="shared" si="4"/>
        <v>0</v>
      </c>
      <c r="S48" s="510"/>
      <c r="T48" s="448"/>
      <c r="U48" s="442"/>
      <c r="V48" s="451"/>
    </row>
    <row r="49" spans="1:278" s="235" customFormat="1" ht="15.75" thickBot="1">
      <c r="A49" s="508"/>
      <c r="B49" s="443"/>
      <c r="C49" s="179">
        <f>'5- Identificación de Riesgos'!D49</f>
        <v>0</v>
      </c>
      <c r="D49" s="172"/>
      <c r="E49" s="181"/>
      <c r="F49" s="163"/>
      <c r="G49" s="163"/>
      <c r="H49" s="163"/>
      <c r="I49" s="163"/>
      <c r="J49" s="167">
        <f t="shared" si="3"/>
        <v>0</v>
      </c>
      <c r="K49" s="511"/>
      <c r="L49" s="163"/>
      <c r="M49" s="185"/>
      <c r="N49" s="163"/>
      <c r="O49" s="163"/>
      <c r="P49" s="163"/>
      <c r="Q49" s="163"/>
      <c r="R49" s="167">
        <f t="shared" si="4"/>
        <v>0</v>
      </c>
      <c r="S49" s="511"/>
      <c r="T49" s="449"/>
      <c r="U49" s="443"/>
      <c r="V49" s="452"/>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c r="BR49" s="234"/>
      <c r="BS49" s="234"/>
      <c r="BT49" s="234"/>
      <c r="BU49" s="234"/>
      <c r="BV49" s="234"/>
      <c r="BW49" s="234"/>
      <c r="BX49" s="234"/>
      <c r="BY49" s="234"/>
      <c r="BZ49" s="234"/>
      <c r="CA49" s="234"/>
      <c r="CB49" s="234"/>
      <c r="CC49" s="234"/>
      <c r="CD49" s="234"/>
      <c r="CE49" s="234"/>
      <c r="CF49" s="234"/>
      <c r="CG49" s="234"/>
      <c r="CH49" s="234"/>
      <c r="CI49" s="234"/>
      <c r="CJ49" s="234"/>
      <c r="CK49" s="234"/>
      <c r="CL49" s="234"/>
      <c r="CM49" s="234"/>
      <c r="CN49" s="234"/>
      <c r="CO49" s="234"/>
      <c r="CP49" s="234"/>
      <c r="CQ49" s="234"/>
      <c r="CR49" s="234"/>
      <c r="CS49" s="234"/>
      <c r="CT49" s="234"/>
      <c r="CU49" s="234"/>
      <c r="CV49" s="234"/>
      <c r="CW49" s="234"/>
      <c r="CX49" s="234"/>
      <c r="CY49" s="234"/>
      <c r="CZ49" s="234"/>
      <c r="DA49" s="234"/>
      <c r="DB49" s="234"/>
      <c r="DC49" s="234"/>
      <c r="DD49" s="234"/>
      <c r="DE49" s="234"/>
      <c r="DF49" s="234"/>
      <c r="DG49" s="234"/>
      <c r="DH49" s="234"/>
      <c r="DI49" s="234"/>
      <c r="DJ49" s="234"/>
      <c r="DK49" s="234"/>
      <c r="DL49" s="234"/>
      <c r="DM49" s="234"/>
      <c r="DN49" s="234"/>
      <c r="DO49" s="234"/>
      <c r="DP49" s="234"/>
      <c r="DQ49" s="234"/>
      <c r="DR49" s="234"/>
      <c r="DS49" s="234"/>
      <c r="DT49" s="234"/>
      <c r="DU49" s="234"/>
      <c r="DV49" s="234"/>
      <c r="DW49" s="234"/>
      <c r="DX49" s="234"/>
      <c r="DY49" s="234"/>
      <c r="DZ49" s="234"/>
      <c r="EA49" s="234"/>
      <c r="EB49" s="234"/>
      <c r="EC49" s="234"/>
      <c r="ED49" s="234"/>
      <c r="EE49" s="234"/>
      <c r="EF49" s="234"/>
      <c r="EG49" s="234"/>
      <c r="EH49" s="234"/>
      <c r="EI49" s="234"/>
      <c r="EJ49" s="234"/>
      <c r="EK49" s="234"/>
      <c r="EL49" s="234"/>
      <c r="EM49" s="234"/>
      <c r="EN49" s="234"/>
      <c r="EO49" s="234"/>
      <c r="EP49" s="234"/>
      <c r="EQ49" s="234"/>
      <c r="ER49" s="234"/>
      <c r="ES49" s="234"/>
      <c r="ET49" s="234"/>
      <c r="EU49" s="234"/>
      <c r="EV49" s="234"/>
      <c r="EW49" s="234"/>
      <c r="EX49" s="234"/>
      <c r="EY49" s="234"/>
      <c r="EZ49" s="234"/>
      <c r="FA49" s="234"/>
      <c r="FB49" s="234"/>
      <c r="FC49" s="234"/>
      <c r="FD49" s="234"/>
      <c r="FE49" s="234"/>
      <c r="FF49" s="234"/>
      <c r="FG49" s="234"/>
      <c r="FH49" s="234"/>
      <c r="FI49" s="234"/>
      <c r="FJ49" s="234"/>
      <c r="FK49" s="234"/>
      <c r="FL49" s="234"/>
      <c r="FM49" s="234"/>
      <c r="FN49" s="234"/>
      <c r="FO49" s="234"/>
      <c r="FP49" s="234"/>
      <c r="FQ49" s="234"/>
      <c r="FR49" s="234"/>
      <c r="FS49" s="234"/>
      <c r="FT49" s="234"/>
      <c r="FU49" s="234"/>
      <c r="FV49" s="234"/>
      <c r="FW49" s="234"/>
      <c r="FX49" s="234"/>
      <c r="FY49" s="234"/>
      <c r="FZ49" s="234"/>
      <c r="GA49" s="234"/>
      <c r="GB49" s="234"/>
      <c r="GC49" s="234"/>
      <c r="GD49" s="234"/>
      <c r="GE49" s="234"/>
      <c r="GF49" s="234"/>
      <c r="GG49" s="234"/>
      <c r="GH49" s="234"/>
      <c r="GI49" s="234"/>
      <c r="GJ49" s="234"/>
      <c r="GK49" s="234"/>
      <c r="GL49" s="234"/>
      <c r="GM49" s="234"/>
      <c r="GN49" s="234"/>
      <c r="GO49" s="234"/>
      <c r="GP49" s="234"/>
      <c r="GQ49" s="234"/>
      <c r="GR49" s="234"/>
      <c r="GS49" s="234"/>
      <c r="GT49" s="234"/>
      <c r="GU49" s="234"/>
      <c r="GV49" s="234"/>
      <c r="GW49" s="234"/>
      <c r="GX49" s="234"/>
      <c r="GY49" s="234"/>
      <c r="GZ49" s="234"/>
      <c r="HA49" s="234"/>
      <c r="HB49" s="234"/>
      <c r="HC49" s="234"/>
      <c r="HD49" s="234"/>
      <c r="HE49" s="234"/>
      <c r="HF49" s="234"/>
      <c r="HG49" s="234"/>
      <c r="HH49" s="234"/>
      <c r="HI49" s="234"/>
      <c r="HJ49" s="234"/>
      <c r="HK49" s="234"/>
      <c r="HL49" s="234"/>
      <c r="HM49" s="234"/>
      <c r="HN49" s="234"/>
      <c r="HO49" s="234"/>
      <c r="HP49" s="234"/>
      <c r="HQ49" s="234"/>
      <c r="HR49" s="234"/>
      <c r="HS49" s="234"/>
      <c r="HT49" s="234"/>
      <c r="HU49" s="234"/>
      <c r="HV49" s="234"/>
      <c r="HW49" s="234"/>
      <c r="HX49" s="234"/>
      <c r="HY49" s="234"/>
      <c r="HZ49" s="234"/>
      <c r="IA49" s="234"/>
      <c r="IB49" s="234"/>
      <c r="IC49" s="234"/>
      <c r="ID49" s="234"/>
      <c r="IE49" s="234"/>
      <c r="IF49" s="234"/>
      <c r="IG49" s="234"/>
      <c r="IH49" s="234"/>
      <c r="II49" s="234"/>
      <c r="IJ49" s="234"/>
      <c r="IK49" s="234"/>
      <c r="IL49" s="234"/>
      <c r="IM49" s="234"/>
      <c r="IN49" s="234"/>
      <c r="IO49" s="234"/>
      <c r="IP49" s="234"/>
      <c r="IQ49" s="234"/>
      <c r="IR49" s="234"/>
      <c r="IS49" s="234"/>
      <c r="IT49" s="234"/>
      <c r="IU49" s="234"/>
      <c r="IV49" s="234"/>
      <c r="IW49" s="234"/>
      <c r="IX49" s="234"/>
      <c r="IY49" s="234"/>
      <c r="IZ49" s="234"/>
      <c r="JA49" s="234"/>
      <c r="JB49" s="234"/>
      <c r="JC49" s="234"/>
      <c r="JD49" s="234"/>
      <c r="JE49" s="234"/>
      <c r="JF49" s="234"/>
      <c r="JG49" s="234"/>
      <c r="JH49" s="234"/>
      <c r="JI49" s="234"/>
      <c r="JJ49" s="234"/>
      <c r="JK49" s="234"/>
      <c r="JL49" s="234"/>
      <c r="JM49" s="234"/>
      <c r="JN49" s="234"/>
      <c r="JO49" s="234"/>
      <c r="JP49" s="234"/>
      <c r="JQ49" s="234"/>
      <c r="JR49" s="234"/>
    </row>
    <row r="50" spans="1:278" ht="127.5">
      <c r="A50" s="506">
        <v>5</v>
      </c>
      <c r="B50" s="441" t="str">
        <f>'5- Identificación de Riesgos'!B50</f>
        <v>Pérdida de documentos</v>
      </c>
      <c r="C50" s="175" t="str">
        <f>'5- Identificación de Riesgos'!D50</f>
        <v xml:space="preserve">1. Falta de implementación del expediente electrónico en todas las dependencias y juzgados.
</v>
      </c>
      <c r="D50" s="169"/>
      <c r="E50" s="218" t="s">
        <v>376</v>
      </c>
      <c r="F50" s="161" t="s">
        <v>357</v>
      </c>
      <c r="G50" s="161" t="s">
        <v>358</v>
      </c>
      <c r="H50" s="161" t="s">
        <v>357</v>
      </c>
      <c r="I50" s="161" t="s">
        <v>357</v>
      </c>
      <c r="J50" s="168">
        <f t="shared" si="3"/>
        <v>0.25</v>
      </c>
      <c r="K50" s="509">
        <f>AVERAGE(J50:J59)</f>
        <v>0.125</v>
      </c>
      <c r="L50" s="161" t="str">
        <f>'5- Identificación de Riesgos'!I50</f>
        <v>Interrupción o afectación en la prestación del servicio judicial</v>
      </c>
      <c r="M50" s="215" t="s">
        <v>381</v>
      </c>
      <c r="N50" s="161" t="s">
        <v>358</v>
      </c>
      <c r="O50" s="161" t="s">
        <v>358</v>
      </c>
      <c r="P50" s="161" t="s">
        <v>358</v>
      </c>
      <c r="Q50" s="161" t="s">
        <v>358</v>
      </c>
      <c r="R50" s="168">
        <f t="shared" si="4"/>
        <v>1</v>
      </c>
      <c r="S50" s="509">
        <f t="shared" ref="S50" si="7">AVERAGE(R50:R59)</f>
        <v>0.1</v>
      </c>
      <c r="T50" s="447" t="str">
        <f>CONCATENATE(INDEX('8- Políticas de Administración '!$B$6:$F$10,MATCH(ROUND(IF((RIGHT('5- Identificación de Riesgos'!H50,1)-'6- Valoración Controles'!K50)&lt;1,1,(RIGHT('5- Identificación de Riesgos'!H50,1)-'6- Valoración Controles'!K50)),0),'8- Políticas de Administración '!$F$6:$F$10,0),1)," - ",ROUND(IF((RIGHT('5- Identificación de Riesgos'!H50,1)-'6- Valoración Controles'!K50)&lt;1,1,(RIGHT('5- Identificación de Riesgos'!H50,1)-'6- Valoración Controles'!K50)),0))</f>
        <v>Muy Alta - 5</v>
      </c>
      <c r="U50" s="441" t="str">
        <f>CONCATENATE(INDEX('8- Políticas de Administración '!$B$17:$F$21,MATCH(ROUND(IF((RIGHT('5- Identificación de Riesgos'!M50,1)-'6- Valoración Controles'!S50)&lt;1,1,(RIGHT('5- Identificación de Riesgos'!M50,1)-'6- Valoración Controles'!S50)),0),'8- Políticas de Administración '!$F$17:$F$21,0),1)," - ",ROUND(IF((RIGHT('5- Identificación de Riesgos'!M50,1)-'6- Valoración Controles'!S50)&lt;1,1,(RIGHT('5- Identificación de Riesgos'!M50,1)-'6- Valoración Controles'!S50)),0))</f>
        <v>Mayor - 4</v>
      </c>
      <c r="V50" s="450" t="str">
        <f>CONCATENATE(VLOOKUP((LEFT(T50,LEN(T50)-4)&amp;LEFT(U50,LEN(U50)-4)),'9- Matriz de Calor '!$D$18:$E$42,2,0)," - ",RIGHT(T50,1)*RIGHT(U50,1))</f>
        <v>Alto - 20</v>
      </c>
    </row>
    <row r="51" spans="1:278" ht="127.5">
      <c r="A51" s="507"/>
      <c r="B51" s="442"/>
      <c r="C51" s="177" t="str">
        <f>'5- Identificación de Riesgos'!D51</f>
        <v>2.Falta de software institucional estandarizado para la especialidad para el control del archivo de documentos tanto físicos como virtuales.</v>
      </c>
      <c r="D51" s="170"/>
      <c r="E51" s="217" t="s">
        <v>378</v>
      </c>
      <c r="F51" s="162" t="s">
        <v>357</v>
      </c>
      <c r="G51" s="162" t="s">
        <v>357</v>
      </c>
      <c r="H51" s="162" t="s">
        <v>357</v>
      </c>
      <c r="I51" s="162" t="s">
        <v>357</v>
      </c>
      <c r="J51" s="166">
        <f t="shared" si="3"/>
        <v>0</v>
      </c>
      <c r="K51" s="510"/>
      <c r="L51" s="162"/>
      <c r="M51" s="216"/>
      <c r="N51" s="162" t="s">
        <v>357</v>
      </c>
      <c r="O51" s="162" t="s">
        <v>357</v>
      </c>
      <c r="P51" s="162" t="s">
        <v>357</v>
      </c>
      <c r="Q51" s="162" t="s">
        <v>357</v>
      </c>
      <c r="R51" s="166">
        <f t="shared" si="4"/>
        <v>0</v>
      </c>
      <c r="S51" s="510"/>
      <c r="T51" s="448"/>
      <c r="U51" s="442"/>
      <c r="V51" s="451"/>
    </row>
    <row r="52" spans="1:278" ht="127.5">
      <c r="A52" s="507"/>
      <c r="B52" s="442"/>
      <c r="C52" s="177" t="str">
        <f>'5- Identificación de Riesgos'!D52</f>
        <v>3.Desconocimiento e inaplicabilidad de las Tablas de Retención Documental (TRD)</v>
      </c>
      <c r="D52" s="170"/>
      <c r="E52" s="217" t="s">
        <v>382</v>
      </c>
      <c r="F52" s="162" t="s">
        <v>358</v>
      </c>
      <c r="G52" s="162" t="s">
        <v>358</v>
      </c>
      <c r="H52" s="162" t="s">
        <v>358</v>
      </c>
      <c r="I52" s="162" t="s">
        <v>358</v>
      </c>
      <c r="J52" s="166">
        <f t="shared" si="3"/>
        <v>1</v>
      </c>
      <c r="K52" s="510"/>
      <c r="L52" s="162"/>
      <c r="M52" s="184"/>
      <c r="N52" s="162"/>
      <c r="O52" s="162"/>
      <c r="P52" s="162"/>
      <c r="Q52" s="162"/>
      <c r="R52" s="166">
        <f t="shared" si="4"/>
        <v>0</v>
      </c>
      <c r="S52" s="510"/>
      <c r="T52" s="448"/>
      <c r="U52" s="442"/>
      <c r="V52" s="451"/>
    </row>
    <row r="53" spans="1:278" ht="89.25">
      <c r="A53" s="507"/>
      <c r="B53" s="442"/>
      <c r="C53" s="177" t="str">
        <f>'5- Identificación de Riesgos'!D53</f>
        <v>4.Volumen excesivo de ingreso de expedientes para el personal asignado,  generando demoras en la organización de los expedientes.</v>
      </c>
      <c r="D53" s="170"/>
      <c r="E53" s="217" t="s">
        <v>383</v>
      </c>
      <c r="F53" s="162"/>
      <c r="G53" s="162"/>
      <c r="H53" s="162"/>
      <c r="I53" s="162"/>
      <c r="J53" s="166">
        <f t="shared" si="3"/>
        <v>0</v>
      </c>
      <c r="K53" s="510"/>
      <c r="L53" s="162"/>
      <c r="M53" s="184"/>
      <c r="N53" s="162"/>
      <c r="O53" s="162"/>
      <c r="P53" s="162"/>
      <c r="Q53" s="162"/>
      <c r="R53" s="166">
        <f t="shared" si="4"/>
        <v>0</v>
      </c>
      <c r="S53" s="510"/>
      <c r="T53" s="448"/>
      <c r="U53" s="442"/>
      <c r="V53" s="451"/>
    </row>
    <row r="54" spans="1:278">
      <c r="A54" s="507"/>
      <c r="B54" s="442"/>
      <c r="C54" s="177">
        <f>'5- Identificación de Riesgos'!D54</f>
        <v>0</v>
      </c>
      <c r="D54" s="170"/>
      <c r="E54" s="170"/>
      <c r="F54" s="162"/>
      <c r="G54" s="162"/>
      <c r="H54" s="162"/>
      <c r="I54" s="162"/>
      <c r="J54" s="166">
        <f t="shared" si="3"/>
        <v>0</v>
      </c>
      <c r="K54" s="510"/>
      <c r="L54" s="162"/>
      <c r="M54" s="184"/>
      <c r="N54" s="162"/>
      <c r="O54" s="162"/>
      <c r="P54" s="162"/>
      <c r="Q54" s="162"/>
      <c r="R54" s="166">
        <f t="shared" si="4"/>
        <v>0</v>
      </c>
      <c r="S54" s="510"/>
      <c r="T54" s="448"/>
      <c r="U54" s="442"/>
      <c r="V54" s="451"/>
    </row>
    <row r="55" spans="1:278">
      <c r="A55" s="507"/>
      <c r="B55" s="442"/>
      <c r="C55" s="177">
        <f>'5- Identificación de Riesgos'!D55</f>
        <v>0</v>
      </c>
      <c r="D55" s="170"/>
      <c r="E55" s="178"/>
      <c r="F55" s="162"/>
      <c r="G55" s="162"/>
      <c r="H55" s="162"/>
      <c r="I55" s="162"/>
      <c r="J55" s="166">
        <f t="shared" si="3"/>
        <v>0</v>
      </c>
      <c r="K55" s="510"/>
      <c r="L55" s="162"/>
      <c r="M55" s="184"/>
      <c r="N55" s="162"/>
      <c r="O55" s="162"/>
      <c r="P55" s="162"/>
      <c r="Q55" s="162"/>
      <c r="R55" s="166">
        <f t="shared" si="4"/>
        <v>0</v>
      </c>
      <c r="S55" s="510"/>
      <c r="T55" s="448"/>
      <c r="U55" s="442"/>
      <c r="V55" s="451"/>
    </row>
    <row r="56" spans="1:278">
      <c r="A56" s="507"/>
      <c r="B56" s="442"/>
      <c r="C56" s="177">
        <f>'5- Identificación de Riesgos'!D56</f>
        <v>0</v>
      </c>
      <c r="D56" s="170"/>
      <c r="E56" s="178"/>
      <c r="F56" s="162"/>
      <c r="G56" s="162"/>
      <c r="H56" s="162"/>
      <c r="I56" s="162"/>
      <c r="J56" s="166">
        <f t="shared" si="3"/>
        <v>0</v>
      </c>
      <c r="K56" s="510"/>
      <c r="L56" s="162"/>
      <c r="M56" s="184"/>
      <c r="N56" s="162"/>
      <c r="O56" s="162"/>
      <c r="P56" s="162"/>
      <c r="Q56" s="162"/>
      <c r="R56" s="166">
        <f t="shared" si="4"/>
        <v>0</v>
      </c>
      <c r="S56" s="510"/>
      <c r="T56" s="448"/>
      <c r="U56" s="442"/>
      <c r="V56" s="451"/>
    </row>
    <row r="57" spans="1:278">
      <c r="A57" s="507"/>
      <c r="B57" s="442"/>
      <c r="C57" s="177">
        <f>'5- Identificación de Riesgos'!D57</f>
        <v>0</v>
      </c>
      <c r="D57" s="170"/>
      <c r="E57" s="178"/>
      <c r="F57" s="162"/>
      <c r="G57" s="162"/>
      <c r="H57" s="162"/>
      <c r="I57" s="162"/>
      <c r="J57" s="166">
        <f t="shared" si="3"/>
        <v>0</v>
      </c>
      <c r="K57" s="510"/>
      <c r="L57" s="162"/>
      <c r="M57" s="184"/>
      <c r="N57" s="162"/>
      <c r="O57" s="162"/>
      <c r="P57" s="162"/>
      <c r="Q57" s="162"/>
      <c r="R57" s="166">
        <f t="shared" si="4"/>
        <v>0</v>
      </c>
      <c r="S57" s="510"/>
      <c r="T57" s="448"/>
      <c r="U57" s="442"/>
      <c r="V57" s="451"/>
    </row>
    <row r="58" spans="1:278">
      <c r="A58" s="507"/>
      <c r="B58" s="442"/>
      <c r="C58" s="177">
        <f>'5- Identificación de Riesgos'!D58</f>
        <v>0</v>
      </c>
      <c r="D58" s="170"/>
      <c r="E58" s="178"/>
      <c r="F58" s="162"/>
      <c r="G58" s="162"/>
      <c r="H58" s="162"/>
      <c r="I58" s="162"/>
      <c r="J58" s="166">
        <f t="shared" si="3"/>
        <v>0</v>
      </c>
      <c r="K58" s="510"/>
      <c r="L58" s="162"/>
      <c r="M58" s="184"/>
      <c r="N58" s="162"/>
      <c r="O58" s="162"/>
      <c r="P58" s="162"/>
      <c r="Q58" s="162"/>
      <c r="R58" s="166">
        <f t="shared" si="4"/>
        <v>0</v>
      </c>
      <c r="S58" s="510"/>
      <c r="T58" s="448"/>
      <c r="U58" s="442"/>
      <c r="V58" s="451"/>
    </row>
    <row r="59" spans="1:278" ht="15.75" thickBot="1">
      <c r="A59" s="508"/>
      <c r="B59" s="443"/>
      <c r="C59" s="179">
        <f>'5- Identificación de Riesgos'!D59</f>
        <v>0</v>
      </c>
      <c r="D59" s="172"/>
      <c r="E59" s="181"/>
      <c r="F59" s="163"/>
      <c r="G59" s="163"/>
      <c r="H59" s="163"/>
      <c r="I59" s="163"/>
      <c r="J59" s="167">
        <f t="shared" si="3"/>
        <v>0</v>
      </c>
      <c r="K59" s="511"/>
      <c r="L59" s="163"/>
      <c r="M59" s="185"/>
      <c r="N59" s="163"/>
      <c r="O59" s="163"/>
      <c r="P59" s="163"/>
      <c r="Q59" s="163"/>
      <c r="R59" s="167">
        <f t="shared" si="4"/>
        <v>0</v>
      </c>
      <c r="S59" s="511"/>
      <c r="T59" s="449"/>
      <c r="U59" s="443"/>
      <c r="V59" s="452"/>
    </row>
    <row r="60" spans="1:278" ht="147.75" customHeight="1">
      <c r="A60" s="550">
        <v>6</v>
      </c>
      <c r="B60" s="441" t="str">
        <f>'5- Identificación de Riesgos'!B60</f>
        <v xml:space="preserve">Recibir , ofrecer, prometer , entregar o aceptar dádivas o beneficios a nombre propio o de terceros para  expedir, alterar,retener , extraviar o entregar  documentos  sin el lleno de requisitos legales </v>
      </c>
      <c r="C60" s="175" t="str">
        <f>'5- Identificación de Riesgos'!D60</f>
        <v xml:space="preserve">2.Falta de ética  de los servidores judiciales 
</v>
      </c>
      <c r="D60" s="169"/>
      <c r="E60" s="176" t="s">
        <v>384</v>
      </c>
      <c r="F60" s="161" t="s">
        <v>357</v>
      </c>
      <c r="G60" s="161" t="s">
        <v>358</v>
      </c>
      <c r="H60" s="161" t="s">
        <v>357</v>
      </c>
      <c r="I60" s="161" t="s">
        <v>357</v>
      </c>
      <c r="J60" s="168">
        <f t="shared" ref="J60:J67" si="8">COUNTIF(F60:I60,"SI")/4</f>
        <v>0.25</v>
      </c>
      <c r="K60" s="509">
        <f>AVERAGE(J60:J67)</f>
        <v>0.15625</v>
      </c>
      <c r="L60" s="161" t="str">
        <f>'5- Identificación de Riesgos'!I60</f>
        <v>Afectación de reputacion,imagén,  credibilidad, satisfacción de usuarios y PI</v>
      </c>
      <c r="M60" s="215" t="s">
        <v>385</v>
      </c>
      <c r="N60" s="161" t="s">
        <v>358</v>
      </c>
      <c r="O60" s="161" t="s">
        <v>358</v>
      </c>
      <c r="P60" s="161" t="s">
        <v>358</v>
      </c>
      <c r="Q60" s="161" t="s">
        <v>358</v>
      </c>
      <c r="R60" s="168">
        <f t="shared" ref="R60:R67" si="9">SUM(COUNTIF(N60,"SI")*25%,COUNTIF(O60,"SI")*40%,COUNTIF(P60,"SI")*25%,COUNTIF(Q60,"SI")*10%)</f>
        <v>1</v>
      </c>
      <c r="S60" s="509">
        <f>AVERAGE(R60:R67)</f>
        <v>0.125</v>
      </c>
      <c r="T60" s="433" t="str">
        <f>CONCATENATE(INDEX('8- Políticas de Administración '!$B$6:$F$10,MATCH(ROUND(IF((RIGHT('5- Identificación de Riesgos'!H60,1)-'6- Valoración Controles'!K60)&lt;1,1,(RIGHT('5- Identificación de Riesgos'!H60,1)-'6- Valoración Controles'!K60)),0),'8- Políticas de Administración '!$F$6:$F$10,0),1)," - ",ROUND(IF((RIGHT('5- Identificación de Riesgos'!H60,1)-'6- Valoración Controles'!K60)&lt;1,1,(RIGHT('5- Identificación de Riesgos'!H60,1)-'6- Valoración Controles'!K60)),0))</f>
        <v>Muy Baja - 1</v>
      </c>
      <c r="U60" s="436" t="str">
        <f>CONCATENATE(INDEX('8- Políticas de Administración '!$B$17:$F$21,MATCH(ROUND(IF((RIGHT('5- Identificación de Riesgos'!M60,1)-'6- Valoración Controles'!S60)&lt;1,1,(RIGHT('5- Identificación de Riesgos'!M60,1)-'6- Valoración Controles'!S60)),0),'8- Políticas de Administración '!$F$17:$F$21,0),1)," - ",ROUND(IF((RIGHT('5- Identificación de Riesgos'!M60,1)-'6- Valoración Controles'!S60)&lt;1,1,(RIGHT('5- Identificación de Riesgos'!M60,1)-'6- Valoración Controles'!S60)),0))</f>
        <v>Mayor - 4</v>
      </c>
      <c r="V60" s="439" t="str">
        <f>CONCATENATE(VLOOKUP((LEFT(T60,LEN(T60)-4)&amp;LEFT(U60,LEN(U60)-4)),'9- Matriz de Calor '!$D$18:$E$42,2,0)," - ",RIGHT(T60,1)*RIGHT(U60,1))</f>
        <v>Alto  - 4</v>
      </c>
    </row>
    <row r="61" spans="1:278" ht="93" customHeight="1">
      <c r="A61" s="551"/>
      <c r="B61" s="442"/>
      <c r="C61" s="177" t="str">
        <f>'5- Identificación de Riesgos'!D61</f>
        <v xml:space="preserve">3 Fallas en los controles de los procesos </v>
      </c>
      <c r="D61" s="170"/>
      <c r="E61" s="178"/>
      <c r="F61" s="162" t="s">
        <v>357</v>
      </c>
      <c r="G61" s="162" t="s">
        <v>357</v>
      </c>
      <c r="H61" s="162" t="s">
        <v>357</v>
      </c>
      <c r="I61" s="162" t="s">
        <v>357</v>
      </c>
      <c r="J61" s="166">
        <f t="shared" si="8"/>
        <v>0</v>
      </c>
      <c r="K61" s="510"/>
      <c r="L61" s="162" t="str">
        <f>'5- Identificación de Riesgos'!I61</f>
        <v>Afectación Económica</v>
      </c>
      <c r="M61" s="254" t="s">
        <v>386</v>
      </c>
      <c r="N61" s="162"/>
      <c r="O61" s="162"/>
      <c r="P61" s="162"/>
      <c r="Q61" s="162"/>
      <c r="R61" s="166">
        <f t="shared" si="9"/>
        <v>0</v>
      </c>
      <c r="S61" s="510"/>
      <c r="T61" s="434"/>
      <c r="U61" s="437"/>
      <c r="V61" s="420"/>
    </row>
    <row r="62" spans="1:278" ht="45" customHeight="1">
      <c r="A62" s="551"/>
      <c r="B62" s="442"/>
      <c r="C62" s="177">
        <f>'5- Identificación de Riesgos'!D62</f>
        <v>0</v>
      </c>
      <c r="D62" s="170"/>
      <c r="E62" s="178"/>
      <c r="F62" s="162" t="s">
        <v>358</v>
      </c>
      <c r="G62" s="162" t="s">
        <v>358</v>
      </c>
      <c r="H62" s="162" t="s">
        <v>358</v>
      </c>
      <c r="I62" s="162" t="s">
        <v>358</v>
      </c>
      <c r="J62" s="166">
        <f t="shared" si="8"/>
        <v>1</v>
      </c>
      <c r="K62" s="510"/>
      <c r="L62" s="162">
        <f>'5- Identificación de Riesgos'!I62</f>
        <v>0</v>
      </c>
      <c r="M62" s="216"/>
      <c r="N62" s="162"/>
      <c r="O62" s="162"/>
      <c r="P62" s="162"/>
      <c r="Q62" s="162"/>
      <c r="R62" s="166">
        <f t="shared" si="9"/>
        <v>0</v>
      </c>
      <c r="S62" s="510"/>
      <c r="T62" s="434"/>
      <c r="U62" s="437"/>
      <c r="V62" s="420"/>
    </row>
    <row r="63" spans="1:278" ht="45" customHeight="1">
      <c r="A63" s="551"/>
      <c r="B63" s="442"/>
      <c r="C63" s="177"/>
      <c r="D63" s="170"/>
      <c r="E63" s="178"/>
      <c r="F63" s="162"/>
      <c r="G63" s="162"/>
      <c r="H63" s="162"/>
      <c r="I63" s="162"/>
      <c r="J63" s="166">
        <f t="shared" si="8"/>
        <v>0</v>
      </c>
      <c r="K63" s="510"/>
      <c r="L63" s="162">
        <f>'5- Identificación de Riesgos'!I63</f>
        <v>0</v>
      </c>
      <c r="M63" s="216"/>
      <c r="N63" s="162"/>
      <c r="O63" s="162"/>
      <c r="P63" s="162"/>
      <c r="Q63" s="162"/>
      <c r="R63" s="166">
        <f t="shared" si="9"/>
        <v>0</v>
      </c>
      <c r="S63" s="510"/>
      <c r="T63" s="434"/>
      <c r="U63" s="437"/>
      <c r="V63" s="420"/>
    </row>
    <row r="64" spans="1:278">
      <c r="A64" s="551"/>
      <c r="B64" s="442"/>
      <c r="C64" s="177"/>
      <c r="D64" s="170"/>
      <c r="E64" s="170"/>
      <c r="F64" s="162"/>
      <c r="G64" s="162"/>
      <c r="H64" s="162"/>
      <c r="I64" s="162"/>
      <c r="J64" s="166">
        <f t="shared" si="8"/>
        <v>0</v>
      </c>
      <c r="K64" s="510"/>
      <c r="L64" s="162">
        <f>'5- Identificación de Riesgos'!I64</f>
        <v>0</v>
      </c>
      <c r="M64" s="216"/>
      <c r="N64" s="162"/>
      <c r="O64" s="162"/>
      <c r="P64" s="162"/>
      <c r="Q64" s="162"/>
      <c r="R64" s="166">
        <f t="shared" si="9"/>
        <v>0</v>
      </c>
      <c r="S64" s="510"/>
      <c r="T64" s="434"/>
      <c r="U64" s="437"/>
      <c r="V64" s="420"/>
    </row>
    <row r="65" spans="1:22">
      <c r="A65" s="551"/>
      <c r="B65" s="442"/>
      <c r="C65" s="177"/>
      <c r="D65" s="170"/>
      <c r="E65" s="178"/>
      <c r="F65" s="162"/>
      <c r="G65" s="162"/>
      <c r="H65" s="162"/>
      <c r="I65" s="162"/>
      <c r="J65" s="166">
        <f t="shared" si="8"/>
        <v>0</v>
      </c>
      <c r="K65" s="510"/>
      <c r="L65" s="162">
        <f>'5- Identificación de Riesgos'!I65</f>
        <v>0</v>
      </c>
      <c r="M65" s="216"/>
      <c r="N65" s="162"/>
      <c r="O65" s="162"/>
      <c r="P65" s="162"/>
      <c r="Q65" s="162"/>
      <c r="R65" s="166">
        <f t="shared" si="9"/>
        <v>0</v>
      </c>
      <c r="S65" s="510"/>
      <c r="T65" s="434"/>
      <c r="U65" s="437"/>
      <c r="V65" s="420"/>
    </row>
    <row r="66" spans="1:22">
      <c r="A66" s="551"/>
      <c r="B66" s="442"/>
      <c r="C66" s="177"/>
      <c r="D66" s="170"/>
      <c r="E66" s="178"/>
      <c r="F66" s="162"/>
      <c r="G66" s="162"/>
      <c r="H66" s="162"/>
      <c r="I66" s="162"/>
      <c r="J66" s="166">
        <f t="shared" si="8"/>
        <v>0</v>
      </c>
      <c r="K66" s="510"/>
      <c r="L66" s="162">
        <f>'5- Identificación de Riesgos'!I66</f>
        <v>0</v>
      </c>
      <c r="M66" s="216"/>
      <c r="N66" s="162"/>
      <c r="O66" s="162"/>
      <c r="P66" s="162"/>
      <c r="Q66" s="162"/>
      <c r="R66" s="166">
        <f t="shared" si="9"/>
        <v>0</v>
      </c>
      <c r="S66" s="510"/>
      <c r="T66" s="434"/>
      <c r="U66" s="437"/>
      <c r="V66" s="420"/>
    </row>
    <row r="67" spans="1:22">
      <c r="A67" s="551"/>
      <c r="B67" s="442"/>
      <c r="C67" s="177"/>
      <c r="D67" s="170"/>
      <c r="E67" s="178"/>
      <c r="F67" s="162"/>
      <c r="G67" s="162"/>
      <c r="H67" s="162"/>
      <c r="I67" s="162"/>
      <c r="J67" s="166">
        <f t="shared" si="8"/>
        <v>0</v>
      </c>
      <c r="K67" s="510"/>
      <c r="L67" s="162">
        <f>'5- Identificación de Riesgos'!I67</f>
        <v>0</v>
      </c>
      <c r="M67" s="216"/>
      <c r="N67" s="162"/>
      <c r="O67" s="162"/>
      <c r="P67" s="162"/>
      <c r="Q67" s="162"/>
      <c r="R67" s="166">
        <f t="shared" si="9"/>
        <v>0</v>
      </c>
      <c r="S67" s="510"/>
      <c r="T67" s="434"/>
      <c r="U67" s="437"/>
      <c r="V67" s="420"/>
    </row>
    <row r="68" spans="1:22" ht="31.5" customHeight="1">
      <c r="A68" s="551"/>
      <c r="B68" s="442"/>
      <c r="C68" s="177">
        <f>'5- Identificación de Riesgos'!D68</f>
        <v>0</v>
      </c>
      <c r="D68" s="170"/>
      <c r="E68" s="178"/>
      <c r="F68" s="162"/>
      <c r="G68" s="162"/>
      <c r="H68" s="162"/>
      <c r="I68" s="162"/>
      <c r="J68" s="166"/>
      <c r="K68" s="242"/>
      <c r="L68" s="162">
        <f>'5- Identificación de Riesgos'!I68</f>
        <v>0</v>
      </c>
      <c r="M68" s="216"/>
      <c r="N68" s="162" t="s">
        <v>358</v>
      </c>
      <c r="O68" s="162" t="s">
        <v>358</v>
      </c>
      <c r="P68" s="162" t="s">
        <v>358</v>
      </c>
      <c r="Q68" s="162" t="s">
        <v>358</v>
      </c>
      <c r="R68" s="166">
        <f t="shared" ref="R68:R77" si="10">SUM(COUNTIF(N68,"SI")*25%,COUNTIF(O68,"SI")*40%,COUNTIF(P68,"SI")*25%,COUNTIF(Q68,"SI")*10%)</f>
        <v>1</v>
      </c>
      <c r="S68" s="242">
        <f>AVERAGE(R68:R79)</f>
        <v>0.25</v>
      </c>
      <c r="T68" s="434"/>
      <c r="U68" s="437"/>
      <c r="V68" s="420"/>
    </row>
    <row r="69" spans="1:22" ht="27" customHeight="1" thickBot="1">
      <c r="A69" s="552"/>
      <c r="B69" s="443"/>
      <c r="C69" s="179">
        <f>'5- Identificación de Riesgos'!D69</f>
        <v>0</v>
      </c>
      <c r="D69" s="172"/>
      <c r="E69" s="180"/>
      <c r="F69" s="163"/>
      <c r="G69" s="163"/>
      <c r="H69" s="163"/>
      <c r="I69" s="163"/>
      <c r="J69" s="167"/>
      <c r="K69" s="243"/>
      <c r="L69" s="163">
        <f>'5- Identificación de Riesgos'!I69</f>
        <v>0</v>
      </c>
      <c r="M69" s="236"/>
      <c r="N69" s="163"/>
      <c r="O69" s="163"/>
      <c r="P69" s="163"/>
      <c r="Q69" s="163"/>
      <c r="R69" s="167">
        <f t="shared" si="10"/>
        <v>0</v>
      </c>
      <c r="S69" s="243"/>
      <c r="T69" s="435"/>
      <c r="U69" s="438"/>
      <c r="V69" s="440"/>
    </row>
    <row r="70" spans="1:22" ht="118.5" customHeight="1" thickBot="1">
      <c r="A70" s="550">
        <v>7</v>
      </c>
      <c r="B70" s="441" t="str">
        <f>'5- Identificación de Riesgos'!B70</f>
        <v xml:space="preserve">Recibir, ofrecer, prometer, entregar o aceptar dadivas  o beneficios a nombre propio o de terceros para  demorar, retener, alterar o direccionar fallos judiciales </v>
      </c>
      <c r="C70" s="175" t="str">
        <f>'5- Identificación de Riesgos'!D70</f>
        <v xml:space="preserve">2.Falta de ética  de los servidores judiciales 
</v>
      </c>
      <c r="D70" s="169"/>
      <c r="E70" s="176" t="s">
        <v>384</v>
      </c>
      <c r="F70" s="161" t="s">
        <v>357</v>
      </c>
      <c r="G70" s="161" t="s">
        <v>358</v>
      </c>
      <c r="H70" s="161" t="s">
        <v>357</v>
      </c>
      <c r="I70" s="161" t="s">
        <v>357</v>
      </c>
      <c r="J70" s="168">
        <f t="shared" ref="J70:J77" si="11">COUNTIF(F70:I70,"SI")/4</f>
        <v>0.25</v>
      </c>
      <c r="K70" s="509">
        <f>AVERAGE(J70:J77)</f>
        <v>0.15625</v>
      </c>
      <c r="L70" s="161" t="str">
        <f>'5- Identificación de Riesgos'!I70</f>
        <v>Afectación de reputacion,imagén,  credibilidad, satisfacción de usuarios y PI</v>
      </c>
      <c r="M70" s="215" t="s">
        <v>387</v>
      </c>
      <c r="N70" s="161" t="s">
        <v>358</v>
      </c>
      <c r="O70" s="161" t="s">
        <v>358</v>
      </c>
      <c r="P70" s="161" t="s">
        <v>358</v>
      </c>
      <c r="Q70" s="161" t="s">
        <v>358</v>
      </c>
      <c r="R70" s="168">
        <f t="shared" si="10"/>
        <v>1</v>
      </c>
      <c r="S70" s="509">
        <f>AVERAGE(R70:R77)</f>
        <v>0.125</v>
      </c>
      <c r="T70" s="433" t="str">
        <f>CONCATENATE(INDEX('8- Políticas de Administración '!$B$6:$F$10,MATCH(ROUND(IF((RIGHT('5- Identificación de Riesgos'!H70,1)-'6- Valoración Controles'!K70)&lt;1,1,(RIGHT('5- Identificación de Riesgos'!H70,1)-'6- Valoración Controles'!K70)),0),'8- Políticas de Administración '!$F$6:$F$10,0),1)," - ",ROUND(IF((RIGHT('5- Identificación de Riesgos'!H70,1)-'6- Valoración Controles'!K70)&lt;1,1,(RIGHT('5- Identificación de Riesgos'!H70,1)-'6- Valoración Controles'!K70)),0))</f>
        <v>Muy Baja - 1</v>
      </c>
      <c r="U70" s="436" t="str">
        <f>CONCATENATE(INDEX('8- Políticas de Administración '!$B$17:$F$21,MATCH(ROUND(IF((RIGHT('5- Identificación de Riesgos'!M70,1)-'6- Valoración Controles'!S70)&lt;1,1,(RIGHT('5- Identificación de Riesgos'!M70,1)-'6- Valoración Controles'!S70)),0),'8- Políticas de Administración '!$F$17:$F$21,0),1)," - ",ROUND(IF((RIGHT('5- Identificación de Riesgos'!M70,1)-'6- Valoración Controles'!S70)&lt;1,1,(RIGHT('5- Identificación de Riesgos'!M70,1)-'6- Valoración Controles'!S70)),0))</f>
        <v>Mayor - 4</v>
      </c>
      <c r="V70" s="439" t="str">
        <f>CONCATENATE(VLOOKUP((LEFT(T70,LEN(T70)-4)&amp;LEFT(U70,LEN(U70)-4)),'9- Matriz de Calor '!$D$18:$E$42,2,0)," - ",RIGHT(T70,1)*RIGHT(U70,1))</f>
        <v>Alto  - 4</v>
      </c>
    </row>
    <row r="71" spans="1:22" ht="96" customHeight="1">
      <c r="A71" s="551"/>
      <c r="B71" s="442"/>
      <c r="C71" s="177" t="str">
        <f>'5- Identificación de Riesgos'!D71</f>
        <v xml:space="preserve">2. Desconocimiento del Código de Etica y Buen Gobierno.   </v>
      </c>
      <c r="D71" s="170"/>
      <c r="E71" s="178"/>
      <c r="F71" s="162" t="s">
        <v>357</v>
      </c>
      <c r="G71" s="162" t="s">
        <v>357</v>
      </c>
      <c r="H71" s="162" t="s">
        <v>357</v>
      </c>
      <c r="I71" s="162" t="s">
        <v>357</v>
      </c>
      <c r="J71" s="166">
        <f t="shared" si="11"/>
        <v>0</v>
      </c>
      <c r="K71" s="510"/>
      <c r="L71" s="162" t="str">
        <f>'5- Identificación de Riesgos'!I71</f>
        <v>Afectación Económica</v>
      </c>
      <c r="M71" s="215" t="s">
        <v>388</v>
      </c>
      <c r="N71" s="162"/>
      <c r="O71" s="162"/>
      <c r="P71" s="162"/>
      <c r="Q71" s="162"/>
      <c r="R71" s="166">
        <f t="shared" si="10"/>
        <v>0</v>
      </c>
      <c r="S71" s="510"/>
      <c r="T71" s="434"/>
      <c r="U71" s="437"/>
      <c r="V71" s="420"/>
    </row>
    <row r="72" spans="1:22" ht="123" customHeight="1">
      <c r="A72" s="551"/>
      <c r="B72" s="442"/>
      <c r="C72" s="177">
        <f>'5- Identificación de Riesgos'!D72</f>
        <v>0</v>
      </c>
      <c r="D72" s="170"/>
      <c r="E72" s="178"/>
      <c r="F72" s="162" t="s">
        <v>358</v>
      </c>
      <c r="G72" s="162" t="s">
        <v>358</v>
      </c>
      <c r="H72" s="162" t="s">
        <v>358</v>
      </c>
      <c r="I72" s="162" t="s">
        <v>358</v>
      </c>
      <c r="J72" s="166">
        <f t="shared" si="11"/>
        <v>1</v>
      </c>
      <c r="K72" s="510"/>
      <c r="L72" s="162"/>
      <c r="M72" s="220"/>
      <c r="N72" s="162"/>
      <c r="O72" s="162"/>
      <c r="P72" s="162"/>
      <c r="Q72" s="162"/>
      <c r="R72" s="166">
        <f t="shared" si="10"/>
        <v>0</v>
      </c>
      <c r="S72" s="510"/>
      <c r="T72" s="434"/>
      <c r="U72" s="437"/>
      <c r="V72" s="420"/>
    </row>
    <row r="73" spans="1:22" ht="45" customHeight="1">
      <c r="A73" s="551"/>
      <c r="B73" s="442"/>
      <c r="C73" s="177"/>
      <c r="D73" s="170"/>
      <c r="E73" s="178"/>
      <c r="F73" s="162"/>
      <c r="G73" s="162"/>
      <c r="H73" s="162"/>
      <c r="I73" s="162"/>
      <c r="J73" s="166">
        <f t="shared" si="11"/>
        <v>0</v>
      </c>
      <c r="K73" s="510"/>
      <c r="L73" s="162">
        <f>'5- Identificación de Riesgos'!I73</f>
        <v>0</v>
      </c>
      <c r="M73" s="216"/>
      <c r="N73" s="162"/>
      <c r="O73" s="162"/>
      <c r="P73" s="162"/>
      <c r="Q73" s="162"/>
      <c r="R73" s="166">
        <f t="shared" si="10"/>
        <v>0</v>
      </c>
      <c r="S73" s="510"/>
      <c r="T73" s="434"/>
      <c r="U73" s="437"/>
      <c r="V73" s="420"/>
    </row>
    <row r="74" spans="1:22">
      <c r="A74" s="551"/>
      <c r="B74" s="442"/>
      <c r="C74" s="177"/>
      <c r="D74" s="170"/>
      <c r="E74" s="170"/>
      <c r="F74" s="162"/>
      <c r="G74" s="162"/>
      <c r="H74" s="162"/>
      <c r="I74" s="162"/>
      <c r="J74" s="166">
        <f t="shared" si="11"/>
        <v>0</v>
      </c>
      <c r="K74" s="510"/>
      <c r="L74" s="162">
        <f>'5- Identificación de Riesgos'!I74</f>
        <v>0</v>
      </c>
      <c r="M74" s="216"/>
      <c r="N74" s="162"/>
      <c r="O74" s="162"/>
      <c r="P74" s="162"/>
      <c r="Q74" s="162"/>
      <c r="R74" s="166">
        <f t="shared" si="10"/>
        <v>0</v>
      </c>
      <c r="S74" s="510"/>
      <c r="T74" s="434"/>
      <c r="U74" s="437"/>
      <c r="V74" s="420"/>
    </row>
    <row r="75" spans="1:22">
      <c r="A75" s="551"/>
      <c r="B75" s="442"/>
      <c r="C75" s="177"/>
      <c r="D75" s="170"/>
      <c r="E75" s="178"/>
      <c r="F75" s="162"/>
      <c r="G75" s="162"/>
      <c r="H75" s="162"/>
      <c r="I75" s="162"/>
      <c r="J75" s="166">
        <f t="shared" si="11"/>
        <v>0</v>
      </c>
      <c r="K75" s="510"/>
      <c r="L75" s="162">
        <f>'5- Identificación de Riesgos'!I75</f>
        <v>0</v>
      </c>
      <c r="M75" s="216"/>
      <c r="N75" s="162"/>
      <c r="O75" s="162"/>
      <c r="P75" s="162"/>
      <c r="Q75" s="162"/>
      <c r="R75" s="166">
        <f t="shared" si="10"/>
        <v>0</v>
      </c>
      <c r="S75" s="510"/>
      <c r="T75" s="434"/>
      <c r="U75" s="437"/>
      <c r="V75" s="420"/>
    </row>
    <row r="76" spans="1:22">
      <c r="A76" s="551"/>
      <c r="B76" s="442"/>
      <c r="C76" s="177"/>
      <c r="D76" s="170"/>
      <c r="E76" s="178"/>
      <c r="F76" s="162"/>
      <c r="G76" s="162"/>
      <c r="H76" s="162"/>
      <c r="I76" s="162"/>
      <c r="J76" s="166">
        <f t="shared" si="11"/>
        <v>0</v>
      </c>
      <c r="K76" s="510"/>
      <c r="L76" s="162">
        <f>'5- Identificación de Riesgos'!I76</f>
        <v>0</v>
      </c>
      <c r="M76" s="216"/>
      <c r="N76" s="162"/>
      <c r="O76" s="162"/>
      <c r="P76" s="162"/>
      <c r="Q76" s="162"/>
      <c r="R76" s="166">
        <f t="shared" si="10"/>
        <v>0</v>
      </c>
      <c r="S76" s="510"/>
      <c r="T76" s="434"/>
      <c r="U76" s="437"/>
      <c r="V76" s="420"/>
    </row>
    <row r="77" spans="1:22">
      <c r="A77" s="551"/>
      <c r="B77" s="442"/>
      <c r="C77" s="177"/>
      <c r="D77" s="170"/>
      <c r="E77" s="178"/>
      <c r="F77" s="162"/>
      <c r="G77" s="162"/>
      <c r="H77" s="162"/>
      <c r="I77" s="162"/>
      <c r="J77" s="166">
        <f t="shared" si="11"/>
        <v>0</v>
      </c>
      <c r="K77" s="510"/>
      <c r="L77" s="162">
        <f>'5- Identificación de Riesgos'!I77</f>
        <v>0</v>
      </c>
      <c r="M77" s="216"/>
      <c r="N77" s="162"/>
      <c r="O77" s="162"/>
      <c r="P77" s="162"/>
      <c r="Q77" s="162"/>
      <c r="R77" s="166">
        <f t="shared" si="10"/>
        <v>0</v>
      </c>
      <c r="S77" s="510"/>
      <c r="T77" s="434"/>
      <c r="U77" s="437"/>
      <c r="V77" s="420"/>
    </row>
    <row r="78" spans="1:22" ht="31.5" customHeight="1">
      <c r="A78" s="551"/>
      <c r="B78" s="442"/>
      <c r="C78" s="177">
        <f>'5- Identificación de Riesgos'!D78</f>
        <v>0</v>
      </c>
      <c r="D78" s="170"/>
      <c r="E78" s="178"/>
      <c r="F78" s="162"/>
      <c r="G78" s="162"/>
      <c r="H78" s="162"/>
      <c r="I78" s="162"/>
      <c r="J78" s="166"/>
      <c r="K78" s="242"/>
      <c r="L78" s="162">
        <f>'5- Identificación de Riesgos'!I78</f>
        <v>0</v>
      </c>
      <c r="M78" s="216"/>
      <c r="N78" s="162" t="s">
        <v>358</v>
      </c>
      <c r="O78" s="162" t="s">
        <v>358</v>
      </c>
      <c r="P78" s="162" t="s">
        <v>358</v>
      </c>
      <c r="Q78" s="162" t="s">
        <v>358</v>
      </c>
      <c r="R78" s="166">
        <f t="shared" ref="R78:R79" si="12">SUM(COUNTIF(N78,"SI")*25%,COUNTIF(O78,"SI")*40%,COUNTIF(P78,"SI")*25%,COUNTIF(Q78,"SI")*10%)</f>
        <v>1</v>
      </c>
      <c r="S78" s="242">
        <f t="shared" ref="S78" si="13">AVERAGE(R78:R86)</f>
        <v>0.5</v>
      </c>
      <c r="T78" s="434"/>
      <c r="U78" s="437"/>
      <c r="V78" s="420"/>
    </row>
    <row r="79" spans="1:22" ht="27" customHeight="1" thickBot="1">
      <c r="A79" s="552"/>
      <c r="B79" s="443"/>
      <c r="C79" s="179">
        <f>'5- Identificación de Riesgos'!D79</f>
        <v>0</v>
      </c>
      <c r="D79" s="172"/>
      <c r="E79" s="180"/>
      <c r="F79" s="163"/>
      <c r="G79" s="163"/>
      <c r="H79" s="163"/>
      <c r="I79" s="163"/>
      <c r="J79" s="167"/>
      <c r="K79" s="243"/>
      <c r="L79" s="163">
        <f>'5- Identificación de Riesgos'!I79</f>
        <v>0</v>
      </c>
      <c r="M79" s="236"/>
      <c r="N79" s="163"/>
      <c r="O79" s="163"/>
      <c r="P79" s="163"/>
      <c r="Q79" s="163"/>
      <c r="R79" s="167">
        <f t="shared" si="12"/>
        <v>0</v>
      </c>
      <c r="S79" s="243"/>
      <c r="T79" s="435"/>
      <c r="U79" s="438"/>
      <c r="V79" s="440"/>
    </row>
  </sheetData>
  <mergeCells count="67">
    <mergeCell ref="T60:T69"/>
    <mergeCell ref="U60:U69"/>
    <mergeCell ref="A70:A79"/>
    <mergeCell ref="B70:B79"/>
    <mergeCell ref="B60:B69"/>
    <mergeCell ref="A60:A69"/>
    <mergeCell ref="K60:K67"/>
    <mergeCell ref="S60:S67"/>
    <mergeCell ref="K70:K77"/>
    <mergeCell ref="S70:S77"/>
    <mergeCell ref="T70:T79"/>
    <mergeCell ref="U70:U79"/>
    <mergeCell ref="V70:V79"/>
    <mergeCell ref="V60:V69"/>
    <mergeCell ref="A10:A19"/>
    <mergeCell ref="B10:B19"/>
    <mergeCell ref="C5:V5"/>
    <mergeCell ref="C6:V6"/>
    <mergeCell ref="S10:S19"/>
    <mergeCell ref="T10:T19"/>
    <mergeCell ref="U10:U19"/>
    <mergeCell ref="V10:V19"/>
    <mergeCell ref="K10:K19"/>
    <mergeCell ref="A20:A29"/>
    <mergeCell ref="T30:T39"/>
    <mergeCell ref="U30:U39"/>
    <mergeCell ref="V30:V39"/>
    <mergeCell ref="A30:A39"/>
    <mergeCell ref="B30:B39"/>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K30:K39"/>
    <mergeCell ref="S30:S39"/>
    <mergeCell ref="B20:B29"/>
    <mergeCell ref="K20:K29"/>
    <mergeCell ref="V20:V29"/>
    <mergeCell ref="T20:T29"/>
    <mergeCell ref="U20:U29"/>
    <mergeCell ref="S20:S29"/>
    <mergeCell ref="T40:T49"/>
    <mergeCell ref="U40:U49"/>
    <mergeCell ref="V40:V49"/>
    <mergeCell ref="A40:A49"/>
    <mergeCell ref="B40:B49"/>
    <mergeCell ref="K40:K49"/>
    <mergeCell ref="S40:S49"/>
    <mergeCell ref="T50:T59"/>
    <mergeCell ref="U50:U59"/>
    <mergeCell ref="V50:V59"/>
    <mergeCell ref="A50:A59"/>
    <mergeCell ref="B50:B59"/>
    <mergeCell ref="K50:K59"/>
    <mergeCell ref="S50:S59"/>
  </mergeCells>
  <conditionalFormatting sqref="T10 T20 T30 T40">
    <cfRule type="containsText" dxfId="502" priority="466" operator="containsText" text="Muy Baja">
      <formula>NOT(ISERROR(SEARCH("Muy Baja",T10)))</formula>
    </cfRule>
    <cfRule type="containsText" dxfId="501" priority="467" operator="containsText" text="Baja">
      <formula>NOT(ISERROR(SEARCH("Baja",T10)))</formula>
    </cfRule>
    <cfRule type="containsText" dxfId="500" priority="468" operator="containsText" text="Muy Alta">
      <formula>NOT(ISERROR(SEARCH("Muy Alta",T10)))</formula>
    </cfRule>
    <cfRule type="containsText" dxfId="499" priority="470" operator="containsText" text="Alta">
      <formula>NOT(ISERROR(SEARCH("Alta",T10)))</formula>
    </cfRule>
    <cfRule type="containsText" dxfId="498" priority="471" operator="containsText" text="Media">
      <formula>NOT(ISERROR(SEARCH("Media",T10)))</formula>
    </cfRule>
    <cfRule type="containsText" dxfId="497" priority="472" operator="containsText" text="Media">
      <formula>NOT(ISERROR(SEARCH("Media",T10)))</formula>
    </cfRule>
    <cfRule type="containsText" dxfId="496" priority="473" operator="containsText" text="Media">
      <formula>NOT(ISERROR(SEARCH("Media",T10)))</formula>
    </cfRule>
    <cfRule type="containsText" dxfId="495" priority="474" operator="containsText" text="Muy Baja">
      <formula>NOT(ISERROR(SEARCH("Muy Baja",T10)))</formula>
    </cfRule>
    <cfRule type="containsText" dxfId="494" priority="475" operator="containsText" text="Baja">
      <formula>NOT(ISERROR(SEARCH("Baja",T10)))</formula>
    </cfRule>
    <cfRule type="containsText" dxfId="493" priority="476" operator="containsText" text="Muy Baja">
      <formula>NOT(ISERROR(SEARCH("Muy Baja",T10)))</formula>
    </cfRule>
    <cfRule type="containsText" dxfId="492" priority="477" operator="containsText" text="Muy Baja">
      <formula>NOT(ISERROR(SEARCH("Muy Baja",T10)))</formula>
    </cfRule>
    <cfRule type="containsText" dxfId="491" priority="478" operator="containsText" text="Muy Baja">
      <formula>NOT(ISERROR(SEARCH("Muy Baja",T10)))</formula>
    </cfRule>
    <cfRule type="containsText" dxfId="490" priority="479" operator="containsText" text="Muy Baja'Tabla probabilidad'!">
      <formula>NOT(ISERROR(SEARCH("Muy Baja'Tabla probabilidad'!",T10)))</formula>
    </cfRule>
    <cfRule type="containsText" dxfId="489" priority="480" operator="containsText" text="Muy bajo">
      <formula>NOT(ISERROR(SEARCH("Muy bajo",T10)))</formula>
    </cfRule>
    <cfRule type="containsText" dxfId="488" priority="481" operator="containsText" text="Alta">
      <formula>NOT(ISERROR(SEARCH("Alta",T10)))</formula>
    </cfRule>
    <cfRule type="containsText" dxfId="487" priority="482" operator="containsText" text="Media">
      <formula>NOT(ISERROR(SEARCH("Media",T10)))</formula>
    </cfRule>
    <cfRule type="containsText" dxfId="486" priority="483" operator="containsText" text="Baja">
      <formula>NOT(ISERROR(SEARCH("Baja",T10)))</formula>
    </cfRule>
    <cfRule type="containsText" dxfId="485" priority="484" operator="containsText" text="Muy baja">
      <formula>NOT(ISERROR(SEARCH("Muy baja",T10)))</formula>
    </cfRule>
    <cfRule type="cellIs" dxfId="484" priority="487" operator="between">
      <formula>1</formula>
      <formula>2</formula>
    </cfRule>
    <cfRule type="cellIs" dxfId="483" priority="488" operator="between">
      <formula>0</formula>
      <formula>2</formula>
    </cfRule>
  </conditionalFormatting>
  <conditionalFormatting sqref="T50 T60">
    <cfRule type="containsText" dxfId="482" priority="236" operator="containsText" text="Muy Baja">
      <formula>NOT(ISERROR(SEARCH("Muy Baja",T50)))</formula>
    </cfRule>
    <cfRule type="containsText" dxfId="481" priority="237" operator="containsText" text="Baja">
      <formula>NOT(ISERROR(SEARCH("Baja",T50)))</formula>
    </cfRule>
    <cfRule type="containsText" dxfId="480" priority="238" operator="containsText" text="Muy Alta">
      <formula>NOT(ISERROR(SEARCH("Muy Alta",T50)))</formula>
    </cfRule>
    <cfRule type="containsText" dxfId="479" priority="240" operator="containsText" text="Alta">
      <formula>NOT(ISERROR(SEARCH("Alta",T50)))</formula>
    </cfRule>
    <cfRule type="containsText" dxfId="478" priority="241" operator="containsText" text="Media">
      <formula>NOT(ISERROR(SEARCH("Media",T50)))</formula>
    </cfRule>
    <cfRule type="containsText" dxfId="477" priority="242" operator="containsText" text="Media">
      <formula>NOT(ISERROR(SEARCH("Media",T50)))</formula>
    </cfRule>
    <cfRule type="containsText" dxfId="476" priority="243" operator="containsText" text="Media">
      <formula>NOT(ISERROR(SEARCH("Media",T50)))</formula>
    </cfRule>
    <cfRule type="containsText" dxfId="475" priority="244" operator="containsText" text="Muy Baja">
      <formula>NOT(ISERROR(SEARCH("Muy Baja",T50)))</formula>
    </cfRule>
    <cfRule type="containsText" dxfId="474" priority="245" operator="containsText" text="Baja">
      <formula>NOT(ISERROR(SEARCH("Baja",T50)))</formula>
    </cfRule>
    <cfRule type="containsText" dxfId="473" priority="246" operator="containsText" text="Muy Baja">
      <formula>NOT(ISERROR(SEARCH("Muy Baja",T50)))</formula>
    </cfRule>
    <cfRule type="containsText" dxfId="472" priority="247" operator="containsText" text="Muy Baja">
      <formula>NOT(ISERROR(SEARCH("Muy Baja",T50)))</formula>
    </cfRule>
    <cfRule type="containsText" dxfId="471" priority="248" operator="containsText" text="Muy Baja">
      <formula>NOT(ISERROR(SEARCH("Muy Baja",T50)))</formula>
    </cfRule>
    <cfRule type="containsText" dxfId="470" priority="249" operator="containsText" text="Muy Baja'Tabla probabilidad'!">
      <formula>NOT(ISERROR(SEARCH("Muy Baja'Tabla probabilidad'!",T50)))</formula>
    </cfRule>
    <cfRule type="containsText" dxfId="469" priority="250" operator="containsText" text="Muy bajo">
      <formula>NOT(ISERROR(SEARCH("Muy bajo",T50)))</formula>
    </cfRule>
    <cfRule type="containsText" dxfId="468" priority="251" operator="containsText" text="Alta">
      <formula>NOT(ISERROR(SEARCH("Alta",T50)))</formula>
    </cfRule>
    <cfRule type="containsText" dxfId="467" priority="252" operator="containsText" text="Media">
      <formula>NOT(ISERROR(SEARCH("Media",T50)))</formula>
    </cfRule>
    <cfRule type="containsText" dxfId="466" priority="253" operator="containsText" text="Baja">
      <formula>NOT(ISERROR(SEARCH("Baja",T50)))</formula>
    </cfRule>
    <cfRule type="containsText" dxfId="465" priority="254" operator="containsText" text="Muy baja">
      <formula>NOT(ISERROR(SEARCH("Muy baja",T50)))</formula>
    </cfRule>
    <cfRule type="cellIs" dxfId="464" priority="257" operator="between">
      <formula>1</formula>
      <formula>2</formula>
    </cfRule>
    <cfRule type="cellIs" dxfId="463" priority="258" operator="between">
      <formula>0</formula>
      <formula>2</formula>
    </cfRule>
  </conditionalFormatting>
  <conditionalFormatting sqref="T70">
    <cfRule type="containsText" dxfId="462" priority="11" operator="containsText" text="Muy Baja">
      <formula>NOT(ISERROR(SEARCH("Muy Baja",T70)))</formula>
    </cfRule>
    <cfRule type="containsText" dxfId="461" priority="12" operator="containsText" text="Baja">
      <formula>NOT(ISERROR(SEARCH("Baja",T70)))</formula>
    </cfRule>
    <cfRule type="containsText" dxfId="460" priority="13" operator="containsText" text="Muy Alta">
      <formula>NOT(ISERROR(SEARCH("Muy Alta",T70)))</formula>
    </cfRule>
    <cfRule type="containsText" dxfId="459" priority="14" operator="containsText" text="Alta">
      <formula>NOT(ISERROR(SEARCH("Alta",T70)))</formula>
    </cfRule>
    <cfRule type="containsText" dxfId="458" priority="15" operator="containsText" text="Media">
      <formula>NOT(ISERROR(SEARCH("Media",T70)))</formula>
    </cfRule>
    <cfRule type="containsText" dxfId="457" priority="16" operator="containsText" text="Media">
      <formula>NOT(ISERROR(SEARCH("Media",T70)))</formula>
    </cfRule>
    <cfRule type="containsText" dxfId="456" priority="17" operator="containsText" text="Media">
      <formula>NOT(ISERROR(SEARCH("Media",T70)))</formula>
    </cfRule>
    <cfRule type="containsText" dxfId="455" priority="18" operator="containsText" text="Muy Baja">
      <formula>NOT(ISERROR(SEARCH("Muy Baja",T70)))</formula>
    </cfRule>
    <cfRule type="containsText" dxfId="454" priority="19" operator="containsText" text="Baja">
      <formula>NOT(ISERROR(SEARCH("Baja",T70)))</formula>
    </cfRule>
    <cfRule type="containsText" dxfId="453" priority="20" operator="containsText" text="Muy Baja">
      <formula>NOT(ISERROR(SEARCH("Muy Baja",T70)))</formula>
    </cfRule>
    <cfRule type="containsText" dxfId="452" priority="21" operator="containsText" text="Muy Baja">
      <formula>NOT(ISERROR(SEARCH("Muy Baja",T70)))</formula>
    </cfRule>
    <cfRule type="containsText" dxfId="451" priority="22" operator="containsText" text="Muy Baja">
      <formula>NOT(ISERROR(SEARCH("Muy Baja",T70)))</formula>
    </cfRule>
    <cfRule type="containsText" dxfId="450" priority="23" operator="containsText" text="Muy Baja'Tabla probabilidad'!">
      <formula>NOT(ISERROR(SEARCH("Muy Baja'Tabla probabilidad'!",T70)))</formula>
    </cfRule>
    <cfRule type="containsText" dxfId="449" priority="24" operator="containsText" text="Muy bajo">
      <formula>NOT(ISERROR(SEARCH("Muy bajo",T70)))</formula>
    </cfRule>
    <cfRule type="containsText" dxfId="448" priority="25" operator="containsText" text="Alta">
      <formula>NOT(ISERROR(SEARCH("Alta",T70)))</formula>
    </cfRule>
    <cfRule type="containsText" dxfId="447" priority="26" operator="containsText" text="Media">
      <formula>NOT(ISERROR(SEARCH("Media",T70)))</formula>
    </cfRule>
    <cfRule type="containsText" dxfId="446" priority="27" operator="containsText" text="Baja">
      <formula>NOT(ISERROR(SEARCH("Baja",T70)))</formula>
    </cfRule>
    <cfRule type="containsText" dxfId="445" priority="28" operator="containsText" text="Muy baja">
      <formula>NOT(ISERROR(SEARCH("Muy baja",T70)))</formula>
    </cfRule>
    <cfRule type="cellIs" dxfId="444" priority="31" operator="between">
      <formula>1</formula>
      <formula>2</formula>
    </cfRule>
    <cfRule type="cellIs" dxfId="443" priority="32" operator="between">
      <formula>0</formula>
      <formula>2</formula>
    </cfRule>
  </conditionalFormatting>
  <conditionalFormatting sqref="U10 U20 U30 U40">
    <cfRule type="containsText" dxfId="442" priority="460" operator="containsText" text="Catastrófico">
      <formula>NOT(ISERROR(SEARCH("Catastrófico",U10)))</formula>
    </cfRule>
    <cfRule type="containsText" dxfId="441" priority="461" operator="containsText" text="Mayor">
      <formula>NOT(ISERROR(SEARCH("Mayor",U10)))</formula>
    </cfRule>
    <cfRule type="containsText" dxfId="440" priority="462" operator="containsText" text="Alta">
      <formula>NOT(ISERROR(SEARCH("Alta",U10)))</formula>
    </cfRule>
    <cfRule type="containsText" dxfId="439" priority="463" operator="containsText" text="Moderado">
      <formula>NOT(ISERROR(SEARCH("Moderado",U10)))</formula>
    </cfRule>
    <cfRule type="containsText" dxfId="438" priority="464" operator="containsText" text="Menor">
      <formula>NOT(ISERROR(SEARCH("Menor",U10)))</formula>
    </cfRule>
    <cfRule type="containsText" dxfId="437" priority="465" operator="containsText" text="Leve">
      <formula>NOT(ISERROR(SEARCH("Leve",U10)))</formula>
    </cfRule>
  </conditionalFormatting>
  <conditionalFormatting sqref="U50 U60">
    <cfRule type="containsText" dxfId="436" priority="230" operator="containsText" text="Catastrófico">
      <formula>NOT(ISERROR(SEARCH("Catastrófico",U50)))</formula>
    </cfRule>
    <cfRule type="containsText" dxfId="435" priority="231" operator="containsText" text="Mayor">
      <formula>NOT(ISERROR(SEARCH("Mayor",U50)))</formula>
    </cfRule>
    <cfRule type="containsText" dxfId="434" priority="232" operator="containsText" text="Alta">
      <formula>NOT(ISERROR(SEARCH("Alta",U50)))</formula>
    </cfRule>
    <cfRule type="containsText" dxfId="433" priority="233" operator="containsText" text="Moderado">
      <formula>NOT(ISERROR(SEARCH("Moderado",U50)))</formula>
    </cfRule>
    <cfRule type="containsText" dxfId="432" priority="234" operator="containsText" text="Menor">
      <formula>NOT(ISERROR(SEARCH("Menor",U50)))</formula>
    </cfRule>
    <cfRule type="containsText" dxfId="431" priority="235" operator="containsText" text="Leve">
      <formula>NOT(ISERROR(SEARCH("Leve",U50)))</formula>
    </cfRule>
  </conditionalFormatting>
  <conditionalFormatting sqref="U70">
    <cfRule type="containsText" dxfId="430" priority="5" operator="containsText" text="Catastrófico">
      <formula>NOT(ISERROR(SEARCH("Catastrófico",U70)))</formula>
    </cfRule>
    <cfRule type="containsText" dxfId="429" priority="6" operator="containsText" text="Mayor">
      <formula>NOT(ISERROR(SEARCH("Mayor",U70)))</formula>
    </cfRule>
    <cfRule type="containsText" dxfId="428" priority="7" operator="containsText" text="Alta">
      <formula>NOT(ISERROR(SEARCH("Alta",U70)))</formula>
    </cfRule>
    <cfRule type="containsText" dxfId="427" priority="8" operator="containsText" text="Moderado">
      <formula>NOT(ISERROR(SEARCH("Moderado",U70)))</formula>
    </cfRule>
    <cfRule type="containsText" dxfId="426" priority="9" operator="containsText" text="Menor">
      <formula>NOT(ISERROR(SEARCH("Menor",U70)))</formula>
    </cfRule>
    <cfRule type="containsText" dxfId="425" priority="10" operator="containsText" text="Leve">
      <formula>NOT(ISERROR(SEARCH("Leve",U70)))</formula>
    </cfRule>
  </conditionalFormatting>
  <conditionalFormatting sqref="V10 V20">
    <cfRule type="containsText" dxfId="424" priority="424" operator="containsText" text="Extremo">
      <formula>NOT(ISERROR(SEARCH("Extremo",V10)))</formula>
    </cfRule>
    <cfRule type="containsText" dxfId="423" priority="425" operator="containsText" text="Alto">
      <formula>NOT(ISERROR(SEARCH("Alto",V10)))</formula>
    </cfRule>
    <cfRule type="containsText" dxfId="422" priority="426" operator="containsText" text="Bajo">
      <formula>NOT(ISERROR(SEARCH("Bajo",V10)))</formula>
    </cfRule>
    <cfRule type="containsText" dxfId="421" priority="427" operator="containsText" text="Moderado">
      <formula>NOT(ISERROR(SEARCH("Moderado",V10)))</formula>
    </cfRule>
  </conditionalFormatting>
  <conditionalFormatting sqref="V30">
    <cfRule type="containsText" dxfId="420" priority="391" operator="containsText" text="Extremo">
      <formula>NOT(ISERROR(SEARCH("Extremo",V30)))</formula>
    </cfRule>
    <cfRule type="containsText" dxfId="419" priority="392" operator="containsText" text="Alto">
      <formula>NOT(ISERROR(SEARCH("Alto",V30)))</formula>
    </cfRule>
    <cfRule type="containsText" dxfId="418" priority="393" operator="containsText" text="Bajo">
      <formula>NOT(ISERROR(SEARCH("Bajo",V30)))</formula>
    </cfRule>
    <cfRule type="containsText" dxfId="417" priority="394" operator="containsText" text="Moderado">
      <formula>NOT(ISERROR(SEARCH("Moderado",V30)))</formula>
    </cfRule>
  </conditionalFormatting>
  <conditionalFormatting sqref="V40">
    <cfRule type="containsText" dxfId="416" priority="358" operator="containsText" text="Extremo">
      <formula>NOT(ISERROR(SEARCH("Extremo",V40)))</formula>
    </cfRule>
    <cfRule type="containsText" dxfId="415" priority="359" operator="containsText" text="Alto">
      <formula>NOT(ISERROR(SEARCH("Alto",V40)))</formula>
    </cfRule>
    <cfRule type="containsText" dxfId="414" priority="360" operator="containsText" text="Bajo">
      <formula>NOT(ISERROR(SEARCH("Bajo",V40)))</formula>
    </cfRule>
    <cfRule type="containsText" dxfId="413" priority="361" operator="containsText" text="Moderado">
      <formula>NOT(ISERROR(SEARCH("Moderado",V40)))</formula>
    </cfRule>
  </conditionalFormatting>
  <conditionalFormatting sqref="V50 V60">
    <cfRule type="containsText" dxfId="412" priority="226" operator="containsText" text="Extremo">
      <formula>NOT(ISERROR(SEARCH("Extremo",V50)))</formula>
    </cfRule>
    <cfRule type="containsText" dxfId="411" priority="227" operator="containsText" text="Alto">
      <formula>NOT(ISERROR(SEARCH("Alto",V50)))</formula>
    </cfRule>
    <cfRule type="containsText" dxfId="410" priority="228" operator="containsText" text="Bajo">
      <formula>NOT(ISERROR(SEARCH("Bajo",V50)))</formula>
    </cfRule>
    <cfRule type="containsText" dxfId="409" priority="229" operator="containsText" text="Moderado">
      <formula>NOT(ISERROR(SEARCH("Moderado",V50)))</formula>
    </cfRule>
  </conditionalFormatting>
  <conditionalFormatting sqref="V70">
    <cfRule type="containsText" dxfId="408" priority="1" operator="containsText" text="Extremo">
      <formula>NOT(ISERROR(SEARCH("Extremo",V70)))</formula>
    </cfRule>
    <cfRule type="containsText" dxfId="407" priority="2" operator="containsText" text="Alto">
      <formula>NOT(ISERROR(SEARCH("Alto",V70)))</formula>
    </cfRule>
    <cfRule type="containsText" dxfId="406" priority="3" operator="containsText" text="Bajo">
      <formula>NOT(ISERROR(SEARCH("Bajo",V70)))</formula>
    </cfRule>
    <cfRule type="containsText" dxfId="405" priority="4" operator="containsText" text="Moderado">
      <formula>NOT(ISERROR(SEARCH("Moderado",V70)))</formula>
    </cfRule>
  </conditionalFormatting>
  <dataValidations count="2">
    <dataValidation allowBlank="1" showInputMessage="1" showErrorMessage="1" prompt="Enunciar cuál es el control" sqref="E55:E58 E25:E28 E30:E31 E15:E23 E60:E61 E63 E33:E38 E45:E48 E40:E43 E10:E13 E50:E53 E65:E71 E75:E79 E73" xr:uid="{00000000-0002-0000-0500-000000000000}"/>
    <dataValidation type="list" allowBlank="1" showInputMessage="1" showErrorMessage="1" sqref="F10:I79 N10:Q79" xr:uid="{00000000-0002-0000-05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485"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486" operator="containsText" id="{5790250D-E3CC-4EBD-835F-F5F4C0703B76}">
            <xm:f>NOT(ISERROR(SEARCH('8- Políticas de Administración '!$B$5,T10)))</xm:f>
            <xm:f>'8- Políticas de Administración '!$B$5</xm:f>
            <x14:dxf>
              <font>
                <color rgb="FF9C0006"/>
              </font>
              <fill>
                <patternFill>
                  <bgColor rgb="FFFFC7CE"/>
                </patternFill>
              </fill>
            </x14:dxf>
          </x14:cfRule>
          <xm:sqref>T10 T20 T30 T40</xm:sqref>
        </x14:conditionalFormatting>
        <x14:conditionalFormatting xmlns:xm="http://schemas.microsoft.com/office/excel/2006/main">
          <x14:cfRule type="containsText" priority="255" operator="containsText" id="{A5173A80-D256-4C96-9694-525C9DB1E3BD}">
            <xm:f>NOT(ISERROR(SEARCH('8- Políticas de Administración '!$B$5,T50)))</xm:f>
            <xm:f>'8- Políticas de Administración '!$B$5</xm:f>
            <x14:dxf>
              <font>
                <color rgb="FF006100"/>
              </font>
              <fill>
                <patternFill>
                  <bgColor rgb="FFC6EFCE"/>
                </patternFill>
              </fill>
            </x14:dxf>
          </x14:cfRule>
          <x14:cfRule type="containsText" priority="256" operator="containsText" id="{FB927DED-08A8-4972-857B-A4A884F0DD0D}">
            <xm:f>NOT(ISERROR(SEARCH('8- Políticas de Administración '!$B$5,T50)))</xm:f>
            <xm:f>'8- Políticas de Administración '!$B$5</xm:f>
            <x14:dxf>
              <font>
                <color rgb="FF9C0006"/>
              </font>
              <fill>
                <patternFill>
                  <bgColor rgb="FFFFC7CE"/>
                </patternFill>
              </fill>
            </x14:dxf>
          </x14:cfRule>
          <xm:sqref>T50 T60</xm:sqref>
        </x14:conditionalFormatting>
        <x14:conditionalFormatting xmlns:xm="http://schemas.microsoft.com/office/excel/2006/main">
          <x14:cfRule type="containsText" priority="29" operator="containsText" id="{ADE80DBC-25DB-4C91-949B-C7D172DA4BF7}">
            <xm:f>NOT(ISERROR(SEARCH('8- Políticas de Administración '!$B$5,T70)))</xm:f>
            <xm:f>'8- Políticas de Administración '!$B$5</xm:f>
            <x14:dxf>
              <font>
                <color rgb="FF006100"/>
              </font>
              <fill>
                <patternFill>
                  <bgColor rgb="FFC6EFCE"/>
                </patternFill>
              </fill>
            </x14:dxf>
          </x14:cfRule>
          <x14:cfRule type="containsText" priority="30" operator="containsText" id="{59655B22-A859-4A28-83FF-F185FFB774C2}">
            <xm:f>NOT(ISERROR(SEARCH('8- Políticas de Administración '!$B$5,T70)))</xm:f>
            <xm:f>'8- Políticas de Administración '!$B$5</xm:f>
            <x14:dxf>
              <font>
                <color rgb="FF9C0006"/>
              </font>
              <fill>
                <patternFill>
                  <bgColor rgb="FFFFC7CE"/>
                </patternFill>
              </fill>
            </x14:dxf>
          </x14:cfRule>
          <xm:sqref>T70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I79"/>
  <sheetViews>
    <sheetView showGridLines="0" zoomScale="70" zoomScaleNormal="70" zoomScalePageLayoutView="70" workbookViewId="0">
      <selection activeCell="E80" sqref="A80:XFD89"/>
    </sheetView>
  </sheetViews>
  <sheetFormatPr baseColWidth="10"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40" hidden="1" customWidth="1"/>
    <col min="13" max="13" width="16.7109375" customWidth="1"/>
    <col min="14" max="14" width="17.42578125" customWidth="1"/>
    <col min="15" max="15" width="14.42578125" style="16" customWidth="1"/>
    <col min="16" max="16" width="17.42578125" style="16" customWidth="1"/>
    <col min="17" max="17" width="18.7109375" style="16" customWidth="1"/>
    <col min="18" max="269" width="11.42578125" style="16"/>
    <col min="270" max="16384" width="11.42578125" style="21"/>
  </cols>
  <sheetData>
    <row r="1" spans="1:269" s="18" customFormat="1" ht="27.75" customHeight="1">
      <c r="A1" s="573"/>
      <c r="B1" s="573"/>
      <c r="C1" s="573"/>
      <c r="D1" s="573"/>
      <c r="E1" s="573"/>
      <c r="F1" s="572" t="s">
        <v>389</v>
      </c>
      <c r="G1" s="572"/>
      <c r="H1" s="572"/>
      <c r="I1" s="572"/>
      <c r="J1" s="572"/>
      <c r="K1" s="572"/>
      <c r="L1" s="572"/>
      <c r="M1" s="572"/>
      <c r="N1" s="572"/>
      <c r="O1" s="572"/>
      <c r="P1" s="572"/>
      <c r="Q1" s="572"/>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row>
    <row r="2" spans="1:269" s="18" customFormat="1" ht="27" customHeight="1">
      <c r="A2" s="573"/>
      <c r="B2" s="573"/>
      <c r="C2" s="573"/>
      <c r="D2" s="573"/>
      <c r="E2" s="573"/>
      <c r="F2" s="572"/>
      <c r="G2" s="572"/>
      <c r="H2" s="572"/>
      <c r="I2" s="572"/>
      <c r="J2" s="572"/>
      <c r="K2" s="572"/>
      <c r="L2" s="572"/>
      <c r="M2" s="572"/>
      <c r="N2" s="572"/>
      <c r="O2" s="572"/>
      <c r="P2" s="572"/>
      <c r="Q2" s="572"/>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row>
    <row r="3" spans="1:269" s="18" customFormat="1" ht="27" customHeight="1">
      <c r="A3" s="573"/>
      <c r="B3" s="573"/>
      <c r="C3" s="573"/>
      <c r="D3" s="573"/>
      <c r="E3" s="573"/>
      <c r="F3" s="572"/>
      <c r="G3" s="572"/>
      <c r="H3" s="572"/>
      <c r="I3" s="572"/>
      <c r="J3" s="572"/>
      <c r="K3" s="572"/>
      <c r="L3" s="572"/>
      <c r="M3" s="572"/>
      <c r="N3" s="572"/>
      <c r="O3" s="572"/>
      <c r="P3" s="572"/>
      <c r="Q3" s="572"/>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row>
    <row r="4" spans="1:269" s="18" customFormat="1" ht="23.25" customHeight="1">
      <c r="A4" s="478" t="s">
        <v>260</v>
      </c>
      <c r="B4" s="478"/>
      <c r="C4" s="545"/>
      <c r="D4" s="545"/>
      <c r="E4" s="545"/>
      <c r="F4" s="545"/>
      <c r="G4" s="545"/>
      <c r="H4" s="545"/>
      <c r="I4" s="545"/>
      <c r="J4" s="545"/>
      <c r="K4" s="545"/>
      <c r="L4" s="545"/>
      <c r="M4" s="545"/>
      <c r="N4" s="545"/>
      <c r="O4" s="545"/>
      <c r="P4" s="545"/>
      <c r="Q4" s="545"/>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row>
    <row r="5" spans="1:269" s="18" customFormat="1" ht="56.25" customHeight="1">
      <c r="A5" s="478" t="s">
        <v>261</v>
      </c>
      <c r="B5" s="478"/>
      <c r="C5" s="545"/>
      <c r="D5" s="545"/>
      <c r="E5" s="545"/>
      <c r="F5" s="545"/>
      <c r="G5" s="545"/>
      <c r="H5" s="545"/>
      <c r="I5" s="545"/>
      <c r="J5" s="545"/>
      <c r="K5" s="545"/>
      <c r="L5" s="545"/>
      <c r="M5" s="545"/>
      <c r="N5" s="545"/>
      <c r="O5" s="545"/>
      <c r="P5" s="545"/>
      <c r="Q5" s="545"/>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row>
    <row r="6" spans="1:269" s="18" customFormat="1" ht="28.5" customHeight="1">
      <c r="A6" s="478" t="s">
        <v>262</v>
      </c>
      <c r="B6" s="478"/>
      <c r="C6" s="541"/>
      <c r="D6" s="541"/>
      <c r="E6" s="541"/>
      <c r="F6" s="541"/>
      <c r="G6" s="541"/>
      <c r="H6" s="541"/>
      <c r="I6" s="541"/>
      <c r="J6" s="541"/>
      <c r="K6" s="541"/>
      <c r="L6" s="541"/>
      <c r="M6" s="541"/>
      <c r="N6" s="541"/>
      <c r="O6" s="541"/>
      <c r="P6" s="541"/>
      <c r="Q6" s="541"/>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row>
    <row r="7" spans="1:269" s="18" customFormat="1" ht="17.25" thickBot="1">
      <c r="A7" s="528" t="s">
        <v>390</v>
      </c>
      <c r="B7" s="528"/>
      <c r="C7" s="528"/>
      <c r="D7" s="528"/>
      <c r="E7" s="528"/>
      <c r="F7" s="528" t="s">
        <v>278</v>
      </c>
      <c r="G7" s="528"/>
      <c r="H7" s="528"/>
      <c r="I7" s="90"/>
      <c r="J7" s="499" t="s">
        <v>391</v>
      </c>
      <c r="K7" s="499"/>
      <c r="L7" s="499"/>
      <c r="M7" s="499"/>
      <c r="N7" s="500"/>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row>
    <row r="8" spans="1:269" s="18" customFormat="1" ht="45.75" customHeight="1" thickTop="1" thickBot="1">
      <c r="A8" s="530" t="s">
        <v>268</v>
      </c>
      <c r="B8" s="531" t="s">
        <v>342</v>
      </c>
      <c r="C8" s="565" t="s">
        <v>270</v>
      </c>
      <c r="D8" s="567" t="s">
        <v>280</v>
      </c>
      <c r="E8" s="531" t="s">
        <v>264</v>
      </c>
      <c r="F8" s="563" t="s">
        <v>392</v>
      </c>
      <c r="G8" s="563" t="s">
        <v>393</v>
      </c>
      <c r="H8" s="563" t="s">
        <v>394</v>
      </c>
      <c r="I8" s="569"/>
      <c r="J8" s="563" t="s">
        <v>395</v>
      </c>
      <c r="K8" s="563" t="s">
        <v>396</v>
      </c>
      <c r="L8" s="563" t="s">
        <v>397</v>
      </c>
      <c r="M8" s="563" t="s">
        <v>398</v>
      </c>
      <c r="N8" s="563" t="s">
        <v>399</v>
      </c>
      <c r="O8" s="563" t="s">
        <v>400</v>
      </c>
      <c r="P8" s="563" t="s">
        <v>401</v>
      </c>
      <c r="Q8" s="563" t="s">
        <v>402</v>
      </c>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row>
    <row r="9" spans="1:269" s="20" customFormat="1" ht="58.5" customHeight="1" thickTop="1" thickBot="1">
      <c r="A9" s="479"/>
      <c r="B9" s="532"/>
      <c r="C9" s="566"/>
      <c r="D9" s="568"/>
      <c r="E9" s="532"/>
      <c r="F9" s="564"/>
      <c r="G9" s="564"/>
      <c r="H9" s="564"/>
      <c r="I9" s="570"/>
      <c r="J9" s="564"/>
      <c r="K9" s="564"/>
      <c r="L9" s="564"/>
      <c r="M9" s="564"/>
      <c r="N9" s="564"/>
      <c r="O9" s="564"/>
      <c r="P9" s="564"/>
      <c r="Q9" s="564"/>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row>
    <row r="10" spans="1:269" ht="13.5" customHeight="1">
      <c r="A10" s="542">
        <f>'5- Identificación de Riesgos'!A10</f>
        <v>1</v>
      </c>
      <c r="B10" s="436" t="str">
        <f>'5- Identificación de Riesgos'!B10</f>
        <v>Vencimiento de Términos</v>
      </c>
      <c r="C10" s="441" t="str">
        <f>'5- Identificación de Riesgos'!C10</f>
        <v>Se realizan  actuaciones procesales ose da  respuesta a las solicitudes de los usuarios de la administración de justicia en materia penal, después del  término legal establecido para decidir sobre los conflictos presentados a los jueces.</v>
      </c>
      <c r="D10" s="441" t="s">
        <v>295</v>
      </c>
      <c r="E10" s="186" t="str">
        <f>'5- Identificación de Riesgos'!D10</f>
        <v>1. Mayor demanda de justicia.</v>
      </c>
      <c r="F10" s="447" t="str">
        <f>'5- Identificación de Riesgos'!H10</f>
        <v>Media - 3</v>
      </c>
      <c r="G10" s="441" t="str">
        <f>'5- Identificación de Riesgos'!M10</f>
        <v>Moderado - 3</v>
      </c>
      <c r="H10" s="441" t="str">
        <f>'5- Identificación de Riesgos'!N10</f>
        <v>Moderado - 9</v>
      </c>
      <c r="I10" s="158"/>
      <c r="J10" s="562" t="str">
        <f>'6- Valoración Controles'!T10</f>
        <v>Media - 3</v>
      </c>
      <c r="K10" s="562" t="str">
        <f>'6- Valoración Controles'!U10</f>
        <v>Moderado - 3</v>
      </c>
      <c r="L10" s="571" t="e">
        <f>AVERAGE(#REF!)</f>
        <v>#REF!</v>
      </c>
      <c r="M10" s="436" t="str">
        <f>'6- Valoración Controles'!V10</f>
        <v>Moderado - 9</v>
      </c>
      <c r="N10" s="436" t="s">
        <v>403</v>
      </c>
      <c r="O10" s="187"/>
      <c r="P10" s="187"/>
      <c r="Q10" s="188"/>
    </row>
    <row r="11" spans="1:269" ht="13.5" customHeight="1">
      <c r="A11" s="543"/>
      <c r="B11" s="437"/>
      <c r="C11" s="442"/>
      <c r="D11" s="442"/>
      <c r="E11" s="189" t="str">
        <f>'5- Identificación de Riesgos'!D11</f>
        <v>2. Insuficiencia de  personal  para atender la función misional y la atención a las partes interesadas en los despachos judiciales y centro de servicios</v>
      </c>
      <c r="F11" s="448"/>
      <c r="G11" s="553"/>
      <c r="H11" s="442"/>
      <c r="I11" s="91"/>
      <c r="J11" s="555"/>
      <c r="K11" s="555"/>
      <c r="L11" s="557"/>
      <c r="M11" s="437"/>
      <c r="N11" s="437"/>
      <c r="O11" s="190"/>
      <c r="P11" s="190">
        <v>5</v>
      </c>
      <c r="Q11" s="191"/>
    </row>
    <row r="12" spans="1:269" ht="13.5" customHeight="1">
      <c r="A12" s="543"/>
      <c r="B12" s="437"/>
      <c r="C12" s="442"/>
      <c r="D12" s="442"/>
      <c r="E12" s="200" t="str">
        <f>'5- Identificación de Riesgos'!D12</f>
        <v>3. Complejidad de los procesos judiciales y solicitudes, lo cual incrementa los tiempos para su resolución.</v>
      </c>
      <c r="F12" s="448"/>
      <c r="G12" s="553"/>
      <c r="H12" s="442"/>
      <c r="I12" s="91"/>
      <c r="J12" s="555"/>
      <c r="K12" s="555"/>
      <c r="L12" s="557"/>
      <c r="M12" s="437"/>
      <c r="N12" s="437"/>
      <c r="O12" s="190"/>
      <c r="P12" s="190"/>
      <c r="Q12" s="191"/>
    </row>
    <row r="13" spans="1:269" ht="13.5" customHeight="1">
      <c r="A13" s="543"/>
      <c r="B13" s="437"/>
      <c r="C13" s="442"/>
      <c r="D13" s="442"/>
      <c r="E13" s="189" t="str">
        <f>'5- Identificación de Riesgos'!D13</f>
        <v>4.Fallas en la planeación  para el desarrollo de las tareas propias del despacho.</v>
      </c>
      <c r="F13" s="448"/>
      <c r="G13" s="553"/>
      <c r="H13" s="442"/>
      <c r="I13" s="91"/>
      <c r="J13" s="555"/>
      <c r="K13" s="555"/>
      <c r="L13" s="557"/>
      <c r="M13" s="437"/>
      <c r="N13" s="437"/>
      <c r="O13" s="190"/>
      <c r="P13" s="190"/>
      <c r="Q13" s="191"/>
    </row>
    <row r="14" spans="1:269" ht="13.5" customHeight="1">
      <c r="A14" s="543"/>
      <c r="B14" s="437"/>
      <c r="C14" s="442"/>
      <c r="D14" s="442"/>
      <c r="E14" s="189" t="str">
        <f>'5- Identificación de Riesgos'!D14</f>
        <v>5.  Fallas e insuficiencia de las herramientas tecnológicas.</v>
      </c>
      <c r="F14" s="448"/>
      <c r="G14" s="553"/>
      <c r="H14" s="442"/>
      <c r="I14" s="91"/>
      <c r="J14" s="555"/>
      <c r="K14" s="555"/>
      <c r="L14" s="557"/>
      <c r="M14" s="437"/>
      <c r="N14" s="437"/>
      <c r="O14" s="190"/>
      <c r="P14" s="190"/>
      <c r="Q14" s="191"/>
    </row>
    <row r="15" spans="1:269" ht="13.5" customHeight="1">
      <c r="A15" s="543"/>
      <c r="B15" s="437"/>
      <c r="C15" s="442"/>
      <c r="D15" s="442"/>
      <c r="E15" s="189">
        <f>'5- Identificación de Riesgos'!D15</f>
        <v>0</v>
      </c>
      <c r="F15" s="448"/>
      <c r="G15" s="553"/>
      <c r="H15" s="442"/>
      <c r="I15" s="91"/>
      <c r="J15" s="555"/>
      <c r="K15" s="555"/>
      <c r="L15" s="557"/>
      <c r="M15" s="437"/>
      <c r="N15" s="437"/>
      <c r="O15" s="190"/>
      <c r="P15" s="190"/>
      <c r="Q15" s="191"/>
    </row>
    <row r="16" spans="1:269" ht="13.5" customHeight="1">
      <c r="A16" s="543"/>
      <c r="B16" s="437"/>
      <c r="C16" s="442"/>
      <c r="D16" s="442"/>
      <c r="E16" s="189">
        <f>'5- Identificación de Riesgos'!D16</f>
        <v>0</v>
      </c>
      <c r="F16" s="448"/>
      <c r="G16" s="553"/>
      <c r="H16" s="442"/>
      <c r="I16" s="91"/>
      <c r="J16" s="555"/>
      <c r="K16" s="555"/>
      <c r="L16" s="557"/>
      <c r="M16" s="437"/>
      <c r="N16" s="437"/>
      <c r="O16" s="190"/>
      <c r="P16" s="190"/>
      <c r="Q16" s="191"/>
    </row>
    <row r="17" spans="1:17" ht="13.5" customHeight="1">
      <c r="A17" s="543"/>
      <c r="B17" s="437"/>
      <c r="C17" s="442"/>
      <c r="D17" s="442"/>
      <c r="E17" s="189">
        <f>'5- Identificación de Riesgos'!D17</f>
        <v>0</v>
      </c>
      <c r="F17" s="448"/>
      <c r="G17" s="553"/>
      <c r="H17" s="442"/>
      <c r="I17" s="91"/>
      <c r="J17" s="555"/>
      <c r="K17" s="555"/>
      <c r="L17" s="557"/>
      <c r="M17" s="437"/>
      <c r="N17" s="437"/>
      <c r="O17" s="190"/>
      <c r="P17" s="190"/>
      <c r="Q17" s="191"/>
    </row>
    <row r="18" spans="1:17" ht="13.5" customHeight="1">
      <c r="A18" s="543"/>
      <c r="B18" s="437"/>
      <c r="C18" s="442"/>
      <c r="D18" s="442"/>
      <c r="E18" s="189">
        <f>'5- Identificación de Riesgos'!D18</f>
        <v>0</v>
      </c>
      <c r="F18" s="448"/>
      <c r="G18" s="553"/>
      <c r="H18" s="442"/>
      <c r="I18" s="91"/>
      <c r="J18" s="555"/>
      <c r="K18" s="555"/>
      <c r="L18" s="557"/>
      <c r="M18" s="437"/>
      <c r="N18" s="437"/>
      <c r="O18" s="190"/>
      <c r="P18" s="190"/>
      <c r="Q18" s="191"/>
    </row>
    <row r="19" spans="1:17" ht="13.5" customHeight="1">
      <c r="A19" s="543"/>
      <c r="B19" s="504"/>
      <c r="C19" s="442"/>
      <c r="D19" s="442"/>
      <c r="E19" s="189">
        <f>'5- Identificación de Riesgos'!D19</f>
        <v>0</v>
      </c>
      <c r="F19" s="448"/>
      <c r="G19" s="553"/>
      <c r="H19" s="442"/>
      <c r="I19" s="92"/>
      <c r="J19" s="556"/>
      <c r="K19" s="556"/>
      <c r="L19" s="558"/>
      <c r="M19" s="504"/>
      <c r="N19" s="504"/>
      <c r="O19" s="190"/>
      <c r="P19" s="190"/>
      <c r="Q19" s="191"/>
    </row>
    <row r="20" spans="1:17" ht="13.5" customHeight="1">
      <c r="A20" s="561">
        <f>'5- Identificación de Riesgos'!A20</f>
        <v>2</v>
      </c>
      <c r="B20" s="437" t="str">
        <f>'5- Identificación de Riesgos'!B20</f>
        <v xml:space="preserve">Incumplimientos en la realizacion de audiencias </v>
      </c>
      <c r="C20" s="504" t="str">
        <f>'5- Identificación de Riesgos'!C20</f>
        <v xml:space="preserve">No se atiende la  solicitud  de un fiscal o parte interesada para la realización de una audiencia preliminar o no se cumple  la programción de audiencias de Conocimiento. </v>
      </c>
      <c r="D20" s="504" t="s">
        <v>295</v>
      </c>
      <c r="E20" s="189" t="str">
        <f>'5- Identificación de Riesgos'!D20</f>
        <v xml:space="preserve">1. Inasistencia del Juez </v>
      </c>
      <c r="F20" s="560" t="str">
        <f>'5- Identificación de Riesgos'!H20</f>
        <v>Media - 3</v>
      </c>
      <c r="G20" s="504" t="str">
        <f>'5- Identificación de Riesgos'!M20</f>
        <v>Menor - 2</v>
      </c>
      <c r="H20" s="504" t="str">
        <f>'5- Identificación de Riesgos'!N20</f>
        <v>Moderado - 6</v>
      </c>
      <c r="I20" s="91"/>
      <c r="J20" s="555" t="str">
        <f>'6- Valoración Controles'!T20</f>
        <v>Media - 3</v>
      </c>
      <c r="K20" s="555" t="str">
        <f>'6- Valoración Controles'!U20</f>
        <v>Menor - 2</v>
      </c>
      <c r="L20" s="557" t="e">
        <f>AVERAGE(#REF!)</f>
        <v>#REF!</v>
      </c>
      <c r="M20" s="437" t="str">
        <f>'6- Valoración Controles'!V20</f>
        <v>Moderado - 6</v>
      </c>
      <c r="N20" s="437" t="s">
        <v>403</v>
      </c>
      <c r="O20" s="190"/>
      <c r="P20" s="190"/>
      <c r="Q20" s="191"/>
    </row>
    <row r="21" spans="1:17" ht="13.5" customHeight="1">
      <c r="A21" s="543"/>
      <c r="B21" s="437"/>
      <c r="C21" s="442"/>
      <c r="D21" s="442"/>
      <c r="E21" s="189" t="str">
        <f>'5- Identificación de Riesgos'!D21</f>
        <v xml:space="preserve">2. Falta de tiempo para  la realización.
</v>
      </c>
      <c r="F21" s="448"/>
      <c r="G21" s="553"/>
      <c r="H21" s="442"/>
      <c r="I21" s="91"/>
      <c r="J21" s="555"/>
      <c r="K21" s="555"/>
      <c r="L21" s="557"/>
      <c r="M21" s="437"/>
      <c r="N21" s="437"/>
      <c r="O21" s="190"/>
      <c r="P21" s="190"/>
      <c r="Q21" s="191"/>
    </row>
    <row r="22" spans="1:17" ht="13.5" customHeight="1">
      <c r="A22" s="543"/>
      <c r="B22" s="437"/>
      <c r="C22" s="442"/>
      <c r="D22" s="442"/>
      <c r="E22" s="189" t="str">
        <f>'5- Identificación de Riesgos'!D22</f>
        <v>3. Programación de audiencias sin tener en cuenta tiempos de duración para su realización.</v>
      </c>
      <c r="F22" s="448"/>
      <c r="G22" s="553"/>
      <c r="H22" s="442"/>
      <c r="I22" s="91"/>
      <c r="J22" s="555"/>
      <c r="K22" s="555"/>
      <c r="L22" s="557"/>
      <c r="M22" s="437"/>
      <c r="N22" s="437"/>
      <c r="O22" s="190"/>
      <c r="P22" s="190"/>
      <c r="Q22" s="191"/>
    </row>
    <row r="23" spans="1:17" ht="13.5" customHeight="1">
      <c r="A23" s="543"/>
      <c r="B23" s="437"/>
      <c r="C23" s="442"/>
      <c r="D23" s="442"/>
      <c r="E23" s="189" t="str">
        <f>'5- Identificación de Riesgos'!D23</f>
        <v>4 .Notificaciones judiciales erradas o inoportunas (OJO aunque ta identificado como riesgo acá esta como causa , porque es un producto que entrega otro proceso y para ese proceso  si es un riesgo )</v>
      </c>
      <c r="F23" s="448"/>
      <c r="G23" s="553"/>
      <c r="H23" s="442"/>
      <c r="I23" s="91"/>
      <c r="J23" s="555"/>
      <c r="K23" s="555"/>
      <c r="L23" s="557"/>
      <c r="M23" s="437"/>
      <c r="N23" s="437"/>
      <c r="O23" s="190"/>
      <c r="P23" s="190"/>
      <c r="Q23" s="191"/>
    </row>
    <row r="24" spans="1:17" ht="13.5" customHeight="1">
      <c r="A24" s="543"/>
      <c r="B24" s="437"/>
      <c r="C24" s="442"/>
      <c r="D24" s="442"/>
      <c r="E24" s="189" t="str">
        <f>'5- Identificación de Riesgos'!D24</f>
        <v>5.Fallas en el servicio de internet,  conectividad  irregular.</v>
      </c>
      <c r="F24" s="448"/>
      <c r="G24" s="553"/>
      <c r="H24" s="442"/>
      <c r="I24" s="91"/>
      <c r="J24" s="555"/>
      <c r="K24" s="555"/>
      <c r="L24" s="557"/>
      <c r="M24" s="437"/>
      <c r="N24" s="437"/>
      <c r="O24" s="190"/>
      <c r="P24" s="190"/>
      <c r="Q24" s="191"/>
    </row>
    <row r="25" spans="1:17" ht="13.5" customHeight="1">
      <c r="A25" s="543"/>
      <c r="B25" s="437"/>
      <c r="C25" s="442"/>
      <c r="D25" s="442"/>
      <c r="E25" s="189">
        <f>'5- Identificación de Riesgos'!D25</f>
        <v>0</v>
      </c>
      <c r="F25" s="448"/>
      <c r="G25" s="553"/>
      <c r="H25" s="442"/>
      <c r="I25" s="91"/>
      <c r="J25" s="555"/>
      <c r="K25" s="555"/>
      <c r="L25" s="557"/>
      <c r="M25" s="437"/>
      <c r="N25" s="437"/>
      <c r="O25" s="190"/>
      <c r="P25" s="190"/>
      <c r="Q25" s="191"/>
    </row>
    <row r="26" spans="1:17" ht="13.5" customHeight="1">
      <c r="A26" s="543"/>
      <c r="B26" s="437"/>
      <c r="C26" s="442"/>
      <c r="D26" s="442"/>
      <c r="E26" s="189">
        <f>'5- Identificación de Riesgos'!D26</f>
        <v>0</v>
      </c>
      <c r="F26" s="448"/>
      <c r="G26" s="553"/>
      <c r="H26" s="442"/>
      <c r="I26" s="91"/>
      <c r="J26" s="555"/>
      <c r="K26" s="555"/>
      <c r="L26" s="557"/>
      <c r="M26" s="437"/>
      <c r="N26" s="437"/>
      <c r="O26" s="190"/>
      <c r="P26" s="190"/>
      <c r="Q26" s="191"/>
    </row>
    <row r="27" spans="1:17" ht="13.5" customHeight="1">
      <c r="A27" s="543"/>
      <c r="B27" s="437"/>
      <c r="C27" s="442"/>
      <c r="D27" s="442"/>
      <c r="E27" s="189">
        <f>'5- Identificación de Riesgos'!D27</f>
        <v>0</v>
      </c>
      <c r="F27" s="448"/>
      <c r="G27" s="553"/>
      <c r="H27" s="442"/>
      <c r="I27" s="91"/>
      <c r="J27" s="555"/>
      <c r="K27" s="555"/>
      <c r="L27" s="557"/>
      <c r="M27" s="437"/>
      <c r="N27" s="437"/>
      <c r="O27" s="190"/>
      <c r="P27" s="190"/>
      <c r="Q27" s="191"/>
    </row>
    <row r="28" spans="1:17" ht="13.5" customHeight="1">
      <c r="A28" s="543"/>
      <c r="B28" s="437"/>
      <c r="C28" s="442"/>
      <c r="D28" s="442"/>
      <c r="E28" s="189">
        <f>'5- Identificación de Riesgos'!D28</f>
        <v>0</v>
      </c>
      <c r="F28" s="448"/>
      <c r="G28" s="553"/>
      <c r="H28" s="442"/>
      <c r="I28" s="91"/>
      <c r="J28" s="555"/>
      <c r="K28" s="555"/>
      <c r="L28" s="557"/>
      <c r="M28" s="437"/>
      <c r="N28" s="437"/>
      <c r="O28" s="190"/>
      <c r="P28" s="190"/>
      <c r="Q28" s="191"/>
    </row>
    <row r="29" spans="1:17" ht="13.5" customHeight="1">
      <c r="A29" s="543"/>
      <c r="B29" s="504"/>
      <c r="C29" s="442"/>
      <c r="D29" s="442"/>
      <c r="E29" s="189">
        <f>'5- Identificación de Riesgos'!D29</f>
        <v>0</v>
      </c>
      <c r="F29" s="448"/>
      <c r="G29" s="553"/>
      <c r="H29" s="442"/>
      <c r="I29" s="92"/>
      <c r="J29" s="556"/>
      <c r="K29" s="556"/>
      <c r="L29" s="558"/>
      <c r="M29" s="504"/>
      <c r="N29" s="504"/>
      <c r="O29" s="190"/>
      <c r="P29" s="190"/>
      <c r="Q29" s="191"/>
    </row>
    <row r="30" spans="1:17" ht="13.5" customHeight="1">
      <c r="A30" s="561">
        <f>'5- Identificación de Riesgos'!A30</f>
        <v>3</v>
      </c>
      <c r="B30" s="437" t="str">
        <f>'5- Identificación de Riesgos'!B30</f>
        <v xml:space="preserve"> Efectuar notificaciones que no cumplan con los requistos</v>
      </c>
      <c r="C30" s="504" t="str">
        <f>'5- Identificación de Riesgos'!C30</f>
        <v>No se realizan las  notificaciones , no se erfectuan  oportunamente o no se aplica aplicar la normatividad (Aca esta como riesgo porque es el producto de este proceso)</v>
      </c>
      <c r="D30" s="504" t="s">
        <v>295</v>
      </c>
      <c r="E30" s="189" t="str">
        <f>'5- Identificación de Riesgos'!D30</f>
        <v>1. Errores en la digitación</v>
      </c>
      <c r="F30" s="560" t="str">
        <f>'5- Identificación de Riesgos'!H30</f>
        <v>Media - 3</v>
      </c>
      <c r="G30" s="504" t="str">
        <f>'5- Identificación de Riesgos'!M30</f>
        <v>Menor - 2</v>
      </c>
      <c r="H30" s="504" t="str">
        <f>'5- Identificación de Riesgos'!N30</f>
        <v>Moderado - 6</v>
      </c>
      <c r="I30" s="91"/>
      <c r="J30" s="555" t="str">
        <f>'6- Valoración Controles'!T30</f>
        <v>Media - 3</v>
      </c>
      <c r="K30" s="555" t="str">
        <f>'6- Valoración Controles'!U30</f>
        <v>Menor - 2</v>
      </c>
      <c r="L30" s="557" t="e">
        <f>AVERAGE(#REF!)</f>
        <v>#REF!</v>
      </c>
      <c r="M30" s="437" t="str">
        <f>'6- Valoración Controles'!V30</f>
        <v>Moderado - 6</v>
      </c>
      <c r="N30" s="437" t="s">
        <v>403</v>
      </c>
      <c r="O30" s="190"/>
      <c r="P30" s="190"/>
      <c r="Q30" s="191"/>
    </row>
    <row r="31" spans="1:17" ht="13.5" customHeight="1">
      <c r="A31" s="543"/>
      <c r="B31" s="437"/>
      <c r="C31" s="442"/>
      <c r="D31" s="442"/>
      <c r="E31" s="189" t="str">
        <f>'5- Identificación de Riesgos'!D31</f>
        <v>2.Incumplimiento del procedimiento de reparto.</v>
      </c>
      <c r="F31" s="448"/>
      <c r="G31" s="553"/>
      <c r="H31" s="442"/>
      <c r="I31" s="91"/>
      <c r="J31" s="555"/>
      <c r="K31" s="555"/>
      <c r="L31" s="557"/>
      <c r="M31" s="437"/>
      <c r="N31" s="437"/>
      <c r="O31" s="190"/>
      <c r="P31" s="190"/>
      <c r="Q31" s="191"/>
    </row>
    <row r="32" spans="1:17" ht="13.5" customHeight="1">
      <c r="A32" s="543"/>
      <c r="B32" s="437"/>
      <c r="C32" s="442"/>
      <c r="D32" s="442"/>
      <c r="E32" s="189" t="str">
        <f>'5- Identificación de Riesgos'!D32</f>
        <v xml:space="preserve">3. Falta de personal para atender el  volúmen de solicitudes recibidas. </v>
      </c>
      <c r="F32" s="448"/>
      <c r="G32" s="553"/>
      <c r="H32" s="442"/>
      <c r="I32" s="91"/>
      <c r="J32" s="555"/>
      <c r="K32" s="555"/>
      <c r="L32" s="557"/>
      <c r="M32" s="437"/>
      <c r="N32" s="437"/>
      <c r="O32" s="190"/>
      <c r="P32" s="190"/>
      <c r="Q32" s="191"/>
    </row>
    <row r="33" spans="1:17" ht="13.5" customHeight="1">
      <c r="A33" s="543"/>
      <c r="B33" s="437"/>
      <c r="C33" s="442"/>
      <c r="D33" s="442"/>
      <c r="E33" s="189" t="str">
        <f>'5- Identificación de Riesgos'!D33</f>
        <v>4. Falta de comunicación y de oportunidad en la  actualización de las novedades de los juzgados.</v>
      </c>
      <c r="F33" s="448"/>
      <c r="G33" s="553"/>
      <c r="H33" s="442"/>
      <c r="I33" s="91"/>
      <c r="J33" s="555"/>
      <c r="K33" s="555"/>
      <c r="L33" s="557"/>
      <c r="M33" s="437"/>
      <c r="N33" s="437"/>
      <c r="O33" s="190"/>
      <c r="P33" s="190"/>
      <c r="Q33" s="191"/>
    </row>
    <row r="34" spans="1:17" ht="13.5" customHeight="1">
      <c r="A34" s="543"/>
      <c r="B34" s="437"/>
      <c r="C34" s="442"/>
      <c r="D34" s="442"/>
      <c r="E34" s="189" t="str">
        <f>'5- Identificación de Riesgos'!D34</f>
        <v>5. No incluir en el reparto la totalidad de las solicitudes o escritos de acusación recibidos por correo electrónico.</v>
      </c>
      <c r="F34" s="448"/>
      <c r="G34" s="553"/>
      <c r="H34" s="442"/>
      <c r="I34" s="91"/>
      <c r="J34" s="555"/>
      <c r="K34" s="555"/>
      <c r="L34" s="557"/>
      <c r="M34" s="437"/>
      <c r="N34" s="437"/>
      <c r="O34" s="190"/>
      <c r="P34" s="190"/>
      <c r="Q34" s="191"/>
    </row>
    <row r="35" spans="1:17" ht="13.5" customHeight="1">
      <c r="A35" s="543"/>
      <c r="B35" s="437"/>
      <c r="C35" s="442"/>
      <c r="D35" s="442"/>
      <c r="E35" s="189">
        <f>'5- Identificación de Riesgos'!D35</f>
        <v>0</v>
      </c>
      <c r="F35" s="448"/>
      <c r="G35" s="553"/>
      <c r="H35" s="442"/>
      <c r="I35" s="91"/>
      <c r="J35" s="555"/>
      <c r="K35" s="555"/>
      <c r="L35" s="557"/>
      <c r="M35" s="437"/>
      <c r="N35" s="437"/>
      <c r="O35" s="190"/>
      <c r="P35" s="190"/>
      <c r="Q35" s="191"/>
    </row>
    <row r="36" spans="1:17" ht="13.5" customHeight="1">
      <c r="A36" s="543"/>
      <c r="B36" s="437"/>
      <c r="C36" s="442"/>
      <c r="D36" s="442"/>
      <c r="E36" s="189">
        <f>'5- Identificación de Riesgos'!D36</f>
        <v>0</v>
      </c>
      <c r="F36" s="448"/>
      <c r="G36" s="553"/>
      <c r="H36" s="442"/>
      <c r="I36" s="91"/>
      <c r="J36" s="555"/>
      <c r="K36" s="555"/>
      <c r="L36" s="557"/>
      <c r="M36" s="437"/>
      <c r="N36" s="437"/>
      <c r="O36" s="190"/>
      <c r="P36" s="190"/>
      <c r="Q36" s="191"/>
    </row>
    <row r="37" spans="1:17" ht="13.5" customHeight="1">
      <c r="A37" s="543"/>
      <c r="B37" s="437"/>
      <c r="C37" s="442"/>
      <c r="D37" s="442"/>
      <c r="E37" s="189">
        <f>'5- Identificación de Riesgos'!D37</f>
        <v>0</v>
      </c>
      <c r="F37" s="448"/>
      <c r="G37" s="553"/>
      <c r="H37" s="442"/>
      <c r="I37" s="91"/>
      <c r="J37" s="555"/>
      <c r="K37" s="555"/>
      <c r="L37" s="557"/>
      <c r="M37" s="437"/>
      <c r="N37" s="437"/>
      <c r="O37" s="190"/>
      <c r="P37" s="190"/>
      <c r="Q37" s="191"/>
    </row>
    <row r="38" spans="1:17" ht="13.5" customHeight="1">
      <c r="A38" s="543"/>
      <c r="B38" s="437"/>
      <c r="C38" s="442"/>
      <c r="D38" s="442"/>
      <c r="E38" s="189">
        <f>'5- Identificación de Riesgos'!D38</f>
        <v>0</v>
      </c>
      <c r="F38" s="448"/>
      <c r="G38" s="553"/>
      <c r="H38" s="442"/>
      <c r="I38" s="91"/>
      <c r="J38" s="555"/>
      <c r="K38" s="555"/>
      <c r="L38" s="557"/>
      <c r="M38" s="437"/>
      <c r="N38" s="437"/>
      <c r="O38" s="190"/>
      <c r="P38" s="190"/>
      <c r="Q38" s="191"/>
    </row>
    <row r="39" spans="1:17" ht="13.5" customHeight="1">
      <c r="A39" s="543"/>
      <c r="B39" s="504"/>
      <c r="C39" s="442"/>
      <c r="D39" s="442"/>
      <c r="E39" s="189">
        <f>'5- Identificación de Riesgos'!D39</f>
        <v>0</v>
      </c>
      <c r="F39" s="448"/>
      <c r="G39" s="553"/>
      <c r="H39" s="442"/>
      <c r="I39" s="92"/>
      <c r="J39" s="556"/>
      <c r="K39" s="556"/>
      <c r="L39" s="558"/>
      <c r="M39" s="504"/>
      <c r="N39" s="504"/>
      <c r="O39" s="190"/>
      <c r="P39" s="190"/>
      <c r="Q39" s="191"/>
    </row>
    <row r="40" spans="1:17" ht="13.5" customHeight="1">
      <c r="A40" s="559">
        <f>'5- Identificación de Riesgos'!A40</f>
        <v>4</v>
      </c>
      <c r="B40" s="437" t="str">
        <f>'5- Identificación de Riesgos'!B40</f>
        <v>Efectuar el reparto judicial incumpliendo requisitos</v>
      </c>
      <c r="C40" s="504" t="str">
        <f>'5- Identificación de Riesgos'!C40</f>
        <v>Realizar el reparto incumplimiento los principios  y condiciones establecidas para su realización</v>
      </c>
      <c r="D40" s="504" t="s">
        <v>295</v>
      </c>
      <c r="E40" s="189" t="str">
        <f>'5- Identificación de Riesgos'!D40</f>
        <v xml:space="preserve">1.  Direcciones físicas o electrónicas  de las partes interesadas erradas. </v>
      </c>
      <c r="F40" s="560" t="str">
        <f>'5- Identificación de Riesgos'!H40</f>
        <v>Muy Baja - 1</v>
      </c>
      <c r="G40" s="504" t="str">
        <f>'5- Identificación de Riesgos'!M40</f>
        <v>Menor - 2</v>
      </c>
      <c r="H40" s="504" t="str">
        <f>'5- Identificación de Riesgos'!N40</f>
        <v>Bajo - 2</v>
      </c>
      <c r="I40" s="91"/>
      <c r="J40" s="555" t="str">
        <f>'6- Valoración Controles'!T40</f>
        <v>Muy Baja - 1</v>
      </c>
      <c r="K40" s="555" t="str">
        <f>'6- Valoración Controles'!U40</f>
        <v>Menor - 2</v>
      </c>
      <c r="L40" s="557" t="e">
        <f>AVERAGE(#REF!)</f>
        <v>#REF!</v>
      </c>
      <c r="M40" s="437" t="str">
        <f>'6- Valoración Controles'!V40</f>
        <v>Bajo - 2</v>
      </c>
      <c r="N40" s="437" t="s">
        <v>404</v>
      </c>
      <c r="O40" s="190"/>
      <c r="P40" s="190"/>
      <c r="Q40" s="191"/>
    </row>
    <row r="41" spans="1:17" ht="13.5" customHeight="1">
      <c r="A41" s="414"/>
      <c r="B41" s="437"/>
      <c r="C41" s="442"/>
      <c r="D41" s="442"/>
      <c r="E41" s="189" t="str">
        <f>'5- Identificación de Riesgos'!D41</f>
        <v>2.  Falta de seguimiento y control al cumplimiento efectivo de la actividad asignada.</v>
      </c>
      <c r="F41" s="448"/>
      <c r="G41" s="553"/>
      <c r="H41" s="442"/>
      <c r="I41" s="91"/>
      <c r="J41" s="555"/>
      <c r="K41" s="555"/>
      <c r="L41" s="557"/>
      <c r="M41" s="437"/>
      <c r="N41" s="437"/>
      <c r="O41" s="190"/>
      <c r="P41" s="190"/>
      <c r="Q41" s="191"/>
    </row>
    <row r="42" spans="1:17" ht="13.5" customHeight="1">
      <c r="A42" s="414"/>
      <c r="B42" s="437"/>
      <c r="C42" s="442"/>
      <c r="D42" s="442"/>
      <c r="E42" s="189">
        <f>'5- Identificación de Riesgos'!D42</f>
        <v>0</v>
      </c>
      <c r="F42" s="448"/>
      <c r="G42" s="553"/>
      <c r="H42" s="442"/>
      <c r="I42" s="91"/>
      <c r="J42" s="555"/>
      <c r="K42" s="555"/>
      <c r="L42" s="557"/>
      <c r="M42" s="437"/>
      <c r="N42" s="437"/>
      <c r="O42" s="190"/>
      <c r="P42" s="190"/>
      <c r="Q42" s="191"/>
    </row>
    <row r="43" spans="1:17" ht="13.5" customHeight="1">
      <c r="A43" s="414"/>
      <c r="B43" s="437"/>
      <c r="C43" s="442"/>
      <c r="D43" s="442"/>
      <c r="E43" s="189">
        <f>'5- Identificación de Riesgos'!D43</f>
        <v>0</v>
      </c>
      <c r="F43" s="448"/>
      <c r="G43" s="553"/>
      <c r="H43" s="442"/>
      <c r="I43" s="91"/>
      <c r="J43" s="555"/>
      <c r="K43" s="555"/>
      <c r="L43" s="557"/>
      <c r="M43" s="437"/>
      <c r="N43" s="437"/>
      <c r="O43" s="190"/>
      <c r="P43" s="190"/>
      <c r="Q43" s="191"/>
    </row>
    <row r="44" spans="1:17" ht="13.5" customHeight="1">
      <c r="A44" s="414"/>
      <c r="B44" s="437"/>
      <c r="C44" s="442"/>
      <c r="D44" s="442"/>
      <c r="E44" s="189" t="str">
        <f>'5- Identificación de Riesgos'!D44</f>
        <v xml:space="preserve"> </v>
      </c>
      <c r="F44" s="448"/>
      <c r="G44" s="553"/>
      <c r="H44" s="442"/>
      <c r="I44" s="91"/>
      <c r="J44" s="555"/>
      <c r="K44" s="555"/>
      <c r="L44" s="557"/>
      <c r="M44" s="437"/>
      <c r="N44" s="437"/>
      <c r="O44" s="190"/>
      <c r="P44" s="190"/>
      <c r="Q44" s="191"/>
    </row>
    <row r="45" spans="1:17" ht="13.5" customHeight="1">
      <c r="A45" s="414"/>
      <c r="B45" s="437"/>
      <c r="C45" s="442"/>
      <c r="D45" s="442"/>
      <c r="E45" s="189">
        <f>'5- Identificación de Riesgos'!D45</f>
        <v>0</v>
      </c>
      <c r="F45" s="448"/>
      <c r="G45" s="553"/>
      <c r="H45" s="442"/>
      <c r="I45" s="91"/>
      <c r="J45" s="555"/>
      <c r="K45" s="555"/>
      <c r="L45" s="557"/>
      <c r="M45" s="437"/>
      <c r="N45" s="437"/>
      <c r="O45" s="190"/>
      <c r="P45" s="190"/>
      <c r="Q45" s="191"/>
    </row>
    <row r="46" spans="1:17" ht="13.5" customHeight="1">
      <c r="A46" s="414"/>
      <c r="B46" s="437"/>
      <c r="C46" s="442"/>
      <c r="D46" s="442"/>
      <c r="E46" s="189">
        <f>'5- Identificación de Riesgos'!D46</f>
        <v>0</v>
      </c>
      <c r="F46" s="448"/>
      <c r="G46" s="553"/>
      <c r="H46" s="442"/>
      <c r="I46" s="91"/>
      <c r="J46" s="555"/>
      <c r="K46" s="555"/>
      <c r="L46" s="557"/>
      <c r="M46" s="437"/>
      <c r="N46" s="437"/>
      <c r="O46" s="190"/>
      <c r="P46" s="190"/>
      <c r="Q46" s="191"/>
    </row>
    <row r="47" spans="1:17" ht="13.5" customHeight="1">
      <c r="A47" s="414"/>
      <c r="B47" s="437"/>
      <c r="C47" s="442"/>
      <c r="D47" s="442"/>
      <c r="E47" s="189">
        <f>'5- Identificación de Riesgos'!D47</f>
        <v>0</v>
      </c>
      <c r="F47" s="448"/>
      <c r="G47" s="553"/>
      <c r="H47" s="442"/>
      <c r="I47" s="91"/>
      <c r="J47" s="555"/>
      <c r="K47" s="555"/>
      <c r="L47" s="557"/>
      <c r="M47" s="437"/>
      <c r="N47" s="437"/>
      <c r="O47" s="190"/>
      <c r="P47" s="190"/>
      <c r="Q47" s="191"/>
    </row>
    <row r="48" spans="1:17" ht="13.5" customHeight="1">
      <c r="A48" s="414"/>
      <c r="B48" s="437"/>
      <c r="C48" s="442"/>
      <c r="D48" s="442"/>
      <c r="E48" s="189">
        <f>'5- Identificación de Riesgos'!D48</f>
        <v>0</v>
      </c>
      <c r="F48" s="448"/>
      <c r="G48" s="553"/>
      <c r="H48" s="442"/>
      <c r="I48" s="91"/>
      <c r="J48" s="555"/>
      <c r="K48" s="555"/>
      <c r="L48" s="557"/>
      <c r="M48" s="437"/>
      <c r="N48" s="437"/>
      <c r="O48" s="190"/>
      <c r="P48" s="190"/>
      <c r="Q48" s="191"/>
    </row>
    <row r="49" spans="1:17" ht="13.5" customHeight="1">
      <c r="A49" s="414"/>
      <c r="B49" s="504"/>
      <c r="C49" s="442"/>
      <c r="D49" s="442"/>
      <c r="E49" s="189">
        <f>'5- Identificación de Riesgos'!D49</f>
        <v>0</v>
      </c>
      <c r="F49" s="448"/>
      <c r="G49" s="553"/>
      <c r="H49" s="442"/>
      <c r="I49" s="92"/>
      <c r="J49" s="556"/>
      <c r="K49" s="556"/>
      <c r="L49" s="558"/>
      <c r="M49" s="504"/>
      <c r="N49" s="504"/>
      <c r="O49" s="190"/>
      <c r="P49" s="190"/>
      <c r="Q49" s="191"/>
    </row>
    <row r="50" spans="1:17" ht="13.5" customHeight="1">
      <c r="A50" s="559">
        <v>5</v>
      </c>
      <c r="B50" s="437" t="str">
        <f>'5- Identificación de Riesgos'!B50</f>
        <v>Pérdida de documentos</v>
      </c>
      <c r="C50" s="504" t="str">
        <f>'5- Identificación de Riesgos'!C50</f>
        <v>Extravío temporal o definitivo de los  documentos de los procesos judiciales</v>
      </c>
      <c r="D50" s="504" t="s">
        <v>295</v>
      </c>
      <c r="E50" s="189" t="str">
        <f>'5- Identificación de Riesgos'!D50</f>
        <v xml:space="preserve">1. Falta de implementación del expediente electrónico en todas las dependencias y juzgados.
</v>
      </c>
      <c r="F50" s="560" t="str">
        <f>'5- Identificación de Riesgos'!H50</f>
        <v>Muy Alta - 5</v>
      </c>
      <c r="G50" s="504" t="str">
        <f>'5- Identificación de Riesgos'!M50</f>
        <v>Mayor - 4</v>
      </c>
      <c r="H50" s="504" t="str">
        <f>'5- Identificación de Riesgos'!N50</f>
        <v>Alto - 20</v>
      </c>
      <c r="I50" s="91"/>
      <c r="J50" s="555" t="str">
        <f>'6- Valoración Controles'!T50</f>
        <v>Muy Alta - 5</v>
      </c>
      <c r="K50" s="555" t="str">
        <f>'6- Valoración Controles'!U50</f>
        <v>Mayor - 4</v>
      </c>
      <c r="L50" s="557" t="e">
        <f>AVERAGE(#REF!)</f>
        <v>#REF!</v>
      </c>
      <c r="M50" s="437" t="str">
        <f>'6- Valoración Controles'!V50</f>
        <v>Alto - 20</v>
      </c>
      <c r="N50" s="437" t="s">
        <v>403</v>
      </c>
      <c r="O50" s="190"/>
      <c r="P50" s="190"/>
      <c r="Q50" s="191"/>
    </row>
    <row r="51" spans="1:17" ht="13.5" customHeight="1">
      <c r="A51" s="414"/>
      <c r="B51" s="437"/>
      <c r="C51" s="442"/>
      <c r="D51" s="442"/>
      <c r="E51" s="189" t="str">
        <f>'5- Identificación de Riesgos'!D51</f>
        <v>2.Falta de software institucional estandarizado para la especialidad para el control del archivo de documentos tanto físicos como virtuales.</v>
      </c>
      <c r="F51" s="448"/>
      <c r="G51" s="553"/>
      <c r="H51" s="442"/>
      <c r="I51" s="91"/>
      <c r="J51" s="555"/>
      <c r="K51" s="555"/>
      <c r="L51" s="557"/>
      <c r="M51" s="437"/>
      <c r="N51" s="437"/>
      <c r="O51" s="190"/>
      <c r="P51" s="190"/>
      <c r="Q51" s="191"/>
    </row>
    <row r="52" spans="1:17" ht="13.5" customHeight="1">
      <c r="A52" s="414"/>
      <c r="B52" s="437"/>
      <c r="C52" s="442"/>
      <c r="D52" s="442"/>
      <c r="E52" s="189" t="str">
        <f>'5- Identificación de Riesgos'!D52</f>
        <v>3.Desconocimiento e inaplicabilidad de las Tablas de Retención Documental (TRD)</v>
      </c>
      <c r="F52" s="448"/>
      <c r="G52" s="553"/>
      <c r="H52" s="442"/>
      <c r="I52" s="91"/>
      <c r="J52" s="555"/>
      <c r="K52" s="555"/>
      <c r="L52" s="557"/>
      <c r="M52" s="437"/>
      <c r="N52" s="437"/>
      <c r="O52" s="190"/>
      <c r="P52" s="190"/>
      <c r="Q52" s="191"/>
    </row>
    <row r="53" spans="1:17" ht="13.5" customHeight="1">
      <c r="A53" s="414"/>
      <c r="B53" s="437"/>
      <c r="C53" s="442"/>
      <c r="D53" s="442"/>
      <c r="E53" s="189" t="str">
        <f>'5- Identificación de Riesgos'!D53</f>
        <v>4.Volumen excesivo de ingreso de expedientes para el personal asignado,  generando demoras en la organización de los expedientes.</v>
      </c>
      <c r="F53" s="448"/>
      <c r="G53" s="553"/>
      <c r="H53" s="442"/>
      <c r="I53" s="91"/>
      <c r="J53" s="555"/>
      <c r="K53" s="555"/>
      <c r="L53" s="557"/>
      <c r="M53" s="437"/>
      <c r="N53" s="437"/>
      <c r="O53" s="190"/>
      <c r="P53" s="190"/>
      <c r="Q53" s="191"/>
    </row>
    <row r="54" spans="1:17" ht="13.5" customHeight="1">
      <c r="A54" s="414"/>
      <c r="B54" s="437"/>
      <c r="C54" s="442"/>
      <c r="D54" s="442"/>
      <c r="E54" s="189">
        <f>'5- Identificación de Riesgos'!D54</f>
        <v>0</v>
      </c>
      <c r="F54" s="448"/>
      <c r="G54" s="553"/>
      <c r="H54" s="442"/>
      <c r="I54" s="91"/>
      <c r="J54" s="555"/>
      <c r="K54" s="555"/>
      <c r="L54" s="557"/>
      <c r="M54" s="437"/>
      <c r="N54" s="437"/>
      <c r="O54" s="190"/>
      <c r="P54" s="190"/>
      <c r="Q54" s="191"/>
    </row>
    <row r="55" spans="1:17" ht="13.5" customHeight="1">
      <c r="A55" s="414"/>
      <c r="B55" s="437"/>
      <c r="C55" s="442"/>
      <c r="D55" s="442"/>
      <c r="E55" s="189">
        <f>'5- Identificación de Riesgos'!D55</f>
        <v>0</v>
      </c>
      <c r="F55" s="448"/>
      <c r="G55" s="553"/>
      <c r="H55" s="442"/>
      <c r="I55" s="91"/>
      <c r="J55" s="555"/>
      <c r="K55" s="555"/>
      <c r="L55" s="557"/>
      <c r="M55" s="437"/>
      <c r="N55" s="437"/>
      <c r="O55" s="190"/>
      <c r="P55" s="190"/>
      <c r="Q55" s="191"/>
    </row>
    <row r="56" spans="1:17" ht="13.5" customHeight="1">
      <c r="A56" s="414"/>
      <c r="B56" s="437"/>
      <c r="C56" s="442"/>
      <c r="D56" s="442"/>
      <c r="E56" s="189">
        <f>'5- Identificación de Riesgos'!D56</f>
        <v>0</v>
      </c>
      <c r="F56" s="448"/>
      <c r="G56" s="553"/>
      <c r="H56" s="442"/>
      <c r="I56" s="91"/>
      <c r="J56" s="555"/>
      <c r="K56" s="555"/>
      <c r="L56" s="557"/>
      <c r="M56" s="437"/>
      <c r="N56" s="437"/>
      <c r="O56" s="190"/>
      <c r="P56" s="190"/>
      <c r="Q56" s="191"/>
    </row>
    <row r="57" spans="1:17" ht="13.5" customHeight="1">
      <c r="A57" s="414"/>
      <c r="B57" s="437"/>
      <c r="C57" s="442"/>
      <c r="D57" s="442"/>
      <c r="E57" s="189">
        <f>'5- Identificación de Riesgos'!D57</f>
        <v>0</v>
      </c>
      <c r="F57" s="448"/>
      <c r="G57" s="553"/>
      <c r="H57" s="442"/>
      <c r="I57" s="91"/>
      <c r="J57" s="555"/>
      <c r="K57" s="555"/>
      <c r="L57" s="557"/>
      <c r="M57" s="437"/>
      <c r="N57" s="437"/>
      <c r="O57" s="190"/>
      <c r="P57" s="190"/>
      <c r="Q57" s="191"/>
    </row>
    <row r="58" spans="1:17" ht="13.5" customHeight="1">
      <c r="A58" s="414"/>
      <c r="B58" s="437"/>
      <c r="C58" s="442"/>
      <c r="D58" s="442"/>
      <c r="E58" s="189">
        <f>'5- Identificación de Riesgos'!D58</f>
        <v>0</v>
      </c>
      <c r="F58" s="448"/>
      <c r="G58" s="553"/>
      <c r="H58" s="442"/>
      <c r="I58" s="91"/>
      <c r="J58" s="555"/>
      <c r="K58" s="555"/>
      <c r="L58" s="557"/>
      <c r="M58" s="437"/>
      <c r="N58" s="437"/>
      <c r="O58" s="190"/>
      <c r="P58" s="190"/>
      <c r="Q58" s="191"/>
    </row>
    <row r="59" spans="1:17" ht="13.5" customHeight="1" thickBot="1">
      <c r="A59" s="415"/>
      <c r="B59" s="438"/>
      <c r="C59" s="443"/>
      <c r="D59" s="443"/>
      <c r="E59" s="192">
        <f>'5- Identificación de Riesgos'!D59</f>
        <v>0</v>
      </c>
      <c r="F59" s="449"/>
      <c r="G59" s="554"/>
      <c r="H59" s="443"/>
      <c r="I59" s="159"/>
      <c r="J59" s="556"/>
      <c r="K59" s="556"/>
      <c r="L59" s="558"/>
      <c r="M59" s="504"/>
      <c r="N59" s="438"/>
      <c r="O59" s="193"/>
      <c r="P59" s="193"/>
      <c r="Q59" s="194"/>
    </row>
    <row r="60" spans="1:17" ht="13.5" customHeight="1">
      <c r="A60" s="574">
        <v>6</v>
      </c>
      <c r="B60" s="437" t="str">
        <f>'5- Identificación de Riesgos'!B60</f>
        <v xml:space="preserve">Recibir , ofrecer, prometer , entregar o aceptar dádivas o beneficios a nombre propio o de terceros para  expedir, alterar,retener , extraviar o entregar  documentos  sin el lleno de requisitos legales </v>
      </c>
      <c r="C60" s="504" t="str">
        <f>'5- Identificación de Riesgos'!C60</f>
        <v xml:space="preserve"> Realizar trámites sin el cumplimiento de los requisitos legales  o  con informacionfalsa</v>
      </c>
      <c r="D60" s="504" t="s">
        <v>295</v>
      </c>
      <c r="E60" s="189" t="str">
        <f>'5- Identificación de Riesgos'!D60</f>
        <v xml:space="preserve">2.Falta de ética  de los servidores judiciales 
</v>
      </c>
      <c r="F60" s="560" t="str">
        <f>'5- Identificación de Riesgos'!H60</f>
        <v>Muy Baja - 1</v>
      </c>
      <c r="G60" s="504" t="str">
        <f>'5- Identificación de Riesgos'!M60</f>
        <v>Mayor - 4</v>
      </c>
      <c r="H60" s="504" t="str">
        <f>'5- Identificación de Riesgos'!N60</f>
        <v>Alto  - 4</v>
      </c>
      <c r="I60" s="91"/>
      <c r="J60" s="555" t="str">
        <f>'6- Valoración Controles'!T60</f>
        <v>Muy Baja - 1</v>
      </c>
      <c r="K60" s="555" t="str">
        <f>'6- Valoración Controles'!U60</f>
        <v>Mayor - 4</v>
      </c>
      <c r="L60" s="557" t="e">
        <f>AVERAGE(#REF!)</f>
        <v>#REF!</v>
      </c>
      <c r="M60" s="437" t="str">
        <f>'6- Valoración Controles'!V60</f>
        <v>Alto  - 4</v>
      </c>
      <c r="N60" s="437" t="s">
        <v>403</v>
      </c>
      <c r="O60" s="190"/>
      <c r="P60" s="190"/>
      <c r="Q60" s="191"/>
    </row>
    <row r="61" spans="1:17" ht="13.5" customHeight="1">
      <c r="A61" s="502"/>
      <c r="B61" s="437"/>
      <c r="C61" s="442"/>
      <c r="D61" s="442"/>
      <c r="E61" s="189" t="str">
        <f>'5- Identificación de Riesgos'!D61</f>
        <v xml:space="preserve">3 Fallas en los controles de los procesos </v>
      </c>
      <c r="F61" s="448"/>
      <c r="G61" s="553"/>
      <c r="H61" s="442"/>
      <c r="I61" s="91"/>
      <c r="J61" s="555"/>
      <c r="K61" s="555"/>
      <c r="L61" s="557"/>
      <c r="M61" s="437"/>
      <c r="N61" s="437"/>
      <c r="O61" s="190"/>
      <c r="P61" s="190"/>
      <c r="Q61" s="191"/>
    </row>
    <row r="62" spans="1:17" ht="13.5" customHeight="1">
      <c r="A62" s="502"/>
      <c r="B62" s="437"/>
      <c r="C62" s="442"/>
      <c r="D62" s="442"/>
      <c r="E62" s="189">
        <f>'5- Identificación de Riesgos'!D62</f>
        <v>0</v>
      </c>
      <c r="F62" s="448"/>
      <c r="G62" s="553"/>
      <c r="H62" s="442"/>
      <c r="I62" s="91"/>
      <c r="J62" s="555"/>
      <c r="K62" s="555"/>
      <c r="L62" s="557"/>
      <c r="M62" s="437"/>
      <c r="N62" s="437"/>
      <c r="O62" s="190"/>
      <c r="P62" s="190"/>
      <c r="Q62" s="191"/>
    </row>
    <row r="63" spans="1:17" ht="13.5" customHeight="1">
      <c r="A63" s="502"/>
      <c r="B63" s="437"/>
      <c r="C63" s="442"/>
      <c r="D63" s="442"/>
      <c r="E63" s="189">
        <f>'5- Identificación de Riesgos'!D63</f>
        <v>0</v>
      </c>
      <c r="F63" s="448"/>
      <c r="G63" s="553"/>
      <c r="H63" s="442"/>
      <c r="I63" s="91"/>
      <c r="J63" s="555"/>
      <c r="K63" s="555"/>
      <c r="L63" s="557"/>
      <c r="M63" s="437"/>
      <c r="N63" s="437"/>
      <c r="O63" s="190"/>
      <c r="P63" s="190"/>
      <c r="Q63" s="191"/>
    </row>
    <row r="64" spans="1:17" ht="13.5" customHeight="1">
      <c r="A64" s="502"/>
      <c r="B64" s="437"/>
      <c r="C64" s="442"/>
      <c r="D64" s="442"/>
      <c r="E64" s="189">
        <f>'5- Identificación de Riesgos'!D64</f>
        <v>0</v>
      </c>
      <c r="F64" s="448"/>
      <c r="G64" s="553"/>
      <c r="H64" s="442"/>
      <c r="I64" s="91"/>
      <c r="J64" s="555"/>
      <c r="K64" s="555"/>
      <c r="L64" s="557"/>
      <c r="M64" s="437"/>
      <c r="N64" s="437"/>
      <c r="O64" s="190"/>
      <c r="P64" s="190"/>
      <c r="Q64" s="191"/>
    </row>
    <row r="65" spans="1:17" ht="13.5" customHeight="1">
      <c r="A65" s="502"/>
      <c r="B65" s="437"/>
      <c r="C65" s="442"/>
      <c r="D65" s="442"/>
      <c r="E65" s="189">
        <f>'5- Identificación de Riesgos'!D65</f>
        <v>0</v>
      </c>
      <c r="F65" s="448"/>
      <c r="G65" s="553"/>
      <c r="H65" s="442"/>
      <c r="I65" s="91"/>
      <c r="J65" s="555"/>
      <c r="K65" s="555"/>
      <c r="L65" s="557"/>
      <c r="M65" s="437"/>
      <c r="N65" s="437"/>
      <c r="O65" s="190"/>
      <c r="P65" s="190"/>
      <c r="Q65" s="191"/>
    </row>
    <row r="66" spans="1:17" ht="13.5" customHeight="1">
      <c r="A66" s="502"/>
      <c r="B66" s="437"/>
      <c r="C66" s="442"/>
      <c r="D66" s="442"/>
      <c r="E66" s="189">
        <f>'5- Identificación de Riesgos'!D66</f>
        <v>0</v>
      </c>
      <c r="F66" s="448"/>
      <c r="G66" s="553"/>
      <c r="H66" s="442"/>
      <c r="I66" s="91"/>
      <c r="J66" s="555"/>
      <c r="K66" s="555"/>
      <c r="L66" s="557"/>
      <c r="M66" s="437"/>
      <c r="N66" s="437"/>
      <c r="O66" s="190"/>
      <c r="P66" s="190"/>
      <c r="Q66" s="191"/>
    </row>
    <row r="67" spans="1:17" ht="13.5" customHeight="1">
      <c r="A67" s="502"/>
      <c r="B67" s="437"/>
      <c r="C67" s="442"/>
      <c r="D67" s="442"/>
      <c r="E67" s="189">
        <f>'5- Identificación de Riesgos'!D67</f>
        <v>0</v>
      </c>
      <c r="F67" s="448"/>
      <c r="G67" s="553"/>
      <c r="H67" s="442"/>
      <c r="I67" s="91"/>
      <c r="J67" s="555"/>
      <c r="K67" s="555"/>
      <c r="L67" s="557"/>
      <c r="M67" s="437"/>
      <c r="N67" s="437"/>
      <c r="O67" s="190"/>
      <c r="P67" s="190"/>
      <c r="Q67" s="191"/>
    </row>
    <row r="68" spans="1:17" ht="13.5" customHeight="1">
      <c r="A68" s="502"/>
      <c r="B68" s="437"/>
      <c r="C68" s="442"/>
      <c r="D68" s="442"/>
      <c r="E68" s="189">
        <f>'5- Identificación de Riesgos'!D68</f>
        <v>0</v>
      </c>
      <c r="F68" s="448"/>
      <c r="G68" s="553"/>
      <c r="H68" s="442"/>
      <c r="I68" s="91"/>
      <c r="J68" s="555"/>
      <c r="K68" s="555"/>
      <c r="L68" s="557"/>
      <c r="M68" s="437"/>
      <c r="N68" s="437"/>
      <c r="O68" s="190"/>
      <c r="P68" s="190"/>
      <c r="Q68" s="191"/>
    </row>
    <row r="69" spans="1:17" ht="13.5" customHeight="1" thickBot="1">
      <c r="A69" s="503"/>
      <c r="B69" s="438"/>
      <c r="C69" s="443"/>
      <c r="D69" s="443"/>
      <c r="E69" s="192">
        <f>'5- Identificación de Riesgos'!D69</f>
        <v>0</v>
      </c>
      <c r="F69" s="449"/>
      <c r="G69" s="554"/>
      <c r="H69" s="443"/>
      <c r="I69" s="159"/>
      <c r="J69" s="556"/>
      <c r="K69" s="556"/>
      <c r="L69" s="558"/>
      <c r="M69" s="504"/>
      <c r="N69" s="438"/>
      <c r="O69" s="193"/>
      <c r="P69" s="193"/>
      <c r="Q69" s="194"/>
    </row>
    <row r="70" spans="1:17" ht="13.5" customHeight="1">
      <c r="A70" s="574">
        <v>7</v>
      </c>
      <c r="B70" s="437" t="str">
        <f>'5- Identificación de Riesgos'!B70</f>
        <v xml:space="preserve">Recibir, ofrecer, prometer, entregar o aceptar dadivas  o beneficios a nombre propio o de terceros para  demorar, retener, alterar o direccionar fallos judiciales </v>
      </c>
      <c r="C70" s="504" t="str">
        <f>'5- Identificación de Riesgos'!C70</f>
        <v xml:space="preserve">Proferir  sentencias judiciales incumplmiendo los principios de la administracion de justicia o sin la observancia de los Codigos  Procesales en la materia </v>
      </c>
      <c r="D70" s="504" t="s">
        <v>295</v>
      </c>
      <c r="E70" s="189" t="e">
        <f>'5- Identificación de Riesgos'!#REF!</f>
        <v>#REF!</v>
      </c>
      <c r="F70" s="560" t="str">
        <f>'5- Identificación de Riesgos'!H70</f>
        <v>Muy Baja - 1</v>
      </c>
      <c r="G70" s="504" t="str">
        <f>'5- Identificación de Riesgos'!M70</f>
        <v>Mayor - 4</v>
      </c>
      <c r="H70" s="504" t="str">
        <f>'5- Identificación de Riesgos'!N70</f>
        <v>Alto  - 4</v>
      </c>
      <c r="I70" s="91"/>
      <c r="J70" s="555" t="str">
        <f>'6- Valoración Controles'!T70</f>
        <v>Muy Baja - 1</v>
      </c>
      <c r="K70" s="555" t="str">
        <f>'6- Valoración Controles'!U70</f>
        <v>Mayor - 4</v>
      </c>
      <c r="L70" s="557" t="e">
        <f>AVERAGE(#REF!)</f>
        <v>#REF!</v>
      </c>
      <c r="M70" s="437" t="str">
        <f>'6- Valoración Controles'!V70</f>
        <v>Alto  - 4</v>
      </c>
      <c r="N70" s="437" t="s">
        <v>403</v>
      </c>
      <c r="O70" s="190"/>
      <c r="P70" s="190"/>
      <c r="Q70" s="191"/>
    </row>
    <row r="71" spans="1:17" ht="13.5" customHeight="1">
      <c r="A71" s="502"/>
      <c r="B71" s="437"/>
      <c r="C71" s="442"/>
      <c r="D71" s="442"/>
      <c r="E71" s="189" t="e">
        <f>'5- Identificación de Riesgos'!#REF!</f>
        <v>#REF!</v>
      </c>
      <c r="F71" s="448"/>
      <c r="G71" s="553"/>
      <c r="H71" s="442"/>
      <c r="I71" s="91"/>
      <c r="J71" s="555"/>
      <c r="K71" s="555"/>
      <c r="L71" s="557"/>
      <c r="M71" s="437"/>
      <c r="N71" s="437"/>
      <c r="O71" s="190"/>
      <c r="P71" s="190"/>
      <c r="Q71" s="191"/>
    </row>
    <row r="72" spans="1:17" ht="13.5" customHeight="1">
      <c r="A72" s="502"/>
      <c r="B72" s="437"/>
      <c r="C72" s="442"/>
      <c r="D72" s="442"/>
      <c r="E72" s="189" t="e">
        <f>'5- Identificación de Riesgos'!#REF!</f>
        <v>#REF!</v>
      </c>
      <c r="F72" s="448"/>
      <c r="G72" s="553"/>
      <c r="H72" s="442"/>
      <c r="I72" s="91"/>
      <c r="J72" s="555"/>
      <c r="K72" s="555"/>
      <c r="L72" s="557"/>
      <c r="M72" s="437"/>
      <c r="N72" s="437"/>
      <c r="O72" s="190"/>
      <c r="P72" s="190"/>
      <c r="Q72" s="191"/>
    </row>
    <row r="73" spans="1:17" ht="13.5" customHeight="1">
      <c r="A73" s="502"/>
      <c r="B73" s="437"/>
      <c r="C73" s="442"/>
      <c r="D73" s="442"/>
      <c r="E73" s="189" t="e">
        <f>'5- Identificación de Riesgos'!#REF!</f>
        <v>#REF!</v>
      </c>
      <c r="F73" s="448"/>
      <c r="G73" s="553"/>
      <c r="H73" s="442"/>
      <c r="I73" s="91"/>
      <c r="J73" s="555"/>
      <c r="K73" s="555"/>
      <c r="L73" s="557"/>
      <c r="M73" s="437"/>
      <c r="N73" s="437"/>
      <c r="O73" s="190"/>
      <c r="P73" s="190"/>
      <c r="Q73" s="191"/>
    </row>
    <row r="74" spans="1:17" ht="13.5" customHeight="1">
      <c r="A74" s="502"/>
      <c r="B74" s="437"/>
      <c r="C74" s="442"/>
      <c r="D74" s="442"/>
      <c r="E74" s="189" t="e">
        <f>'5- Identificación de Riesgos'!#REF!</f>
        <v>#REF!</v>
      </c>
      <c r="F74" s="448"/>
      <c r="G74" s="553"/>
      <c r="H74" s="442"/>
      <c r="I74" s="91"/>
      <c r="J74" s="555"/>
      <c r="K74" s="555"/>
      <c r="L74" s="557"/>
      <c r="M74" s="437"/>
      <c r="N74" s="437"/>
      <c r="O74" s="190"/>
      <c r="P74" s="190"/>
      <c r="Q74" s="191"/>
    </row>
    <row r="75" spans="1:17" ht="13.5" customHeight="1">
      <c r="A75" s="502"/>
      <c r="B75" s="437"/>
      <c r="C75" s="442"/>
      <c r="D75" s="442"/>
      <c r="E75" s="189" t="e">
        <f>'5- Identificación de Riesgos'!#REF!</f>
        <v>#REF!</v>
      </c>
      <c r="F75" s="448"/>
      <c r="G75" s="553"/>
      <c r="H75" s="442"/>
      <c r="I75" s="91"/>
      <c r="J75" s="555"/>
      <c r="K75" s="555"/>
      <c r="L75" s="557"/>
      <c r="M75" s="437"/>
      <c r="N75" s="437"/>
      <c r="O75" s="190"/>
      <c r="P75" s="190"/>
      <c r="Q75" s="191"/>
    </row>
    <row r="76" spans="1:17" ht="13.5" customHeight="1">
      <c r="A76" s="502"/>
      <c r="B76" s="437"/>
      <c r="C76" s="442"/>
      <c r="D76" s="442"/>
      <c r="E76" s="189" t="e">
        <f>'5- Identificación de Riesgos'!#REF!</f>
        <v>#REF!</v>
      </c>
      <c r="F76" s="448"/>
      <c r="G76" s="553"/>
      <c r="H76" s="442"/>
      <c r="I76" s="91"/>
      <c r="J76" s="555"/>
      <c r="K76" s="555"/>
      <c r="L76" s="557"/>
      <c r="M76" s="437"/>
      <c r="N76" s="437"/>
      <c r="O76" s="190"/>
      <c r="P76" s="190"/>
      <c r="Q76" s="191"/>
    </row>
    <row r="77" spans="1:17" ht="13.5" customHeight="1">
      <c r="A77" s="502"/>
      <c r="B77" s="437"/>
      <c r="C77" s="442"/>
      <c r="D77" s="442"/>
      <c r="E77" s="189" t="e">
        <f>'5- Identificación de Riesgos'!#REF!</f>
        <v>#REF!</v>
      </c>
      <c r="F77" s="448"/>
      <c r="G77" s="553"/>
      <c r="H77" s="442"/>
      <c r="I77" s="91"/>
      <c r="J77" s="555"/>
      <c r="K77" s="555"/>
      <c r="L77" s="557"/>
      <c r="M77" s="437"/>
      <c r="N77" s="437"/>
      <c r="O77" s="190"/>
      <c r="P77" s="190"/>
      <c r="Q77" s="191"/>
    </row>
    <row r="78" spans="1:17" ht="13.5" customHeight="1">
      <c r="A78" s="502"/>
      <c r="B78" s="437"/>
      <c r="C78" s="442"/>
      <c r="D78" s="442"/>
      <c r="E78" s="189" t="e">
        <f>'5- Identificación de Riesgos'!#REF!</f>
        <v>#REF!</v>
      </c>
      <c r="F78" s="448"/>
      <c r="G78" s="553"/>
      <c r="H78" s="442"/>
      <c r="I78" s="91"/>
      <c r="J78" s="555"/>
      <c r="K78" s="555"/>
      <c r="L78" s="557"/>
      <c r="M78" s="437"/>
      <c r="N78" s="437"/>
      <c r="O78" s="190"/>
      <c r="P78" s="190"/>
      <c r="Q78" s="191"/>
    </row>
    <row r="79" spans="1:17" ht="13.5" customHeight="1" thickBot="1">
      <c r="A79" s="503"/>
      <c r="B79" s="438"/>
      <c r="C79" s="443"/>
      <c r="D79" s="443"/>
      <c r="E79" s="192" t="e">
        <f>'5- Identificación de Riesgos'!#REF!</f>
        <v>#REF!</v>
      </c>
      <c r="F79" s="449"/>
      <c r="G79" s="554"/>
      <c r="H79" s="443"/>
      <c r="I79" s="159"/>
      <c r="J79" s="556"/>
      <c r="K79" s="556"/>
      <c r="L79" s="558"/>
      <c r="M79" s="504"/>
      <c r="N79" s="438"/>
      <c r="O79" s="193"/>
      <c r="P79" s="193"/>
      <c r="Q79" s="194"/>
    </row>
  </sheetData>
  <mergeCells count="112">
    <mergeCell ref="M70:M79"/>
    <mergeCell ref="N70:N79"/>
    <mergeCell ref="G70:G79"/>
    <mergeCell ref="H70:H79"/>
    <mergeCell ref="J70:J79"/>
    <mergeCell ref="K70:K79"/>
    <mergeCell ref="L70:L79"/>
    <mergeCell ref="A70:A79"/>
    <mergeCell ref="B70:B79"/>
    <mergeCell ref="C70:C79"/>
    <mergeCell ref="D70:D79"/>
    <mergeCell ref="F70:F79"/>
    <mergeCell ref="A60:A69"/>
    <mergeCell ref="B60:B69"/>
    <mergeCell ref="C60:C69"/>
    <mergeCell ref="D60:D69"/>
    <mergeCell ref="F60:F69"/>
    <mergeCell ref="G60:G69"/>
    <mergeCell ref="H60:H69"/>
    <mergeCell ref="J60:J69"/>
    <mergeCell ref="K60:K69"/>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M20:M29"/>
    <mergeCell ref="N20:N29"/>
    <mergeCell ref="L60:L69"/>
    <mergeCell ref="M60:M69"/>
    <mergeCell ref="N60:N69"/>
    <mergeCell ref="M10:M19"/>
    <mergeCell ref="N10:N19"/>
    <mergeCell ref="C10:C19"/>
    <mergeCell ref="D10:D19"/>
    <mergeCell ref="J8:J9"/>
    <mergeCell ref="H8:H9"/>
    <mergeCell ref="C8:C9"/>
    <mergeCell ref="D8:D9"/>
    <mergeCell ref="B8:B9"/>
    <mergeCell ref="A10:A19"/>
    <mergeCell ref="B10:B19"/>
    <mergeCell ref="C5:Q5"/>
    <mergeCell ref="C6:Q6"/>
    <mergeCell ref="L8:L9"/>
    <mergeCell ref="F10:F19"/>
    <mergeCell ref="K8:K9"/>
    <mergeCell ref="I8:I9"/>
    <mergeCell ref="E8:E9"/>
    <mergeCell ref="L10:L19"/>
    <mergeCell ref="A6:B6"/>
    <mergeCell ref="H20:H29"/>
    <mergeCell ref="J20:J29"/>
    <mergeCell ref="L20:L29"/>
    <mergeCell ref="A20:A29"/>
    <mergeCell ref="B20:B29"/>
    <mergeCell ref="K20:K29"/>
    <mergeCell ref="G10:G19"/>
    <mergeCell ref="H10:H19"/>
    <mergeCell ref="J10:J19"/>
    <mergeCell ref="K10:K19"/>
    <mergeCell ref="D20:D29"/>
    <mergeCell ref="C20:C29"/>
    <mergeCell ref="A30:A39"/>
    <mergeCell ref="B30:B39"/>
    <mergeCell ref="C30:C39"/>
    <mergeCell ref="D30:D39"/>
    <mergeCell ref="F30:F39"/>
    <mergeCell ref="C40:C49"/>
    <mergeCell ref="G30:G39"/>
    <mergeCell ref="F20:F29"/>
    <mergeCell ref="G20:G29"/>
    <mergeCell ref="A50:A59"/>
    <mergeCell ref="B50:B59"/>
    <mergeCell ref="C50:C59"/>
    <mergeCell ref="D50:D59"/>
    <mergeCell ref="F50:F59"/>
    <mergeCell ref="D40:D49"/>
    <mergeCell ref="F40:F49"/>
    <mergeCell ref="A40:A49"/>
    <mergeCell ref="B40:B49"/>
    <mergeCell ref="M50:M59"/>
    <mergeCell ref="N50:N59"/>
    <mergeCell ref="G50:G59"/>
    <mergeCell ref="H50:H59"/>
    <mergeCell ref="J50:J59"/>
    <mergeCell ref="K50:K59"/>
    <mergeCell ref="L50:L59"/>
    <mergeCell ref="H30:H39"/>
    <mergeCell ref="G40:G49"/>
    <mergeCell ref="M30:M39"/>
    <mergeCell ref="N30:N39"/>
    <mergeCell ref="M40:M49"/>
    <mergeCell ref="N40:N49"/>
    <mergeCell ref="L40:L49"/>
    <mergeCell ref="J30:J39"/>
    <mergeCell ref="K30:K39"/>
    <mergeCell ref="J40:J49"/>
    <mergeCell ref="K40:K49"/>
    <mergeCell ref="H40:H49"/>
    <mergeCell ref="L30:L39"/>
  </mergeCells>
  <conditionalFormatting sqref="F10 F20 F30 F40 F50">
    <cfRule type="containsText" dxfId="398" priority="587" operator="containsText" text="Muy Baja">
      <formula>NOT(ISERROR(SEARCH("Muy Baja",F10)))</formula>
    </cfRule>
    <cfRule type="containsText" dxfId="397" priority="588" operator="containsText" text="Baja">
      <formula>NOT(ISERROR(SEARCH("Baja",F10)))</formula>
    </cfRule>
    <cfRule type="containsText" dxfId="396" priority="589" operator="containsText" text="Muy Alta">
      <formula>NOT(ISERROR(SEARCH("Muy Alta",F10)))</formula>
    </cfRule>
    <cfRule type="containsText" dxfId="395" priority="591" operator="containsText" text="Alta">
      <formula>NOT(ISERROR(SEARCH("Alta",F10)))</formula>
    </cfRule>
    <cfRule type="containsText" dxfId="394" priority="592" operator="containsText" text="Media">
      <formula>NOT(ISERROR(SEARCH("Media",F10)))</formula>
    </cfRule>
    <cfRule type="containsText" dxfId="393" priority="593" operator="containsText" text="Media">
      <formula>NOT(ISERROR(SEARCH("Media",F10)))</formula>
    </cfRule>
    <cfRule type="containsText" dxfId="392" priority="594" operator="containsText" text="Media">
      <formula>NOT(ISERROR(SEARCH("Media",F10)))</formula>
    </cfRule>
    <cfRule type="containsText" dxfId="391" priority="595" operator="containsText" text="Muy Baja">
      <formula>NOT(ISERROR(SEARCH("Muy Baja",F10)))</formula>
    </cfRule>
    <cfRule type="containsText" dxfId="390" priority="596" operator="containsText" text="Baja">
      <formula>NOT(ISERROR(SEARCH("Baja",F10)))</formula>
    </cfRule>
    <cfRule type="containsText" dxfId="389" priority="597" operator="containsText" text="Muy Baja">
      <formula>NOT(ISERROR(SEARCH("Muy Baja",F10)))</formula>
    </cfRule>
    <cfRule type="containsText" dxfId="388" priority="598" operator="containsText" text="Muy Baja">
      <formula>NOT(ISERROR(SEARCH("Muy Baja",F10)))</formula>
    </cfRule>
    <cfRule type="containsText" dxfId="387" priority="599" operator="containsText" text="Muy Baja">
      <formula>NOT(ISERROR(SEARCH("Muy Baja",F10)))</formula>
    </cfRule>
    <cfRule type="containsText" dxfId="386" priority="600" operator="containsText" text="Muy Baja'Tabla probabilidad'!">
      <formula>NOT(ISERROR(SEARCH("Muy Baja'Tabla probabilidad'!",F10)))</formula>
    </cfRule>
    <cfRule type="containsText" dxfId="385" priority="601" operator="containsText" text="Muy bajo">
      <formula>NOT(ISERROR(SEARCH("Muy bajo",F10)))</formula>
    </cfRule>
    <cfRule type="containsText" dxfId="384" priority="602" operator="containsText" text="Alta">
      <formula>NOT(ISERROR(SEARCH("Alta",F10)))</formula>
    </cfRule>
    <cfRule type="containsText" dxfId="383" priority="603" operator="containsText" text="Media">
      <formula>NOT(ISERROR(SEARCH("Media",F10)))</formula>
    </cfRule>
    <cfRule type="containsText" dxfId="382" priority="604" operator="containsText" text="Baja">
      <formula>NOT(ISERROR(SEARCH("Baja",F10)))</formula>
    </cfRule>
    <cfRule type="containsText" dxfId="381" priority="605" operator="containsText" text="Muy baja">
      <formula>NOT(ISERROR(SEARCH("Muy baja",F10)))</formula>
    </cfRule>
    <cfRule type="cellIs" dxfId="380" priority="608" operator="between">
      <formula>1</formula>
      <formula>2</formula>
    </cfRule>
    <cfRule type="cellIs" dxfId="379" priority="609" operator="between">
      <formula>0</formula>
      <formula>2</formula>
    </cfRule>
  </conditionalFormatting>
  <conditionalFormatting sqref="F60">
    <cfRule type="containsText" dxfId="378" priority="189" operator="containsText" text="Muy Baja">
      <formula>NOT(ISERROR(SEARCH("Muy Baja",F60)))</formula>
    </cfRule>
    <cfRule type="containsText" dxfId="377" priority="190" operator="containsText" text="Baja">
      <formula>NOT(ISERROR(SEARCH("Baja",F60)))</formula>
    </cfRule>
    <cfRule type="containsText" dxfId="376" priority="191" operator="containsText" text="Muy Alta">
      <formula>NOT(ISERROR(SEARCH("Muy Alta",F60)))</formula>
    </cfRule>
    <cfRule type="containsText" dxfId="375" priority="192" operator="containsText" text="Alta">
      <formula>NOT(ISERROR(SEARCH("Alta",F60)))</formula>
    </cfRule>
    <cfRule type="containsText" dxfId="374" priority="193" operator="containsText" text="Media">
      <formula>NOT(ISERROR(SEARCH("Media",F60)))</formula>
    </cfRule>
    <cfRule type="containsText" dxfId="373" priority="194" operator="containsText" text="Media">
      <formula>NOT(ISERROR(SEARCH("Media",F60)))</formula>
    </cfRule>
    <cfRule type="containsText" dxfId="372" priority="195" operator="containsText" text="Media">
      <formula>NOT(ISERROR(SEARCH("Media",F60)))</formula>
    </cfRule>
    <cfRule type="containsText" dxfId="371" priority="196" operator="containsText" text="Muy Baja">
      <formula>NOT(ISERROR(SEARCH("Muy Baja",F60)))</formula>
    </cfRule>
    <cfRule type="containsText" dxfId="370" priority="197" operator="containsText" text="Baja">
      <formula>NOT(ISERROR(SEARCH("Baja",F60)))</formula>
    </cfRule>
    <cfRule type="containsText" dxfId="369" priority="198" operator="containsText" text="Muy Baja">
      <formula>NOT(ISERROR(SEARCH("Muy Baja",F60)))</formula>
    </cfRule>
    <cfRule type="containsText" dxfId="368" priority="199" operator="containsText" text="Muy Baja">
      <formula>NOT(ISERROR(SEARCH("Muy Baja",F60)))</formula>
    </cfRule>
    <cfRule type="containsText" dxfId="367" priority="200" operator="containsText" text="Muy Baja">
      <formula>NOT(ISERROR(SEARCH("Muy Baja",F60)))</formula>
    </cfRule>
    <cfRule type="containsText" dxfId="366" priority="201" operator="containsText" text="Muy Baja'Tabla probabilidad'!">
      <formula>NOT(ISERROR(SEARCH("Muy Baja'Tabla probabilidad'!",F60)))</formula>
    </cfRule>
    <cfRule type="containsText" dxfId="365" priority="202" operator="containsText" text="Muy bajo">
      <formula>NOT(ISERROR(SEARCH("Muy bajo",F60)))</formula>
    </cfRule>
    <cfRule type="containsText" dxfId="364" priority="203" operator="containsText" text="Alta">
      <formula>NOT(ISERROR(SEARCH("Alta",F60)))</formula>
    </cfRule>
    <cfRule type="containsText" dxfId="363" priority="204" operator="containsText" text="Media">
      <formula>NOT(ISERROR(SEARCH("Media",F60)))</formula>
    </cfRule>
    <cfRule type="containsText" dxfId="362" priority="205" operator="containsText" text="Baja">
      <formula>NOT(ISERROR(SEARCH("Baja",F60)))</formula>
    </cfRule>
    <cfRule type="containsText" dxfId="361" priority="206" operator="containsText" text="Muy baja">
      <formula>NOT(ISERROR(SEARCH("Muy baja",F60)))</formula>
    </cfRule>
    <cfRule type="cellIs" dxfId="360" priority="209" operator="between">
      <formula>1</formula>
      <formula>2</formula>
    </cfRule>
    <cfRule type="cellIs" dxfId="359" priority="210" operator="between">
      <formula>0</formula>
      <formula>2</formula>
    </cfRule>
  </conditionalFormatting>
  <conditionalFormatting sqref="F70">
    <cfRule type="containsText" dxfId="358" priority="63" operator="containsText" text="Muy Baja">
      <formula>NOT(ISERROR(SEARCH("Muy Baja",F70)))</formula>
    </cfRule>
    <cfRule type="containsText" dxfId="357" priority="64" operator="containsText" text="Baja">
      <formula>NOT(ISERROR(SEARCH("Baja",F70)))</formula>
    </cfRule>
    <cfRule type="containsText" dxfId="356" priority="65" operator="containsText" text="Muy Alta">
      <formula>NOT(ISERROR(SEARCH("Muy Alta",F70)))</formula>
    </cfRule>
    <cfRule type="containsText" dxfId="355" priority="66" operator="containsText" text="Alta">
      <formula>NOT(ISERROR(SEARCH("Alta",F70)))</formula>
    </cfRule>
    <cfRule type="containsText" dxfId="354" priority="67" operator="containsText" text="Media">
      <formula>NOT(ISERROR(SEARCH("Media",F70)))</formula>
    </cfRule>
    <cfRule type="containsText" dxfId="353" priority="68" operator="containsText" text="Media">
      <formula>NOT(ISERROR(SEARCH("Media",F70)))</formula>
    </cfRule>
    <cfRule type="containsText" dxfId="352" priority="69" operator="containsText" text="Media">
      <formula>NOT(ISERROR(SEARCH("Media",F70)))</formula>
    </cfRule>
    <cfRule type="containsText" dxfId="351" priority="70" operator="containsText" text="Muy Baja">
      <formula>NOT(ISERROR(SEARCH("Muy Baja",F70)))</formula>
    </cfRule>
    <cfRule type="containsText" dxfId="350" priority="71" operator="containsText" text="Baja">
      <formula>NOT(ISERROR(SEARCH("Baja",F70)))</formula>
    </cfRule>
    <cfRule type="containsText" dxfId="349" priority="72" operator="containsText" text="Muy Baja">
      <formula>NOT(ISERROR(SEARCH("Muy Baja",F70)))</formula>
    </cfRule>
    <cfRule type="containsText" dxfId="348" priority="73" operator="containsText" text="Muy Baja">
      <formula>NOT(ISERROR(SEARCH("Muy Baja",F70)))</formula>
    </cfRule>
    <cfRule type="containsText" dxfId="347" priority="74" operator="containsText" text="Muy Baja">
      <formula>NOT(ISERROR(SEARCH("Muy Baja",F70)))</formula>
    </cfRule>
    <cfRule type="containsText" dxfId="346" priority="75" operator="containsText" text="Muy Baja'Tabla probabilidad'!">
      <formula>NOT(ISERROR(SEARCH("Muy Baja'Tabla probabilidad'!",F70)))</formula>
    </cfRule>
    <cfRule type="containsText" dxfId="345" priority="76" operator="containsText" text="Muy bajo">
      <formula>NOT(ISERROR(SEARCH("Muy bajo",F70)))</formula>
    </cfRule>
    <cfRule type="containsText" dxfId="344" priority="77" operator="containsText" text="Alta">
      <formula>NOT(ISERROR(SEARCH("Alta",F70)))</formula>
    </cfRule>
    <cfRule type="containsText" dxfId="343" priority="78" operator="containsText" text="Media">
      <formula>NOT(ISERROR(SEARCH("Media",F70)))</formula>
    </cfRule>
    <cfRule type="containsText" dxfId="342" priority="79" operator="containsText" text="Baja">
      <formula>NOT(ISERROR(SEARCH("Baja",F70)))</formula>
    </cfRule>
    <cfRule type="containsText" dxfId="341" priority="80" operator="containsText" text="Muy baja">
      <formula>NOT(ISERROR(SEARCH("Muy baja",F70)))</formula>
    </cfRule>
    <cfRule type="cellIs" dxfId="340" priority="83" operator="between">
      <formula>1</formula>
      <formula>2</formula>
    </cfRule>
    <cfRule type="cellIs" dxfId="339" priority="84" operator="between">
      <formula>0</formula>
      <formula>2</formula>
    </cfRule>
  </conditionalFormatting>
  <conditionalFormatting sqref="G10 G20 G30 G40 G50">
    <cfRule type="containsText" dxfId="338" priority="581" operator="containsText" text="Catastrófico">
      <formula>NOT(ISERROR(SEARCH("Catastrófico",G10)))</formula>
    </cfRule>
    <cfRule type="containsText" dxfId="337" priority="582" operator="containsText" text="Mayor">
      <formula>NOT(ISERROR(SEARCH("Mayor",G10)))</formula>
    </cfRule>
    <cfRule type="containsText" dxfId="336" priority="583" operator="containsText" text="Alta">
      <formula>NOT(ISERROR(SEARCH("Alta",G10)))</formula>
    </cfRule>
    <cfRule type="containsText" dxfId="335" priority="584" operator="containsText" text="Moderado">
      <formula>NOT(ISERROR(SEARCH("Moderado",G10)))</formula>
    </cfRule>
    <cfRule type="containsText" dxfId="334" priority="585" operator="containsText" text="Menor">
      <formula>NOT(ISERROR(SEARCH("Menor",G10)))</formula>
    </cfRule>
    <cfRule type="containsText" dxfId="333" priority="586" operator="containsText" text="Leve">
      <formula>NOT(ISERROR(SEARCH("Leve",G10)))</formula>
    </cfRule>
  </conditionalFormatting>
  <conditionalFormatting sqref="G60">
    <cfRule type="containsText" dxfId="332" priority="183" operator="containsText" text="Catastrófico">
      <formula>NOT(ISERROR(SEARCH("Catastrófico",G60)))</formula>
    </cfRule>
    <cfRule type="containsText" dxfId="331" priority="184" operator="containsText" text="Mayor">
      <formula>NOT(ISERROR(SEARCH("Mayor",G60)))</formula>
    </cfRule>
    <cfRule type="containsText" dxfId="330" priority="185" operator="containsText" text="Alta">
      <formula>NOT(ISERROR(SEARCH("Alta",G60)))</formula>
    </cfRule>
    <cfRule type="containsText" dxfId="329" priority="186" operator="containsText" text="Moderado">
      <formula>NOT(ISERROR(SEARCH("Moderado",G60)))</formula>
    </cfRule>
    <cfRule type="containsText" dxfId="328" priority="187" operator="containsText" text="Menor">
      <formula>NOT(ISERROR(SEARCH("Menor",G60)))</formula>
    </cfRule>
    <cfRule type="containsText" dxfId="327" priority="188" operator="containsText" text="Leve">
      <formula>NOT(ISERROR(SEARCH("Leve",G60)))</formula>
    </cfRule>
  </conditionalFormatting>
  <conditionalFormatting sqref="G70">
    <cfRule type="containsText" dxfId="326" priority="57" operator="containsText" text="Catastrófico">
      <formula>NOT(ISERROR(SEARCH("Catastrófico",G70)))</formula>
    </cfRule>
    <cfRule type="containsText" dxfId="325" priority="58" operator="containsText" text="Mayor">
      <formula>NOT(ISERROR(SEARCH("Mayor",G70)))</formula>
    </cfRule>
    <cfRule type="containsText" dxfId="324" priority="59" operator="containsText" text="Alta">
      <formula>NOT(ISERROR(SEARCH("Alta",G70)))</formula>
    </cfRule>
    <cfRule type="containsText" dxfId="323" priority="60" operator="containsText" text="Moderado">
      <formula>NOT(ISERROR(SEARCH("Moderado",G70)))</formula>
    </cfRule>
    <cfRule type="containsText" dxfId="322" priority="61" operator="containsText" text="Menor">
      <formula>NOT(ISERROR(SEARCH("Menor",G70)))</formula>
    </cfRule>
    <cfRule type="containsText" dxfId="321" priority="62" operator="containsText" text="Leve">
      <formula>NOT(ISERROR(SEARCH("Leve",G70)))</formula>
    </cfRule>
  </conditionalFormatting>
  <conditionalFormatting sqref="H10:I10 H20:I20 H30:I30 H40:I40 H50:I50">
    <cfRule type="containsText" dxfId="320" priority="576" operator="containsText" text="Extremo">
      <formula>NOT(ISERROR(SEARCH("Extremo",H10)))</formula>
    </cfRule>
    <cfRule type="containsText" dxfId="319" priority="577" operator="containsText" text="Alto">
      <formula>NOT(ISERROR(SEARCH("Alto",H10)))</formula>
    </cfRule>
    <cfRule type="containsText" dxfId="318" priority="578" operator="containsText" text="Bajo">
      <formula>NOT(ISERROR(SEARCH("Bajo",H10)))</formula>
    </cfRule>
    <cfRule type="containsText" dxfId="317" priority="579" operator="containsText" text="Moderado">
      <formula>NOT(ISERROR(SEARCH("Moderado",H10)))</formula>
    </cfRule>
    <cfRule type="containsText" dxfId="316" priority="580" operator="containsText" text="Extremo">
      <formula>NOT(ISERROR(SEARCH("Extremo",H10)))</formula>
    </cfRule>
  </conditionalFormatting>
  <conditionalFormatting sqref="H60:I60">
    <cfRule type="containsText" dxfId="315" priority="178" operator="containsText" text="Extremo">
      <formula>NOT(ISERROR(SEARCH("Extremo",H60)))</formula>
    </cfRule>
    <cfRule type="containsText" dxfId="314" priority="179" operator="containsText" text="Alto">
      <formula>NOT(ISERROR(SEARCH("Alto",H60)))</formula>
    </cfRule>
    <cfRule type="containsText" dxfId="313" priority="180" operator="containsText" text="Bajo">
      <formula>NOT(ISERROR(SEARCH("Bajo",H60)))</formula>
    </cfRule>
    <cfRule type="containsText" dxfId="312" priority="181" operator="containsText" text="Moderado">
      <formula>NOT(ISERROR(SEARCH("Moderado",H60)))</formula>
    </cfRule>
    <cfRule type="containsText" dxfId="311" priority="182" operator="containsText" text="Extremo">
      <formula>NOT(ISERROR(SEARCH("Extremo",H60)))</formula>
    </cfRule>
  </conditionalFormatting>
  <conditionalFormatting sqref="H70:I70">
    <cfRule type="containsText" dxfId="310" priority="52" operator="containsText" text="Extremo">
      <formula>NOT(ISERROR(SEARCH("Extremo",H70)))</formula>
    </cfRule>
    <cfRule type="containsText" dxfId="309" priority="53" operator="containsText" text="Alto">
      <formula>NOT(ISERROR(SEARCH("Alto",H70)))</formula>
    </cfRule>
    <cfRule type="containsText" dxfId="308" priority="54" operator="containsText" text="Bajo">
      <formula>NOT(ISERROR(SEARCH("Bajo",H70)))</formula>
    </cfRule>
    <cfRule type="containsText" dxfId="307" priority="55" operator="containsText" text="Moderado">
      <formula>NOT(ISERROR(SEARCH("Moderado",H70)))</formula>
    </cfRule>
    <cfRule type="containsText" dxfId="306" priority="56" operator="containsText" text="Extremo">
      <formula>NOT(ISERROR(SEARCH("Extremo",H70)))</formula>
    </cfRule>
  </conditionalFormatting>
  <conditionalFormatting sqref="J10:J49">
    <cfRule type="containsText" dxfId="305" priority="545" operator="containsText" text="Muy Alta">
      <formula>NOT(ISERROR(SEARCH("Muy Alta",J10)))</formula>
    </cfRule>
    <cfRule type="containsText" dxfId="304" priority="546" operator="containsText" text="Alta">
      <formula>NOT(ISERROR(SEARCH("Alta",J10)))</formula>
    </cfRule>
    <cfRule type="containsText" dxfId="303" priority="547" operator="containsText" text="Media">
      <formula>NOT(ISERROR(SEARCH("Media",J10)))</formula>
    </cfRule>
    <cfRule type="containsText" dxfId="302" priority="548" operator="containsText" text="Baja">
      <formula>NOT(ISERROR(SEARCH("Baja",J10)))</formula>
    </cfRule>
    <cfRule type="containsText" dxfId="301" priority="549" operator="containsText" text="Muy Baja">
      <formula>NOT(ISERROR(SEARCH("Muy Baja",J10)))</formula>
    </cfRule>
  </conditionalFormatting>
  <conditionalFormatting sqref="J10:J79">
    <cfRule type="containsText" dxfId="300" priority="263" operator="containsText" text="Muy Baja">
      <formula>NOT(ISERROR(SEARCH("Muy Baja",J10)))</formula>
    </cfRule>
  </conditionalFormatting>
  <conditionalFormatting sqref="J50:J79">
    <cfRule type="containsText" dxfId="299" priority="253" operator="containsText" text="Muy Baja">
      <formula>NOT(ISERROR(SEARCH("Muy Baja",J50)))</formula>
    </cfRule>
    <cfRule type="containsText" dxfId="298" priority="259" operator="containsText" text="Muy Alta">
      <formula>NOT(ISERROR(SEARCH("Muy Alta",J50)))</formula>
    </cfRule>
    <cfRule type="containsText" dxfId="297" priority="260" operator="containsText" text="Alta">
      <formula>NOT(ISERROR(SEARCH("Alta",J50)))</formula>
    </cfRule>
    <cfRule type="containsText" dxfId="296" priority="261" operator="containsText" text="Media">
      <formula>NOT(ISERROR(SEARCH("Media",J50)))</formula>
    </cfRule>
    <cfRule type="containsText" dxfId="295" priority="262" operator="containsText" text="Baja">
      <formula>NOT(ISERROR(SEARCH("Baja",J50)))</formula>
    </cfRule>
  </conditionalFormatting>
  <conditionalFormatting sqref="K10:K79">
    <cfRule type="containsText" dxfId="294" priority="254" operator="containsText" text="Catastrófico">
      <formula>NOT(ISERROR(SEARCH("Catastrófico",K10)))</formula>
    </cfRule>
    <cfRule type="containsText" dxfId="293" priority="255" operator="containsText" text="Moderado">
      <formula>NOT(ISERROR(SEARCH("Moderado",K10)))</formula>
    </cfRule>
    <cfRule type="containsText" dxfId="292" priority="256" operator="containsText" text="Menor">
      <formula>NOT(ISERROR(SEARCH("Menor",K10)))</formula>
    </cfRule>
    <cfRule type="containsText" dxfId="291" priority="257" operator="containsText" text="Leve">
      <formula>NOT(ISERROR(SEARCH("Leve",K10)))</formula>
    </cfRule>
    <cfRule type="containsText" dxfId="290" priority="258" operator="containsText" text="Mayor">
      <formula>NOT(ISERROR(SEARCH("Mayor",K10)))</formula>
    </cfRule>
  </conditionalFormatting>
  <conditionalFormatting sqref="M10 M20 M30 M40">
    <cfRule type="containsText" dxfId="289" priority="550" operator="containsText" text="Extremo">
      <formula>NOT(ISERROR(SEARCH("Extremo",M10)))</formula>
    </cfRule>
    <cfRule type="containsText" dxfId="288" priority="551" operator="containsText" text="Alto">
      <formula>NOT(ISERROR(SEARCH("Alto",M10)))</formula>
    </cfRule>
    <cfRule type="containsText" dxfId="287" priority="552" operator="containsText" text="Moderado">
      <formula>NOT(ISERROR(SEARCH("Moderado",M10)))</formula>
    </cfRule>
    <cfRule type="containsText" dxfId="286" priority="553" operator="containsText" text="Menor">
      <formula>NOT(ISERROR(SEARCH("Menor",M10)))</formula>
    </cfRule>
    <cfRule type="containsText" dxfId="285" priority="554" operator="containsText" text="Bajo">
      <formula>NOT(ISERROR(SEARCH("Bajo",M10)))</formula>
    </cfRule>
    <cfRule type="containsText" dxfId="284" priority="555" operator="containsText" text="Moderado">
      <formula>NOT(ISERROR(SEARCH("Moderado",M10)))</formula>
    </cfRule>
    <cfRule type="containsText" dxfId="283" priority="556" operator="containsText" text="Extremo">
      <formula>NOT(ISERROR(SEARCH("Extremo",M10)))</formula>
    </cfRule>
    <cfRule type="containsText" dxfId="282" priority="557" operator="containsText" text="Baja">
      <formula>NOT(ISERROR(SEARCH("Baja",M10)))</formula>
    </cfRule>
    <cfRule type="containsText" dxfId="281" priority="558" operator="containsText" text="Alto">
      <formula>NOT(ISERROR(SEARCH("Alto",M10)))</formula>
    </cfRule>
  </conditionalFormatting>
  <conditionalFormatting sqref="M50">
    <cfRule type="containsText" dxfId="280" priority="264" operator="containsText" text="Extremo">
      <formula>NOT(ISERROR(SEARCH("Extremo",M50)))</formula>
    </cfRule>
    <cfRule type="containsText" dxfId="279" priority="265" operator="containsText" text="Alto">
      <formula>NOT(ISERROR(SEARCH("Alto",M50)))</formula>
    </cfRule>
    <cfRule type="containsText" dxfId="278" priority="266" operator="containsText" text="Moderado">
      <formula>NOT(ISERROR(SEARCH("Moderado",M50)))</formula>
    </cfRule>
    <cfRule type="containsText" dxfId="277" priority="267" operator="containsText" text="Menor">
      <formula>NOT(ISERROR(SEARCH("Menor",M50)))</formula>
    </cfRule>
    <cfRule type="containsText" dxfId="276" priority="268" operator="containsText" text="Bajo">
      <formula>NOT(ISERROR(SEARCH("Bajo",M50)))</formula>
    </cfRule>
    <cfRule type="containsText" dxfId="275" priority="269" operator="containsText" text="Moderado">
      <formula>NOT(ISERROR(SEARCH("Moderado",M50)))</formula>
    </cfRule>
    <cfRule type="containsText" dxfId="274" priority="270" operator="containsText" text="Extremo">
      <formula>NOT(ISERROR(SEARCH("Extremo",M50)))</formula>
    </cfRule>
    <cfRule type="containsText" dxfId="273" priority="271" operator="containsText" text="Baja">
      <formula>NOT(ISERROR(SEARCH("Baja",M50)))</formula>
    </cfRule>
    <cfRule type="containsText" dxfId="272" priority="272" operator="containsText" text="Alto">
      <formula>NOT(ISERROR(SEARCH("Alto",M50)))</formula>
    </cfRule>
  </conditionalFormatting>
  <conditionalFormatting sqref="M60">
    <cfRule type="containsText" dxfId="271" priority="169" operator="containsText" text="Extremo">
      <formula>NOT(ISERROR(SEARCH("Extremo",M60)))</formula>
    </cfRule>
    <cfRule type="containsText" dxfId="270" priority="170" operator="containsText" text="Alto">
      <formula>NOT(ISERROR(SEARCH("Alto",M60)))</formula>
    </cfRule>
    <cfRule type="containsText" dxfId="269" priority="171" operator="containsText" text="Moderado">
      <formula>NOT(ISERROR(SEARCH("Moderado",M60)))</formula>
    </cfRule>
    <cfRule type="containsText" dxfId="268" priority="172" operator="containsText" text="Menor">
      <formula>NOT(ISERROR(SEARCH("Menor",M60)))</formula>
    </cfRule>
    <cfRule type="containsText" dxfId="267" priority="173" operator="containsText" text="Bajo">
      <formula>NOT(ISERROR(SEARCH("Bajo",M60)))</formula>
    </cfRule>
    <cfRule type="containsText" dxfId="266" priority="174" operator="containsText" text="Moderado">
      <formula>NOT(ISERROR(SEARCH("Moderado",M60)))</formula>
    </cfRule>
    <cfRule type="containsText" dxfId="265" priority="175" operator="containsText" text="Extremo">
      <formula>NOT(ISERROR(SEARCH("Extremo",M60)))</formula>
    </cfRule>
    <cfRule type="containsText" dxfId="264" priority="176" operator="containsText" text="Baja">
      <formula>NOT(ISERROR(SEARCH("Baja",M60)))</formula>
    </cfRule>
    <cfRule type="containsText" dxfId="263" priority="177" operator="containsText" text="Alto">
      <formula>NOT(ISERROR(SEARCH("Alto",M60)))</formula>
    </cfRule>
  </conditionalFormatting>
  <conditionalFormatting sqref="M70">
    <cfRule type="containsText" dxfId="262" priority="43" operator="containsText" text="Extremo">
      <formula>NOT(ISERROR(SEARCH("Extremo",M70)))</formula>
    </cfRule>
    <cfRule type="containsText" dxfId="261" priority="44" operator="containsText" text="Alto">
      <formula>NOT(ISERROR(SEARCH("Alto",M70)))</formula>
    </cfRule>
    <cfRule type="containsText" dxfId="260" priority="45" operator="containsText" text="Moderado">
      <formula>NOT(ISERROR(SEARCH("Moderado",M70)))</formula>
    </cfRule>
    <cfRule type="containsText" dxfId="259" priority="46" operator="containsText" text="Menor">
      <formula>NOT(ISERROR(SEARCH("Menor",M70)))</formula>
    </cfRule>
    <cfRule type="containsText" dxfId="258" priority="47" operator="containsText" text="Bajo">
      <formula>NOT(ISERROR(SEARCH("Bajo",M70)))</formula>
    </cfRule>
    <cfRule type="containsText" dxfId="257" priority="48" operator="containsText" text="Moderado">
      <formula>NOT(ISERROR(SEARCH("Moderado",M70)))</formula>
    </cfRule>
    <cfRule type="containsText" dxfId="256" priority="49" operator="containsText" text="Extremo">
      <formula>NOT(ISERROR(SEARCH("Extremo",M70)))</formula>
    </cfRule>
    <cfRule type="containsText" dxfId="255" priority="50" operator="containsText" text="Baja">
      <formula>NOT(ISERROR(SEARCH("Baja",M70)))</formula>
    </cfRule>
    <cfRule type="containsText" dxfId="254" priority="51" operator="containsText" text="Alto">
      <formula>NOT(ISERROR(SEARCH("Alto",M70)))</formula>
    </cfRule>
  </conditionalFormatting>
  <dataValidations count="1">
    <dataValidation type="list" allowBlank="1" showInputMessage="1" showErrorMessage="1" sqref="D10:D79" xr:uid="{00000000-0002-0000-06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606"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607"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 F50</xm:sqref>
        </x14:conditionalFormatting>
        <x14:conditionalFormatting xmlns:xm="http://schemas.microsoft.com/office/excel/2006/main">
          <x14:cfRule type="containsText" priority="207" operator="containsText" id="{37B1FF55-3E45-460B-95E7-60D085119331}">
            <xm:f>NOT(ISERROR(SEARCH('8- Políticas de Administración '!$B$5,F60)))</xm:f>
            <xm:f>'8- Políticas de Administración '!$B$5</xm:f>
            <x14:dxf>
              <font>
                <color rgb="FF006100"/>
              </font>
              <fill>
                <patternFill>
                  <bgColor rgb="FFC6EFCE"/>
                </patternFill>
              </fill>
            </x14:dxf>
          </x14:cfRule>
          <x14:cfRule type="containsText" priority="208" operator="containsText" id="{C867839D-11E6-4724-8481-E951D7A735DE}">
            <xm:f>NOT(ISERROR(SEARCH('8- Políticas de Administración '!$B$5,F60)))</xm:f>
            <xm:f>'8- Políticas de Administración '!$B$5</xm:f>
            <x14:dxf>
              <font>
                <color rgb="FF9C0006"/>
              </font>
              <fill>
                <patternFill>
                  <bgColor rgb="FFFFC7CE"/>
                </patternFill>
              </fill>
            </x14:dxf>
          </x14:cfRule>
          <xm:sqref>F60</xm:sqref>
        </x14:conditionalFormatting>
        <x14:conditionalFormatting xmlns:xm="http://schemas.microsoft.com/office/excel/2006/main">
          <x14:cfRule type="containsText" priority="81" operator="containsText" id="{B789873B-1499-470E-AC4A-852F1DABE718}">
            <xm:f>NOT(ISERROR(SEARCH('8- Políticas de Administración '!$B$5,F70)))</xm:f>
            <xm:f>'8- Políticas de Administración '!$B$5</xm:f>
            <x14:dxf>
              <font>
                <color rgb="FF006100"/>
              </font>
              <fill>
                <patternFill>
                  <bgColor rgb="FFC6EFCE"/>
                </patternFill>
              </fill>
            </x14:dxf>
          </x14:cfRule>
          <x14:cfRule type="containsText" priority="82" operator="containsText" id="{3720DE3E-57B0-4635-83EB-15526E5A76B6}">
            <xm:f>NOT(ISERROR(SEARCH('8- Políticas de Administración '!$B$5,F70)))</xm:f>
            <xm:f>'8- Políticas de Administración '!$B$5</xm:f>
            <x14:dxf>
              <font>
                <color rgb="FF9C0006"/>
              </font>
              <fill>
                <patternFill>
                  <bgColor rgb="FFFFC7CE"/>
                </patternFill>
              </fill>
            </x14:dxf>
          </x14:cfRule>
          <xm:sqref>F70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'9- Matriz de Calor '!$S$8:$S$11</xm:f>
          </x14:formula1>
          <xm:sqref>N10:N79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H718"/>
  <sheetViews>
    <sheetView showGridLines="0" zoomScale="70" zoomScaleNormal="70" workbookViewId="0">
      <selection activeCell="A6" sqref="A6"/>
    </sheetView>
  </sheetViews>
  <sheetFormatPr baseColWidth="10" defaultColWidth="11.42578125" defaultRowHeight="15"/>
  <cols>
    <col min="2" max="2" width="24.28515625" customWidth="1"/>
    <col min="3" max="3" width="62.85546875" customWidth="1"/>
    <col min="4" max="4" width="10.28515625" bestFit="1" customWidth="1"/>
    <col min="5" max="5" width="84.28515625" style="50" customWidth="1"/>
    <col min="6" max="6" width="24.7109375" customWidth="1"/>
    <col min="7" max="7" width="11.5703125" customWidth="1"/>
    <col min="8" max="8" width="13.7109375" customWidth="1"/>
    <col min="9" max="9" width="38.140625" hidden="1" customWidth="1"/>
    <col min="10" max="13" width="11.5703125" customWidth="1"/>
    <col min="14" max="14" width="11.5703125" style="131"/>
    <col min="15" max="15" width="102.7109375" style="249" customWidth="1"/>
    <col min="16" max="32" width="11.5703125" style="99"/>
    <col min="33" max="36" width="11.42578125" style="3"/>
    <col min="37" max="138" width="11.42578125" style="2"/>
  </cols>
  <sheetData>
    <row r="1" spans="1:138" s="2" customFormat="1">
      <c r="E1" s="47"/>
      <c r="N1" s="128"/>
      <c r="O1" s="244"/>
      <c r="P1" s="3"/>
      <c r="Q1" s="3"/>
      <c r="R1" s="3"/>
      <c r="S1" s="3"/>
      <c r="T1" s="3"/>
      <c r="U1" s="3"/>
      <c r="V1" s="3"/>
      <c r="W1" s="3"/>
      <c r="X1" s="3"/>
      <c r="Y1" s="3"/>
      <c r="Z1" s="3"/>
      <c r="AA1" s="3"/>
      <c r="AB1" s="3"/>
      <c r="AC1" s="3"/>
      <c r="AD1" s="3"/>
      <c r="AE1" s="3"/>
      <c r="AF1" s="3"/>
      <c r="AG1" s="3"/>
      <c r="AH1" s="3"/>
      <c r="AI1" s="3"/>
      <c r="AJ1" s="3"/>
    </row>
    <row r="2" spans="1:138" ht="24" thickBot="1">
      <c r="A2" s="2"/>
      <c r="B2" s="584" t="s">
        <v>405</v>
      </c>
      <c r="C2" s="584"/>
      <c r="D2" s="584"/>
      <c r="E2" s="584"/>
      <c r="F2" s="88"/>
      <c r="G2" s="2"/>
      <c r="H2" s="2"/>
      <c r="I2" s="2"/>
      <c r="J2" s="2"/>
      <c r="K2" s="2"/>
      <c r="L2" s="2"/>
      <c r="M2" s="2"/>
      <c r="N2" s="128"/>
      <c r="O2" s="244"/>
      <c r="P2" s="3"/>
      <c r="Q2" s="3"/>
      <c r="R2" s="3"/>
      <c r="S2" s="3"/>
      <c r="T2" s="3"/>
      <c r="U2" s="3"/>
      <c r="V2" s="3"/>
      <c r="W2" s="3"/>
      <c r="X2" s="3"/>
      <c r="Y2" s="3"/>
      <c r="Z2" s="3"/>
      <c r="AA2" s="3"/>
      <c r="AB2" s="3"/>
      <c r="AC2" s="3"/>
      <c r="AD2" s="3"/>
      <c r="AE2" s="3"/>
      <c r="AF2" s="3"/>
    </row>
    <row r="3" spans="1:138" ht="15.75" thickTop="1">
      <c r="A3" s="2"/>
      <c r="B3" s="15"/>
      <c r="C3" s="15"/>
      <c r="D3" s="15"/>
      <c r="E3" s="48"/>
      <c r="F3" s="2"/>
      <c r="G3" s="2"/>
      <c r="H3" s="2"/>
      <c r="I3" s="2"/>
      <c r="J3" s="2"/>
      <c r="K3" s="2"/>
      <c r="L3" s="2"/>
      <c r="M3" s="2"/>
      <c r="N3" s="128"/>
      <c r="O3" s="244"/>
      <c r="P3" s="3"/>
      <c r="Q3" s="3"/>
      <c r="R3" s="3"/>
      <c r="S3" s="3"/>
      <c r="T3" s="3"/>
      <c r="U3" s="3"/>
      <c r="V3" s="3"/>
      <c r="W3" s="3"/>
      <c r="X3" s="3"/>
      <c r="Y3" s="3"/>
      <c r="Z3" s="3"/>
      <c r="AA3" s="3"/>
      <c r="AB3" s="3"/>
      <c r="AC3" s="3"/>
      <c r="AD3" s="3"/>
      <c r="AE3" s="3"/>
      <c r="AF3" s="3"/>
    </row>
    <row r="4" spans="1:138" ht="21">
      <c r="A4" s="2"/>
      <c r="B4" s="63"/>
      <c r="C4" s="64" t="s">
        <v>406</v>
      </c>
      <c r="D4" s="64"/>
      <c r="E4" s="64" t="s">
        <v>407</v>
      </c>
      <c r="F4" s="65"/>
      <c r="G4" s="2"/>
      <c r="H4" s="2"/>
      <c r="I4" s="2"/>
      <c r="J4" s="2"/>
      <c r="K4" s="2"/>
      <c r="L4" s="2"/>
      <c r="M4" s="2"/>
      <c r="N4" s="128"/>
      <c r="O4" s="244"/>
      <c r="P4" s="3"/>
      <c r="Q4" s="3"/>
      <c r="R4" s="3"/>
      <c r="S4" s="3"/>
      <c r="T4" s="3"/>
      <c r="U4" s="3"/>
      <c r="V4" s="3"/>
      <c r="W4" s="3"/>
      <c r="X4" s="3"/>
      <c r="Y4" s="3"/>
      <c r="Z4" s="3"/>
      <c r="AA4" s="3"/>
      <c r="AB4" s="3"/>
      <c r="AC4" s="3"/>
      <c r="AD4" s="3"/>
      <c r="AE4" s="3"/>
      <c r="AF4" s="3"/>
    </row>
    <row r="5" spans="1:138" ht="40.5">
      <c r="A5" s="2"/>
      <c r="B5" s="63"/>
      <c r="C5" s="64" t="s">
        <v>408</v>
      </c>
      <c r="D5" s="64"/>
      <c r="E5" s="66" t="s">
        <v>409</v>
      </c>
      <c r="F5" s="64" t="s">
        <v>407</v>
      </c>
      <c r="G5" s="2"/>
      <c r="H5" s="2"/>
      <c r="I5" s="2"/>
      <c r="J5" s="2"/>
      <c r="K5" s="2"/>
      <c r="L5" s="2"/>
      <c r="M5" s="2"/>
      <c r="N5" s="128"/>
      <c r="O5" s="244"/>
      <c r="P5" s="3"/>
      <c r="Q5" s="3"/>
      <c r="R5" s="3"/>
      <c r="S5" s="3"/>
      <c r="T5" s="3"/>
      <c r="U5" s="3"/>
      <c r="V5" s="3"/>
      <c r="W5" s="3"/>
      <c r="X5" s="3"/>
      <c r="Y5" s="3"/>
      <c r="Z5" s="3"/>
      <c r="AA5" s="3"/>
      <c r="AB5" s="3"/>
      <c r="AC5" s="3"/>
      <c r="AD5" s="3"/>
      <c r="AE5" s="3"/>
      <c r="AF5" s="3"/>
    </row>
    <row r="6" spans="1:138" ht="20.25">
      <c r="A6" s="2"/>
      <c r="B6" s="67" t="s">
        <v>410</v>
      </c>
      <c r="C6" s="113" t="s">
        <v>411</v>
      </c>
      <c r="D6" s="68">
        <v>0.04</v>
      </c>
      <c r="E6" s="69" t="s">
        <v>412</v>
      </c>
      <c r="F6" s="70">
        <v>1</v>
      </c>
      <c r="G6" s="2"/>
      <c r="H6" s="52"/>
      <c r="I6" s="2"/>
      <c r="J6" s="2"/>
      <c r="K6" s="2"/>
      <c r="L6" s="2"/>
      <c r="M6" s="2"/>
      <c r="N6" s="128"/>
      <c r="O6" s="245"/>
      <c r="P6" s="3"/>
      <c r="Q6" s="3"/>
      <c r="R6" s="3"/>
      <c r="S6" s="3"/>
      <c r="T6" s="3"/>
      <c r="U6" s="3"/>
      <c r="V6" s="3"/>
      <c r="W6" s="3"/>
      <c r="X6" s="3"/>
      <c r="Y6" s="3"/>
      <c r="Z6" s="3"/>
      <c r="AA6" s="3"/>
      <c r="AB6" s="3"/>
      <c r="AC6" s="3"/>
      <c r="AD6" s="3"/>
      <c r="AE6" s="3"/>
      <c r="AF6" s="3"/>
    </row>
    <row r="7" spans="1:138" ht="20.25">
      <c r="A7" s="2"/>
      <c r="B7" s="71" t="s">
        <v>413</v>
      </c>
      <c r="C7" s="113" t="s">
        <v>414</v>
      </c>
      <c r="D7" s="68">
        <v>0.09</v>
      </c>
      <c r="E7" s="69" t="s">
        <v>415</v>
      </c>
      <c r="F7" s="70">
        <v>2</v>
      </c>
      <c r="G7" s="2"/>
      <c r="H7" s="2"/>
      <c r="I7" s="2"/>
      <c r="J7" s="2"/>
      <c r="K7" s="2"/>
      <c r="L7" s="2"/>
      <c r="M7" s="2"/>
      <c r="N7" s="128"/>
      <c r="O7" s="245"/>
      <c r="P7" s="3"/>
      <c r="Q7" s="3"/>
      <c r="R7" s="3"/>
      <c r="S7" s="3"/>
      <c r="T7" s="3"/>
      <c r="U7" s="3"/>
      <c r="V7" s="3"/>
      <c r="W7" s="3"/>
      <c r="X7" s="3"/>
      <c r="Y7" s="3"/>
      <c r="Z7" s="3"/>
      <c r="AA7" s="3"/>
      <c r="AB7" s="3"/>
      <c r="AC7" s="3"/>
      <c r="AD7" s="3"/>
      <c r="AE7" s="3"/>
      <c r="AF7" s="3"/>
    </row>
    <row r="8" spans="1:138" ht="20.25">
      <c r="A8" s="2"/>
      <c r="B8" s="72" t="s">
        <v>416</v>
      </c>
      <c r="C8" s="113" t="s">
        <v>417</v>
      </c>
      <c r="D8" s="68">
        <v>0.28999999999999998</v>
      </c>
      <c r="E8" s="69" t="s">
        <v>418</v>
      </c>
      <c r="F8" s="70">
        <v>3</v>
      </c>
      <c r="G8" s="2"/>
      <c r="H8" s="2"/>
      <c r="I8" s="2"/>
      <c r="J8" s="2"/>
      <c r="K8" s="2"/>
      <c r="L8" s="2"/>
      <c r="M8" s="2"/>
      <c r="N8" s="128"/>
      <c r="O8" s="245"/>
      <c r="P8" s="3"/>
      <c r="Q8" s="3"/>
      <c r="R8" s="3"/>
      <c r="S8" s="3"/>
      <c r="T8" s="3"/>
      <c r="U8" s="3"/>
      <c r="V8" s="3"/>
      <c r="W8" s="3"/>
      <c r="X8" s="3"/>
      <c r="Y8" s="3"/>
      <c r="Z8" s="3"/>
      <c r="AA8" s="3"/>
      <c r="AB8" s="3"/>
      <c r="AC8" s="3"/>
      <c r="AD8" s="3"/>
      <c r="AE8" s="3"/>
      <c r="AF8" s="3"/>
    </row>
    <row r="9" spans="1:138" ht="20.25">
      <c r="A9" s="2"/>
      <c r="B9" s="73" t="s">
        <v>419</v>
      </c>
      <c r="C9" s="113" t="s">
        <v>420</v>
      </c>
      <c r="D9" s="68">
        <v>0.49</v>
      </c>
      <c r="E9" s="69" t="s">
        <v>421</v>
      </c>
      <c r="F9" s="70">
        <v>4</v>
      </c>
      <c r="G9" s="2"/>
      <c r="H9" s="2"/>
      <c r="I9" s="2"/>
      <c r="J9" s="2"/>
      <c r="K9" s="2"/>
      <c r="L9" s="2"/>
      <c r="M9" s="2"/>
      <c r="N9" s="128"/>
      <c r="O9" s="245"/>
      <c r="P9" s="3"/>
      <c r="Q9" s="3"/>
      <c r="R9" s="3"/>
      <c r="S9" s="3"/>
      <c r="T9" s="3"/>
      <c r="U9" s="3"/>
      <c r="V9" s="3"/>
      <c r="W9" s="3"/>
      <c r="X9" s="3"/>
      <c r="Y9" s="3"/>
      <c r="Z9" s="3"/>
      <c r="AA9" s="3"/>
      <c r="AB9" s="3"/>
      <c r="AC9" s="3"/>
      <c r="AD9" s="3"/>
      <c r="AE9" s="3"/>
      <c r="AF9" s="3"/>
    </row>
    <row r="10" spans="1:138" ht="20.25">
      <c r="A10" s="2"/>
      <c r="B10" s="74" t="s">
        <v>422</v>
      </c>
      <c r="C10" s="113" t="s">
        <v>423</v>
      </c>
      <c r="D10" s="68">
        <v>1</v>
      </c>
      <c r="E10" s="69" t="s">
        <v>424</v>
      </c>
      <c r="F10" s="70">
        <v>5</v>
      </c>
      <c r="G10" s="2"/>
      <c r="H10" s="2"/>
      <c r="I10" s="93" t="s">
        <v>425</v>
      </c>
      <c r="J10" s="2"/>
      <c r="K10" s="2"/>
      <c r="L10" s="2"/>
      <c r="M10" s="2"/>
      <c r="N10" s="128"/>
      <c r="O10" s="245"/>
      <c r="P10" s="3"/>
      <c r="Q10" s="3"/>
      <c r="R10" s="3"/>
      <c r="S10" s="3"/>
      <c r="T10" s="3"/>
      <c r="U10" s="3"/>
      <c r="V10" s="3"/>
      <c r="W10" s="3"/>
      <c r="X10" s="3"/>
      <c r="Y10" s="3"/>
      <c r="Z10" s="3"/>
      <c r="AA10" s="3"/>
      <c r="AB10" s="3"/>
      <c r="AC10" s="3"/>
      <c r="AD10" s="3"/>
      <c r="AE10" s="3"/>
      <c r="AF10" s="3"/>
    </row>
    <row r="11" spans="1:138" ht="16.5">
      <c r="A11" s="2"/>
      <c r="B11" s="4"/>
      <c r="C11" s="3"/>
      <c r="D11" s="3"/>
      <c r="E11" s="49"/>
      <c r="F11" s="2"/>
      <c r="G11" s="2"/>
      <c r="H11" s="2"/>
      <c r="I11" s="2"/>
      <c r="J11" s="2"/>
      <c r="K11" s="2"/>
      <c r="L11" s="2"/>
      <c r="M11" s="2"/>
      <c r="N11" s="128"/>
      <c r="O11" s="244"/>
      <c r="P11" s="3"/>
      <c r="Q11" s="3"/>
      <c r="R11" s="3"/>
      <c r="S11" s="3"/>
      <c r="T11" s="3"/>
      <c r="U11" s="3"/>
      <c r="V11" s="3"/>
      <c r="W11" s="3"/>
      <c r="X11" s="3"/>
      <c r="Y11" s="3"/>
      <c r="Z11" s="3"/>
      <c r="AA11" s="3"/>
      <c r="AB11" s="3"/>
      <c r="AC11" s="3"/>
      <c r="AD11" s="3"/>
      <c r="AE11" s="3"/>
      <c r="AF11" s="3"/>
    </row>
    <row r="12" spans="1:138">
      <c r="A12" s="2"/>
      <c r="B12" s="2"/>
      <c r="C12" s="2"/>
      <c r="D12" s="2"/>
      <c r="E12" s="47"/>
      <c r="F12" s="2"/>
      <c r="G12" s="2"/>
      <c r="H12" s="2"/>
      <c r="I12" s="2"/>
      <c r="J12" s="2"/>
      <c r="K12" s="2"/>
      <c r="L12" s="2"/>
      <c r="M12" s="2"/>
      <c r="N12" s="128"/>
      <c r="O12" s="244"/>
      <c r="P12" s="3"/>
      <c r="Q12" s="3"/>
      <c r="R12" s="3"/>
      <c r="S12" s="3"/>
      <c r="T12" s="3"/>
      <c r="U12" s="3"/>
      <c r="V12" s="3"/>
      <c r="W12" s="3"/>
      <c r="X12" s="3"/>
      <c r="Y12" s="3"/>
      <c r="Z12" s="3"/>
      <c r="AA12" s="3"/>
      <c r="AB12" s="3"/>
      <c r="AC12" s="3"/>
      <c r="AD12" s="3"/>
      <c r="AE12" s="3"/>
      <c r="AF12" s="3"/>
    </row>
    <row r="13" spans="1:138">
      <c r="A13" s="2"/>
      <c r="B13" s="2"/>
      <c r="C13" s="2"/>
      <c r="D13" s="2"/>
      <c r="E13" s="47"/>
      <c r="F13" s="2"/>
      <c r="G13" s="2"/>
      <c r="H13" s="2"/>
      <c r="I13" s="2"/>
      <c r="J13" s="2"/>
      <c r="K13" s="2"/>
      <c r="L13" s="2"/>
      <c r="M13" s="2"/>
      <c r="N13" s="128"/>
      <c r="O13" s="244"/>
      <c r="P13" s="3"/>
      <c r="Q13" s="3"/>
      <c r="R13" s="3"/>
      <c r="S13" s="3"/>
      <c r="T13" s="3"/>
      <c r="U13" s="3"/>
      <c r="V13" s="3"/>
      <c r="W13" s="3"/>
      <c r="X13" s="3"/>
      <c r="Y13" s="3"/>
      <c r="Z13" s="3"/>
      <c r="AA13" s="3"/>
      <c r="AB13" s="3"/>
      <c r="AC13" s="3"/>
      <c r="AD13" s="3"/>
      <c r="AE13" s="3"/>
      <c r="AF13" s="3"/>
    </row>
    <row r="14" spans="1:138" ht="23.25">
      <c r="A14" s="2"/>
      <c r="B14" s="585" t="s">
        <v>426</v>
      </c>
      <c r="C14" s="585"/>
      <c r="D14" s="585"/>
      <c r="E14" s="585"/>
      <c r="F14" s="101"/>
      <c r="G14" s="62"/>
      <c r="H14" s="2"/>
      <c r="I14" s="2"/>
      <c r="J14" s="2"/>
      <c r="K14" s="2"/>
      <c r="L14" s="2"/>
      <c r="M14" s="2"/>
      <c r="N14" s="128"/>
      <c r="O14" s="244"/>
      <c r="P14" s="3"/>
      <c r="Q14" s="3"/>
      <c r="R14" s="3"/>
      <c r="S14" s="3"/>
      <c r="T14" s="3"/>
      <c r="U14" s="3"/>
      <c r="V14" s="3"/>
      <c r="W14" s="3"/>
      <c r="X14" s="3"/>
      <c r="Y14" s="3"/>
      <c r="Z14" s="3"/>
      <c r="AA14" s="3"/>
      <c r="AB14" s="3"/>
      <c r="AC14" s="3"/>
      <c r="AD14" s="3"/>
      <c r="AE14" s="3"/>
      <c r="AF14" s="3"/>
    </row>
    <row r="15" spans="1:138">
      <c r="A15" s="2"/>
      <c r="B15" s="100"/>
      <c r="C15" s="100"/>
      <c r="D15" s="100"/>
      <c r="E15" s="100"/>
      <c r="F15" s="102"/>
      <c r="G15" s="2"/>
      <c r="H15" s="2"/>
      <c r="I15" s="2"/>
      <c r="J15" s="2"/>
      <c r="K15" s="2"/>
      <c r="L15" s="2"/>
      <c r="M15" s="2"/>
      <c r="N15" s="128"/>
      <c r="O15" s="244"/>
      <c r="P15" s="3"/>
      <c r="Q15" s="3"/>
      <c r="R15" s="3"/>
      <c r="S15" s="3"/>
      <c r="T15" s="3"/>
      <c r="U15" s="3"/>
      <c r="V15" s="3"/>
      <c r="W15" s="3"/>
      <c r="X15" s="3"/>
      <c r="Y15" s="3"/>
      <c r="Z15" s="3"/>
      <c r="AA15" s="3"/>
      <c r="AB15" s="3"/>
      <c r="AC15" s="3"/>
      <c r="AD15" s="3"/>
      <c r="AE15" s="3"/>
      <c r="AF15" s="3"/>
    </row>
    <row r="16" spans="1:138" s="78" customFormat="1" ht="20.25">
      <c r="A16" s="76"/>
      <c r="B16" s="103"/>
      <c r="C16" s="583" t="s">
        <v>286</v>
      </c>
      <c r="D16" s="583"/>
      <c r="E16" s="583"/>
      <c r="F16" s="104"/>
      <c r="G16" s="76"/>
      <c r="H16" s="76"/>
      <c r="I16" s="94" t="s">
        <v>280</v>
      </c>
      <c r="J16" s="76"/>
      <c r="K16" s="76"/>
      <c r="L16" s="76"/>
      <c r="M16" s="76"/>
      <c r="N16" s="129"/>
      <c r="O16" s="246"/>
      <c r="P16" s="106"/>
      <c r="Q16" s="106"/>
      <c r="R16" s="106"/>
      <c r="S16" s="106"/>
      <c r="T16" s="106"/>
      <c r="U16" s="106"/>
      <c r="V16" s="106"/>
      <c r="W16" s="106"/>
      <c r="X16" s="106"/>
      <c r="Y16" s="106"/>
      <c r="Z16" s="106"/>
      <c r="AA16" s="106"/>
      <c r="AB16" s="106"/>
      <c r="AC16" s="106"/>
      <c r="AD16" s="106"/>
      <c r="AE16" s="106"/>
      <c r="AF16" s="106"/>
      <c r="AG16" s="106"/>
      <c r="AH16" s="106"/>
      <c r="AI16" s="106"/>
      <c r="AJ16" s="10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row>
    <row r="17" spans="1:138" s="78" customFormat="1" ht="40.5" customHeight="1">
      <c r="A17" s="76"/>
      <c r="B17" s="67" t="s">
        <v>427</v>
      </c>
      <c r="C17" s="581" t="s">
        <v>428</v>
      </c>
      <c r="D17" s="581"/>
      <c r="E17" s="581"/>
      <c r="F17" s="105">
        <v>1</v>
      </c>
      <c r="G17" s="76"/>
      <c r="H17" s="76"/>
      <c r="I17" s="93" t="s">
        <v>286</v>
      </c>
      <c r="J17" s="76"/>
      <c r="K17" s="76"/>
      <c r="L17" s="76"/>
      <c r="M17" s="76"/>
      <c r="N17" s="129"/>
      <c r="O17" s="247"/>
      <c r="P17" s="106"/>
      <c r="Q17" s="106"/>
      <c r="R17" s="106"/>
      <c r="S17" s="106"/>
      <c r="T17" s="106"/>
      <c r="U17" s="106"/>
      <c r="V17" s="106"/>
      <c r="W17" s="106"/>
      <c r="X17" s="106"/>
      <c r="Y17" s="106"/>
      <c r="Z17" s="106"/>
      <c r="AA17" s="106"/>
      <c r="AB17" s="106"/>
      <c r="AC17" s="106"/>
      <c r="AD17" s="106"/>
      <c r="AE17" s="106"/>
      <c r="AF17" s="106"/>
      <c r="AG17" s="106"/>
      <c r="AH17" s="106"/>
      <c r="AI17" s="106"/>
      <c r="AJ17" s="10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row>
    <row r="18" spans="1:138" s="78" customFormat="1" ht="33.75">
      <c r="A18" s="76"/>
      <c r="B18" s="71" t="s">
        <v>429</v>
      </c>
      <c r="C18" s="581" t="s">
        <v>287</v>
      </c>
      <c r="D18" s="581"/>
      <c r="E18" s="581"/>
      <c r="F18" s="105">
        <v>2</v>
      </c>
      <c r="G18" s="76"/>
      <c r="H18" s="76"/>
      <c r="I18" s="93" t="s">
        <v>289</v>
      </c>
      <c r="J18" s="76"/>
      <c r="K18" s="76"/>
      <c r="L18" s="76"/>
      <c r="M18" s="76"/>
      <c r="N18" s="129"/>
      <c r="O18" s="247"/>
      <c r="P18" s="106"/>
      <c r="Q18" s="106"/>
      <c r="R18" s="106"/>
      <c r="S18" s="106"/>
      <c r="T18" s="106"/>
      <c r="U18" s="106"/>
      <c r="V18" s="106"/>
      <c r="W18" s="106"/>
      <c r="X18" s="106"/>
      <c r="Y18" s="106"/>
      <c r="Z18" s="106"/>
      <c r="AA18" s="106"/>
      <c r="AB18" s="106"/>
      <c r="AC18" s="106"/>
      <c r="AD18" s="106"/>
      <c r="AE18" s="106"/>
      <c r="AF18" s="106"/>
      <c r="AG18" s="106"/>
      <c r="AH18" s="106"/>
      <c r="AI18" s="106"/>
      <c r="AJ18" s="10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row>
    <row r="19" spans="1:138" s="78" customFormat="1" ht="33.75">
      <c r="A19" s="76"/>
      <c r="B19" s="72" t="s">
        <v>430</v>
      </c>
      <c r="C19" s="581" t="s">
        <v>431</v>
      </c>
      <c r="D19" s="581"/>
      <c r="E19" s="581"/>
      <c r="F19" s="105">
        <v>3</v>
      </c>
      <c r="G19" s="76"/>
      <c r="H19" s="76"/>
      <c r="I19" s="93" t="s">
        <v>295</v>
      </c>
      <c r="J19" s="76"/>
      <c r="K19" s="76"/>
      <c r="L19" s="76"/>
      <c r="M19" s="76"/>
      <c r="N19" s="129"/>
      <c r="O19" s="247"/>
      <c r="P19" s="106"/>
      <c r="Q19" s="106"/>
      <c r="R19" s="106"/>
      <c r="S19" s="106"/>
      <c r="T19" s="106"/>
      <c r="U19" s="106"/>
      <c r="V19" s="106"/>
      <c r="W19" s="106"/>
      <c r="X19" s="106"/>
      <c r="Y19" s="106"/>
      <c r="Z19" s="106"/>
      <c r="AA19" s="106"/>
      <c r="AB19" s="106"/>
      <c r="AC19" s="106"/>
      <c r="AD19" s="106"/>
      <c r="AE19" s="106"/>
      <c r="AF19" s="106"/>
      <c r="AG19" s="106"/>
      <c r="AH19" s="106"/>
      <c r="AI19" s="106"/>
      <c r="AJ19" s="10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row>
    <row r="20" spans="1:138" s="78" customFormat="1" ht="33.75">
      <c r="A20" s="76"/>
      <c r="B20" s="73" t="s">
        <v>432</v>
      </c>
      <c r="C20" s="581" t="s">
        <v>337</v>
      </c>
      <c r="D20" s="581"/>
      <c r="E20" s="581"/>
      <c r="F20" s="105">
        <v>4</v>
      </c>
      <c r="G20" s="76"/>
      <c r="H20" s="76"/>
      <c r="I20" s="93" t="s">
        <v>292</v>
      </c>
      <c r="J20" s="76"/>
      <c r="K20" s="76"/>
      <c r="L20" s="76"/>
      <c r="M20" s="76"/>
      <c r="N20" s="129"/>
      <c r="O20" s="247"/>
      <c r="P20" s="106"/>
      <c r="Q20" s="106"/>
      <c r="R20" s="106"/>
      <c r="S20" s="106"/>
      <c r="T20" s="106"/>
      <c r="U20" s="106"/>
      <c r="V20" s="106"/>
      <c r="W20" s="106"/>
      <c r="X20" s="106"/>
      <c r="Y20" s="106"/>
      <c r="Z20" s="106"/>
      <c r="AA20" s="106"/>
      <c r="AB20" s="106"/>
      <c r="AC20" s="106"/>
      <c r="AD20" s="106"/>
      <c r="AE20" s="106"/>
      <c r="AF20" s="106"/>
      <c r="AG20" s="106"/>
      <c r="AH20" s="106"/>
      <c r="AI20" s="106"/>
      <c r="AJ20" s="10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row>
    <row r="21" spans="1:138" s="78" customFormat="1" ht="60.6" customHeight="1">
      <c r="A21" s="76"/>
      <c r="B21" s="74" t="s">
        <v>433</v>
      </c>
      <c r="C21" s="581" t="s">
        <v>331</v>
      </c>
      <c r="D21" s="581"/>
      <c r="E21" s="581"/>
      <c r="F21" s="105">
        <v>5</v>
      </c>
      <c r="G21" s="76"/>
      <c r="H21" s="76"/>
      <c r="I21" s="93" t="str">
        <f>C48</f>
        <v>Interrupción o afectación en la prestación del servicio administrativo</v>
      </c>
      <c r="J21" s="76"/>
      <c r="K21" s="76"/>
      <c r="L21" s="76"/>
      <c r="M21" s="76"/>
      <c r="N21" s="129"/>
      <c r="O21" s="247"/>
      <c r="P21" s="106"/>
      <c r="Q21" s="106"/>
      <c r="R21" s="106"/>
      <c r="S21" s="106"/>
      <c r="T21" s="106"/>
      <c r="U21" s="106"/>
      <c r="V21" s="106"/>
      <c r="W21" s="106"/>
      <c r="X21" s="106"/>
      <c r="Y21" s="106"/>
      <c r="Z21" s="106"/>
      <c r="AA21" s="106"/>
      <c r="AB21" s="106"/>
      <c r="AC21" s="106"/>
      <c r="AD21" s="106"/>
      <c r="AE21" s="106"/>
      <c r="AF21" s="106"/>
      <c r="AG21" s="106"/>
      <c r="AH21" s="106"/>
      <c r="AI21" s="106"/>
      <c r="AJ21" s="10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row>
    <row r="22" spans="1:138" s="78" customFormat="1" ht="20.25">
      <c r="A22" s="76"/>
      <c r="B22" s="84"/>
      <c r="C22" s="75"/>
      <c r="D22" s="75"/>
      <c r="E22" s="75"/>
      <c r="F22" s="85"/>
      <c r="G22" s="76"/>
      <c r="H22" s="76"/>
      <c r="I22" s="93" t="str">
        <f>C56</f>
        <v>Afectación Ambiental</v>
      </c>
      <c r="J22" s="76"/>
      <c r="K22" s="76"/>
      <c r="L22" s="76"/>
      <c r="M22" s="76"/>
      <c r="N22" s="129"/>
      <c r="O22" s="246"/>
      <c r="P22" s="106"/>
      <c r="Q22" s="106"/>
      <c r="R22" s="106"/>
      <c r="S22" s="106"/>
      <c r="T22" s="106"/>
      <c r="U22" s="106"/>
      <c r="V22" s="106"/>
      <c r="W22" s="106"/>
      <c r="X22" s="106"/>
      <c r="Y22" s="106"/>
      <c r="Z22" s="106"/>
      <c r="AA22" s="106"/>
      <c r="AB22" s="106"/>
      <c r="AC22" s="106"/>
      <c r="AD22" s="106"/>
      <c r="AE22" s="106"/>
      <c r="AF22" s="106"/>
      <c r="AG22" s="106"/>
      <c r="AH22" s="106"/>
      <c r="AI22" s="106"/>
      <c r="AJ22" s="10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row>
    <row r="23" spans="1:138" s="78" customFormat="1" ht="20.25">
      <c r="A23" s="76"/>
      <c r="B23" s="84"/>
      <c r="C23" s="75"/>
      <c r="D23" s="75"/>
      <c r="E23" s="75"/>
      <c r="F23" s="85"/>
      <c r="G23" s="76"/>
      <c r="H23" s="76"/>
      <c r="I23" s="76"/>
      <c r="J23" s="76"/>
      <c r="K23" s="76"/>
      <c r="L23" s="76"/>
      <c r="M23" s="76"/>
      <c r="N23" s="129"/>
      <c r="O23" s="246"/>
      <c r="P23" s="106"/>
      <c r="Q23" s="106"/>
      <c r="R23" s="106"/>
      <c r="S23" s="106"/>
      <c r="T23" s="106"/>
      <c r="U23" s="106"/>
      <c r="V23" s="106"/>
      <c r="W23" s="106"/>
      <c r="X23" s="106"/>
      <c r="Y23" s="106"/>
      <c r="Z23" s="106"/>
      <c r="AA23" s="106"/>
      <c r="AB23" s="106"/>
      <c r="AC23" s="106"/>
      <c r="AD23" s="106"/>
      <c r="AE23" s="106"/>
      <c r="AF23" s="106"/>
      <c r="AG23" s="106"/>
      <c r="AH23" s="106"/>
      <c r="AI23" s="106"/>
      <c r="AJ23" s="10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row>
    <row r="24" spans="1:138" s="78" customFormat="1" ht="20.25">
      <c r="A24" s="76"/>
      <c r="B24" s="77"/>
      <c r="C24" s="582" t="s">
        <v>289</v>
      </c>
      <c r="D24" s="582"/>
      <c r="E24" s="582"/>
      <c r="F24" s="85"/>
      <c r="G24" s="76"/>
      <c r="H24" s="76"/>
      <c r="I24" s="76"/>
      <c r="J24" s="76"/>
      <c r="K24" s="76"/>
      <c r="L24" s="76"/>
      <c r="M24" s="76"/>
      <c r="N24" s="129"/>
      <c r="O24" s="246"/>
      <c r="P24" s="106"/>
      <c r="Q24" s="106"/>
      <c r="R24" s="106"/>
      <c r="S24" s="106"/>
      <c r="T24" s="106"/>
      <c r="U24" s="106"/>
      <c r="V24" s="106"/>
      <c r="W24" s="106"/>
      <c r="X24" s="106"/>
      <c r="Y24" s="106"/>
      <c r="Z24" s="106"/>
      <c r="AA24" s="106"/>
      <c r="AB24" s="106"/>
      <c r="AC24" s="106"/>
      <c r="AD24" s="106"/>
      <c r="AE24" s="106"/>
      <c r="AF24" s="106"/>
      <c r="AG24" s="106"/>
      <c r="AH24" s="106"/>
      <c r="AI24" s="106"/>
      <c r="AJ24" s="10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row>
    <row r="25" spans="1:138" s="78" customFormat="1" ht="33.75">
      <c r="A25" s="76"/>
      <c r="B25" s="79" t="s">
        <v>427</v>
      </c>
      <c r="C25" s="581" t="s">
        <v>434</v>
      </c>
      <c r="D25" s="581"/>
      <c r="E25" s="581"/>
      <c r="F25" s="105">
        <v>1</v>
      </c>
      <c r="G25" s="76"/>
      <c r="H25" s="76"/>
      <c r="I25" s="76"/>
      <c r="J25" s="76"/>
      <c r="K25" s="76"/>
      <c r="L25" s="76"/>
      <c r="M25" s="76"/>
      <c r="N25" s="129"/>
      <c r="O25" s="248"/>
      <c r="P25" s="106"/>
      <c r="Q25" s="106"/>
      <c r="R25" s="106"/>
      <c r="S25" s="106"/>
      <c r="T25" s="106"/>
      <c r="U25" s="106"/>
      <c r="V25" s="106"/>
      <c r="W25" s="106"/>
      <c r="X25" s="106"/>
      <c r="Y25" s="106"/>
      <c r="Z25" s="106"/>
      <c r="AA25" s="106"/>
      <c r="AB25" s="106"/>
      <c r="AC25" s="106"/>
      <c r="AD25" s="106"/>
      <c r="AE25" s="106"/>
      <c r="AF25" s="106"/>
      <c r="AG25" s="106"/>
      <c r="AH25" s="106"/>
      <c r="AI25" s="106"/>
      <c r="AJ25" s="10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row>
    <row r="26" spans="1:138" s="78" customFormat="1" ht="33.75">
      <c r="A26" s="76"/>
      <c r="B26" s="80" t="s">
        <v>429</v>
      </c>
      <c r="C26" s="581" t="s">
        <v>435</v>
      </c>
      <c r="D26" s="581"/>
      <c r="E26" s="581"/>
      <c r="F26" s="105">
        <v>2</v>
      </c>
      <c r="G26" s="76"/>
      <c r="H26" s="76"/>
      <c r="I26" s="84"/>
      <c r="J26" s="84"/>
      <c r="K26" s="84"/>
      <c r="L26" s="84"/>
      <c r="M26" s="84"/>
      <c r="N26" s="130"/>
      <c r="O26" s="248"/>
      <c r="P26" s="106"/>
      <c r="Q26" s="106"/>
      <c r="R26" s="106"/>
      <c r="S26" s="106"/>
      <c r="T26" s="106"/>
      <c r="U26" s="106"/>
      <c r="V26" s="106"/>
      <c r="W26" s="106"/>
      <c r="X26" s="106"/>
      <c r="Y26" s="106"/>
      <c r="Z26" s="106"/>
      <c r="AA26" s="106"/>
      <c r="AB26" s="106"/>
      <c r="AC26" s="106"/>
      <c r="AD26" s="106"/>
      <c r="AE26" s="106"/>
      <c r="AF26" s="106"/>
      <c r="AG26" s="106"/>
      <c r="AH26" s="106"/>
      <c r="AI26" s="106"/>
      <c r="AJ26" s="10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row>
    <row r="27" spans="1:138" s="78" customFormat="1" ht="33.75">
      <c r="A27" s="76"/>
      <c r="B27" s="81" t="s">
        <v>430</v>
      </c>
      <c r="C27" s="581" t="s">
        <v>333</v>
      </c>
      <c r="D27" s="581"/>
      <c r="E27" s="581"/>
      <c r="F27" s="105">
        <v>3</v>
      </c>
      <c r="G27" s="76"/>
      <c r="H27" s="76"/>
      <c r="I27" s="84"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4"/>
      <c r="K27" s="84"/>
      <c r="L27" s="84"/>
      <c r="M27" s="84"/>
      <c r="N27" s="130"/>
      <c r="O27" s="248"/>
      <c r="P27" s="106"/>
      <c r="Q27" s="106"/>
      <c r="R27" s="106"/>
      <c r="S27" s="106"/>
      <c r="T27" s="106"/>
      <c r="U27" s="106"/>
      <c r="V27" s="106"/>
      <c r="W27" s="106"/>
      <c r="X27" s="106"/>
      <c r="Y27" s="106"/>
      <c r="Z27" s="106"/>
      <c r="AA27" s="106"/>
      <c r="AB27" s="106"/>
      <c r="AC27" s="106"/>
      <c r="AD27" s="106"/>
      <c r="AE27" s="106"/>
      <c r="AF27" s="106"/>
      <c r="AG27" s="106"/>
      <c r="AH27" s="106"/>
      <c r="AI27" s="106"/>
      <c r="AJ27" s="10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row>
    <row r="28" spans="1:138" s="78" customFormat="1" ht="33.75">
      <c r="A28" s="76"/>
      <c r="B28" s="82" t="s">
        <v>432</v>
      </c>
      <c r="C28" s="581" t="s">
        <v>338</v>
      </c>
      <c r="D28" s="581"/>
      <c r="E28" s="581"/>
      <c r="F28" s="105">
        <v>4</v>
      </c>
      <c r="G28" s="76"/>
      <c r="H28" s="76"/>
      <c r="I28" s="84" t="str">
        <v xml:space="preserve">Si el hecho llegara a presentarse, tendría bajo impacto o efecto sobre la entidad.
</v>
      </c>
      <c r="J28" s="84"/>
      <c r="K28" s="84"/>
      <c r="L28" s="84"/>
      <c r="M28" s="84"/>
      <c r="N28" s="130"/>
      <c r="O28" s="248"/>
      <c r="P28" s="106"/>
      <c r="Q28" s="106"/>
      <c r="R28" s="106"/>
      <c r="S28" s="106"/>
      <c r="T28" s="106"/>
      <c r="U28" s="106"/>
      <c r="V28" s="106"/>
      <c r="W28" s="106"/>
      <c r="X28" s="106"/>
      <c r="Y28" s="106"/>
      <c r="Z28" s="106"/>
      <c r="AA28" s="106"/>
      <c r="AB28" s="106"/>
      <c r="AC28" s="106"/>
      <c r="AD28" s="106"/>
      <c r="AE28" s="106"/>
      <c r="AF28" s="106"/>
      <c r="AG28" s="106"/>
      <c r="AH28" s="106"/>
      <c r="AI28" s="106"/>
      <c r="AJ28" s="10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row>
    <row r="29" spans="1:138" s="78" customFormat="1" ht="33.75">
      <c r="A29" s="76"/>
      <c r="B29" s="83" t="s">
        <v>433</v>
      </c>
      <c r="C29" s="581" t="s">
        <v>290</v>
      </c>
      <c r="D29" s="581"/>
      <c r="E29" s="581"/>
      <c r="F29" s="105">
        <v>5</v>
      </c>
      <c r="G29" s="76"/>
      <c r="H29" s="76"/>
      <c r="I29" s="84" t="str">
        <v xml:space="preserve">Si el hecho llegara a presentarse, tendría medianas consecuencias o efectos sobre la entidad.
</v>
      </c>
      <c r="J29" s="84"/>
      <c r="K29" s="84"/>
      <c r="L29" s="84"/>
      <c r="M29" s="84"/>
      <c r="N29" s="130"/>
      <c r="O29" s="248"/>
      <c r="P29" s="106"/>
      <c r="Q29" s="106"/>
      <c r="R29" s="106"/>
      <c r="S29" s="106"/>
      <c r="T29" s="106"/>
      <c r="U29" s="106"/>
      <c r="V29" s="106"/>
      <c r="W29" s="106"/>
      <c r="X29" s="106"/>
      <c r="Y29" s="106"/>
      <c r="Z29" s="106"/>
      <c r="AA29" s="106"/>
      <c r="AB29" s="106"/>
      <c r="AC29" s="106"/>
      <c r="AD29" s="106"/>
      <c r="AE29" s="106"/>
      <c r="AF29" s="106"/>
      <c r="AG29" s="106"/>
      <c r="AH29" s="106"/>
      <c r="AI29" s="106"/>
      <c r="AJ29" s="10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row>
    <row r="30" spans="1:138" s="78" customFormat="1" ht="20.25">
      <c r="A30" s="76"/>
      <c r="B30" s="84"/>
      <c r="C30" s="75"/>
      <c r="D30" s="75"/>
      <c r="E30" s="75"/>
      <c r="F30" s="85"/>
      <c r="G30" s="76"/>
      <c r="H30" s="76"/>
      <c r="I30" s="84" t="str">
        <v xml:space="preserve">Si el hecho llegara a presentarse, tendría altas consecuencias o efectos sobre la entidad
</v>
      </c>
      <c r="J30" s="84"/>
      <c r="K30" s="84"/>
      <c r="L30" s="84"/>
      <c r="M30" s="84"/>
      <c r="N30" s="130"/>
      <c r="O30" s="246"/>
      <c r="P30" s="106"/>
      <c r="Q30" s="106"/>
      <c r="R30" s="106"/>
      <c r="S30" s="106"/>
      <c r="T30" s="106"/>
      <c r="U30" s="106"/>
      <c r="V30" s="106"/>
      <c r="W30" s="106"/>
      <c r="X30" s="106"/>
      <c r="Y30" s="106"/>
      <c r="Z30" s="106"/>
      <c r="AA30" s="106"/>
      <c r="AB30" s="106"/>
      <c r="AC30" s="106"/>
      <c r="AD30" s="106"/>
      <c r="AE30" s="106"/>
      <c r="AF30" s="106"/>
      <c r="AG30" s="106"/>
      <c r="AH30" s="106"/>
      <c r="AI30" s="106"/>
      <c r="AJ30" s="10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row>
    <row r="31" spans="1:138" s="76" customFormat="1" ht="20.25">
      <c r="B31" s="86"/>
      <c r="C31" s="86"/>
      <c r="D31" s="86"/>
      <c r="E31" s="86"/>
      <c r="F31" s="85"/>
      <c r="I31" s="84" t="str">
        <v xml:space="preserve">Si el hecho llegara a presentarse, tendría desastrosas consecuencias o efectos sobre la entidad.
</v>
      </c>
      <c r="J31" s="84"/>
      <c r="K31" s="84"/>
      <c r="L31" s="84"/>
      <c r="M31" s="84"/>
      <c r="N31" s="130"/>
      <c r="O31" s="246"/>
      <c r="P31" s="106"/>
      <c r="Q31" s="106"/>
      <c r="R31" s="106"/>
      <c r="S31" s="106"/>
      <c r="T31" s="106"/>
      <c r="U31" s="106"/>
      <c r="V31" s="106"/>
      <c r="W31" s="106"/>
      <c r="X31" s="106"/>
      <c r="Y31" s="106"/>
      <c r="Z31" s="106"/>
      <c r="AA31" s="106"/>
      <c r="AB31" s="106"/>
      <c r="AC31" s="106"/>
      <c r="AD31" s="106"/>
      <c r="AE31" s="106"/>
      <c r="AF31" s="106"/>
      <c r="AG31" s="106"/>
      <c r="AH31" s="106"/>
      <c r="AI31" s="106"/>
      <c r="AJ31" s="106"/>
    </row>
    <row r="32" spans="1:138" s="76" customFormat="1" ht="20.25">
      <c r="B32" s="103"/>
      <c r="C32" s="583" t="s">
        <v>295</v>
      </c>
      <c r="D32" s="583"/>
      <c r="E32" s="583"/>
      <c r="F32" s="85"/>
      <c r="I32" s="84"/>
      <c r="J32" s="84"/>
      <c r="K32" s="84"/>
      <c r="L32" s="84"/>
      <c r="M32" s="84"/>
      <c r="N32" s="130"/>
      <c r="O32" s="246"/>
      <c r="P32" s="106"/>
      <c r="Q32" s="106"/>
      <c r="R32" s="106"/>
      <c r="S32" s="106"/>
      <c r="T32" s="106"/>
      <c r="U32" s="106"/>
      <c r="V32" s="106"/>
      <c r="W32" s="106"/>
      <c r="X32" s="106"/>
      <c r="Y32" s="106"/>
      <c r="Z32" s="106"/>
      <c r="AA32" s="106"/>
      <c r="AB32" s="106"/>
      <c r="AC32" s="106"/>
      <c r="AD32" s="106"/>
      <c r="AE32" s="106"/>
      <c r="AF32" s="106"/>
      <c r="AG32" s="106"/>
      <c r="AH32" s="106"/>
      <c r="AI32" s="106"/>
      <c r="AJ32" s="106"/>
    </row>
    <row r="33" spans="2:36" s="76" customFormat="1" ht="20.25">
      <c r="B33" s="67" t="s">
        <v>427</v>
      </c>
      <c r="C33" s="581" t="s">
        <v>436</v>
      </c>
      <c r="D33" s="581"/>
      <c r="E33" s="581"/>
      <c r="F33" s="107">
        <v>1</v>
      </c>
      <c r="I33" s="84"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4"/>
      <c r="K33" s="84"/>
      <c r="L33" s="84"/>
      <c r="M33" s="84"/>
      <c r="N33" s="130"/>
      <c r="O33" s="246"/>
      <c r="P33" s="106"/>
      <c r="Q33" s="106"/>
      <c r="R33" s="106"/>
      <c r="S33" s="106"/>
      <c r="T33" s="106"/>
      <c r="U33" s="106"/>
      <c r="V33" s="106"/>
      <c r="W33" s="106"/>
      <c r="X33" s="106"/>
      <c r="Y33" s="106"/>
      <c r="Z33" s="106"/>
      <c r="AA33" s="106"/>
      <c r="AB33" s="106"/>
      <c r="AC33" s="106"/>
      <c r="AD33" s="106"/>
      <c r="AE33" s="106"/>
      <c r="AF33" s="106"/>
      <c r="AG33" s="106"/>
      <c r="AH33" s="106"/>
      <c r="AI33" s="106"/>
      <c r="AJ33" s="106"/>
    </row>
    <row r="34" spans="2:36" s="76" customFormat="1" ht="20.25">
      <c r="B34" s="71" t="s">
        <v>429</v>
      </c>
      <c r="C34" s="581" t="s">
        <v>302</v>
      </c>
      <c r="D34" s="581"/>
      <c r="E34" s="581"/>
      <c r="F34" s="107">
        <v>2</v>
      </c>
      <c r="I34" s="84" t="str">
        <v xml:space="preserve">Si el hecho llegara a presentarse, tendría bajo impacto o efecto sobre la entidad.
</v>
      </c>
      <c r="J34" s="84"/>
      <c r="K34" s="84"/>
      <c r="L34" s="84"/>
      <c r="M34" s="84"/>
      <c r="N34" s="130"/>
      <c r="O34" s="246"/>
      <c r="P34" s="106"/>
      <c r="Q34" s="106"/>
      <c r="R34" s="106"/>
      <c r="S34" s="106"/>
      <c r="T34" s="106"/>
      <c r="U34" s="106"/>
      <c r="V34" s="106"/>
      <c r="W34" s="106"/>
      <c r="X34" s="106"/>
      <c r="Y34" s="106"/>
      <c r="Z34" s="106"/>
      <c r="AA34" s="106"/>
      <c r="AB34" s="106"/>
      <c r="AC34" s="106"/>
      <c r="AD34" s="106"/>
      <c r="AE34" s="106"/>
      <c r="AF34" s="106"/>
      <c r="AG34" s="106"/>
      <c r="AH34" s="106"/>
      <c r="AI34" s="106"/>
      <c r="AJ34" s="106"/>
    </row>
    <row r="35" spans="2:36" s="76" customFormat="1" ht="20.25">
      <c r="B35" s="72" t="s">
        <v>430</v>
      </c>
      <c r="C35" s="581" t="s">
        <v>296</v>
      </c>
      <c r="D35" s="581"/>
      <c r="E35" s="581"/>
      <c r="F35" s="107">
        <v>3</v>
      </c>
      <c r="I35" s="84" t="str">
        <v xml:space="preserve">Si el hecho llegara a presentarse, tendría medianas consecuencias o efectos sobre la entidad.
</v>
      </c>
      <c r="J35" s="84"/>
      <c r="K35" s="84"/>
      <c r="L35" s="84"/>
      <c r="M35" s="84"/>
      <c r="N35" s="130"/>
      <c r="O35" s="246"/>
      <c r="P35" s="106"/>
      <c r="Q35" s="106"/>
      <c r="R35" s="106"/>
      <c r="S35" s="106"/>
      <c r="T35" s="106"/>
      <c r="U35" s="106"/>
      <c r="V35" s="106"/>
      <c r="W35" s="106"/>
      <c r="X35" s="106"/>
      <c r="Y35" s="106"/>
      <c r="Z35" s="106"/>
      <c r="AA35" s="106"/>
      <c r="AB35" s="106"/>
      <c r="AC35" s="106"/>
      <c r="AD35" s="106"/>
      <c r="AE35" s="106"/>
      <c r="AF35" s="106"/>
      <c r="AG35" s="106"/>
      <c r="AH35" s="106"/>
      <c r="AI35" s="106"/>
      <c r="AJ35" s="106"/>
    </row>
    <row r="36" spans="2:36" s="76" customFormat="1" ht="20.25">
      <c r="B36" s="73" t="s">
        <v>432</v>
      </c>
      <c r="C36" s="581" t="s">
        <v>437</v>
      </c>
      <c r="D36" s="581"/>
      <c r="E36" s="581"/>
      <c r="F36" s="107">
        <v>4</v>
      </c>
      <c r="I36" s="84" t="str">
        <v xml:space="preserve">Si el hecho llegara a presentarse, tendría altas consecuencias o efectos sobre la entidad
</v>
      </c>
      <c r="J36" s="84"/>
      <c r="K36" s="84"/>
      <c r="L36" s="84"/>
      <c r="M36" s="84"/>
      <c r="N36" s="130"/>
      <c r="O36" s="246"/>
      <c r="P36" s="106"/>
      <c r="Q36" s="106"/>
      <c r="R36" s="106"/>
      <c r="S36" s="106"/>
      <c r="T36" s="106"/>
      <c r="U36" s="106"/>
      <c r="V36" s="106"/>
      <c r="W36" s="106"/>
      <c r="X36" s="106"/>
      <c r="Y36" s="106"/>
      <c r="Z36" s="106"/>
      <c r="AA36" s="106"/>
      <c r="AB36" s="106"/>
      <c r="AC36" s="106"/>
      <c r="AD36" s="106"/>
      <c r="AE36" s="106"/>
      <c r="AF36" s="106"/>
      <c r="AG36" s="106"/>
      <c r="AH36" s="106"/>
      <c r="AI36" s="106"/>
      <c r="AJ36" s="106"/>
    </row>
    <row r="37" spans="2:36" s="76" customFormat="1" ht="20.25">
      <c r="B37" s="74" t="s">
        <v>433</v>
      </c>
      <c r="C37" s="581" t="s">
        <v>438</v>
      </c>
      <c r="D37" s="581"/>
      <c r="E37" s="581"/>
      <c r="F37" s="107">
        <v>5</v>
      </c>
      <c r="I37" s="84" t="str">
        <v xml:space="preserve">Si el hecho llegara a presentarse, tendría desastrosas consecuencias o efectos sobre la entidad.
</v>
      </c>
      <c r="J37" s="84"/>
      <c r="K37" s="84"/>
      <c r="L37" s="84"/>
      <c r="M37" s="84"/>
      <c r="N37" s="130"/>
      <c r="O37" s="246"/>
      <c r="P37" s="106"/>
      <c r="Q37" s="106"/>
      <c r="R37" s="106"/>
      <c r="S37" s="106"/>
      <c r="T37" s="106"/>
      <c r="U37" s="106"/>
      <c r="V37" s="106"/>
      <c r="W37" s="106"/>
      <c r="X37" s="106"/>
      <c r="Y37" s="106"/>
      <c r="Z37" s="106"/>
      <c r="AA37" s="106"/>
      <c r="AB37" s="106"/>
      <c r="AC37" s="106"/>
      <c r="AD37" s="106"/>
      <c r="AE37" s="106"/>
      <c r="AF37" s="106"/>
      <c r="AG37" s="106"/>
      <c r="AH37" s="106"/>
      <c r="AI37" s="106"/>
      <c r="AJ37" s="106"/>
    </row>
    <row r="38" spans="2:36" s="76" customFormat="1" ht="20.25">
      <c r="B38" s="86"/>
      <c r="C38" s="86"/>
      <c r="D38" s="86"/>
      <c r="E38" s="86"/>
      <c r="F38" s="85"/>
      <c r="I38" s="84"/>
      <c r="J38" s="84"/>
      <c r="K38" s="84"/>
      <c r="L38" s="84"/>
      <c r="M38" s="84"/>
      <c r="N38" s="130"/>
      <c r="O38" s="246"/>
      <c r="P38" s="106"/>
      <c r="Q38" s="106"/>
      <c r="R38" s="106"/>
      <c r="S38" s="106"/>
      <c r="T38" s="106"/>
      <c r="U38" s="106"/>
      <c r="V38" s="106"/>
      <c r="W38" s="106"/>
      <c r="X38" s="106"/>
      <c r="Y38" s="106"/>
      <c r="Z38" s="106"/>
      <c r="AA38" s="106"/>
      <c r="AB38" s="106"/>
      <c r="AC38" s="106"/>
      <c r="AD38" s="106"/>
      <c r="AE38" s="106"/>
      <c r="AF38" s="106"/>
      <c r="AG38" s="106"/>
      <c r="AH38" s="106"/>
      <c r="AI38" s="106"/>
      <c r="AJ38" s="106"/>
    </row>
    <row r="39" spans="2:36" s="76" customFormat="1" ht="20.25">
      <c r="B39" s="86"/>
      <c r="C39" s="86"/>
      <c r="D39" s="86"/>
      <c r="E39" s="86"/>
      <c r="F39" s="85"/>
      <c r="N39" s="129"/>
      <c r="O39" s="246"/>
      <c r="P39" s="106"/>
      <c r="Q39" s="106"/>
      <c r="R39" s="106"/>
      <c r="S39" s="106"/>
      <c r="T39" s="106"/>
      <c r="U39" s="106"/>
      <c r="V39" s="106"/>
      <c r="W39" s="106"/>
      <c r="X39" s="106"/>
      <c r="Y39" s="106"/>
      <c r="Z39" s="106"/>
      <c r="AA39" s="106"/>
      <c r="AB39" s="106"/>
      <c r="AC39" s="106"/>
      <c r="AD39" s="106"/>
      <c r="AE39" s="106"/>
      <c r="AF39" s="106"/>
      <c r="AG39" s="106"/>
      <c r="AH39" s="106"/>
      <c r="AI39" s="106"/>
      <c r="AJ39" s="106"/>
    </row>
    <row r="40" spans="2:36" s="76" customFormat="1" ht="20.25">
      <c r="B40" s="77"/>
      <c r="C40" s="583" t="s">
        <v>292</v>
      </c>
      <c r="D40" s="583"/>
      <c r="E40" s="583"/>
      <c r="F40" s="85"/>
      <c r="N40" s="129"/>
      <c r="O40" s="246"/>
      <c r="P40" s="106"/>
      <c r="Q40" s="106"/>
      <c r="R40" s="106"/>
      <c r="S40" s="106"/>
      <c r="T40" s="106"/>
      <c r="U40" s="106"/>
      <c r="V40" s="106"/>
      <c r="W40" s="106"/>
      <c r="X40" s="106"/>
      <c r="Y40" s="106"/>
      <c r="Z40" s="106"/>
      <c r="AA40" s="106"/>
      <c r="AB40" s="106"/>
      <c r="AC40" s="106"/>
      <c r="AD40" s="106"/>
      <c r="AE40" s="106"/>
      <c r="AF40" s="106"/>
      <c r="AG40" s="106"/>
      <c r="AH40" s="106"/>
      <c r="AI40" s="106"/>
      <c r="AJ40" s="106"/>
    </row>
    <row r="41" spans="2:36" s="76" customFormat="1" ht="20.25">
      <c r="B41" s="108" t="s">
        <v>427</v>
      </c>
      <c r="C41" s="581" t="s">
        <v>293</v>
      </c>
      <c r="D41" s="581"/>
      <c r="E41" s="581"/>
      <c r="F41" s="107">
        <v>1</v>
      </c>
      <c r="N41" s="129"/>
      <c r="O41" s="246"/>
      <c r="P41" s="106"/>
      <c r="Q41" s="106"/>
      <c r="R41" s="106"/>
      <c r="S41" s="106"/>
      <c r="T41" s="106"/>
      <c r="U41" s="106"/>
      <c r="V41" s="106"/>
      <c r="W41" s="106"/>
      <c r="X41" s="106"/>
      <c r="Y41" s="106"/>
      <c r="Z41" s="106"/>
      <c r="AA41" s="106"/>
      <c r="AB41" s="106"/>
      <c r="AC41" s="106"/>
      <c r="AD41" s="106"/>
      <c r="AE41" s="106"/>
      <c r="AF41" s="106"/>
      <c r="AG41" s="106"/>
      <c r="AH41" s="106"/>
      <c r="AI41" s="106"/>
      <c r="AJ41" s="106"/>
    </row>
    <row r="42" spans="2:36" s="76" customFormat="1" ht="20.25">
      <c r="B42" s="109" t="s">
        <v>429</v>
      </c>
      <c r="C42" s="581" t="s">
        <v>304</v>
      </c>
      <c r="D42" s="581"/>
      <c r="E42" s="581"/>
      <c r="F42" s="107">
        <v>2</v>
      </c>
      <c r="N42" s="129"/>
      <c r="O42" s="246"/>
      <c r="P42" s="106"/>
      <c r="Q42" s="106"/>
      <c r="R42" s="106"/>
      <c r="S42" s="106"/>
      <c r="T42" s="106"/>
      <c r="U42" s="106"/>
      <c r="V42" s="106"/>
      <c r="W42" s="106"/>
      <c r="X42" s="106"/>
      <c r="Y42" s="106"/>
      <c r="Z42" s="106"/>
      <c r="AA42" s="106"/>
      <c r="AB42" s="106"/>
      <c r="AC42" s="106"/>
      <c r="AD42" s="106"/>
      <c r="AE42" s="106"/>
      <c r="AF42" s="106"/>
      <c r="AG42" s="106"/>
      <c r="AH42" s="106"/>
      <c r="AI42" s="106"/>
      <c r="AJ42" s="106"/>
    </row>
    <row r="43" spans="2:36" s="76" customFormat="1" ht="20.25">
      <c r="B43" s="110" t="s">
        <v>430</v>
      </c>
      <c r="C43" s="581" t="s">
        <v>439</v>
      </c>
      <c r="D43" s="581"/>
      <c r="E43" s="581"/>
      <c r="F43" s="107">
        <v>3</v>
      </c>
      <c r="N43" s="129"/>
      <c r="O43" s="246"/>
      <c r="P43" s="106"/>
      <c r="Q43" s="106"/>
      <c r="R43" s="106"/>
      <c r="S43" s="106"/>
      <c r="T43" s="106"/>
      <c r="U43" s="106"/>
      <c r="V43" s="106"/>
      <c r="W43" s="106"/>
      <c r="X43" s="106"/>
      <c r="Y43" s="106"/>
      <c r="Z43" s="106"/>
      <c r="AA43" s="106"/>
      <c r="AB43" s="106"/>
      <c r="AC43" s="106"/>
      <c r="AD43" s="106"/>
      <c r="AE43" s="106"/>
      <c r="AF43" s="106"/>
      <c r="AG43" s="106"/>
      <c r="AH43" s="106"/>
      <c r="AI43" s="106"/>
      <c r="AJ43" s="106"/>
    </row>
    <row r="44" spans="2:36" s="76" customFormat="1" ht="20.25">
      <c r="B44" s="111" t="s">
        <v>432</v>
      </c>
      <c r="C44" s="581" t="s">
        <v>324</v>
      </c>
      <c r="D44" s="581"/>
      <c r="E44" s="581"/>
      <c r="F44" s="107">
        <v>4</v>
      </c>
      <c r="N44" s="129"/>
      <c r="O44" s="246"/>
      <c r="P44" s="106"/>
      <c r="Q44" s="106"/>
      <c r="R44" s="106"/>
      <c r="S44" s="106"/>
      <c r="T44" s="106"/>
      <c r="U44" s="106"/>
      <c r="V44" s="106"/>
      <c r="W44" s="106"/>
      <c r="X44" s="106"/>
      <c r="Y44" s="106"/>
      <c r="Z44" s="106"/>
      <c r="AA44" s="106"/>
      <c r="AB44" s="106"/>
      <c r="AC44" s="106"/>
      <c r="AD44" s="106"/>
      <c r="AE44" s="106"/>
      <c r="AF44" s="106"/>
      <c r="AG44" s="106"/>
      <c r="AH44" s="106"/>
      <c r="AI44" s="106"/>
      <c r="AJ44" s="106"/>
    </row>
    <row r="45" spans="2:36" s="76" customFormat="1" ht="20.25">
      <c r="B45" s="112" t="s">
        <v>433</v>
      </c>
      <c r="C45" s="581" t="s">
        <v>440</v>
      </c>
      <c r="D45" s="581"/>
      <c r="E45" s="581"/>
      <c r="F45" s="107">
        <v>5</v>
      </c>
      <c r="N45" s="129"/>
      <c r="O45" s="246"/>
      <c r="P45" s="106"/>
      <c r="Q45" s="106"/>
      <c r="R45" s="106"/>
      <c r="S45" s="106"/>
      <c r="T45" s="106"/>
      <c r="U45" s="106"/>
      <c r="V45" s="106"/>
      <c r="W45" s="106"/>
      <c r="X45" s="106"/>
      <c r="Y45" s="106"/>
      <c r="Z45" s="106"/>
      <c r="AA45" s="106"/>
      <c r="AB45" s="106"/>
      <c r="AC45" s="106"/>
      <c r="AD45" s="106"/>
      <c r="AE45" s="106"/>
      <c r="AF45" s="106"/>
      <c r="AG45" s="106"/>
      <c r="AH45" s="106"/>
      <c r="AI45" s="106"/>
      <c r="AJ45" s="106"/>
    </row>
    <row r="46" spans="2:36" s="76" customFormat="1" ht="20.25">
      <c r="B46" s="84"/>
      <c r="C46" s="84" t="s">
        <v>441</v>
      </c>
      <c r="D46" s="84"/>
      <c r="F46" s="85"/>
      <c r="N46" s="129"/>
      <c r="O46" s="246"/>
      <c r="P46" s="106"/>
      <c r="Q46" s="106"/>
      <c r="R46" s="106"/>
      <c r="S46" s="106"/>
      <c r="T46" s="106"/>
      <c r="U46" s="106"/>
      <c r="V46" s="106"/>
      <c r="W46" s="106"/>
      <c r="X46" s="106"/>
      <c r="Y46" s="106"/>
      <c r="Z46" s="106"/>
      <c r="AA46" s="106"/>
      <c r="AB46" s="106"/>
      <c r="AC46" s="106"/>
      <c r="AD46" s="106"/>
      <c r="AE46" s="106"/>
      <c r="AF46" s="106"/>
      <c r="AG46" s="106"/>
      <c r="AH46" s="106"/>
      <c r="AI46" s="106"/>
      <c r="AJ46" s="106"/>
    </row>
    <row r="47" spans="2:36" s="76" customFormat="1" ht="20.25">
      <c r="B47" s="84"/>
      <c r="C47" s="84"/>
      <c r="D47" s="84"/>
      <c r="F47" s="85"/>
      <c r="N47" s="129"/>
      <c r="O47" s="246"/>
      <c r="P47" s="106"/>
      <c r="Q47" s="106"/>
      <c r="R47" s="106"/>
      <c r="S47" s="106"/>
      <c r="T47" s="106"/>
      <c r="U47" s="106"/>
      <c r="V47" s="106"/>
      <c r="W47" s="106"/>
      <c r="X47" s="106"/>
      <c r="Y47" s="106"/>
      <c r="Z47" s="106"/>
      <c r="AA47" s="106"/>
      <c r="AB47" s="106"/>
      <c r="AC47" s="106"/>
      <c r="AD47" s="106"/>
      <c r="AE47" s="106"/>
      <c r="AF47" s="106"/>
      <c r="AG47" s="106"/>
      <c r="AH47" s="106"/>
      <c r="AI47" s="106"/>
      <c r="AJ47" s="106"/>
    </row>
    <row r="48" spans="2:36" s="76" customFormat="1" ht="20.25">
      <c r="B48" s="77"/>
      <c r="C48" s="582" t="s">
        <v>320</v>
      </c>
      <c r="D48" s="582"/>
      <c r="E48" s="582"/>
      <c r="F48" s="85"/>
      <c r="N48" s="129"/>
      <c r="O48" s="246"/>
      <c r="P48" s="106"/>
      <c r="Q48" s="106"/>
      <c r="R48" s="106"/>
      <c r="S48" s="106"/>
      <c r="T48" s="106"/>
      <c r="U48" s="106"/>
      <c r="V48" s="106"/>
      <c r="W48" s="106"/>
      <c r="X48" s="106"/>
      <c r="Y48" s="106"/>
      <c r="Z48" s="106"/>
      <c r="AA48" s="106"/>
      <c r="AB48" s="106"/>
      <c r="AC48" s="106"/>
      <c r="AD48" s="106"/>
      <c r="AE48" s="106"/>
      <c r="AF48" s="106"/>
      <c r="AG48" s="106"/>
      <c r="AH48" s="106"/>
      <c r="AI48" s="106"/>
      <c r="AJ48" s="106"/>
    </row>
    <row r="49" spans="2:36" s="76" customFormat="1" ht="20.25" customHeight="1">
      <c r="B49" s="79" t="s">
        <v>427</v>
      </c>
      <c r="C49" s="578" t="s">
        <v>442</v>
      </c>
      <c r="D49" s="579"/>
      <c r="E49" s="580"/>
      <c r="F49" s="70">
        <v>1</v>
      </c>
      <c r="N49" s="129"/>
      <c r="O49" s="246"/>
      <c r="P49" s="106"/>
      <c r="Q49" s="106"/>
      <c r="R49" s="106"/>
      <c r="S49" s="106"/>
      <c r="T49" s="106"/>
      <c r="U49" s="106"/>
      <c r="V49" s="106"/>
      <c r="W49" s="106"/>
      <c r="X49" s="106"/>
      <c r="Y49" s="106"/>
      <c r="Z49" s="106"/>
      <c r="AA49" s="106"/>
      <c r="AB49" s="106"/>
      <c r="AC49" s="106"/>
      <c r="AD49" s="106"/>
      <c r="AE49" s="106"/>
      <c r="AF49" s="106"/>
      <c r="AG49" s="106"/>
      <c r="AH49" s="106"/>
      <c r="AI49" s="106"/>
      <c r="AJ49" s="106"/>
    </row>
    <row r="50" spans="2:36" s="76" customFormat="1" ht="20.25" customHeight="1">
      <c r="B50" s="80" t="s">
        <v>429</v>
      </c>
      <c r="C50" s="578" t="s">
        <v>311</v>
      </c>
      <c r="D50" s="579"/>
      <c r="E50" s="580"/>
      <c r="F50" s="70">
        <v>2</v>
      </c>
      <c r="N50" s="129"/>
      <c r="O50" s="246"/>
      <c r="P50" s="106"/>
      <c r="Q50" s="106"/>
      <c r="R50" s="106"/>
      <c r="S50" s="106"/>
      <c r="T50" s="106"/>
      <c r="U50" s="106"/>
      <c r="V50" s="106"/>
      <c r="W50" s="106"/>
      <c r="X50" s="106"/>
      <c r="Y50" s="106"/>
      <c r="Z50" s="106"/>
      <c r="AA50" s="106"/>
      <c r="AB50" s="106"/>
      <c r="AC50" s="106"/>
      <c r="AD50" s="106"/>
      <c r="AE50" s="106"/>
      <c r="AF50" s="106"/>
      <c r="AG50" s="106"/>
      <c r="AH50" s="106"/>
      <c r="AI50" s="106"/>
      <c r="AJ50" s="106"/>
    </row>
    <row r="51" spans="2:36" s="76" customFormat="1" ht="20.25" customHeight="1">
      <c r="B51" s="81" t="s">
        <v>430</v>
      </c>
      <c r="C51" s="578" t="s">
        <v>443</v>
      </c>
      <c r="D51" s="579"/>
      <c r="E51" s="580"/>
      <c r="F51" s="70">
        <v>3</v>
      </c>
      <c r="N51" s="129"/>
      <c r="O51" s="246"/>
      <c r="P51" s="106"/>
      <c r="Q51" s="106"/>
      <c r="R51" s="106"/>
      <c r="S51" s="106"/>
      <c r="T51" s="106"/>
      <c r="U51" s="106"/>
      <c r="V51" s="106"/>
      <c r="W51" s="106"/>
      <c r="X51" s="106"/>
      <c r="Y51" s="106"/>
      <c r="Z51" s="106"/>
      <c r="AA51" s="106"/>
      <c r="AB51" s="106"/>
      <c r="AC51" s="106"/>
      <c r="AD51" s="106"/>
      <c r="AE51" s="106"/>
      <c r="AF51" s="106"/>
      <c r="AG51" s="106"/>
      <c r="AH51" s="106"/>
      <c r="AI51" s="106"/>
      <c r="AJ51" s="106"/>
    </row>
    <row r="52" spans="2:36" s="76" customFormat="1" ht="20.25" customHeight="1">
      <c r="B52" s="82" t="s">
        <v>432</v>
      </c>
      <c r="C52" s="578" t="s">
        <v>444</v>
      </c>
      <c r="D52" s="579"/>
      <c r="E52" s="580"/>
      <c r="F52" s="70">
        <v>4</v>
      </c>
      <c r="N52" s="129"/>
      <c r="O52" s="246"/>
      <c r="P52" s="106"/>
      <c r="Q52" s="106"/>
      <c r="R52" s="106"/>
      <c r="S52" s="106"/>
      <c r="T52" s="106"/>
      <c r="U52" s="106"/>
      <c r="V52" s="106"/>
      <c r="W52" s="106"/>
      <c r="X52" s="106"/>
      <c r="Y52" s="106"/>
      <c r="Z52" s="106"/>
      <c r="AA52" s="106"/>
      <c r="AB52" s="106"/>
      <c r="AC52" s="106"/>
      <c r="AD52" s="106"/>
      <c r="AE52" s="106"/>
      <c r="AF52" s="106"/>
      <c r="AG52" s="106"/>
      <c r="AH52" s="106"/>
      <c r="AI52" s="106"/>
      <c r="AJ52" s="106"/>
    </row>
    <row r="53" spans="2:36" s="76" customFormat="1" ht="20.25" customHeight="1">
      <c r="B53" s="83" t="s">
        <v>433</v>
      </c>
      <c r="C53" s="578" t="s">
        <v>445</v>
      </c>
      <c r="D53" s="579"/>
      <c r="E53" s="580"/>
      <c r="F53" s="70">
        <v>5</v>
      </c>
      <c r="N53" s="129"/>
      <c r="O53" s="246"/>
      <c r="P53" s="106"/>
      <c r="Q53" s="106"/>
      <c r="R53" s="106"/>
      <c r="S53" s="106"/>
      <c r="T53" s="106"/>
      <c r="U53" s="106"/>
      <c r="V53" s="106"/>
      <c r="W53" s="106"/>
      <c r="X53" s="106"/>
      <c r="Y53" s="106"/>
      <c r="Z53" s="106"/>
      <c r="AA53" s="106"/>
      <c r="AB53" s="106"/>
      <c r="AC53" s="106"/>
      <c r="AD53" s="106"/>
      <c r="AE53" s="106"/>
      <c r="AF53" s="106"/>
      <c r="AG53" s="106"/>
      <c r="AH53" s="106"/>
      <c r="AI53" s="106"/>
      <c r="AJ53" s="106"/>
    </row>
    <row r="54" spans="2:36" s="76" customFormat="1" ht="20.25">
      <c r="B54" s="84"/>
      <c r="C54" s="84"/>
      <c r="D54" s="84"/>
      <c r="E54" s="84"/>
      <c r="F54" s="85"/>
      <c r="N54" s="129"/>
      <c r="O54" s="246"/>
      <c r="P54" s="106"/>
      <c r="Q54" s="106"/>
      <c r="R54" s="106"/>
      <c r="S54" s="106"/>
      <c r="T54" s="106"/>
      <c r="U54" s="106"/>
      <c r="V54" s="106"/>
      <c r="W54" s="106"/>
      <c r="X54" s="106"/>
      <c r="Y54" s="106"/>
      <c r="Z54" s="106"/>
      <c r="AA54" s="106"/>
      <c r="AB54" s="106"/>
      <c r="AC54" s="106"/>
      <c r="AD54" s="106"/>
      <c r="AE54" s="106"/>
      <c r="AF54" s="106"/>
      <c r="AG54" s="106"/>
      <c r="AH54" s="106"/>
      <c r="AI54" s="106"/>
      <c r="AJ54" s="106"/>
    </row>
    <row r="55" spans="2:36" s="76" customFormat="1" ht="20.25">
      <c r="N55" s="129"/>
      <c r="O55" s="246"/>
      <c r="P55" s="106"/>
      <c r="Q55" s="106"/>
      <c r="R55" s="106"/>
      <c r="S55" s="106"/>
      <c r="T55" s="106"/>
      <c r="U55" s="106"/>
      <c r="V55" s="106"/>
      <c r="W55" s="106"/>
      <c r="X55" s="106"/>
      <c r="Y55" s="106"/>
      <c r="Z55" s="106"/>
      <c r="AA55" s="106"/>
      <c r="AB55" s="106"/>
      <c r="AC55" s="106"/>
      <c r="AD55" s="106"/>
      <c r="AE55" s="106"/>
      <c r="AF55" s="106"/>
      <c r="AG55" s="106"/>
      <c r="AH55" s="106"/>
      <c r="AI55" s="106"/>
      <c r="AJ55" s="106"/>
    </row>
    <row r="56" spans="2:36" s="76" customFormat="1" ht="20.25" customHeight="1">
      <c r="B56" s="77"/>
      <c r="C56" s="96" t="s">
        <v>425</v>
      </c>
      <c r="D56" s="96"/>
      <c r="E56" s="96"/>
      <c r="F56" s="85"/>
      <c r="N56" s="129"/>
      <c r="O56" s="246"/>
      <c r="P56" s="106"/>
      <c r="Q56" s="106"/>
      <c r="R56" s="106"/>
      <c r="S56" s="106"/>
      <c r="T56" s="106"/>
      <c r="U56" s="106"/>
      <c r="V56" s="106"/>
      <c r="W56" s="106"/>
      <c r="X56" s="106"/>
      <c r="Y56" s="106"/>
      <c r="Z56" s="106"/>
      <c r="AA56" s="106"/>
      <c r="AB56" s="106"/>
      <c r="AC56" s="106"/>
      <c r="AD56" s="106"/>
      <c r="AE56" s="106"/>
      <c r="AF56" s="106"/>
      <c r="AG56" s="106"/>
      <c r="AH56" s="106"/>
      <c r="AI56" s="106"/>
      <c r="AJ56" s="106"/>
    </row>
    <row r="57" spans="2:36" s="76" customFormat="1" ht="20.25" customHeight="1">
      <c r="B57" s="79" t="s">
        <v>427</v>
      </c>
      <c r="C57" s="575" t="s">
        <v>446</v>
      </c>
      <c r="D57" s="576"/>
      <c r="E57" s="577"/>
      <c r="F57" s="70">
        <v>1</v>
      </c>
      <c r="N57" s="129"/>
      <c r="O57" s="246"/>
      <c r="P57" s="106"/>
      <c r="Q57" s="106"/>
      <c r="R57" s="106"/>
      <c r="S57" s="106"/>
      <c r="T57" s="106"/>
      <c r="U57" s="106"/>
      <c r="V57" s="106"/>
      <c r="W57" s="106"/>
      <c r="X57" s="106"/>
      <c r="Y57" s="106"/>
      <c r="Z57" s="106"/>
      <c r="AA57" s="106"/>
      <c r="AB57" s="106"/>
      <c r="AC57" s="106"/>
      <c r="AD57" s="106"/>
      <c r="AE57" s="106"/>
      <c r="AF57" s="106"/>
      <c r="AG57" s="106"/>
      <c r="AH57" s="106"/>
      <c r="AI57" s="106"/>
      <c r="AJ57" s="106"/>
    </row>
    <row r="58" spans="2:36" s="76" customFormat="1" ht="20.25" customHeight="1">
      <c r="B58" s="80" t="s">
        <v>429</v>
      </c>
      <c r="C58" s="575" t="s">
        <v>447</v>
      </c>
      <c r="D58" s="576"/>
      <c r="E58" s="577"/>
      <c r="F58" s="70">
        <v>2</v>
      </c>
      <c r="N58" s="129"/>
      <c r="O58" s="246"/>
      <c r="P58" s="106"/>
      <c r="Q58" s="106"/>
      <c r="R58" s="106"/>
      <c r="S58" s="106"/>
      <c r="T58" s="106"/>
      <c r="U58" s="106"/>
      <c r="V58" s="106"/>
      <c r="W58" s="106"/>
      <c r="X58" s="106"/>
      <c r="Y58" s="106"/>
      <c r="Z58" s="106"/>
      <c r="AA58" s="106"/>
      <c r="AB58" s="106"/>
      <c r="AC58" s="106"/>
      <c r="AD58" s="106"/>
      <c r="AE58" s="106"/>
      <c r="AF58" s="106"/>
      <c r="AG58" s="106"/>
      <c r="AH58" s="106"/>
      <c r="AI58" s="106"/>
      <c r="AJ58" s="106"/>
    </row>
    <row r="59" spans="2:36" s="76" customFormat="1" ht="20.25" customHeight="1">
      <c r="B59" s="81" t="s">
        <v>430</v>
      </c>
      <c r="C59" s="575" t="s">
        <v>448</v>
      </c>
      <c r="D59" s="576"/>
      <c r="E59" s="577"/>
      <c r="F59" s="70">
        <v>3</v>
      </c>
      <c r="N59" s="129"/>
      <c r="O59" s="246"/>
      <c r="P59" s="106"/>
      <c r="Q59" s="106"/>
      <c r="R59" s="106"/>
      <c r="S59" s="106"/>
      <c r="T59" s="106"/>
      <c r="U59" s="106"/>
      <c r="V59" s="106"/>
      <c r="W59" s="106"/>
      <c r="X59" s="106"/>
      <c r="Y59" s="106"/>
      <c r="Z59" s="106"/>
      <c r="AA59" s="106"/>
      <c r="AB59" s="106"/>
      <c r="AC59" s="106"/>
      <c r="AD59" s="106"/>
      <c r="AE59" s="106"/>
      <c r="AF59" s="106"/>
      <c r="AG59" s="106"/>
      <c r="AH59" s="106"/>
      <c r="AI59" s="106"/>
      <c r="AJ59" s="106"/>
    </row>
    <row r="60" spans="2:36" s="76" customFormat="1" ht="20.25" customHeight="1">
      <c r="B60" s="82" t="s">
        <v>432</v>
      </c>
      <c r="C60" s="575" t="s">
        <v>449</v>
      </c>
      <c r="D60" s="576"/>
      <c r="E60" s="577"/>
      <c r="F60" s="70">
        <v>4</v>
      </c>
      <c r="N60" s="129"/>
      <c r="O60" s="246"/>
      <c r="P60" s="106"/>
      <c r="Q60" s="106"/>
      <c r="R60" s="106"/>
      <c r="S60" s="106"/>
      <c r="T60" s="106"/>
      <c r="U60" s="106"/>
      <c r="V60" s="106"/>
      <c r="W60" s="106"/>
      <c r="X60" s="106"/>
      <c r="Y60" s="106"/>
      <c r="Z60" s="106"/>
      <c r="AA60" s="106"/>
      <c r="AB60" s="106"/>
      <c r="AC60" s="106"/>
      <c r="AD60" s="106"/>
      <c r="AE60" s="106"/>
      <c r="AF60" s="106"/>
      <c r="AG60" s="106"/>
      <c r="AH60" s="106"/>
      <c r="AI60" s="106"/>
      <c r="AJ60" s="106"/>
    </row>
    <row r="61" spans="2:36" s="76" customFormat="1" ht="20.25" customHeight="1">
      <c r="B61" s="83" t="s">
        <v>433</v>
      </c>
      <c r="C61" s="575" t="s">
        <v>450</v>
      </c>
      <c r="D61" s="576"/>
      <c r="E61" s="577"/>
      <c r="F61" s="70">
        <v>5</v>
      </c>
      <c r="N61" s="129"/>
      <c r="O61" s="246"/>
      <c r="P61" s="106"/>
      <c r="Q61" s="106"/>
      <c r="R61" s="106"/>
      <c r="S61" s="106"/>
      <c r="T61" s="106"/>
      <c r="U61" s="106"/>
      <c r="V61" s="106"/>
      <c r="W61" s="106"/>
      <c r="X61" s="106"/>
      <c r="Y61" s="106"/>
      <c r="Z61" s="106"/>
      <c r="AA61" s="106"/>
      <c r="AB61" s="106"/>
      <c r="AC61" s="106"/>
      <c r="AD61" s="106"/>
      <c r="AE61" s="106"/>
      <c r="AF61" s="106"/>
      <c r="AG61" s="106"/>
      <c r="AH61" s="106"/>
      <c r="AI61" s="106"/>
      <c r="AJ61" s="106"/>
    </row>
    <row r="62" spans="2:36" s="76" customFormat="1" ht="20.25">
      <c r="E62" s="87"/>
      <c r="N62" s="129"/>
      <c r="O62" s="246"/>
      <c r="P62" s="106"/>
      <c r="Q62" s="106"/>
      <c r="R62" s="106"/>
      <c r="S62" s="106"/>
      <c r="T62" s="106"/>
      <c r="U62" s="106"/>
      <c r="V62" s="106"/>
      <c r="W62" s="106"/>
      <c r="X62" s="106"/>
      <c r="Y62" s="106"/>
      <c r="Z62" s="106"/>
      <c r="AA62" s="106"/>
      <c r="AB62" s="106"/>
      <c r="AC62" s="106"/>
      <c r="AD62" s="106"/>
      <c r="AE62" s="106"/>
      <c r="AF62" s="106"/>
      <c r="AG62" s="106"/>
      <c r="AH62" s="106"/>
      <c r="AI62" s="106"/>
      <c r="AJ62" s="106"/>
    </row>
    <row r="63" spans="2:36" s="76" customFormat="1" ht="20.25">
      <c r="E63" s="87"/>
      <c r="N63" s="129"/>
      <c r="O63" s="246"/>
      <c r="P63" s="106"/>
      <c r="Q63" s="106"/>
      <c r="R63" s="106"/>
      <c r="S63" s="106"/>
      <c r="T63" s="106"/>
      <c r="U63" s="106"/>
      <c r="V63" s="106"/>
      <c r="W63" s="106"/>
      <c r="X63" s="106"/>
      <c r="Y63" s="106"/>
      <c r="Z63" s="106"/>
      <c r="AA63" s="106"/>
      <c r="AB63" s="106"/>
      <c r="AC63" s="106"/>
      <c r="AD63" s="106"/>
      <c r="AE63" s="106"/>
      <c r="AF63" s="106"/>
      <c r="AG63" s="106"/>
      <c r="AH63" s="106"/>
      <c r="AI63" s="106"/>
      <c r="AJ63" s="106"/>
    </row>
    <row r="64" spans="2:36" s="76" customFormat="1" ht="20.25">
      <c r="E64" s="87"/>
      <c r="N64" s="129"/>
      <c r="O64" s="246"/>
      <c r="P64" s="106"/>
      <c r="Q64" s="106"/>
      <c r="R64" s="106"/>
      <c r="S64" s="106"/>
      <c r="T64" s="106"/>
      <c r="U64" s="106"/>
      <c r="V64" s="106"/>
      <c r="W64" s="106"/>
      <c r="X64" s="106"/>
      <c r="Y64" s="106"/>
      <c r="Z64" s="106"/>
      <c r="AA64" s="106"/>
      <c r="AB64" s="106"/>
      <c r="AC64" s="106"/>
      <c r="AD64" s="106"/>
      <c r="AE64" s="106"/>
      <c r="AF64" s="106"/>
      <c r="AG64" s="106"/>
      <c r="AH64" s="106"/>
      <c r="AI64" s="106"/>
      <c r="AJ64" s="106"/>
    </row>
    <row r="65" spans="5:36" s="76" customFormat="1" ht="20.25">
      <c r="E65" s="87"/>
      <c r="N65" s="129"/>
      <c r="O65" s="246"/>
      <c r="P65" s="106"/>
      <c r="Q65" s="106"/>
      <c r="R65" s="106"/>
      <c r="S65" s="106"/>
      <c r="T65" s="106"/>
      <c r="U65" s="106"/>
      <c r="V65" s="106"/>
      <c r="W65" s="106"/>
      <c r="X65" s="106"/>
      <c r="Y65" s="106"/>
      <c r="Z65" s="106"/>
      <c r="AA65" s="106"/>
      <c r="AB65" s="106"/>
      <c r="AC65" s="106"/>
      <c r="AD65" s="106"/>
      <c r="AE65" s="106"/>
      <c r="AF65" s="106"/>
      <c r="AG65" s="106"/>
      <c r="AH65" s="106"/>
      <c r="AI65" s="106"/>
      <c r="AJ65" s="106"/>
    </row>
    <row r="66" spans="5:36" s="76" customFormat="1" ht="20.25">
      <c r="E66" s="87"/>
      <c r="N66" s="129"/>
      <c r="O66" s="246"/>
      <c r="P66" s="106"/>
      <c r="Q66" s="106"/>
      <c r="R66" s="106"/>
      <c r="S66" s="106"/>
      <c r="T66" s="106"/>
      <c r="U66" s="106"/>
      <c r="V66" s="106"/>
      <c r="W66" s="106"/>
      <c r="X66" s="106"/>
      <c r="Y66" s="106"/>
      <c r="Z66" s="106"/>
      <c r="AA66" s="106"/>
      <c r="AB66" s="106"/>
      <c r="AC66" s="106"/>
      <c r="AD66" s="106"/>
      <c r="AE66" s="106"/>
      <c r="AF66" s="106"/>
      <c r="AG66" s="106"/>
      <c r="AH66" s="106"/>
      <c r="AI66" s="106"/>
      <c r="AJ66" s="106"/>
    </row>
    <row r="67" spans="5:36" s="76" customFormat="1" ht="20.25">
      <c r="E67" s="87"/>
      <c r="N67" s="129"/>
      <c r="O67" s="246"/>
      <c r="P67" s="106"/>
      <c r="Q67" s="106"/>
      <c r="R67" s="106"/>
      <c r="S67" s="106"/>
      <c r="T67" s="106"/>
      <c r="U67" s="106"/>
      <c r="V67" s="106"/>
      <c r="W67" s="106"/>
      <c r="X67" s="106"/>
      <c r="Y67" s="106"/>
      <c r="Z67" s="106"/>
      <c r="AA67" s="106"/>
      <c r="AB67" s="106"/>
      <c r="AC67" s="106"/>
      <c r="AD67" s="106"/>
      <c r="AE67" s="106"/>
      <c r="AF67" s="106"/>
      <c r="AG67" s="106"/>
      <c r="AH67" s="106"/>
      <c r="AI67" s="106"/>
      <c r="AJ67" s="106"/>
    </row>
    <row r="68" spans="5:36" s="76" customFormat="1" ht="20.25">
      <c r="E68" s="87"/>
      <c r="N68" s="129"/>
      <c r="O68" s="246"/>
      <c r="P68" s="106"/>
      <c r="Q68" s="106"/>
      <c r="R68" s="106"/>
      <c r="S68" s="106"/>
      <c r="T68" s="106"/>
      <c r="U68" s="106"/>
      <c r="V68" s="106"/>
      <c r="W68" s="106"/>
      <c r="X68" s="106"/>
      <c r="Y68" s="106"/>
      <c r="Z68" s="106"/>
      <c r="AA68" s="106"/>
      <c r="AB68" s="106"/>
      <c r="AC68" s="106"/>
      <c r="AD68" s="106"/>
      <c r="AE68" s="106"/>
      <c r="AF68" s="106"/>
      <c r="AG68" s="106"/>
      <c r="AH68" s="106"/>
      <c r="AI68" s="106"/>
      <c r="AJ68" s="106"/>
    </row>
    <row r="69" spans="5:36" s="76" customFormat="1" ht="20.25">
      <c r="E69" s="87"/>
      <c r="N69" s="129"/>
      <c r="O69" s="246"/>
      <c r="P69" s="106"/>
      <c r="Q69" s="106"/>
      <c r="R69" s="106"/>
      <c r="S69" s="106"/>
      <c r="T69" s="106"/>
      <c r="U69" s="106"/>
      <c r="V69" s="106"/>
      <c r="W69" s="106"/>
      <c r="X69" s="106"/>
      <c r="Y69" s="106"/>
      <c r="Z69" s="106"/>
      <c r="AA69" s="106"/>
      <c r="AB69" s="106"/>
      <c r="AC69" s="106"/>
      <c r="AD69" s="106"/>
      <c r="AE69" s="106"/>
      <c r="AF69" s="106"/>
      <c r="AG69" s="106"/>
      <c r="AH69" s="106"/>
      <c r="AI69" s="106"/>
      <c r="AJ69" s="106"/>
    </row>
    <row r="70" spans="5:36" s="76" customFormat="1" ht="20.25">
      <c r="E70" s="87"/>
      <c r="N70" s="129"/>
      <c r="O70" s="246"/>
      <c r="P70" s="106"/>
      <c r="Q70" s="106"/>
      <c r="R70" s="106"/>
      <c r="S70" s="106"/>
      <c r="T70" s="106"/>
      <c r="U70" s="106"/>
      <c r="V70" s="106"/>
      <c r="W70" s="106"/>
      <c r="X70" s="106"/>
      <c r="Y70" s="106"/>
      <c r="Z70" s="106"/>
      <c r="AA70" s="106"/>
      <c r="AB70" s="106"/>
      <c r="AC70" s="106"/>
      <c r="AD70" s="106"/>
      <c r="AE70" s="106"/>
      <c r="AF70" s="106"/>
      <c r="AG70" s="106"/>
      <c r="AH70" s="106"/>
      <c r="AI70" s="106"/>
      <c r="AJ70" s="106"/>
    </row>
    <row r="71" spans="5:36" s="76" customFormat="1" ht="20.25">
      <c r="E71" s="87"/>
      <c r="N71" s="129"/>
      <c r="O71" s="246"/>
      <c r="P71" s="106"/>
      <c r="Q71" s="106"/>
      <c r="R71" s="106"/>
      <c r="S71" s="106"/>
      <c r="T71" s="106"/>
      <c r="U71" s="106"/>
      <c r="V71" s="106"/>
      <c r="W71" s="106"/>
      <c r="X71" s="106"/>
      <c r="Y71" s="106"/>
      <c r="Z71" s="106"/>
      <c r="AA71" s="106"/>
      <c r="AB71" s="106"/>
      <c r="AC71" s="106"/>
      <c r="AD71" s="106"/>
      <c r="AE71" s="106"/>
      <c r="AF71" s="106"/>
      <c r="AG71" s="106"/>
      <c r="AH71" s="106"/>
      <c r="AI71" s="106"/>
      <c r="AJ71" s="106"/>
    </row>
    <row r="72" spans="5:36" s="76" customFormat="1" ht="20.25">
      <c r="E72" s="87"/>
      <c r="N72" s="129"/>
      <c r="O72" s="246"/>
      <c r="P72" s="106"/>
      <c r="Q72" s="106"/>
      <c r="R72" s="106"/>
      <c r="S72" s="106"/>
      <c r="T72" s="106"/>
      <c r="U72" s="106"/>
      <c r="V72" s="106"/>
      <c r="W72" s="106"/>
      <c r="X72" s="106"/>
      <c r="Y72" s="106"/>
      <c r="Z72" s="106"/>
      <c r="AA72" s="106"/>
      <c r="AB72" s="106"/>
      <c r="AC72" s="106"/>
      <c r="AD72" s="106"/>
      <c r="AE72" s="106"/>
      <c r="AF72" s="106"/>
      <c r="AG72" s="106"/>
      <c r="AH72" s="106"/>
      <c r="AI72" s="106"/>
      <c r="AJ72" s="106"/>
    </row>
    <row r="73" spans="5:36" s="76" customFormat="1" ht="20.25">
      <c r="E73" s="87"/>
      <c r="N73" s="129"/>
      <c r="O73" s="246"/>
      <c r="P73" s="106"/>
      <c r="Q73" s="106"/>
      <c r="R73" s="106"/>
      <c r="S73" s="106"/>
      <c r="T73" s="106"/>
      <c r="U73" s="106"/>
      <c r="V73" s="106"/>
      <c r="W73" s="106"/>
      <c r="X73" s="106"/>
      <c r="Y73" s="106"/>
      <c r="Z73" s="106"/>
      <c r="AA73" s="106"/>
      <c r="AB73" s="106"/>
      <c r="AC73" s="106"/>
      <c r="AD73" s="106"/>
      <c r="AE73" s="106"/>
      <c r="AF73" s="106"/>
      <c r="AG73" s="106"/>
      <c r="AH73" s="106"/>
      <c r="AI73" s="106"/>
      <c r="AJ73" s="106"/>
    </row>
    <row r="74" spans="5:36" s="76" customFormat="1" ht="20.25">
      <c r="E74" s="87"/>
      <c r="N74" s="129"/>
      <c r="O74" s="246"/>
      <c r="P74" s="106"/>
      <c r="Q74" s="106"/>
      <c r="R74" s="106"/>
      <c r="S74" s="106"/>
      <c r="T74" s="106"/>
      <c r="U74" s="106"/>
      <c r="V74" s="106"/>
      <c r="W74" s="106"/>
      <c r="X74" s="106"/>
      <c r="Y74" s="106"/>
      <c r="Z74" s="106"/>
      <c r="AA74" s="106"/>
      <c r="AB74" s="106"/>
      <c r="AC74" s="106"/>
      <c r="AD74" s="106"/>
      <c r="AE74" s="106"/>
      <c r="AF74" s="106"/>
      <c r="AG74" s="106"/>
      <c r="AH74" s="106"/>
      <c r="AI74" s="106"/>
      <c r="AJ74" s="106"/>
    </row>
    <row r="75" spans="5:36" s="76" customFormat="1" ht="20.25">
      <c r="E75" s="87"/>
      <c r="N75" s="129"/>
      <c r="O75" s="246"/>
      <c r="P75" s="106"/>
      <c r="Q75" s="106"/>
      <c r="R75" s="106"/>
      <c r="S75" s="106"/>
      <c r="T75" s="106"/>
      <c r="U75" s="106"/>
      <c r="V75" s="106"/>
      <c r="W75" s="106"/>
      <c r="X75" s="106"/>
      <c r="Y75" s="106"/>
      <c r="Z75" s="106"/>
      <c r="AA75" s="106"/>
      <c r="AB75" s="106"/>
      <c r="AC75" s="106"/>
      <c r="AD75" s="106"/>
      <c r="AE75" s="106"/>
      <c r="AF75" s="106"/>
      <c r="AG75" s="106"/>
      <c r="AH75" s="106"/>
      <c r="AI75" s="106"/>
      <c r="AJ75" s="106"/>
    </row>
    <row r="76" spans="5:36" s="76" customFormat="1" ht="20.25">
      <c r="E76" s="87"/>
      <c r="N76" s="129"/>
      <c r="O76" s="246"/>
      <c r="P76" s="106"/>
      <c r="Q76" s="106"/>
      <c r="R76" s="106"/>
      <c r="S76" s="106"/>
      <c r="T76" s="106"/>
      <c r="U76" s="106"/>
      <c r="V76" s="106"/>
      <c r="W76" s="106"/>
      <c r="X76" s="106"/>
      <c r="Y76" s="106"/>
      <c r="Z76" s="106"/>
      <c r="AA76" s="106"/>
      <c r="AB76" s="106"/>
      <c r="AC76" s="106"/>
      <c r="AD76" s="106"/>
      <c r="AE76" s="106"/>
      <c r="AF76" s="106"/>
      <c r="AG76" s="106"/>
      <c r="AH76" s="106"/>
      <c r="AI76" s="106"/>
      <c r="AJ76" s="106"/>
    </row>
    <row r="77" spans="5:36" s="76" customFormat="1" ht="20.25">
      <c r="E77" s="87"/>
      <c r="N77" s="129"/>
      <c r="O77" s="246"/>
      <c r="P77" s="106"/>
      <c r="Q77" s="106"/>
      <c r="R77" s="106"/>
      <c r="S77" s="106"/>
      <c r="T77" s="106"/>
      <c r="U77" s="106"/>
      <c r="V77" s="106"/>
      <c r="W77" s="106"/>
      <c r="X77" s="106"/>
      <c r="Y77" s="106"/>
      <c r="Z77" s="106"/>
      <c r="AA77" s="106"/>
      <c r="AB77" s="106"/>
      <c r="AC77" s="106"/>
      <c r="AD77" s="106"/>
      <c r="AE77" s="106"/>
      <c r="AF77" s="106"/>
      <c r="AG77" s="106"/>
      <c r="AH77" s="106"/>
      <c r="AI77" s="106"/>
      <c r="AJ77" s="106"/>
    </row>
    <row r="78" spans="5:36" s="76" customFormat="1" ht="20.25">
      <c r="E78" s="87"/>
      <c r="N78" s="129"/>
      <c r="O78" s="246"/>
      <c r="P78" s="106"/>
      <c r="Q78" s="106"/>
      <c r="R78" s="106"/>
      <c r="S78" s="106"/>
      <c r="T78" s="106"/>
      <c r="U78" s="106"/>
      <c r="V78" s="106"/>
      <c r="W78" s="106"/>
      <c r="X78" s="106"/>
      <c r="Y78" s="106"/>
      <c r="Z78" s="106"/>
      <c r="AA78" s="106"/>
      <c r="AB78" s="106"/>
      <c r="AC78" s="106"/>
      <c r="AD78" s="106"/>
      <c r="AE78" s="106"/>
      <c r="AF78" s="106"/>
      <c r="AG78" s="106"/>
      <c r="AH78" s="106"/>
      <c r="AI78" s="106"/>
      <c r="AJ78" s="106"/>
    </row>
    <row r="79" spans="5:36" s="76" customFormat="1" ht="20.25">
      <c r="E79" s="87"/>
      <c r="N79" s="129"/>
      <c r="O79" s="246"/>
      <c r="P79" s="106"/>
      <c r="Q79" s="106"/>
      <c r="R79" s="106"/>
      <c r="S79" s="106"/>
      <c r="T79" s="106"/>
      <c r="U79" s="106"/>
      <c r="V79" s="106"/>
      <c r="W79" s="106"/>
      <c r="X79" s="106"/>
      <c r="Y79" s="106"/>
      <c r="Z79" s="106"/>
      <c r="AA79" s="106"/>
      <c r="AB79" s="106"/>
      <c r="AC79" s="106"/>
      <c r="AD79" s="106"/>
      <c r="AE79" s="106"/>
      <c r="AF79" s="106"/>
      <c r="AG79" s="106"/>
      <c r="AH79" s="106"/>
      <c r="AI79" s="106"/>
      <c r="AJ79" s="106"/>
    </row>
    <row r="80" spans="5:36" s="76" customFormat="1" ht="20.25">
      <c r="E80" s="87"/>
      <c r="N80" s="129"/>
      <c r="O80" s="246"/>
      <c r="P80" s="106"/>
      <c r="Q80" s="106"/>
      <c r="R80" s="106"/>
      <c r="S80" s="106"/>
      <c r="T80" s="106"/>
      <c r="U80" s="106"/>
      <c r="V80" s="106"/>
      <c r="W80" s="106"/>
      <c r="X80" s="106"/>
      <c r="Y80" s="106"/>
      <c r="Z80" s="106"/>
      <c r="AA80" s="106"/>
      <c r="AB80" s="106"/>
      <c r="AC80" s="106"/>
      <c r="AD80" s="106"/>
      <c r="AE80" s="106"/>
      <c r="AF80" s="106"/>
      <c r="AG80" s="106"/>
      <c r="AH80" s="106"/>
      <c r="AI80" s="106"/>
      <c r="AJ80" s="106"/>
    </row>
    <row r="81" spans="5:36" s="76" customFormat="1" ht="20.25">
      <c r="E81" s="87"/>
      <c r="N81" s="129"/>
      <c r="O81" s="246"/>
      <c r="P81" s="106"/>
      <c r="Q81" s="106"/>
      <c r="R81" s="106"/>
      <c r="S81" s="106"/>
      <c r="T81" s="106"/>
      <c r="U81" s="106"/>
      <c r="V81" s="106"/>
      <c r="W81" s="106"/>
      <c r="X81" s="106"/>
      <c r="Y81" s="106"/>
      <c r="Z81" s="106"/>
      <c r="AA81" s="106"/>
      <c r="AB81" s="106"/>
      <c r="AC81" s="106"/>
      <c r="AD81" s="106"/>
      <c r="AE81" s="106"/>
      <c r="AF81" s="106"/>
      <c r="AG81" s="106"/>
      <c r="AH81" s="106"/>
      <c r="AI81" s="106"/>
      <c r="AJ81" s="106"/>
    </row>
    <row r="82" spans="5:36" s="76" customFormat="1" ht="20.25">
      <c r="E82" s="87"/>
      <c r="N82" s="129"/>
      <c r="O82" s="246"/>
      <c r="P82" s="106"/>
      <c r="Q82" s="106"/>
      <c r="R82" s="106"/>
      <c r="S82" s="106"/>
      <c r="T82" s="106"/>
      <c r="U82" s="106"/>
      <c r="V82" s="106"/>
      <c r="W82" s="106"/>
      <c r="X82" s="106"/>
      <c r="Y82" s="106"/>
      <c r="Z82" s="106"/>
      <c r="AA82" s="106"/>
      <c r="AB82" s="106"/>
      <c r="AC82" s="106"/>
      <c r="AD82" s="106"/>
      <c r="AE82" s="106"/>
      <c r="AF82" s="106"/>
      <c r="AG82" s="106"/>
      <c r="AH82" s="106"/>
      <c r="AI82" s="106"/>
      <c r="AJ82" s="106"/>
    </row>
    <row r="83" spans="5:36" s="76" customFormat="1" ht="20.25">
      <c r="E83" s="87"/>
      <c r="N83" s="129"/>
      <c r="O83" s="246"/>
      <c r="P83" s="106"/>
      <c r="Q83" s="106"/>
      <c r="R83" s="106"/>
      <c r="S83" s="106"/>
      <c r="T83" s="106"/>
      <c r="U83" s="106"/>
      <c r="V83" s="106"/>
      <c r="W83" s="106"/>
      <c r="X83" s="106"/>
      <c r="Y83" s="106"/>
      <c r="Z83" s="106"/>
      <c r="AA83" s="106"/>
      <c r="AB83" s="106"/>
      <c r="AC83" s="106"/>
      <c r="AD83" s="106"/>
      <c r="AE83" s="106"/>
      <c r="AF83" s="106"/>
      <c r="AG83" s="106"/>
      <c r="AH83" s="106"/>
      <c r="AI83" s="106"/>
      <c r="AJ83" s="106"/>
    </row>
    <row r="84" spans="5:36" s="76" customFormat="1" ht="20.25">
      <c r="E84" s="87"/>
      <c r="N84" s="129"/>
      <c r="O84" s="246"/>
      <c r="P84" s="106"/>
      <c r="Q84" s="106"/>
      <c r="R84" s="106"/>
      <c r="S84" s="106"/>
      <c r="T84" s="106"/>
      <c r="U84" s="106"/>
      <c r="V84" s="106"/>
      <c r="W84" s="106"/>
      <c r="X84" s="106"/>
      <c r="Y84" s="106"/>
      <c r="Z84" s="106"/>
      <c r="AA84" s="106"/>
      <c r="AB84" s="106"/>
      <c r="AC84" s="106"/>
      <c r="AD84" s="106"/>
      <c r="AE84" s="106"/>
      <c r="AF84" s="106"/>
      <c r="AG84" s="106"/>
      <c r="AH84" s="106"/>
      <c r="AI84" s="106"/>
      <c r="AJ84" s="106"/>
    </row>
    <row r="85" spans="5:36" s="76" customFormat="1" ht="20.25">
      <c r="E85" s="87"/>
      <c r="N85" s="129"/>
      <c r="O85" s="246"/>
      <c r="P85" s="106"/>
      <c r="Q85" s="106"/>
      <c r="R85" s="106"/>
      <c r="S85" s="106"/>
      <c r="T85" s="106"/>
      <c r="U85" s="106"/>
      <c r="V85" s="106"/>
      <c r="W85" s="106"/>
      <c r="X85" s="106"/>
      <c r="Y85" s="106"/>
      <c r="Z85" s="106"/>
      <c r="AA85" s="106"/>
      <c r="AB85" s="106"/>
      <c r="AC85" s="106"/>
      <c r="AD85" s="106"/>
      <c r="AE85" s="106"/>
      <c r="AF85" s="106"/>
      <c r="AG85" s="106"/>
      <c r="AH85" s="106"/>
      <c r="AI85" s="106"/>
      <c r="AJ85" s="106"/>
    </row>
    <row r="86" spans="5:36" s="76" customFormat="1" ht="20.25">
      <c r="E86" s="87"/>
      <c r="N86" s="129"/>
      <c r="O86" s="246"/>
      <c r="P86" s="106"/>
      <c r="Q86" s="106"/>
      <c r="R86" s="106"/>
      <c r="S86" s="106"/>
      <c r="T86" s="106"/>
      <c r="U86" s="106"/>
      <c r="V86" s="106"/>
      <c r="W86" s="106"/>
      <c r="X86" s="106"/>
      <c r="Y86" s="106"/>
      <c r="Z86" s="106"/>
      <c r="AA86" s="106"/>
      <c r="AB86" s="106"/>
      <c r="AC86" s="106"/>
      <c r="AD86" s="106"/>
      <c r="AE86" s="106"/>
      <c r="AF86" s="106"/>
      <c r="AG86" s="106"/>
      <c r="AH86" s="106"/>
      <c r="AI86" s="106"/>
      <c r="AJ86" s="106"/>
    </row>
    <row r="87" spans="5:36" s="76" customFormat="1" ht="20.25">
      <c r="E87" s="87"/>
      <c r="N87" s="129"/>
      <c r="O87" s="246"/>
      <c r="P87" s="106"/>
      <c r="Q87" s="106"/>
      <c r="R87" s="106"/>
      <c r="S87" s="106"/>
      <c r="T87" s="106"/>
      <c r="U87" s="106"/>
      <c r="V87" s="106"/>
      <c r="W87" s="106"/>
      <c r="X87" s="106"/>
      <c r="Y87" s="106"/>
      <c r="Z87" s="106"/>
      <c r="AA87" s="106"/>
      <c r="AB87" s="106"/>
      <c r="AC87" s="106"/>
      <c r="AD87" s="106"/>
      <c r="AE87" s="106"/>
      <c r="AF87" s="106"/>
      <c r="AG87" s="106"/>
      <c r="AH87" s="106"/>
      <c r="AI87" s="106"/>
      <c r="AJ87" s="106"/>
    </row>
    <row r="88" spans="5:36" s="76" customFormat="1" ht="20.25">
      <c r="E88" s="87"/>
      <c r="N88" s="129"/>
      <c r="O88" s="246"/>
      <c r="P88" s="106"/>
      <c r="Q88" s="106"/>
      <c r="R88" s="106"/>
      <c r="S88" s="106"/>
      <c r="T88" s="106"/>
      <c r="U88" s="106"/>
      <c r="V88" s="106"/>
      <c r="W88" s="106"/>
      <c r="X88" s="106"/>
      <c r="Y88" s="106"/>
      <c r="Z88" s="106"/>
      <c r="AA88" s="106"/>
      <c r="AB88" s="106"/>
      <c r="AC88" s="106"/>
      <c r="AD88" s="106"/>
      <c r="AE88" s="106"/>
      <c r="AF88" s="106"/>
      <c r="AG88" s="106"/>
      <c r="AH88" s="106"/>
      <c r="AI88" s="106"/>
      <c r="AJ88" s="106"/>
    </row>
    <row r="89" spans="5:36" s="76" customFormat="1" ht="20.25">
      <c r="E89" s="87"/>
      <c r="N89" s="129"/>
      <c r="O89" s="246"/>
      <c r="P89" s="106"/>
      <c r="Q89" s="106"/>
      <c r="R89" s="106"/>
      <c r="S89" s="106"/>
      <c r="T89" s="106"/>
      <c r="U89" s="106"/>
      <c r="V89" s="106"/>
      <c r="W89" s="106"/>
      <c r="X89" s="106"/>
      <c r="Y89" s="106"/>
      <c r="Z89" s="106"/>
      <c r="AA89" s="106"/>
      <c r="AB89" s="106"/>
      <c r="AC89" s="106"/>
      <c r="AD89" s="106"/>
      <c r="AE89" s="106"/>
      <c r="AF89" s="106"/>
      <c r="AG89" s="106"/>
      <c r="AH89" s="106"/>
      <c r="AI89" s="106"/>
      <c r="AJ89" s="106"/>
    </row>
    <row r="90" spans="5:36" s="76" customFormat="1" ht="20.25">
      <c r="E90" s="87"/>
      <c r="N90" s="129"/>
      <c r="O90" s="246"/>
      <c r="P90" s="106"/>
      <c r="Q90" s="106"/>
      <c r="R90" s="106"/>
      <c r="S90" s="106"/>
      <c r="T90" s="106"/>
      <c r="U90" s="106"/>
      <c r="V90" s="106"/>
      <c r="W90" s="106"/>
      <c r="X90" s="106"/>
      <c r="Y90" s="106"/>
      <c r="Z90" s="106"/>
      <c r="AA90" s="106"/>
      <c r="AB90" s="106"/>
      <c r="AC90" s="106"/>
      <c r="AD90" s="106"/>
      <c r="AE90" s="106"/>
      <c r="AF90" s="106"/>
      <c r="AG90" s="106"/>
      <c r="AH90" s="106"/>
      <c r="AI90" s="106"/>
      <c r="AJ90" s="106"/>
    </row>
    <row r="91" spans="5:36" s="76" customFormat="1" ht="20.25">
      <c r="E91" s="87"/>
      <c r="N91" s="129"/>
      <c r="O91" s="246"/>
      <c r="P91" s="106"/>
      <c r="Q91" s="106"/>
      <c r="R91" s="106"/>
      <c r="S91" s="106"/>
      <c r="T91" s="106"/>
      <c r="U91" s="106"/>
      <c r="V91" s="106"/>
      <c r="W91" s="106"/>
      <c r="X91" s="106"/>
      <c r="Y91" s="106"/>
      <c r="Z91" s="106"/>
      <c r="AA91" s="106"/>
      <c r="AB91" s="106"/>
      <c r="AC91" s="106"/>
      <c r="AD91" s="106"/>
      <c r="AE91" s="106"/>
      <c r="AF91" s="106"/>
      <c r="AG91" s="106"/>
      <c r="AH91" s="106"/>
      <c r="AI91" s="106"/>
      <c r="AJ91" s="106"/>
    </row>
    <row r="92" spans="5:36" s="76" customFormat="1" ht="20.25">
      <c r="E92" s="87"/>
      <c r="N92" s="129"/>
      <c r="O92" s="246"/>
      <c r="P92" s="106"/>
      <c r="Q92" s="106"/>
      <c r="R92" s="106"/>
      <c r="S92" s="106"/>
      <c r="T92" s="106"/>
      <c r="U92" s="106"/>
      <c r="V92" s="106"/>
      <c r="W92" s="106"/>
      <c r="X92" s="106"/>
      <c r="Y92" s="106"/>
      <c r="Z92" s="106"/>
      <c r="AA92" s="106"/>
      <c r="AB92" s="106"/>
      <c r="AC92" s="106"/>
      <c r="AD92" s="106"/>
      <c r="AE92" s="106"/>
      <c r="AF92" s="106"/>
      <c r="AG92" s="106"/>
      <c r="AH92" s="106"/>
      <c r="AI92" s="106"/>
      <c r="AJ92" s="106"/>
    </row>
    <row r="93" spans="5:36" s="76" customFormat="1" ht="20.25">
      <c r="E93" s="87"/>
      <c r="N93" s="129"/>
      <c r="O93" s="246"/>
      <c r="P93" s="106"/>
      <c r="Q93" s="106"/>
      <c r="R93" s="106"/>
      <c r="S93" s="106"/>
      <c r="T93" s="106"/>
      <c r="U93" s="106"/>
      <c r="V93" s="106"/>
      <c r="W93" s="106"/>
      <c r="X93" s="106"/>
      <c r="Y93" s="106"/>
      <c r="Z93" s="106"/>
      <c r="AA93" s="106"/>
      <c r="AB93" s="106"/>
      <c r="AC93" s="106"/>
      <c r="AD93" s="106"/>
      <c r="AE93" s="106"/>
      <c r="AF93" s="106"/>
      <c r="AG93" s="106"/>
      <c r="AH93" s="106"/>
      <c r="AI93" s="106"/>
      <c r="AJ93" s="106"/>
    </row>
    <row r="94" spans="5:36" s="76" customFormat="1" ht="20.25">
      <c r="E94" s="87"/>
      <c r="N94" s="129"/>
      <c r="O94" s="246"/>
      <c r="P94" s="106"/>
      <c r="Q94" s="106"/>
      <c r="R94" s="106"/>
      <c r="S94" s="106"/>
      <c r="T94" s="106"/>
      <c r="U94" s="106"/>
      <c r="V94" s="106"/>
      <c r="W94" s="106"/>
      <c r="X94" s="106"/>
      <c r="Y94" s="106"/>
      <c r="Z94" s="106"/>
      <c r="AA94" s="106"/>
      <c r="AB94" s="106"/>
      <c r="AC94" s="106"/>
      <c r="AD94" s="106"/>
      <c r="AE94" s="106"/>
      <c r="AF94" s="106"/>
      <c r="AG94" s="106"/>
      <c r="AH94" s="106"/>
      <c r="AI94" s="106"/>
      <c r="AJ94" s="106"/>
    </row>
    <row r="95" spans="5:36" s="76" customFormat="1" ht="20.25">
      <c r="E95" s="87"/>
      <c r="N95" s="129"/>
      <c r="O95" s="246"/>
      <c r="P95" s="106"/>
      <c r="Q95" s="106"/>
      <c r="R95" s="106"/>
      <c r="S95" s="106"/>
      <c r="T95" s="106"/>
      <c r="U95" s="106"/>
      <c r="V95" s="106"/>
      <c r="W95" s="106"/>
      <c r="X95" s="106"/>
      <c r="Y95" s="106"/>
      <c r="Z95" s="106"/>
      <c r="AA95" s="106"/>
      <c r="AB95" s="106"/>
      <c r="AC95" s="106"/>
      <c r="AD95" s="106"/>
      <c r="AE95" s="106"/>
      <c r="AF95" s="106"/>
      <c r="AG95" s="106"/>
      <c r="AH95" s="106"/>
      <c r="AI95" s="106"/>
      <c r="AJ95" s="106"/>
    </row>
    <row r="96" spans="5:36" s="76" customFormat="1" ht="20.25">
      <c r="E96" s="87"/>
      <c r="N96" s="129"/>
      <c r="O96" s="246"/>
      <c r="P96" s="106"/>
      <c r="Q96" s="106"/>
      <c r="R96" s="106"/>
      <c r="S96" s="106"/>
      <c r="T96" s="106"/>
      <c r="U96" s="106"/>
      <c r="V96" s="106"/>
      <c r="W96" s="106"/>
      <c r="X96" s="106"/>
      <c r="Y96" s="106"/>
      <c r="Z96" s="106"/>
      <c r="AA96" s="106"/>
      <c r="AB96" s="106"/>
      <c r="AC96" s="106"/>
      <c r="AD96" s="106"/>
      <c r="AE96" s="106"/>
      <c r="AF96" s="106"/>
      <c r="AG96" s="106"/>
      <c r="AH96" s="106"/>
      <c r="AI96" s="106"/>
      <c r="AJ96" s="106"/>
    </row>
    <row r="97" spans="5:36" s="76" customFormat="1" ht="20.25">
      <c r="E97" s="87"/>
      <c r="N97" s="129"/>
      <c r="O97" s="246"/>
      <c r="P97" s="106"/>
      <c r="Q97" s="106"/>
      <c r="R97" s="106"/>
      <c r="S97" s="106"/>
      <c r="T97" s="106"/>
      <c r="U97" s="106"/>
      <c r="V97" s="106"/>
      <c r="W97" s="106"/>
      <c r="X97" s="106"/>
      <c r="Y97" s="106"/>
      <c r="Z97" s="106"/>
      <c r="AA97" s="106"/>
      <c r="AB97" s="106"/>
      <c r="AC97" s="106"/>
      <c r="AD97" s="106"/>
      <c r="AE97" s="106"/>
      <c r="AF97" s="106"/>
      <c r="AG97" s="106"/>
      <c r="AH97" s="106"/>
      <c r="AI97" s="106"/>
      <c r="AJ97" s="106"/>
    </row>
    <row r="98" spans="5:36" s="76" customFormat="1" ht="20.25">
      <c r="E98" s="87"/>
      <c r="N98" s="129"/>
      <c r="O98" s="246"/>
      <c r="P98" s="106"/>
      <c r="Q98" s="106"/>
      <c r="R98" s="106"/>
      <c r="S98" s="106"/>
      <c r="T98" s="106"/>
      <c r="U98" s="106"/>
      <c r="V98" s="106"/>
      <c r="W98" s="106"/>
      <c r="X98" s="106"/>
      <c r="Y98" s="106"/>
      <c r="Z98" s="106"/>
      <c r="AA98" s="106"/>
      <c r="AB98" s="106"/>
      <c r="AC98" s="106"/>
      <c r="AD98" s="106"/>
      <c r="AE98" s="106"/>
      <c r="AF98" s="106"/>
      <c r="AG98" s="106"/>
      <c r="AH98" s="106"/>
      <c r="AI98" s="106"/>
      <c r="AJ98" s="106"/>
    </row>
    <row r="99" spans="5:36" s="76" customFormat="1" ht="20.25">
      <c r="E99" s="87"/>
      <c r="N99" s="129"/>
      <c r="O99" s="246"/>
      <c r="P99" s="106"/>
      <c r="Q99" s="106"/>
      <c r="R99" s="106"/>
      <c r="S99" s="106"/>
      <c r="T99" s="106"/>
      <c r="U99" s="106"/>
      <c r="V99" s="106"/>
      <c r="W99" s="106"/>
      <c r="X99" s="106"/>
      <c r="Y99" s="106"/>
      <c r="Z99" s="106"/>
      <c r="AA99" s="106"/>
      <c r="AB99" s="106"/>
      <c r="AC99" s="106"/>
      <c r="AD99" s="106"/>
      <c r="AE99" s="106"/>
      <c r="AF99" s="106"/>
      <c r="AG99" s="106"/>
      <c r="AH99" s="106"/>
      <c r="AI99" s="106"/>
      <c r="AJ99" s="106"/>
    </row>
    <row r="100" spans="5:36" s="76" customFormat="1" ht="20.25">
      <c r="E100" s="87"/>
      <c r="N100" s="129"/>
      <c r="O100" s="246"/>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row>
    <row r="101" spans="5:36" s="76" customFormat="1" ht="20.25">
      <c r="E101" s="87"/>
      <c r="N101" s="129"/>
      <c r="O101" s="246"/>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row>
    <row r="102" spans="5:36" s="76" customFormat="1" ht="20.25">
      <c r="E102" s="87"/>
      <c r="N102" s="129"/>
      <c r="O102" s="246"/>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row>
    <row r="103" spans="5:36" s="76" customFormat="1" ht="20.25">
      <c r="E103" s="87"/>
      <c r="N103" s="129"/>
      <c r="O103" s="24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row>
    <row r="104" spans="5:36" s="76" customFormat="1" ht="20.25">
      <c r="E104" s="87"/>
      <c r="N104" s="129"/>
      <c r="O104" s="24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row>
    <row r="105" spans="5:36" s="76" customFormat="1" ht="20.25">
      <c r="E105" s="87"/>
      <c r="N105" s="129"/>
      <c r="O105" s="24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row>
    <row r="106" spans="5:36" s="76" customFormat="1" ht="20.25">
      <c r="E106" s="87"/>
      <c r="N106" s="129"/>
      <c r="O106" s="24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row>
    <row r="107" spans="5:36" s="76" customFormat="1" ht="20.25">
      <c r="E107" s="87"/>
      <c r="N107" s="129"/>
      <c r="O107" s="246"/>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row>
    <row r="108" spans="5:36" s="76" customFormat="1" ht="20.25">
      <c r="E108" s="87"/>
      <c r="N108" s="129"/>
      <c r="O108" s="246"/>
      <c r="P108" s="106"/>
      <c r="Q108" s="106"/>
      <c r="R108" s="106"/>
      <c r="S108" s="106"/>
      <c r="T108" s="106"/>
      <c r="U108" s="106"/>
      <c r="V108" s="106"/>
      <c r="W108" s="106"/>
      <c r="X108" s="106"/>
      <c r="Y108" s="106"/>
      <c r="Z108" s="106"/>
      <c r="AA108" s="106"/>
      <c r="AB108" s="106"/>
      <c r="AC108" s="106"/>
      <c r="AD108" s="106"/>
      <c r="AE108" s="106"/>
      <c r="AF108" s="106"/>
      <c r="AG108" s="106"/>
      <c r="AH108" s="106"/>
      <c r="AI108" s="106"/>
      <c r="AJ108" s="106"/>
    </row>
    <row r="109" spans="5:36" s="76" customFormat="1" ht="20.25">
      <c r="E109" s="87"/>
      <c r="N109" s="129"/>
      <c r="O109" s="246"/>
      <c r="P109" s="106"/>
      <c r="Q109" s="106"/>
      <c r="R109" s="106"/>
      <c r="S109" s="106"/>
      <c r="T109" s="106"/>
      <c r="U109" s="106"/>
      <c r="V109" s="106"/>
      <c r="W109" s="106"/>
      <c r="X109" s="106"/>
      <c r="Y109" s="106"/>
      <c r="Z109" s="106"/>
      <c r="AA109" s="106"/>
      <c r="AB109" s="106"/>
      <c r="AC109" s="106"/>
      <c r="AD109" s="106"/>
      <c r="AE109" s="106"/>
      <c r="AF109" s="106"/>
      <c r="AG109" s="106"/>
      <c r="AH109" s="106"/>
      <c r="AI109" s="106"/>
      <c r="AJ109" s="106"/>
    </row>
    <row r="110" spans="5:36" s="76" customFormat="1" ht="20.25">
      <c r="E110" s="87"/>
      <c r="N110" s="129"/>
      <c r="O110" s="246"/>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row>
    <row r="111" spans="5:36" s="76" customFormat="1" ht="20.25">
      <c r="E111" s="87"/>
      <c r="N111" s="129"/>
      <c r="O111" s="246"/>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row>
    <row r="112" spans="5:36" s="76" customFormat="1" ht="20.25">
      <c r="E112" s="87"/>
      <c r="N112" s="129"/>
      <c r="O112" s="246"/>
      <c r="P112" s="106"/>
      <c r="Q112" s="106"/>
      <c r="R112" s="106"/>
      <c r="S112" s="106"/>
      <c r="T112" s="106"/>
      <c r="U112" s="106"/>
      <c r="V112" s="106"/>
      <c r="W112" s="106"/>
      <c r="X112" s="106"/>
      <c r="Y112" s="106"/>
      <c r="Z112" s="106"/>
      <c r="AA112" s="106"/>
      <c r="AB112" s="106"/>
      <c r="AC112" s="106"/>
      <c r="AD112" s="106"/>
      <c r="AE112" s="106"/>
      <c r="AF112" s="106"/>
      <c r="AG112" s="106"/>
      <c r="AH112" s="106"/>
      <c r="AI112" s="106"/>
      <c r="AJ112" s="106"/>
    </row>
    <row r="113" spans="5:36" s="76" customFormat="1" ht="20.25">
      <c r="E113" s="87"/>
      <c r="N113" s="129"/>
      <c r="O113" s="24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row>
    <row r="114" spans="5:36" s="76" customFormat="1" ht="20.25">
      <c r="E114" s="87"/>
      <c r="N114" s="129"/>
      <c r="O114" s="24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row>
    <row r="115" spans="5:36" s="76" customFormat="1" ht="20.25">
      <c r="E115" s="87"/>
      <c r="N115" s="129"/>
      <c r="O115" s="246"/>
      <c r="P115" s="106"/>
      <c r="Q115" s="106"/>
      <c r="R115" s="106"/>
      <c r="S115" s="106"/>
      <c r="T115" s="106"/>
      <c r="U115" s="106"/>
      <c r="V115" s="106"/>
      <c r="W115" s="106"/>
      <c r="X115" s="106"/>
      <c r="Y115" s="106"/>
      <c r="Z115" s="106"/>
      <c r="AA115" s="106"/>
      <c r="AB115" s="106"/>
      <c r="AC115" s="106"/>
      <c r="AD115" s="106"/>
      <c r="AE115" s="106"/>
      <c r="AF115" s="106"/>
      <c r="AG115" s="106"/>
      <c r="AH115" s="106"/>
      <c r="AI115" s="106"/>
      <c r="AJ115" s="106"/>
    </row>
    <row r="116" spans="5:36" s="76" customFormat="1" ht="20.25">
      <c r="E116" s="87"/>
      <c r="N116" s="129"/>
      <c r="O116" s="246"/>
      <c r="P116" s="106"/>
      <c r="Q116" s="106"/>
      <c r="R116" s="106"/>
      <c r="S116" s="106"/>
      <c r="T116" s="106"/>
      <c r="U116" s="106"/>
      <c r="V116" s="106"/>
      <c r="W116" s="106"/>
      <c r="X116" s="106"/>
      <c r="Y116" s="106"/>
      <c r="Z116" s="106"/>
      <c r="AA116" s="106"/>
      <c r="AB116" s="106"/>
      <c r="AC116" s="106"/>
      <c r="AD116" s="106"/>
      <c r="AE116" s="106"/>
      <c r="AF116" s="106"/>
      <c r="AG116" s="106"/>
      <c r="AH116" s="106"/>
      <c r="AI116" s="106"/>
      <c r="AJ116" s="106"/>
    </row>
    <row r="117" spans="5:36" s="76" customFormat="1" ht="20.25">
      <c r="E117" s="87"/>
      <c r="N117" s="129"/>
      <c r="O117" s="24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row>
    <row r="118" spans="5:36" s="76" customFormat="1" ht="20.25">
      <c r="E118" s="87"/>
      <c r="N118" s="129"/>
      <c r="O118" s="246"/>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row>
    <row r="119" spans="5:36" s="76" customFormat="1" ht="20.25">
      <c r="E119" s="87"/>
      <c r="N119" s="129"/>
      <c r="O119" s="24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row>
    <row r="120" spans="5:36" s="76" customFormat="1" ht="20.25">
      <c r="E120" s="87"/>
      <c r="N120" s="129"/>
      <c r="O120" s="24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row>
    <row r="121" spans="5:36" s="76" customFormat="1" ht="20.25">
      <c r="E121" s="87"/>
      <c r="N121" s="129"/>
      <c r="O121" s="246"/>
      <c r="P121" s="106"/>
      <c r="Q121" s="106"/>
      <c r="R121" s="106"/>
      <c r="S121" s="106"/>
      <c r="T121" s="106"/>
      <c r="U121" s="106"/>
      <c r="V121" s="106"/>
      <c r="W121" s="106"/>
      <c r="X121" s="106"/>
      <c r="Y121" s="106"/>
      <c r="Z121" s="106"/>
      <c r="AA121" s="106"/>
      <c r="AB121" s="106"/>
      <c r="AC121" s="106"/>
      <c r="AD121" s="106"/>
      <c r="AE121" s="106"/>
      <c r="AF121" s="106"/>
      <c r="AG121" s="106"/>
      <c r="AH121" s="106"/>
      <c r="AI121" s="106"/>
      <c r="AJ121" s="106"/>
    </row>
    <row r="122" spans="5:36" s="76" customFormat="1" ht="20.25">
      <c r="E122" s="87"/>
      <c r="N122" s="129"/>
      <c r="O122" s="246"/>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row>
    <row r="123" spans="5:36" s="76" customFormat="1" ht="20.25">
      <c r="E123" s="87"/>
      <c r="N123" s="129"/>
      <c r="O123" s="24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row>
    <row r="124" spans="5:36" s="76" customFormat="1" ht="20.25">
      <c r="E124" s="87"/>
      <c r="N124" s="129"/>
      <c r="O124" s="246"/>
      <c r="P124" s="106"/>
      <c r="Q124" s="106"/>
      <c r="R124" s="106"/>
      <c r="S124" s="106"/>
      <c r="T124" s="106"/>
      <c r="U124" s="106"/>
      <c r="V124" s="106"/>
      <c r="W124" s="106"/>
      <c r="X124" s="106"/>
      <c r="Y124" s="106"/>
      <c r="Z124" s="106"/>
      <c r="AA124" s="106"/>
      <c r="AB124" s="106"/>
      <c r="AC124" s="106"/>
      <c r="AD124" s="106"/>
      <c r="AE124" s="106"/>
      <c r="AF124" s="106"/>
      <c r="AG124" s="106"/>
      <c r="AH124" s="106"/>
      <c r="AI124" s="106"/>
      <c r="AJ124" s="106"/>
    </row>
    <row r="125" spans="5:36" s="76" customFormat="1" ht="20.25">
      <c r="E125" s="87"/>
      <c r="N125" s="129"/>
      <c r="O125" s="24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row>
    <row r="126" spans="5:36" s="76" customFormat="1" ht="20.25">
      <c r="E126" s="87"/>
      <c r="N126" s="129"/>
      <c r="O126" s="246"/>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row>
    <row r="127" spans="5:36" s="76" customFormat="1" ht="20.25">
      <c r="E127" s="87"/>
      <c r="N127" s="129"/>
      <c r="O127" s="246"/>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row>
    <row r="128" spans="5:36" s="76" customFormat="1" ht="20.25">
      <c r="E128" s="87"/>
      <c r="N128" s="129"/>
      <c r="O128" s="24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row>
    <row r="129" spans="5:36" s="76" customFormat="1" ht="20.25">
      <c r="E129" s="87"/>
      <c r="N129" s="129"/>
      <c r="O129" s="24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row>
    <row r="130" spans="5:36" s="76" customFormat="1" ht="20.25">
      <c r="E130" s="87"/>
      <c r="N130" s="129"/>
      <c r="O130" s="24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row>
    <row r="131" spans="5:36" s="76" customFormat="1" ht="20.25">
      <c r="E131" s="87"/>
      <c r="N131" s="129"/>
      <c r="O131" s="24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row>
    <row r="132" spans="5:36" s="76" customFormat="1" ht="20.25">
      <c r="E132" s="87"/>
      <c r="N132" s="129"/>
      <c r="O132" s="246"/>
      <c r="P132" s="106"/>
      <c r="Q132" s="106"/>
      <c r="R132" s="106"/>
      <c r="S132" s="106"/>
      <c r="T132" s="106"/>
      <c r="U132" s="106"/>
      <c r="V132" s="106"/>
      <c r="W132" s="106"/>
      <c r="X132" s="106"/>
      <c r="Y132" s="106"/>
      <c r="Z132" s="106"/>
      <c r="AA132" s="106"/>
      <c r="AB132" s="106"/>
      <c r="AC132" s="106"/>
      <c r="AD132" s="106"/>
      <c r="AE132" s="106"/>
      <c r="AF132" s="106"/>
      <c r="AG132" s="106"/>
      <c r="AH132" s="106"/>
      <c r="AI132" s="106"/>
      <c r="AJ132" s="106"/>
    </row>
    <row r="133" spans="5:36" s="76" customFormat="1" ht="20.25">
      <c r="E133" s="87"/>
      <c r="N133" s="129"/>
      <c r="O133" s="246"/>
      <c r="P133" s="106"/>
      <c r="Q133" s="106"/>
      <c r="R133" s="106"/>
      <c r="S133" s="106"/>
      <c r="T133" s="106"/>
      <c r="U133" s="106"/>
      <c r="V133" s="106"/>
      <c r="W133" s="106"/>
      <c r="X133" s="106"/>
      <c r="Y133" s="106"/>
      <c r="Z133" s="106"/>
      <c r="AA133" s="106"/>
      <c r="AB133" s="106"/>
      <c r="AC133" s="106"/>
      <c r="AD133" s="106"/>
      <c r="AE133" s="106"/>
      <c r="AF133" s="106"/>
      <c r="AG133" s="106"/>
      <c r="AH133" s="106"/>
      <c r="AI133" s="106"/>
      <c r="AJ133" s="106"/>
    </row>
    <row r="134" spans="5:36" s="76" customFormat="1" ht="20.25">
      <c r="E134" s="87"/>
      <c r="N134" s="129"/>
      <c r="O134" s="246"/>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row>
    <row r="135" spans="5:36" s="76" customFormat="1" ht="20.25">
      <c r="E135" s="87"/>
      <c r="N135" s="129"/>
      <c r="O135" s="246"/>
      <c r="P135" s="106"/>
      <c r="Q135" s="106"/>
      <c r="R135" s="106"/>
      <c r="S135" s="106"/>
      <c r="T135" s="106"/>
      <c r="U135" s="106"/>
      <c r="V135" s="106"/>
      <c r="W135" s="106"/>
      <c r="X135" s="106"/>
      <c r="Y135" s="106"/>
      <c r="Z135" s="106"/>
      <c r="AA135" s="106"/>
      <c r="AB135" s="106"/>
      <c r="AC135" s="106"/>
      <c r="AD135" s="106"/>
      <c r="AE135" s="106"/>
      <c r="AF135" s="106"/>
      <c r="AG135" s="106"/>
      <c r="AH135" s="106"/>
      <c r="AI135" s="106"/>
      <c r="AJ135" s="106"/>
    </row>
    <row r="136" spans="5:36" s="76" customFormat="1" ht="20.25">
      <c r="E136" s="87"/>
      <c r="N136" s="129"/>
      <c r="O136" s="246"/>
      <c r="P136" s="106"/>
      <c r="Q136" s="106"/>
      <c r="R136" s="106"/>
      <c r="S136" s="106"/>
      <c r="T136" s="106"/>
      <c r="U136" s="106"/>
      <c r="V136" s="106"/>
      <c r="W136" s="106"/>
      <c r="X136" s="106"/>
      <c r="Y136" s="106"/>
      <c r="Z136" s="106"/>
      <c r="AA136" s="106"/>
      <c r="AB136" s="106"/>
      <c r="AC136" s="106"/>
      <c r="AD136" s="106"/>
      <c r="AE136" s="106"/>
      <c r="AF136" s="106"/>
      <c r="AG136" s="106"/>
      <c r="AH136" s="106"/>
      <c r="AI136" s="106"/>
      <c r="AJ136" s="106"/>
    </row>
    <row r="137" spans="5:36" s="76" customFormat="1" ht="20.25">
      <c r="E137" s="87"/>
      <c r="N137" s="129"/>
      <c r="O137" s="24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row>
    <row r="138" spans="5:36" s="76" customFormat="1" ht="20.25">
      <c r="E138" s="87"/>
      <c r="N138" s="129"/>
      <c r="O138" s="24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row>
    <row r="139" spans="5:36" s="76" customFormat="1" ht="20.25">
      <c r="E139" s="87"/>
      <c r="N139" s="129"/>
      <c r="O139" s="24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row>
    <row r="140" spans="5:36" s="76" customFormat="1" ht="20.25">
      <c r="E140" s="87"/>
      <c r="N140" s="129"/>
      <c r="O140" s="246"/>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row>
    <row r="141" spans="5:36" s="76" customFormat="1" ht="20.25">
      <c r="E141" s="87"/>
      <c r="N141" s="129"/>
      <c r="O141" s="246"/>
      <c r="P141" s="106"/>
      <c r="Q141" s="106"/>
      <c r="R141" s="106"/>
      <c r="S141" s="106"/>
      <c r="T141" s="106"/>
      <c r="U141" s="106"/>
      <c r="V141" s="106"/>
      <c r="W141" s="106"/>
      <c r="X141" s="106"/>
      <c r="Y141" s="106"/>
      <c r="Z141" s="106"/>
      <c r="AA141" s="106"/>
      <c r="AB141" s="106"/>
      <c r="AC141" s="106"/>
      <c r="AD141" s="106"/>
      <c r="AE141" s="106"/>
      <c r="AF141" s="106"/>
      <c r="AG141" s="106"/>
      <c r="AH141" s="106"/>
      <c r="AI141" s="106"/>
      <c r="AJ141" s="106"/>
    </row>
    <row r="142" spans="5:36" s="76" customFormat="1" ht="20.25">
      <c r="E142" s="87"/>
      <c r="N142" s="129"/>
      <c r="O142" s="246"/>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row>
    <row r="143" spans="5:36" s="76" customFormat="1" ht="20.25">
      <c r="E143" s="87"/>
      <c r="N143" s="129"/>
      <c r="O143" s="24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row>
    <row r="144" spans="5:36" s="76" customFormat="1" ht="20.25">
      <c r="E144" s="87"/>
      <c r="N144" s="129"/>
      <c r="O144" s="246"/>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row>
    <row r="145" spans="5:36" s="76" customFormat="1" ht="20.25">
      <c r="E145" s="87"/>
      <c r="N145" s="129"/>
      <c r="O145" s="24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row>
    <row r="146" spans="5:36" s="76" customFormat="1" ht="20.25">
      <c r="E146" s="87"/>
      <c r="N146" s="129"/>
      <c r="O146" s="246"/>
      <c r="P146" s="106"/>
      <c r="Q146" s="106"/>
      <c r="R146" s="106"/>
      <c r="S146" s="106"/>
      <c r="T146" s="106"/>
      <c r="U146" s="106"/>
      <c r="V146" s="106"/>
      <c r="W146" s="106"/>
      <c r="X146" s="106"/>
      <c r="Y146" s="106"/>
      <c r="Z146" s="106"/>
      <c r="AA146" s="106"/>
      <c r="AB146" s="106"/>
      <c r="AC146" s="106"/>
      <c r="AD146" s="106"/>
      <c r="AE146" s="106"/>
      <c r="AF146" s="106"/>
      <c r="AG146" s="106"/>
      <c r="AH146" s="106"/>
      <c r="AI146" s="106"/>
      <c r="AJ146" s="106"/>
    </row>
    <row r="147" spans="5:36" s="76" customFormat="1" ht="20.25">
      <c r="E147" s="87"/>
      <c r="N147" s="129"/>
      <c r="O147" s="246"/>
      <c r="P147" s="106"/>
      <c r="Q147" s="106"/>
      <c r="R147" s="106"/>
      <c r="S147" s="106"/>
      <c r="T147" s="106"/>
      <c r="U147" s="106"/>
      <c r="V147" s="106"/>
      <c r="W147" s="106"/>
      <c r="X147" s="106"/>
      <c r="Y147" s="106"/>
      <c r="Z147" s="106"/>
      <c r="AA147" s="106"/>
      <c r="AB147" s="106"/>
      <c r="AC147" s="106"/>
      <c r="AD147" s="106"/>
      <c r="AE147" s="106"/>
      <c r="AF147" s="106"/>
      <c r="AG147" s="106"/>
      <c r="AH147" s="106"/>
      <c r="AI147" s="106"/>
      <c r="AJ147" s="106"/>
    </row>
    <row r="148" spans="5:36" s="76" customFormat="1" ht="20.25">
      <c r="E148" s="87"/>
      <c r="N148" s="129"/>
      <c r="O148" s="24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row>
    <row r="149" spans="5:36" s="76" customFormat="1" ht="20.25">
      <c r="E149" s="87"/>
      <c r="N149" s="129"/>
      <c r="O149" s="24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row>
    <row r="150" spans="5:36" s="76" customFormat="1" ht="20.25">
      <c r="E150" s="87"/>
      <c r="N150" s="129"/>
      <c r="O150" s="246"/>
      <c r="P150" s="106"/>
      <c r="Q150" s="106"/>
      <c r="R150" s="106"/>
      <c r="S150" s="106"/>
      <c r="T150" s="106"/>
      <c r="U150" s="106"/>
      <c r="V150" s="106"/>
      <c r="W150" s="106"/>
      <c r="X150" s="106"/>
      <c r="Y150" s="106"/>
      <c r="Z150" s="106"/>
      <c r="AA150" s="106"/>
      <c r="AB150" s="106"/>
      <c r="AC150" s="106"/>
      <c r="AD150" s="106"/>
      <c r="AE150" s="106"/>
      <c r="AF150" s="106"/>
      <c r="AG150" s="106"/>
      <c r="AH150" s="106"/>
      <c r="AI150" s="106"/>
      <c r="AJ150" s="106"/>
    </row>
    <row r="151" spans="5:36" s="76" customFormat="1" ht="20.25">
      <c r="E151" s="87"/>
      <c r="N151" s="129"/>
      <c r="O151" s="24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row>
    <row r="152" spans="5:36" s="76" customFormat="1" ht="20.25">
      <c r="E152" s="87"/>
      <c r="N152" s="129"/>
      <c r="O152" s="246"/>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row>
    <row r="153" spans="5:36" s="76" customFormat="1" ht="20.25">
      <c r="E153" s="87"/>
      <c r="N153" s="129"/>
      <c r="O153" s="24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row>
    <row r="154" spans="5:36" s="76" customFormat="1" ht="20.25">
      <c r="E154" s="87"/>
      <c r="N154" s="129"/>
      <c r="O154" s="24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row>
    <row r="155" spans="5:36" s="76" customFormat="1" ht="20.25">
      <c r="E155" s="87"/>
      <c r="N155" s="129"/>
      <c r="O155" s="246"/>
      <c r="P155" s="106"/>
      <c r="Q155" s="106"/>
      <c r="R155" s="106"/>
      <c r="S155" s="106"/>
      <c r="T155" s="106"/>
      <c r="U155" s="106"/>
      <c r="V155" s="106"/>
      <c r="W155" s="106"/>
      <c r="X155" s="106"/>
      <c r="Y155" s="106"/>
      <c r="Z155" s="106"/>
      <c r="AA155" s="106"/>
      <c r="AB155" s="106"/>
      <c r="AC155" s="106"/>
      <c r="AD155" s="106"/>
      <c r="AE155" s="106"/>
      <c r="AF155" s="106"/>
      <c r="AG155" s="106"/>
      <c r="AH155" s="106"/>
      <c r="AI155" s="106"/>
      <c r="AJ155" s="106"/>
    </row>
    <row r="156" spans="5:36" s="76" customFormat="1" ht="20.25">
      <c r="E156" s="87"/>
      <c r="N156" s="129"/>
      <c r="O156" s="246"/>
      <c r="P156" s="106"/>
      <c r="Q156" s="106"/>
      <c r="R156" s="106"/>
      <c r="S156" s="106"/>
      <c r="T156" s="106"/>
      <c r="U156" s="106"/>
      <c r="V156" s="106"/>
      <c r="W156" s="106"/>
      <c r="X156" s="106"/>
      <c r="Y156" s="106"/>
      <c r="Z156" s="106"/>
      <c r="AA156" s="106"/>
      <c r="AB156" s="106"/>
      <c r="AC156" s="106"/>
      <c r="AD156" s="106"/>
      <c r="AE156" s="106"/>
      <c r="AF156" s="106"/>
      <c r="AG156" s="106"/>
      <c r="AH156" s="106"/>
      <c r="AI156" s="106"/>
      <c r="AJ156" s="106"/>
    </row>
    <row r="157" spans="5:36" s="76" customFormat="1" ht="20.25">
      <c r="E157" s="87"/>
      <c r="N157" s="129"/>
      <c r="O157" s="24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row>
    <row r="158" spans="5:36" s="76" customFormat="1" ht="20.25">
      <c r="E158" s="87"/>
      <c r="N158" s="129"/>
      <c r="O158" s="24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row>
    <row r="159" spans="5:36" s="76" customFormat="1" ht="20.25">
      <c r="E159" s="87"/>
      <c r="N159" s="129"/>
      <c r="O159" s="246"/>
      <c r="P159" s="106"/>
      <c r="Q159" s="106"/>
      <c r="R159" s="106"/>
      <c r="S159" s="106"/>
      <c r="T159" s="106"/>
      <c r="U159" s="106"/>
      <c r="V159" s="106"/>
      <c r="W159" s="106"/>
      <c r="X159" s="106"/>
      <c r="Y159" s="106"/>
      <c r="Z159" s="106"/>
      <c r="AA159" s="106"/>
      <c r="AB159" s="106"/>
      <c r="AC159" s="106"/>
      <c r="AD159" s="106"/>
      <c r="AE159" s="106"/>
      <c r="AF159" s="106"/>
      <c r="AG159" s="106"/>
      <c r="AH159" s="106"/>
      <c r="AI159" s="106"/>
      <c r="AJ159" s="106"/>
    </row>
    <row r="160" spans="5:36" s="76" customFormat="1" ht="20.25">
      <c r="E160" s="87"/>
      <c r="N160" s="129"/>
      <c r="O160" s="246"/>
      <c r="P160" s="106"/>
      <c r="Q160" s="106"/>
      <c r="R160" s="106"/>
      <c r="S160" s="106"/>
      <c r="T160" s="106"/>
      <c r="U160" s="106"/>
      <c r="V160" s="106"/>
      <c r="W160" s="106"/>
      <c r="X160" s="106"/>
      <c r="Y160" s="106"/>
      <c r="Z160" s="106"/>
      <c r="AA160" s="106"/>
      <c r="AB160" s="106"/>
      <c r="AC160" s="106"/>
      <c r="AD160" s="106"/>
      <c r="AE160" s="106"/>
      <c r="AF160" s="106"/>
      <c r="AG160" s="106"/>
      <c r="AH160" s="106"/>
      <c r="AI160" s="106"/>
      <c r="AJ160" s="106"/>
    </row>
    <row r="161" spans="5:36" s="76" customFormat="1" ht="20.25">
      <c r="E161" s="87"/>
      <c r="N161" s="129"/>
      <c r="O161" s="246"/>
      <c r="P161" s="106"/>
      <c r="Q161" s="106"/>
      <c r="R161" s="106"/>
      <c r="S161" s="106"/>
      <c r="T161" s="106"/>
      <c r="U161" s="106"/>
      <c r="V161" s="106"/>
      <c r="W161" s="106"/>
      <c r="X161" s="106"/>
      <c r="Y161" s="106"/>
      <c r="Z161" s="106"/>
      <c r="AA161" s="106"/>
      <c r="AB161" s="106"/>
      <c r="AC161" s="106"/>
      <c r="AD161" s="106"/>
      <c r="AE161" s="106"/>
      <c r="AF161" s="106"/>
      <c r="AG161" s="106"/>
      <c r="AH161" s="106"/>
      <c r="AI161" s="106"/>
      <c r="AJ161" s="106"/>
    </row>
    <row r="162" spans="5:36" s="76" customFormat="1" ht="20.25">
      <c r="E162" s="87"/>
      <c r="N162" s="129"/>
      <c r="O162" s="24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row>
    <row r="163" spans="5:36" s="76" customFormat="1" ht="20.25">
      <c r="E163" s="87"/>
      <c r="N163" s="129"/>
      <c r="O163" s="246"/>
      <c r="P163" s="106"/>
      <c r="Q163" s="106"/>
      <c r="R163" s="106"/>
      <c r="S163" s="106"/>
      <c r="T163" s="106"/>
      <c r="U163" s="106"/>
      <c r="V163" s="106"/>
      <c r="W163" s="106"/>
      <c r="X163" s="106"/>
      <c r="Y163" s="106"/>
      <c r="Z163" s="106"/>
      <c r="AA163" s="106"/>
      <c r="AB163" s="106"/>
      <c r="AC163" s="106"/>
      <c r="AD163" s="106"/>
      <c r="AE163" s="106"/>
      <c r="AF163" s="106"/>
      <c r="AG163" s="106"/>
      <c r="AH163" s="106"/>
      <c r="AI163" s="106"/>
      <c r="AJ163" s="106"/>
    </row>
    <row r="164" spans="5:36" s="76" customFormat="1" ht="20.25">
      <c r="E164" s="87"/>
      <c r="N164" s="129"/>
      <c r="O164" s="24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row>
    <row r="165" spans="5:36" s="76" customFormat="1" ht="20.25">
      <c r="E165" s="87"/>
      <c r="N165" s="129"/>
      <c r="O165" s="24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row>
    <row r="166" spans="5:36" s="76" customFormat="1" ht="20.25">
      <c r="E166" s="87"/>
      <c r="N166" s="129"/>
      <c r="O166" s="24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row>
    <row r="167" spans="5:36" s="76" customFormat="1" ht="20.25">
      <c r="E167" s="87"/>
      <c r="N167" s="129"/>
      <c r="O167" s="24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row>
    <row r="168" spans="5:36" s="76" customFormat="1" ht="20.25">
      <c r="E168" s="87"/>
      <c r="N168" s="129"/>
      <c r="O168" s="246"/>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row>
    <row r="169" spans="5:36" s="76" customFormat="1" ht="20.25">
      <c r="E169" s="87"/>
      <c r="N169" s="129"/>
      <c r="O169" s="24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row>
    <row r="170" spans="5:36" s="76" customFormat="1" ht="20.25">
      <c r="E170" s="87"/>
      <c r="N170" s="129"/>
      <c r="O170" s="24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row>
    <row r="171" spans="5:36" s="76" customFormat="1" ht="20.25">
      <c r="E171" s="87"/>
      <c r="N171" s="129"/>
      <c r="O171" s="246"/>
      <c r="P171" s="106"/>
      <c r="Q171" s="106"/>
      <c r="R171" s="106"/>
      <c r="S171" s="106"/>
      <c r="T171" s="106"/>
      <c r="U171" s="106"/>
      <c r="V171" s="106"/>
      <c r="W171" s="106"/>
      <c r="X171" s="106"/>
      <c r="Y171" s="106"/>
      <c r="Z171" s="106"/>
      <c r="AA171" s="106"/>
      <c r="AB171" s="106"/>
      <c r="AC171" s="106"/>
      <c r="AD171" s="106"/>
      <c r="AE171" s="106"/>
      <c r="AF171" s="106"/>
      <c r="AG171" s="106"/>
      <c r="AH171" s="106"/>
      <c r="AI171" s="106"/>
      <c r="AJ171" s="106"/>
    </row>
    <row r="172" spans="5:36" s="76" customFormat="1" ht="20.25">
      <c r="E172" s="87"/>
      <c r="N172" s="129"/>
      <c r="O172" s="246"/>
      <c r="P172" s="106"/>
      <c r="Q172" s="106"/>
      <c r="R172" s="106"/>
      <c r="S172" s="106"/>
      <c r="T172" s="106"/>
      <c r="U172" s="106"/>
      <c r="V172" s="106"/>
      <c r="W172" s="106"/>
      <c r="X172" s="106"/>
      <c r="Y172" s="106"/>
      <c r="Z172" s="106"/>
      <c r="AA172" s="106"/>
      <c r="AB172" s="106"/>
      <c r="AC172" s="106"/>
      <c r="AD172" s="106"/>
      <c r="AE172" s="106"/>
      <c r="AF172" s="106"/>
      <c r="AG172" s="106"/>
      <c r="AH172" s="106"/>
      <c r="AI172" s="106"/>
      <c r="AJ172" s="106"/>
    </row>
    <row r="173" spans="5:36" s="76" customFormat="1" ht="20.25">
      <c r="E173" s="87"/>
      <c r="N173" s="129"/>
      <c r="O173" s="246"/>
      <c r="P173" s="106"/>
      <c r="Q173" s="106"/>
      <c r="R173" s="106"/>
      <c r="S173" s="106"/>
      <c r="T173" s="106"/>
      <c r="U173" s="106"/>
      <c r="V173" s="106"/>
      <c r="W173" s="106"/>
      <c r="X173" s="106"/>
      <c r="Y173" s="106"/>
      <c r="Z173" s="106"/>
      <c r="AA173" s="106"/>
      <c r="AB173" s="106"/>
      <c r="AC173" s="106"/>
      <c r="AD173" s="106"/>
      <c r="AE173" s="106"/>
      <c r="AF173" s="106"/>
      <c r="AG173" s="106"/>
      <c r="AH173" s="106"/>
      <c r="AI173" s="106"/>
      <c r="AJ173" s="106"/>
    </row>
    <row r="174" spans="5:36" s="76" customFormat="1" ht="20.25">
      <c r="E174" s="87"/>
      <c r="N174" s="129"/>
      <c r="O174" s="246"/>
      <c r="P174" s="106"/>
      <c r="Q174" s="106"/>
      <c r="R174" s="106"/>
      <c r="S174" s="106"/>
      <c r="T174" s="106"/>
      <c r="U174" s="106"/>
      <c r="V174" s="106"/>
      <c r="W174" s="106"/>
      <c r="X174" s="106"/>
      <c r="Y174" s="106"/>
      <c r="Z174" s="106"/>
      <c r="AA174" s="106"/>
      <c r="AB174" s="106"/>
      <c r="AC174" s="106"/>
      <c r="AD174" s="106"/>
      <c r="AE174" s="106"/>
      <c r="AF174" s="106"/>
      <c r="AG174" s="106"/>
      <c r="AH174" s="106"/>
      <c r="AI174" s="106"/>
      <c r="AJ174" s="106"/>
    </row>
    <row r="175" spans="5:36" s="76" customFormat="1" ht="20.25">
      <c r="E175" s="87"/>
      <c r="N175" s="129"/>
      <c r="O175" s="246"/>
      <c r="P175" s="106"/>
      <c r="Q175" s="106"/>
      <c r="R175" s="106"/>
      <c r="S175" s="106"/>
      <c r="T175" s="106"/>
      <c r="U175" s="106"/>
      <c r="V175" s="106"/>
      <c r="W175" s="106"/>
      <c r="X175" s="106"/>
      <c r="Y175" s="106"/>
      <c r="Z175" s="106"/>
      <c r="AA175" s="106"/>
      <c r="AB175" s="106"/>
      <c r="AC175" s="106"/>
      <c r="AD175" s="106"/>
      <c r="AE175" s="106"/>
      <c r="AF175" s="106"/>
      <c r="AG175" s="106"/>
      <c r="AH175" s="106"/>
      <c r="AI175" s="106"/>
      <c r="AJ175" s="106"/>
    </row>
    <row r="176" spans="5:36" s="76" customFormat="1" ht="20.25">
      <c r="E176" s="87"/>
      <c r="N176" s="129"/>
      <c r="O176" s="246"/>
      <c r="P176" s="106"/>
      <c r="Q176" s="106"/>
      <c r="R176" s="106"/>
      <c r="S176" s="106"/>
      <c r="T176" s="106"/>
      <c r="U176" s="106"/>
      <c r="V176" s="106"/>
      <c r="W176" s="106"/>
      <c r="X176" s="106"/>
      <c r="Y176" s="106"/>
      <c r="Z176" s="106"/>
      <c r="AA176" s="106"/>
      <c r="AB176" s="106"/>
      <c r="AC176" s="106"/>
      <c r="AD176" s="106"/>
      <c r="AE176" s="106"/>
      <c r="AF176" s="106"/>
      <c r="AG176" s="106"/>
      <c r="AH176" s="106"/>
      <c r="AI176" s="106"/>
      <c r="AJ176" s="106"/>
    </row>
    <row r="177" spans="5:36" s="76" customFormat="1" ht="20.25">
      <c r="E177" s="87"/>
      <c r="N177" s="129"/>
      <c r="O177" s="246"/>
      <c r="P177" s="106"/>
      <c r="Q177" s="106"/>
      <c r="R177" s="106"/>
      <c r="S177" s="106"/>
      <c r="T177" s="106"/>
      <c r="U177" s="106"/>
      <c r="V177" s="106"/>
      <c r="W177" s="106"/>
      <c r="X177" s="106"/>
      <c r="Y177" s="106"/>
      <c r="Z177" s="106"/>
      <c r="AA177" s="106"/>
      <c r="AB177" s="106"/>
      <c r="AC177" s="106"/>
      <c r="AD177" s="106"/>
      <c r="AE177" s="106"/>
      <c r="AF177" s="106"/>
      <c r="AG177" s="106"/>
      <c r="AH177" s="106"/>
      <c r="AI177" s="106"/>
      <c r="AJ177" s="106"/>
    </row>
    <row r="178" spans="5:36" s="76" customFormat="1" ht="20.25">
      <c r="E178" s="87"/>
      <c r="N178" s="129"/>
      <c r="O178" s="246"/>
      <c r="P178" s="106"/>
      <c r="Q178" s="106"/>
      <c r="R178" s="106"/>
      <c r="S178" s="106"/>
      <c r="T178" s="106"/>
      <c r="U178" s="106"/>
      <c r="V178" s="106"/>
      <c r="W178" s="106"/>
      <c r="X178" s="106"/>
      <c r="Y178" s="106"/>
      <c r="Z178" s="106"/>
      <c r="AA178" s="106"/>
      <c r="AB178" s="106"/>
      <c r="AC178" s="106"/>
      <c r="AD178" s="106"/>
      <c r="AE178" s="106"/>
      <c r="AF178" s="106"/>
      <c r="AG178" s="106"/>
      <c r="AH178" s="106"/>
      <c r="AI178" s="106"/>
      <c r="AJ178" s="106"/>
    </row>
    <row r="179" spans="5:36" s="76" customFormat="1" ht="20.25">
      <c r="E179" s="87"/>
      <c r="N179" s="129"/>
      <c r="O179" s="246"/>
      <c r="P179" s="106"/>
      <c r="Q179" s="106"/>
      <c r="R179" s="106"/>
      <c r="S179" s="106"/>
      <c r="T179" s="106"/>
      <c r="U179" s="106"/>
      <c r="V179" s="106"/>
      <c r="W179" s="106"/>
      <c r="X179" s="106"/>
      <c r="Y179" s="106"/>
      <c r="Z179" s="106"/>
      <c r="AA179" s="106"/>
      <c r="AB179" s="106"/>
      <c r="AC179" s="106"/>
      <c r="AD179" s="106"/>
      <c r="AE179" s="106"/>
      <c r="AF179" s="106"/>
      <c r="AG179" s="106"/>
      <c r="AH179" s="106"/>
      <c r="AI179" s="106"/>
      <c r="AJ179" s="106"/>
    </row>
    <row r="180" spans="5:36" s="76" customFormat="1" ht="20.25">
      <c r="E180" s="87"/>
      <c r="N180" s="129"/>
      <c r="O180" s="246"/>
      <c r="P180" s="106"/>
      <c r="Q180" s="106"/>
      <c r="R180" s="106"/>
      <c r="S180" s="106"/>
      <c r="T180" s="106"/>
      <c r="U180" s="106"/>
      <c r="V180" s="106"/>
      <c r="W180" s="106"/>
      <c r="X180" s="106"/>
      <c r="Y180" s="106"/>
      <c r="Z180" s="106"/>
      <c r="AA180" s="106"/>
      <c r="AB180" s="106"/>
      <c r="AC180" s="106"/>
      <c r="AD180" s="106"/>
      <c r="AE180" s="106"/>
      <c r="AF180" s="106"/>
      <c r="AG180" s="106"/>
      <c r="AH180" s="106"/>
      <c r="AI180" s="106"/>
      <c r="AJ180" s="106"/>
    </row>
    <row r="181" spans="5:36" s="76" customFormat="1" ht="20.25">
      <c r="E181" s="87"/>
      <c r="N181" s="129"/>
      <c r="O181" s="246"/>
      <c r="P181" s="106"/>
      <c r="Q181" s="106"/>
      <c r="R181" s="106"/>
      <c r="S181" s="106"/>
      <c r="T181" s="106"/>
      <c r="U181" s="106"/>
      <c r="V181" s="106"/>
      <c r="W181" s="106"/>
      <c r="X181" s="106"/>
      <c r="Y181" s="106"/>
      <c r="Z181" s="106"/>
      <c r="AA181" s="106"/>
      <c r="AB181" s="106"/>
      <c r="AC181" s="106"/>
      <c r="AD181" s="106"/>
      <c r="AE181" s="106"/>
      <c r="AF181" s="106"/>
      <c r="AG181" s="106"/>
      <c r="AH181" s="106"/>
      <c r="AI181" s="106"/>
      <c r="AJ181" s="106"/>
    </row>
    <row r="182" spans="5:36" s="76" customFormat="1" ht="20.25">
      <c r="E182" s="87"/>
      <c r="N182" s="129"/>
      <c r="O182" s="246"/>
      <c r="P182" s="106"/>
      <c r="Q182" s="106"/>
      <c r="R182" s="106"/>
      <c r="S182" s="106"/>
      <c r="T182" s="106"/>
      <c r="U182" s="106"/>
      <c r="V182" s="106"/>
      <c r="W182" s="106"/>
      <c r="X182" s="106"/>
      <c r="Y182" s="106"/>
      <c r="Z182" s="106"/>
      <c r="AA182" s="106"/>
      <c r="AB182" s="106"/>
      <c r="AC182" s="106"/>
      <c r="AD182" s="106"/>
      <c r="AE182" s="106"/>
      <c r="AF182" s="106"/>
      <c r="AG182" s="106"/>
      <c r="AH182" s="106"/>
      <c r="AI182" s="106"/>
      <c r="AJ182" s="106"/>
    </row>
    <row r="183" spans="5:36" s="76" customFormat="1" ht="20.25">
      <c r="E183" s="87"/>
      <c r="N183" s="129"/>
      <c r="O183" s="246"/>
      <c r="P183" s="106"/>
      <c r="Q183" s="106"/>
      <c r="R183" s="106"/>
      <c r="S183" s="106"/>
      <c r="T183" s="106"/>
      <c r="U183" s="106"/>
      <c r="V183" s="106"/>
      <c r="W183" s="106"/>
      <c r="X183" s="106"/>
      <c r="Y183" s="106"/>
      <c r="Z183" s="106"/>
      <c r="AA183" s="106"/>
      <c r="AB183" s="106"/>
      <c r="AC183" s="106"/>
      <c r="AD183" s="106"/>
      <c r="AE183" s="106"/>
      <c r="AF183" s="106"/>
      <c r="AG183" s="106"/>
      <c r="AH183" s="106"/>
      <c r="AI183" s="106"/>
      <c r="AJ183" s="106"/>
    </row>
    <row r="184" spans="5:36" s="76" customFormat="1" ht="20.25">
      <c r="E184" s="87"/>
      <c r="N184" s="129"/>
      <c r="O184" s="246"/>
      <c r="P184" s="106"/>
      <c r="Q184" s="106"/>
      <c r="R184" s="106"/>
      <c r="S184" s="106"/>
      <c r="T184" s="106"/>
      <c r="U184" s="106"/>
      <c r="V184" s="106"/>
      <c r="W184" s="106"/>
      <c r="X184" s="106"/>
      <c r="Y184" s="106"/>
      <c r="Z184" s="106"/>
      <c r="AA184" s="106"/>
      <c r="AB184" s="106"/>
      <c r="AC184" s="106"/>
      <c r="AD184" s="106"/>
      <c r="AE184" s="106"/>
      <c r="AF184" s="106"/>
      <c r="AG184" s="106"/>
      <c r="AH184" s="106"/>
      <c r="AI184" s="106"/>
      <c r="AJ184" s="106"/>
    </row>
    <row r="185" spans="5:36" s="76" customFormat="1" ht="20.25">
      <c r="E185" s="87"/>
      <c r="N185" s="129"/>
      <c r="O185" s="246"/>
      <c r="P185" s="106"/>
      <c r="Q185" s="106"/>
      <c r="R185" s="106"/>
      <c r="S185" s="106"/>
      <c r="T185" s="106"/>
      <c r="U185" s="106"/>
      <c r="V185" s="106"/>
      <c r="W185" s="106"/>
      <c r="X185" s="106"/>
      <c r="Y185" s="106"/>
      <c r="Z185" s="106"/>
      <c r="AA185" s="106"/>
      <c r="AB185" s="106"/>
      <c r="AC185" s="106"/>
      <c r="AD185" s="106"/>
      <c r="AE185" s="106"/>
      <c r="AF185" s="106"/>
      <c r="AG185" s="106"/>
      <c r="AH185" s="106"/>
      <c r="AI185" s="106"/>
      <c r="AJ185" s="106"/>
    </row>
    <row r="186" spans="5:36" s="76" customFormat="1" ht="20.25">
      <c r="E186" s="87"/>
      <c r="N186" s="129"/>
      <c r="O186" s="246"/>
      <c r="P186" s="106"/>
      <c r="Q186" s="106"/>
      <c r="R186" s="106"/>
      <c r="S186" s="106"/>
      <c r="T186" s="106"/>
      <c r="U186" s="106"/>
      <c r="V186" s="106"/>
      <c r="W186" s="106"/>
      <c r="X186" s="106"/>
      <c r="Y186" s="106"/>
      <c r="Z186" s="106"/>
      <c r="AA186" s="106"/>
      <c r="AB186" s="106"/>
      <c r="AC186" s="106"/>
      <c r="AD186" s="106"/>
      <c r="AE186" s="106"/>
      <c r="AF186" s="106"/>
      <c r="AG186" s="106"/>
      <c r="AH186" s="106"/>
      <c r="AI186" s="106"/>
      <c r="AJ186" s="106"/>
    </row>
    <row r="187" spans="5:36" s="76" customFormat="1" ht="20.25">
      <c r="E187" s="87"/>
      <c r="N187" s="129"/>
      <c r="O187" s="246"/>
      <c r="P187" s="106"/>
      <c r="Q187" s="106"/>
      <c r="R187" s="106"/>
      <c r="S187" s="106"/>
      <c r="T187" s="106"/>
      <c r="U187" s="106"/>
      <c r="V187" s="106"/>
      <c r="W187" s="106"/>
      <c r="X187" s="106"/>
      <c r="Y187" s="106"/>
      <c r="Z187" s="106"/>
      <c r="AA187" s="106"/>
      <c r="AB187" s="106"/>
      <c r="AC187" s="106"/>
      <c r="AD187" s="106"/>
      <c r="AE187" s="106"/>
      <c r="AF187" s="106"/>
      <c r="AG187" s="106"/>
      <c r="AH187" s="106"/>
      <c r="AI187" s="106"/>
      <c r="AJ187" s="106"/>
    </row>
    <row r="188" spans="5:36" s="76" customFormat="1" ht="20.25">
      <c r="E188" s="87"/>
      <c r="N188" s="129"/>
      <c r="O188" s="24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row>
    <row r="189" spans="5:36" s="76" customFormat="1" ht="20.25">
      <c r="E189" s="87"/>
      <c r="N189" s="129"/>
      <c r="O189" s="24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row>
    <row r="190" spans="5:36" s="76" customFormat="1" ht="20.25">
      <c r="E190" s="87"/>
      <c r="N190" s="129"/>
      <c r="O190" s="24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row>
    <row r="191" spans="5:36" s="76" customFormat="1" ht="20.25">
      <c r="E191" s="87"/>
      <c r="N191" s="129"/>
      <c r="O191" s="24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row>
    <row r="192" spans="5:36" s="76" customFormat="1" ht="20.25">
      <c r="E192" s="87"/>
      <c r="N192" s="129"/>
      <c r="O192" s="24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row>
    <row r="193" spans="5:36" s="76" customFormat="1" ht="20.25">
      <c r="E193" s="87"/>
      <c r="N193" s="129"/>
      <c r="O193" s="24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row>
    <row r="194" spans="5:36" s="76" customFormat="1" ht="20.25">
      <c r="E194" s="87"/>
      <c r="N194" s="129"/>
      <c r="O194" s="24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row>
    <row r="195" spans="5:36" s="76" customFormat="1" ht="20.25">
      <c r="E195" s="87"/>
      <c r="N195" s="129"/>
      <c r="O195" s="24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row>
    <row r="196" spans="5:36" s="76" customFormat="1" ht="20.25">
      <c r="E196" s="87"/>
      <c r="N196" s="129"/>
      <c r="O196" s="24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row>
    <row r="197" spans="5:36" s="76" customFormat="1" ht="20.25">
      <c r="E197" s="87"/>
      <c r="N197" s="129"/>
      <c r="O197" s="246"/>
      <c r="P197" s="106"/>
      <c r="Q197" s="106"/>
      <c r="R197" s="106"/>
      <c r="S197" s="106"/>
      <c r="T197" s="106"/>
      <c r="U197" s="106"/>
      <c r="V197" s="106"/>
      <c r="W197" s="106"/>
      <c r="X197" s="106"/>
      <c r="Y197" s="106"/>
      <c r="Z197" s="106"/>
      <c r="AA197" s="106"/>
      <c r="AB197" s="106"/>
      <c r="AC197" s="106"/>
      <c r="AD197" s="106"/>
      <c r="AE197" s="106"/>
      <c r="AF197" s="106"/>
      <c r="AG197" s="106"/>
      <c r="AH197" s="106"/>
      <c r="AI197" s="106"/>
      <c r="AJ197" s="106"/>
    </row>
    <row r="198" spans="5:36" s="76" customFormat="1" ht="20.25">
      <c r="E198" s="87"/>
      <c r="N198" s="129"/>
      <c r="O198" s="246"/>
      <c r="P198" s="106"/>
      <c r="Q198" s="106"/>
      <c r="R198" s="106"/>
      <c r="S198" s="106"/>
      <c r="T198" s="106"/>
      <c r="U198" s="106"/>
      <c r="V198" s="106"/>
      <c r="W198" s="106"/>
      <c r="X198" s="106"/>
      <c r="Y198" s="106"/>
      <c r="Z198" s="106"/>
      <c r="AA198" s="106"/>
      <c r="AB198" s="106"/>
      <c r="AC198" s="106"/>
      <c r="AD198" s="106"/>
      <c r="AE198" s="106"/>
      <c r="AF198" s="106"/>
      <c r="AG198" s="106"/>
      <c r="AH198" s="106"/>
      <c r="AI198" s="106"/>
      <c r="AJ198" s="106"/>
    </row>
    <row r="199" spans="5:36" s="2" customFormat="1">
      <c r="E199" s="47"/>
      <c r="N199" s="128"/>
      <c r="O199" s="244"/>
      <c r="P199" s="3"/>
      <c r="Q199" s="3"/>
      <c r="R199" s="3"/>
      <c r="S199" s="3"/>
      <c r="T199" s="3"/>
      <c r="U199" s="3"/>
      <c r="V199" s="3"/>
      <c r="W199" s="3"/>
      <c r="X199" s="3"/>
      <c r="Y199" s="3"/>
      <c r="Z199" s="3"/>
      <c r="AA199" s="3"/>
      <c r="AB199" s="3"/>
      <c r="AC199" s="3"/>
      <c r="AD199" s="3"/>
      <c r="AE199" s="3"/>
      <c r="AF199" s="3"/>
      <c r="AG199" s="3"/>
      <c r="AH199" s="3"/>
      <c r="AI199" s="3"/>
      <c r="AJ199" s="3"/>
    </row>
    <row r="200" spans="5:36" s="2" customFormat="1">
      <c r="E200" s="47"/>
      <c r="N200" s="128"/>
      <c r="O200" s="244"/>
      <c r="P200" s="3"/>
      <c r="Q200" s="3"/>
      <c r="R200" s="3"/>
      <c r="S200" s="3"/>
      <c r="T200" s="3"/>
      <c r="U200" s="3"/>
      <c r="V200" s="3"/>
      <c r="W200" s="3"/>
      <c r="X200" s="3"/>
      <c r="Y200" s="3"/>
      <c r="Z200" s="3"/>
      <c r="AA200" s="3"/>
      <c r="AB200" s="3"/>
      <c r="AC200" s="3"/>
      <c r="AD200" s="3"/>
      <c r="AE200" s="3"/>
      <c r="AF200" s="3"/>
      <c r="AG200" s="3"/>
      <c r="AH200" s="3"/>
      <c r="AI200" s="3"/>
      <c r="AJ200" s="3"/>
    </row>
    <row r="201" spans="5:36" s="2" customFormat="1">
      <c r="E201" s="47"/>
      <c r="N201" s="128"/>
      <c r="O201" s="244"/>
      <c r="P201" s="3"/>
      <c r="Q201" s="3"/>
      <c r="R201" s="3"/>
      <c r="S201" s="3"/>
      <c r="T201" s="3"/>
      <c r="U201" s="3"/>
      <c r="V201" s="3"/>
      <c r="W201" s="3"/>
      <c r="X201" s="3"/>
      <c r="Y201" s="3"/>
      <c r="Z201" s="3"/>
      <c r="AA201" s="3"/>
      <c r="AB201" s="3"/>
      <c r="AC201" s="3"/>
      <c r="AD201" s="3"/>
      <c r="AE201" s="3"/>
      <c r="AF201" s="3"/>
      <c r="AG201" s="3"/>
      <c r="AH201" s="3"/>
      <c r="AI201" s="3"/>
      <c r="AJ201" s="3"/>
    </row>
    <row r="202" spans="5:36" s="2" customFormat="1">
      <c r="E202" s="47"/>
      <c r="N202" s="128"/>
      <c r="O202" s="244"/>
      <c r="P202" s="3"/>
      <c r="Q202" s="3"/>
      <c r="R202" s="3"/>
      <c r="S202" s="3"/>
      <c r="T202" s="3"/>
      <c r="U202" s="3"/>
      <c r="V202" s="3"/>
      <c r="W202" s="3"/>
      <c r="X202" s="3"/>
      <c r="Y202" s="3"/>
      <c r="Z202" s="3"/>
      <c r="AA202" s="3"/>
      <c r="AB202" s="3"/>
      <c r="AC202" s="3"/>
      <c r="AD202" s="3"/>
      <c r="AE202" s="3"/>
      <c r="AF202" s="3"/>
      <c r="AG202" s="3"/>
      <c r="AH202" s="3"/>
      <c r="AI202" s="3"/>
      <c r="AJ202" s="3"/>
    </row>
    <row r="203" spans="5:36" s="2" customFormat="1">
      <c r="E203" s="47"/>
      <c r="N203" s="128"/>
      <c r="O203" s="244"/>
      <c r="P203" s="3"/>
      <c r="Q203" s="3"/>
      <c r="R203" s="3"/>
      <c r="S203" s="3"/>
      <c r="T203" s="3"/>
      <c r="U203" s="3"/>
      <c r="V203" s="3"/>
      <c r="W203" s="3"/>
      <c r="X203" s="3"/>
      <c r="Y203" s="3"/>
      <c r="Z203" s="3"/>
      <c r="AA203" s="3"/>
      <c r="AB203" s="3"/>
      <c r="AC203" s="3"/>
      <c r="AD203" s="3"/>
      <c r="AE203" s="3"/>
      <c r="AF203" s="3"/>
      <c r="AG203" s="3"/>
      <c r="AH203" s="3"/>
      <c r="AI203" s="3"/>
      <c r="AJ203" s="3"/>
    </row>
    <row r="204" spans="5:36" s="2" customFormat="1">
      <c r="E204" s="47"/>
      <c r="N204" s="128"/>
      <c r="O204" s="244"/>
      <c r="P204" s="3"/>
      <c r="Q204" s="3"/>
      <c r="R204" s="3"/>
      <c r="S204" s="3"/>
      <c r="T204" s="3"/>
      <c r="U204" s="3"/>
      <c r="V204" s="3"/>
      <c r="W204" s="3"/>
      <c r="X204" s="3"/>
      <c r="Y204" s="3"/>
      <c r="Z204" s="3"/>
      <c r="AA204" s="3"/>
      <c r="AB204" s="3"/>
      <c r="AC204" s="3"/>
      <c r="AD204" s="3"/>
      <c r="AE204" s="3"/>
      <c r="AF204" s="3"/>
      <c r="AG204" s="3"/>
      <c r="AH204" s="3"/>
      <c r="AI204" s="3"/>
      <c r="AJ204" s="3"/>
    </row>
    <row r="205" spans="5:36" s="2" customFormat="1">
      <c r="E205" s="47"/>
      <c r="N205" s="128"/>
      <c r="O205" s="244"/>
      <c r="P205" s="3"/>
      <c r="Q205" s="3"/>
      <c r="R205" s="3"/>
      <c r="S205" s="3"/>
      <c r="T205" s="3"/>
      <c r="U205" s="3"/>
      <c r="V205" s="3"/>
      <c r="W205" s="3"/>
      <c r="X205" s="3"/>
      <c r="Y205" s="3"/>
      <c r="Z205" s="3"/>
      <c r="AA205" s="3"/>
      <c r="AB205" s="3"/>
      <c r="AC205" s="3"/>
      <c r="AD205" s="3"/>
      <c r="AE205" s="3"/>
      <c r="AF205" s="3"/>
      <c r="AG205" s="3"/>
      <c r="AH205" s="3"/>
      <c r="AI205" s="3"/>
      <c r="AJ205" s="3"/>
    </row>
    <row r="206" spans="5:36" s="2" customFormat="1">
      <c r="E206" s="47"/>
      <c r="N206" s="128"/>
      <c r="O206" s="244"/>
      <c r="P206" s="3"/>
      <c r="Q206" s="3"/>
      <c r="R206" s="3"/>
      <c r="S206" s="3"/>
      <c r="T206" s="3"/>
      <c r="U206" s="3"/>
      <c r="V206" s="3"/>
      <c r="W206" s="3"/>
      <c r="X206" s="3"/>
      <c r="Y206" s="3"/>
      <c r="Z206" s="3"/>
      <c r="AA206" s="3"/>
      <c r="AB206" s="3"/>
      <c r="AC206" s="3"/>
      <c r="AD206" s="3"/>
      <c r="AE206" s="3"/>
      <c r="AF206" s="3"/>
      <c r="AG206" s="3"/>
      <c r="AH206" s="3"/>
      <c r="AI206" s="3"/>
      <c r="AJ206" s="3"/>
    </row>
    <row r="207" spans="5:36" s="2" customFormat="1">
      <c r="E207" s="47"/>
      <c r="N207" s="128"/>
      <c r="O207" s="244"/>
      <c r="P207" s="3"/>
      <c r="Q207" s="3"/>
      <c r="R207" s="3"/>
      <c r="S207" s="3"/>
      <c r="T207" s="3"/>
      <c r="U207" s="3"/>
      <c r="V207" s="3"/>
      <c r="W207" s="3"/>
      <c r="X207" s="3"/>
      <c r="Y207" s="3"/>
      <c r="Z207" s="3"/>
      <c r="AA207" s="3"/>
      <c r="AB207" s="3"/>
      <c r="AC207" s="3"/>
      <c r="AD207" s="3"/>
      <c r="AE207" s="3"/>
      <c r="AF207" s="3"/>
      <c r="AG207" s="3"/>
      <c r="AH207" s="3"/>
      <c r="AI207" s="3"/>
      <c r="AJ207" s="3"/>
    </row>
    <row r="208" spans="5:36" s="2" customFormat="1">
      <c r="E208" s="47"/>
      <c r="N208" s="128"/>
      <c r="O208" s="244"/>
      <c r="P208" s="3"/>
      <c r="Q208" s="3"/>
      <c r="R208" s="3"/>
      <c r="S208" s="3"/>
      <c r="T208" s="3"/>
      <c r="U208" s="3"/>
      <c r="V208" s="3"/>
      <c r="W208" s="3"/>
      <c r="X208" s="3"/>
      <c r="Y208" s="3"/>
      <c r="Z208" s="3"/>
      <c r="AA208" s="3"/>
      <c r="AB208" s="3"/>
      <c r="AC208" s="3"/>
      <c r="AD208" s="3"/>
      <c r="AE208" s="3"/>
      <c r="AF208" s="3"/>
      <c r="AG208" s="3"/>
      <c r="AH208" s="3"/>
      <c r="AI208" s="3"/>
      <c r="AJ208" s="3"/>
    </row>
    <row r="209" spans="5:36" s="2" customFormat="1">
      <c r="E209" s="47"/>
      <c r="N209" s="128"/>
      <c r="O209" s="244"/>
      <c r="P209" s="3"/>
      <c r="Q209" s="3"/>
      <c r="R209" s="3"/>
      <c r="S209" s="3"/>
      <c r="T209" s="3"/>
      <c r="U209" s="3"/>
      <c r="V209" s="3"/>
      <c r="W209" s="3"/>
      <c r="X209" s="3"/>
      <c r="Y209" s="3"/>
      <c r="Z209" s="3"/>
      <c r="AA209" s="3"/>
      <c r="AB209" s="3"/>
      <c r="AC209" s="3"/>
      <c r="AD209" s="3"/>
      <c r="AE209" s="3"/>
      <c r="AF209" s="3"/>
      <c r="AG209" s="3"/>
      <c r="AH209" s="3"/>
      <c r="AI209" s="3"/>
      <c r="AJ209" s="3"/>
    </row>
    <row r="210" spans="5:36" s="2" customFormat="1">
      <c r="E210" s="47"/>
      <c r="N210" s="128"/>
      <c r="O210" s="244"/>
      <c r="P210" s="3"/>
      <c r="Q210" s="3"/>
      <c r="R210" s="3"/>
      <c r="S210" s="3"/>
      <c r="T210" s="3"/>
      <c r="U210" s="3"/>
      <c r="V210" s="3"/>
      <c r="W210" s="3"/>
      <c r="X210" s="3"/>
      <c r="Y210" s="3"/>
      <c r="Z210" s="3"/>
      <c r="AA210" s="3"/>
      <c r="AB210" s="3"/>
      <c r="AC210" s="3"/>
      <c r="AD210" s="3"/>
      <c r="AE210" s="3"/>
      <c r="AF210" s="3"/>
      <c r="AG210" s="3"/>
      <c r="AH210" s="3"/>
      <c r="AI210" s="3"/>
      <c r="AJ210" s="3"/>
    </row>
    <row r="211" spans="5:36" s="2" customFormat="1">
      <c r="E211" s="47"/>
      <c r="N211" s="128"/>
      <c r="O211" s="244"/>
      <c r="P211" s="3"/>
      <c r="Q211" s="3"/>
      <c r="R211" s="3"/>
      <c r="S211" s="3"/>
      <c r="T211" s="3"/>
      <c r="U211" s="3"/>
      <c r="V211" s="3"/>
      <c r="W211" s="3"/>
      <c r="X211" s="3"/>
      <c r="Y211" s="3"/>
      <c r="Z211" s="3"/>
      <c r="AA211" s="3"/>
      <c r="AB211" s="3"/>
      <c r="AC211" s="3"/>
      <c r="AD211" s="3"/>
      <c r="AE211" s="3"/>
      <c r="AF211" s="3"/>
      <c r="AG211" s="3"/>
      <c r="AH211" s="3"/>
      <c r="AI211" s="3"/>
      <c r="AJ211" s="3"/>
    </row>
    <row r="212" spans="5:36" s="2" customFormat="1">
      <c r="E212" s="47"/>
      <c r="N212" s="128"/>
      <c r="O212" s="244"/>
      <c r="P212" s="3"/>
      <c r="Q212" s="3"/>
      <c r="R212" s="3"/>
      <c r="S212" s="3"/>
      <c r="T212" s="3"/>
      <c r="U212" s="3"/>
      <c r="V212" s="3"/>
      <c r="W212" s="3"/>
      <c r="X212" s="3"/>
      <c r="Y212" s="3"/>
      <c r="Z212" s="3"/>
      <c r="AA212" s="3"/>
      <c r="AB212" s="3"/>
      <c r="AC212" s="3"/>
      <c r="AD212" s="3"/>
      <c r="AE212" s="3"/>
      <c r="AF212" s="3"/>
      <c r="AG212" s="3"/>
      <c r="AH212" s="3"/>
      <c r="AI212" s="3"/>
      <c r="AJ212" s="3"/>
    </row>
    <row r="213" spans="5:36" s="2" customFormat="1">
      <c r="E213" s="47"/>
      <c r="N213" s="128"/>
      <c r="O213" s="244"/>
      <c r="P213" s="3"/>
      <c r="Q213" s="3"/>
      <c r="R213" s="3"/>
      <c r="S213" s="3"/>
      <c r="T213" s="3"/>
      <c r="U213" s="3"/>
      <c r="V213" s="3"/>
      <c r="W213" s="3"/>
      <c r="X213" s="3"/>
      <c r="Y213" s="3"/>
      <c r="Z213" s="3"/>
      <c r="AA213" s="3"/>
      <c r="AB213" s="3"/>
      <c r="AC213" s="3"/>
      <c r="AD213" s="3"/>
      <c r="AE213" s="3"/>
      <c r="AF213" s="3"/>
      <c r="AG213" s="3"/>
      <c r="AH213" s="3"/>
      <c r="AI213" s="3"/>
      <c r="AJ213" s="3"/>
    </row>
    <row r="214" spans="5:36" s="2" customFormat="1">
      <c r="E214" s="47"/>
      <c r="N214" s="128"/>
      <c r="O214" s="244"/>
      <c r="P214" s="3"/>
      <c r="Q214" s="3"/>
      <c r="R214" s="3"/>
      <c r="S214" s="3"/>
      <c r="T214" s="3"/>
      <c r="U214" s="3"/>
      <c r="V214" s="3"/>
      <c r="W214" s="3"/>
      <c r="X214" s="3"/>
      <c r="Y214" s="3"/>
      <c r="Z214" s="3"/>
      <c r="AA214" s="3"/>
      <c r="AB214" s="3"/>
      <c r="AC214" s="3"/>
      <c r="AD214" s="3"/>
      <c r="AE214" s="3"/>
      <c r="AF214" s="3"/>
      <c r="AG214" s="3"/>
      <c r="AH214" s="3"/>
      <c r="AI214" s="3"/>
      <c r="AJ214" s="3"/>
    </row>
    <row r="215" spans="5:36" s="2" customFormat="1">
      <c r="E215" s="47"/>
      <c r="N215" s="128"/>
      <c r="O215" s="244"/>
      <c r="P215" s="3"/>
      <c r="Q215" s="3"/>
      <c r="R215" s="3"/>
      <c r="S215" s="3"/>
      <c r="T215" s="3"/>
      <c r="U215" s="3"/>
      <c r="V215" s="3"/>
      <c r="W215" s="3"/>
      <c r="X215" s="3"/>
      <c r="Y215" s="3"/>
      <c r="Z215" s="3"/>
      <c r="AA215" s="3"/>
      <c r="AB215" s="3"/>
      <c r="AC215" s="3"/>
      <c r="AD215" s="3"/>
      <c r="AE215" s="3"/>
      <c r="AF215" s="3"/>
      <c r="AG215" s="3"/>
      <c r="AH215" s="3"/>
      <c r="AI215" s="3"/>
      <c r="AJ215" s="3"/>
    </row>
    <row r="216" spans="5:36" s="2" customFormat="1">
      <c r="E216" s="47"/>
      <c r="N216" s="128"/>
      <c r="O216" s="244"/>
      <c r="P216" s="3"/>
      <c r="Q216" s="3"/>
      <c r="R216" s="3"/>
      <c r="S216" s="3"/>
      <c r="T216" s="3"/>
      <c r="U216" s="3"/>
      <c r="V216" s="3"/>
      <c r="W216" s="3"/>
      <c r="X216" s="3"/>
      <c r="Y216" s="3"/>
      <c r="Z216" s="3"/>
      <c r="AA216" s="3"/>
      <c r="AB216" s="3"/>
      <c r="AC216" s="3"/>
      <c r="AD216" s="3"/>
      <c r="AE216" s="3"/>
      <c r="AF216" s="3"/>
      <c r="AG216" s="3"/>
      <c r="AH216" s="3"/>
      <c r="AI216" s="3"/>
      <c r="AJ216" s="3"/>
    </row>
    <row r="217" spans="5:36" s="2" customFormat="1">
      <c r="E217" s="47"/>
      <c r="N217" s="128"/>
      <c r="O217" s="244"/>
      <c r="P217" s="3"/>
      <c r="Q217" s="3"/>
      <c r="R217" s="3"/>
      <c r="S217" s="3"/>
      <c r="T217" s="3"/>
      <c r="U217" s="3"/>
      <c r="V217" s="3"/>
      <c r="W217" s="3"/>
      <c r="X217" s="3"/>
      <c r="Y217" s="3"/>
      <c r="Z217" s="3"/>
      <c r="AA217" s="3"/>
      <c r="AB217" s="3"/>
      <c r="AC217" s="3"/>
      <c r="AD217" s="3"/>
      <c r="AE217" s="3"/>
      <c r="AF217" s="3"/>
      <c r="AG217" s="3"/>
      <c r="AH217" s="3"/>
      <c r="AI217" s="3"/>
      <c r="AJ217" s="3"/>
    </row>
    <row r="218" spans="5:36" s="2" customFormat="1">
      <c r="E218" s="47"/>
      <c r="N218" s="128"/>
      <c r="O218" s="244"/>
      <c r="P218" s="3"/>
      <c r="Q218" s="3"/>
      <c r="R218" s="3"/>
      <c r="S218" s="3"/>
      <c r="T218" s="3"/>
      <c r="U218" s="3"/>
      <c r="V218" s="3"/>
      <c r="W218" s="3"/>
      <c r="X218" s="3"/>
      <c r="Y218" s="3"/>
      <c r="Z218" s="3"/>
      <c r="AA218" s="3"/>
      <c r="AB218" s="3"/>
      <c r="AC218" s="3"/>
      <c r="AD218" s="3"/>
      <c r="AE218" s="3"/>
      <c r="AF218" s="3"/>
      <c r="AG218" s="3"/>
      <c r="AH218" s="3"/>
      <c r="AI218" s="3"/>
      <c r="AJ218" s="3"/>
    </row>
    <row r="219" spans="5:36" s="2" customFormat="1">
      <c r="E219" s="47"/>
      <c r="N219" s="128"/>
      <c r="O219" s="244"/>
      <c r="P219" s="3"/>
      <c r="Q219" s="3"/>
      <c r="R219" s="3"/>
      <c r="S219" s="3"/>
      <c r="T219" s="3"/>
      <c r="U219" s="3"/>
      <c r="V219" s="3"/>
      <c r="W219" s="3"/>
      <c r="X219" s="3"/>
      <c r="Y219" s="3"/>
      <c r="Z219" s="3"/>
      <c r="AA219" s="3"/>
      <c r="AB219" s="3"/>
      <c r="AC219" s="3"/>
      <c r="AD219" s="3"/>
      <c r="AE219" s="3"/>
      <c r="AF219" s="3"/>
      <c r="AG219" s="3"/>
      <c r="AH219" s="3"/>
      <c r="AI219" s="3"/>
      <c r="AJ219" s="3"/>
    </row>
    <row r="220" spans="5:36" s="2" customFormat="1">
      <c r="E220" s="47"/>
      <c r="N220" s="128"/>
      <c r="O220" s="244"/>
      <c r="P220" s="3"/>
      <c r="Q220" s="3"/>
      <c r="R220" s="3"/>
      <c r="S220" s="3"/>
      <c r="T220" s="3"/>
      <c r="U220" s="3"/>
      <c r="V220" s="3"/>
      <c r="W220" s="3"/>
      <c r="X220" s="3"/>
      <c r="Y220" s="3"/>
      <c r="Z220" s="3"/>
      <c r="AA220" s="3"/>
      <c r="AB220" s="3"/>
      <c r="AC220" s="3"/>
      <c r="AD220" s="3"/>
      <c r="AE220" s="3"/>
      <c r="AF220" s="3"/>
      <c r="AG220" s="3"/>
      <c r="AH220" s="3"/>
      <c r="AI220" s="3"/>
      <c r="AJ220" s="3"/>
    </row>
    <row r="221" spans="5:36" s="2" customFormat="1">
      <c r="E221" s="47"/>
      <c r="N221" s="128"/>
      <c r="O221" s="244"/>
      <c r="P221" s="3"/>
      <c r="Q221" s="3"/>
      <c r="R221" s="3"/>
      <c r="S221" s="3"/>
      <c r="T221" s="3"/>
      <c r="U221" s="3"/>
      <c r="V221" s="3"/>
      <c r="W221" s="3"/>
      <c r="X221" s="3"/>
      <c r="Y221" s="3"/>
      <c r="Z221" s="3"/>
      <c r="AA221" s="3"/>
      <c r="AB221" s="3"/>
      <c r="AC221" s="3"/>
      <c r="AD221" s="3"/>
      <c r="AE221" s="3"/>
      <c r="AF221" s="3"/>
      <c r="AG221" s="3"/>
      <c r="AH221" s="3"/>
      <c r="AI221" s="3"/>
      <c r="AJ221" s="3"/>
    </row>
    <row r="222" spans="5:36" s="2" customFormat="1">
      <c r="E222" s="47"/>
      <c r="N222" s="128"/>
      <c r="O222" s="244"/>
      <c r="P222" s="3"/>
      <c r="Q222" s="3"/>
      <c r="R222" s="3"/>
      <c r="S222" s="3"/>
      <c r="T222" s="3"/>
      <c r="U222" s="3"/>
      <c r="V222" s="3"/>
      <c r="W222" s="3"/>
      <c r="X222" s="3"/>
      <c r="Y222" s="3"/>
      <c r="Z222" s="3"/>
      <c r="AA222" s="3"/>
      <c r="AB222" s="3"/>
      <c r="AC222" s="3"/>
      <c r="AD222" s="3"/>
      <c r="AE222" s="3"/>
      <c r="AF222" s="3"/>
      <c r="AG222" s="3"/>
      <c r="AH222" s="3"/>
      <c r="AI222" s="3"/>
      <c r="AJ222" s="3"/>
    </row>
    <row r="223" spans="5:36" s="2" customFormat="1">
      <c r="E223" s="47"/>
      <c r="N223" s="128"/>
      <c r="O223" s="244"/>
      <c r="P223" s="3"/>
      <c r="Q223" s="3"/>
      <c r="R223" s="3"/>
      <c r="S223" s="3"/>
      <c r="T223" s="3"/>
      <c r="U223" s="3"/>
      <c r="V223" s="3"/>
      <c r="W223" s="3"/>
      <c r="X223" s="3"/>
      <c r="Y223" s="3"/>
      <c r="Z223" s="3"/>
      <c r="AA223" s="3"/>
      <c r="AB223" s="3"/>
      <c r="AC223" s="3"/>
      <c r="AD223" s="3"/>
      <c r="AE223" s="3"/>
      <c r="AF223" s="3"/>
      <c r="AG223" s="3"/>
      <c r="AH223" s="3"/>
      <c r="AI223" s="3"/>
      <c r="AJ223" s="3"/>
    </row>
    <row r="224" spans="5:36" s="2" customFormat="1">
      <c r="E224" s="47"/>
      <c r="N224" s="128"/>
      <c r="O224" s="244"/>
      <c r="P224" s="3"/>
      <c r="Q224" s="3"/>
      <c r="R224" s="3"/>
      <c r="S224" s="3"/>
      <c r="T224" s="3"/>
      <c r="U224" s="3"/>
      <c r="V224" s="3"/>
      <c r="W224" s="3"/>
      <c r="X224" s="3"/>
      <c r="Y224" s="3"/>
      <c r="Z224" s="3"/>
      <c r="AA224" s="3"/>
      <c r="AB224" s="3"/>
      <c r="AC224" s="3"/>
      <c r="AD224" s="3"/>
      <c r="AE224" s="3"/>
      <c r="AF224" s="3"/>
      <c r="AG224" s="3"/>
      <c r="AH224" s="3"/>
      <c r="AI224" s="3"/>
      <c r="AJ224" s="3"/>
    </row>
    <row r="225" spans="5:36" s="2" customFormat="1">
      <c r="E225" s="47"/>
      <c r="N225" s="128"/>
      <c r="O225" s="244"/>
      <c r="P225" s="3"/>
      <c r="Q225" s="3"/>
      <c r="R225" s="3"/>
      <c r="S225" s="3"/>
      <c r="T225" s="3"/>
      <c r="U225" s="3"/>
      <c r="V225" s="3"/>
      <c r="W225" s="3"/>
      <c r="X225" s="3"/>
      <c r="Y225" s="3"/>
      <c r="Z225" s="3"/>
      <c r="AA225" s="3"/>
      <c r="AB225" s="3"/>
      <c r="AC225" s="3"/>
      <c r="AD225" s="3"/>
      <c r="AE225" s="3"/>
      <c r="AF225" s="3"/>
      <c r="AG225" s="3"/>
      <c r="AH225" s="3"/>
      <c r="AI225" s="3"/>
      <c r="AJ225" s="3"/>
    </row>
    <row r="226" spans="5:36" s="2" customFormat="1">
      <c r="E226" s="47"/>
      <c r="N226" s="128"/>
      <c r="O226" s="244"/>
      <c r="P226" s="3"/>
      <c r="Q226" s="3"/>
      <c r="R226" s="3"/>
      <c r="S226" s="3"/>
      <c r="T226" s="3"/>
      <c r="U226" s="3"/>
      <c r="V226" s="3"/>
      <c r="W226" s="3"/>
      <c r="X226" s="3"/>
      <c r="Y226" s="3"/>
      <c r="Z226" s="3"/>
      <c r="AA226" s="3"/>
      <c r="AB226" s="3"/>
      <c r="AC226" s="3"/>
      <c r="AD226" s="3"/>
      <c r="AE226" s="3"/>
      <c r="AF226" s="3"/>
      <c r="AG226" s="3"/>
      <c r="AH226" s="3"/>
      <c r="AI226" s="3"/>
      <c r="AJ226" s="3"/>
    </row>
    <row r="227" spans="5:36" s="2" customFormat="1">
      <c r="E227" s="47"/>
      <c r="N227" s="128"/>
      <c r="O227" s="244"/>
      <c r="P227" s="3"/>
      <c r="Q227" s="3"/>
      <c r="R227" s="3"/>
      <c r="S227" s="3"/>
      <c r="T227" s="3"/>
      <c r="U227" s="3"/>
      <c r="V227" s="3"/>
      <c r="W227" s="3"/>
      <c r="X227" s="3"/>
      <c r="Y227" s="3"/>
      <c r="Z227" s="3"/>
      <c r="AA227" s="3"/>
      <c r="AB227" s="3"/>
      <c r="AC227" s="3"/>
      <c r="AD227" s="3"/>
      <c r="AE227" s="3"/>
      <c r="AF227" s="3"/>
      <c r="AG227" s="3"/>
      <c r="AH227" s="3"/>
      <c r="AI227" s="3"/>
      <c r="AJ227" s="3"/>
    </row>
    <row r="228" spans="5:36" s="2" customFormat="1">
      <c r="E228" s="47"/>
      <c r="N228" s="128"/>
      <c r="O228" s="244"/>
      <c r="P228" s="3"/>
      <c r="Q228" s="3"/>
      <c r="R228" s="3"/>
      <c r="S228" s="3"/>
      <c r="T228" s="3"/>
      <c r="U228" s="3"/>
      <c r="V228" s="3"/>
      <c r="W228" s="3"/>
      <c r="X228" s="3"/>
      <c r="Y228" s="3"/>
      <c r="Z228" s="3"/>
      <c r="AA228" s="3"/>
      <c r="AB228" s="3"/>
      <c r="AC228" s="3"/>
      <c r="AD228" s="3"/>
      <c r="AE228" s="3"/>
      <c r="AF228" s="3"/>
      <c r="AG228" s="3"/>
      <c r="AH228" s="3"/>
      <c r="AI228" s="3"/>
      <c r="AJ228" s="3"/>
    </row>
    <row r="229" spans="5:36" s="2" customFormat="1">
      <c r="E229" s="47"/>
      <c r="N229" s="128"/>
      <c r="O229" s="244"/>
      <c r="P229" s="3"/>
      <c r="Q229" s="3"/>
      <c r="R229" s="3"/>
      <c r="S229" s="3"/>
      <c r="T229" s="3"/>
      <c r="U229" s="3"/>
      <c r="V229" s="3"/>
      <c r="W229" s="3"/>
      <c r="X229" s="3"/>
      <c r="Y229" s="3"/>
      <c r="Z229" s="3"/>
      <c r="AA229" s="3"/>
      <c r="AB229" s="3"/>
      <c r="AC229" s="3"/>
      <c r="AD229" s="3"/>
      <c r="AE229" s="3"/>
      <c r="AF229" s="3"/>
      <c r="AG229" s="3"/>
      <c r="AH229" s="3"/>
      <c r="AI229" s="3"/>
      <c r="AJ229" s="3"/>
    </row>
    <row r="230" spans="5:36" s="2" customFormat="1">
      <c r="E230" s="47"/>
      <c r="N230" s="128"/>
      <c r="O230" s="244"/>
      <c r="P230" s="3"/>
      <c r="Q230" s="3"/>
      <c r="R230" s="3"/>
      <c r="S230" s="3"/>
      <c r="T230" s="3"/>
      <c r="U230" s="3"/>
      <c r="V230" s="3"/>
      <c r="W230" s="3"/>
      <c r="X230" s="3"/>
      <c r="Y230" s="3"/>
      <c r="Z230" s="3"/>
      <c r="AA230" s="3"/>
      <c r="AB230" s="3"/>
      <c r="AC230" s="3"/>
      <c r="AD230" s="3"/>
      <c r="AE230" s="3"/>
      <c r="AF230" s="3"/>
      <c r="AG230" s="3"/>
      <c r="AH230" s="3"/>
      <c r="AI230" s="3"/>
      <c r="AJ230" s="3"/>
    </row>
    <row r="231" spans="5:36" s="2" customFormat="1">
      <c r="E231" s="47"/>
      <c r="N231" s="128"/>
      <c r="O231" s="244"/>
      <c r="P231" s="3"/>
      <c r="Q231" s="3"/>
      <c r="R231" s="3"/>
      <c r="S231" s="3"/>
      <c r="T231" s="3"/>
      <c r="U231" s="3"/>
      <c r="V231" s="3"/>
      <c r="W231" s="3"/>
      <c r="X231" s="3"/>
      <c r="Y231" s="3"/>
      <c r="Z231" s="3"/>
      <c r="AA231" s="3"/>
      <c r="AB231" s="3"/>
      <c r="AC231" s="3"/>
      <c r="AD231" s="3"/>
      <c r="AE231" s="3"/>
      <c r="AF231" s="3"/>
      <c r="AG231" s="3"/>
      <c r="AH231" s="3"/>
      <c r="AI231" s="3"/>
      <c r="AJ231" s="3"/>
    </row>
    <row r="232" spans="5:36" s="2" customFormat="1">
      <c r="E232" s="47"/>
      <c r="N232" s="128"/>
      <c r="O232" s="244"/>
      <c r="P232" s="3"/>
      <c r="Q232" s="3"/>
      <c r="R232" s="3"/>
      <c r="S232" s="3"/>
      <c r="T232" s="3"/>
      <c r="U232" s="3"/>
      <c r="V232" s="3"/>
      <c r="W232" s="3"/>
      <c r="X232" s="3"/>
      <c r="Y232" s="3"/>
      <c r="Z232" s="3"/>
      <c r="AA232" s="3"/>
      <c r="AB232" s="3"/>
      <c r="AC232" s="3"/>
      <c r="AD232" s="3"/>
      <c r="AE232" s="3"/>
      <c r="AF232" s="3"/>
      <c r="AG232" s="3"/>
      <c r="AH232" s="3"/>
      <c r="AI232" s="3"/>
      <c r="AJ232" s="3"/>
    </row>
    <row r="233" spans="5:36" s="2" customFormat="1">
      <c r="E233" s="47"/>
      <c r="N233" s="128"/>
      <c r="O233" s="244"/>
      <c r="P233" s="3"/>
      <c r="Q233" s="3"/>
      <c r="R233" s="3"/>
      <c r="S233" s="3"/>
      <c r="T233" s="3"/>
      <c r="U233" s="3"/>
      <c r="V233" s="3"/>
      <c r="W233" s="3"/>
      <c r="X233" s="3"/>
      <c r="Y233" s="3"/>
      <c r="Z233" s="3"/>
      <c r="AA233" s="3"/>
      <c r="AB233" s="3"/>
      <c r="AC233" s="3"/>
      <c r="AD233" s="3"/>
      <c r="AE233" s="3"/>
      <c r="AF233" s="3"/>
      <c r="AG233" s="3"/>
      <c r="AH233" s="3"/>
      <c r="AI233" s="3"/>
      <c r="AJ233" s="3"/>
    </row>
    <row r="234" spans="5:36" s="2" customFormat="1">
      <c r="E234" s="47"/>
      <c r="N234" s="128"/>
      <c r="O234" s="244"/>
      <c r="P234" s="3"/>
      <c r="Q234" s="3"/>
      <c r="R234" s="3"/>
      <c r="S234" s="3"/>
      <c r="T234" s="3"/>
      <c r="U234" s="3"/>
      <c r="V234" s="3"/>
      <c r="W234" s="3"/>
      <c r="X234" s="3"/>
      <c r="Y234" s="3"/>
      <c r="Z234" s="3"/>
      <c r="AA234" s="3"/>
      <c r="AB234" s="3"/>
      <c r="AC234" s="3"/>
      <c r="AD234" s="3"/>
      <c r="AE234" s="3"/>
      <c r="AF234" s="3"/>
      <c r="AG234" s="3"/>
      <c r="AH234" s="3"/>
      <c r="AI234" s="3"/>
      <c r="AJ234" s="3"/>
    </row>
    <row r="235" spans="5:36" s="2" customFormat="1">
      <c r="E235" s="47"/>
      <c r="N235" s="128"/>
      <c r="O235" s="244"/>
      <c r="P235" s="3"/>
      <c r="Q235" s="3"/>
      <c r="R235" s="3"/>
      <c r="S235" s="3"/>
      <c r="T235" s="3"/>
      <c r="U235" s="3"/>
      <c r="V235" s="3"/>
      <c r="W235" s="3"/>
      <c r="X235" s="3"/>
      <c r="Y235" s="3"/>
      <c r="Z235" s="3"/>
      <c r="AA235" s="3"/>
      <c r="AB235" s="3"/>
      <c r="AC235" s="3"/>
      <c r="AD235" s="3"/>
      <c r="AE235" s="3"/>
      <c r="AF235" s="3"/>
      <c r="AG235" s="3"/>
      <c r="AH235" s="3"/>
      <c r="AI235" s="3"/>
      <c r="AJ235" s="3"/>
    </row>
    <row r="236" spans="5:36" s="2" customFormat="1">
      <c r="E236" s="47"/>
      <c r="N236" s="128"/>
      <c r="O236" s="244"/>
      <c r="P236" s="3"/>
      <c r="Q236" s="3"/>
      <c r="R236" s="3"/>
      <c r="S236" s="3"/>
      <c r="T236" s="3"/>
      <c r="U236" s="3"/>
      <c r="V236" s="3"/>
      <c r="W236" s="3"/>
      <c r="X236" s="3"/>
      <c r="Y236" s="3"/>
      <c r="Z236" s="3"/>
      <c r="AA236" s="3"/>
      <c r="AB236" s="3"/>
      <c r="AC236" s="3"/>
      <c r="AD236" s="3"/>
      <c r="AE236" s="3"/>
      <c r="AF236" s="3"/>
      <c r="AG236" s="3"/>
      <c r="AH236" s="3"/>
      <c r="AI236" s="3"/>
      <c r="AJ236" s="3"/>
    </row>
    <row r="237" spans="5:36" s="2" customFormat="1">
      <c r="E237" s="47"/>
      <c r="N237" s="128"/>
      <c r="O237" s="244"/>
      <c r="P237" s="3"/>
      <c r="Q237" s="3"/>
      <c r="R237" s="3"/>
      <c r="S237" s="3"/>
      <c r="T237" s="3"/>
      <c r="U237" s="3"/>
      <c r="V237" s="3"/>
      <c r="W237" s="3"/>
      <c r="X237" s="3"/>
      <c r="Y237" s="3"/>
      <c r="Z237" s="3"/>
      <c r="AA237" s="3"/>
      <c r="AB237" s="3"/>
      <c r="AC237" s="3"/>
      <c r="AD237" s="3"/>
      <c r="AE237" s="3"/>
      <c r="AF237" s="3"/>
      <c r="AG237" s="3"/>
      <c r="AH237" s="3"/>
      <c r="AI237" s="3"/>
      <c r="AJ237" s="3"/>
    </row>
    <row r="238" spans="5:36" s="2" customFormat="1">
      <c r="E238" s="47"/>
      <c r="N238" s="128"/>
      <c r="O238" s="244"/>
      <c r="P238" s="3"/>
      <c r="Q238" s="3"/>
      <c r="R238" s="3"/>
      <c r="S238" s="3"/>
      <c r="T238" s="3"/>
      <c r="U238" s="3"/>
      <c r="V238" s="3"/>
      <c r="W238" s="3"/>
      <c r="X238" s="3"/>
      <c r="Y238" s="3"/>
      <c r="Z238" s="3"/>
      <c r="AA238" s="3"/>
      <c r="AB238" s="3"/>
      <c r="AC238" s="3"/>
      <c r="AD238" s="3"/>
      <c r="AE238" s="3"/>
      <c r="AF238" s="3"/>
      <c r="AG238" s="3"/>
      <c r="AH238" s="3"/>
      <c r="AI238" s="3"/>
      <c r="AJ238" s="3"/>
    </row>
    <row r="239" spans="5:36" s="2" customFormat="1">
      <c r="E239" s="47"/>
      <c r="N239" s="128"/>
      <c r="O239" s="244"/>
      <c r="P239" s="3"/>
      <c r="Q239" s="3"/>
      <c r="R239" s="3"/>
      <c r="S239" s="3"/>
      <c r="T239" s="3"/>
      <c r="U239" s="3"/>
      <c r="V239" s="3"/>
      <c r="W239" s="3"/>
      <c r="X239" s="3"/>
      <c r="Y239" s="3"/>
      <c r="Z239" s="3"/>
      <c r="AA239" s="3"/>
      <c r="AB239" s="3"/>
      <c r="AC239" s="3"/>
      <c r="AD239" s="3"/>
      <c r="AE239" s="3"/>
      <c r="AF239" s="3"/>
      <c r="AG239" s="3"/>
      <c r="AH239" s="3"/>
      <c r="AI239" s="3"/>
      <c r="AJ239" s="3"/>
    </row>
    <row r="240" spans="5:36" s="2" customFormat="1">
      <c r="E240" s="47"/>
      <c r="N240" s="128"/>
      <c r="O240" s="244"/>
      <c r="P240" s="3"/>
      <c r="Q240" s="3"/>
      <c r="R240" s="3"/>
      <c r="S240" s="3"/>
      <c r="T240" s="3"/>
      <c r="U240" s="3"/>
      <c r="V240" s="3"/>
      <c r="W240" s="3"/>
      <c r="X240" s="3"/>
      <c r="Y240" s="3"/>
      <c r="Z240" s="3"/>
      <c r="AA240" s="3"/>
      <c r="AB240" s="3"/>
      <c r="AC240" s="3"/>
      <c r="AD240" s="3"/>
      <c r="AE240" s="3"/>
      <c r="AF240" s="3"/>
      <c r="AG240" s="3"/>
      <c r="AH240" s="3"/>
      <c r="AI240" s="3"/>
      <c r="AJ240" s="3"/>
    </row>
    <row r="241" spans="5:36" s="2" customFormat="1">
      <c r="E241" s="47"/>
      <c r="N241" s="128"/>
      <c r="O241" s="244"/>
      <c r="P241" s="3"/>
      <c r="Q241" s="3"/>
      <c r="R241" s="3"/>
      <c r="S241" s="3"/>
      <c r="T241" s="3"/>
      <c r="U241" s="3"/>
      <c r="V241" s="3"/>
      <c r="W241" s="3"/>
      <c r="X241" s="3"/>
      <c r="Y241" s="3"/>
      <c r="Z241" s="3"/>
      <c r="AA241" s="3"/>
      <c r="AB241" s="3"/>
      <c r="AC241" s="3"/>
      <c r="AD241" s="3"/>
      <c r="AE241" s="3"/>
      <c r="AF241" s="3"/>
      <c r="AG241" s="3"/>
      <c r="AH241" s="3"/>
      <c r="AI241" s="3"/>
      <c r="AJ241" s="3"/>
    </row>
    <row r="242" spans="5:36" s="2" customFormat="1">
      <c r="E242" s="47"/>
      <c r="N242" s="128"/>
      <c r="O242" s="244"/>
      <c r="P242" s="3"/>
      <c r="Q242" s="3"/>
      <c r="R242" s="3"/>
      <c r="S242" s="3"/>
      <c r="T242" s="3"/>
      <c r="U242" s="3"/>
      <c r="V242" s="3"/>
      <c r="W242" s="3"/>
      <c r="X242" s="3"/>
      <c r="Y242" s="3"/>
      <c r="Z242" s="3"/>
      <c r="AA242" s="3"/>
      <c r="AB242" s="3"/>
      <c r="AC242" s="3"/>
      <c r="AD242" s="3"/>
      <c r="AE242" s="3"/>
      <c r="AF242" s="3"/>
      <c r="AG242" s="3"/>
      <c r="AH242" s="3"/>
      <c r="AI242" s="3"/>
      <c r="AJ242" s="3"/>
    </row>
    <row r="243" spans="5:36" s="2" customFormat="1">
      <c r="E243" s="47"/>
      <c r="N243" s="128"/>
      <c r="O243" s="244"/>
      <c r="P243" s="3"/>
      <c r="Q243" s="3"/>
      <c r="R243" s="3"/>
      <c r="S243" s="3"/>
      <c r="T243" s="3"/>
      <c r="U243" s="3"/>
      <c r="V243" s="3"/>
      <c r="W243" s="3"/>
      <c r="X243" s="3"/>
      <c r="Y243" s="3"/>
      <c r="Z243" s="3"/>
      <c r="AA243" s="3"/>
      <c r="AB243" s="3"/>
      <c r="AC243" s="3"/>
      <c r="AD243" s="3"/>
      <c r="AE243" s="3"/>
      <c r="AF243" s="3"/>
      <c r="AG243" s="3"/>
      <c r="AH243" s="3"/>
      <c r="AI243" s="3"/>
      <c r="AJ243" s="3"/>
    </row>
    <row r="244" spans="5:36" s="2" customFormat="1">
      <c r="E244" s="47"/>
      <c r="N244" s="128"/>
      <c r="O244" s="244"/>
      <c r="P244" s="3"/>
      <c r="Q244" s="3"/>
      <c r="R244" s="3"/>
      <c r="S244" s="3"/>
      <c r="T244" s="3"/>
      <c r="U244" s="3"/>
      <c r="V244" s="3"/>
      <c r="W244" s="3"/>
      <c r="X244" s="3"/>
      <c r="Y244" s="3"/>
      <c r="Z244" s="3"/>
      <c r="AA244" s="3"/>
      <c r="AB244" s="3"/>
      <c r="AC244" s="3"/>
      <c r="AD244" s="3"/>
      <c r="AE244" s="3"/>
      <c r="AF244" s="3"/>
      <c r="AG244" s="3"/>
      <c r="AH244" s="3"/>
      <c r="AI244" s="3"/>
      <c r="AJ244" s="3"/>
    </row>
    <row r="245" spans="5:36" s="2" customFormat="1">
      <c r="E245" s="47"/>
      <c r="N245" s="128"/>
      <c r="O245" s="244"/>
      <c r="P245" s="3"/>
      <c r="Q245" s="3"/>
      <c r="R245" s="3"/>
      <c r="S245" s="3"/>
      <c r="T245" s="3"/>
      <c r="U245" s="3"/>
      <c r="V245" s="3"/>
      <c r="W245" s="3"/>
      <c r="X245" s="3"/>
      <c r="Y245" s="3"/>
      <c r="Z245" s="3"/>
      <c r="AA245" s="3"/>
      <c r="AB245" s="3"/>
      <c r="AC245" s="3"/>
      <c r="AD245" s="3"/>
      <c r="AE245" s="3"/>
      <c r="AF245" s="3"/>
      <c r="AG245" s="3"/>
      <c r="AH245" s="3"/>
      <c r="AI245" s="3"/>
      <c r="AJ245" s="3"/>
    </row>
    <row r="246" spans="5:36" s="2" customFormat="1">
      <c r="E246" s="47"/>
      <c r="N246" s="128"/>
      <c r="O246" s="244"/>
      <c r="P246" s="3"/>
      <c r="Q246" s="3"/>
      <c r="R246" s="3"/>
      <c r="S246" s="3"/>
      <c r="T246" s="3"/>
      <c r="U246" s="3"/>
      <c r="V246" s="3"/>
      <c r="W246" s="3"/>
      <c r="X246" s="3"/>
      <c r="Y246" s="3"/>
      <c r="Z246" s="3"/>
      <c r="AA246" s="3"/>
      <c r="AB246" s="3"/>
      <c r="AC246" s="3"/>
      <c r="AD246" s="3"/>
      <c r="AE246" s="3"/>
      <c r="AF246" s="3"/>
      <c r="AG246" s="3"/>
      <c r="AH246" s="3"/>
      <c r="AI246" s="3"/>
      <c r="AJ246" s="3"/>
    </row>
    <row r="247" spans="5:36" s="2" customFormat="1">
      <c r="E247" s="47"/>
      <c r="N247" s="128"/>
      <c r="O247" s="244"/>
      <c r="P247" s="3"/>
      <c r="Q247" s="3"/>
      <c r="R247" s="3"/>
      <c r="S247" s="3"/>
      <c r="T247" s="3"/>
      <c r="U247" s="3"/>
      <c r="V247" s="3"/>
      <c r="W247" s="3"/>
      <c r="X247" s="3"/>
      <c r="Y247" s="3"/>
      <c r="Z247" s="3"/>
      <c r="AA247" s="3"/>
      <c r="AB247" s="3"/>
      <c r="AC247" s="3"/>
      <c r="AD247" s="3"/>
      <c r="AE247" s="3"/>
      <c r="AF247" s="3"/>
      <c r="AG247" s="3"/>
      <c r="AH247" s="3"/>
      <c r="AI247" s="3"/>
      <c r="AJ247" s="3"/>
    </row>
    <row r="248" spans="5:36" s="2" customFormat="1">
      <c r="E248" s="47"/>
      <c r="N248" s="128"/>
      <c r="O248" s="244"/>
      <c r="P248" s="3"/>
      <c r="Q248" s="3"/>
      <c r="R248" s="3"/>
      <c r="S248" s="3"/>
      <c r="T248" s="3"/>
      <c r="U248" s="3"/>
      <c r="V248" s="3"/>
      <c r="W248" s="3"/>
      <c r="X248" s="3"/>
      <c r="Y248" s="3"/>
      <c r="Z248" s="3"/>
      <c r="AA248" s="3"/>
      <c r="AB248" s="3"/>
      <c r="AC248" s="3"/>
      <c r="AD248" s="3"/>
      <c r="AE248" s="3"/>
      <c r="AF248" s="3"/>
      <c r="AG248" s="3"/>
      <c r="AH248" s="3"/>
      <c r="AI248" s="3"/>
      <c r="AJ248" s="3"/>
    </row>
    <row r="249" spans="5:36" s="2" customFormat="1">
      <c r="E249" s="47"/>
      <c r="N249" s="128"/>
      <c r="O249" s="244"/>
      <c r="P249" s="3"/>
      <c r="Q249" s="3"/>
      <c r="R249" s="3"/>
      <c r="S249" s="3"/>
      <c r="T249" s="3"/>
      <c r="U249" s="3"/>
      <c r="V249" s="3"/>
      <c r="W249" s="3"/>
      <c r="X249" s="3"/>
      <c r="Y249" s="3"/>
      <c r="Z249" s="3"/>
      <c r="AA249" s="3"/>
      <c r="AB249" s="3"/>
      <c r="AC249" s="3"/>
      <c r="AD249" s="3"/>
      <c r="AE249" s="3"/>
      <c r="AF249" s="3"/>
      <c r="AG249" s="3"/>
      <c r="AH249" s="3"/>
      <c r="AI249" s="3"/>
      <c r="AJ249" s="3"/>
    </row>
    <row r="250" spans="5:36" s="2" customFormat="1">
      <c r="E250" s="47"/>
      <c r="N250" s="128"/>
      <c r="O250" s="244"/>
      <c r="P250" s="3"/>
      <c r="Q250" s="3"/>
      <c r="R250" s="3"/>
      <c r="S250" s="3"/>
      <c r="T250" s="3"/>
      <c r="U250" s="3"/>
      <c r="V250" s="3"/>
      <c r="W250" s="3"/>
      <c r="X250" s="3"/>
      <c r="Y250" s="3"/>
      <c r="Z250" s="3"/>
      <c r="AA250" s="3"/>
      <c r="AB250" s="3"/>
      <c r="AC250" s="3"/>
      <c r="AD250" s="3"/>
      <c r="AE250" s="3"/>
      <c r="AF250" s="3"/>
      <c r="AG250" s="3"/>
      <c r="AH250" s="3"/>
      <c r="AI250" s="3"/>
      <c r="AJ250" s="3"/>
    </row>
    <row r="251" spans="5:36" s="2" customFormat="1">
      <c r="E251" s="47"/>
      <c r="N251" s="128"/>
      <c r="O251" s="244"/>
      <c r="P251" s="3"/>
      <c r="Q251" s="3"/>
      <c r="R251" s="3"/>
      <c r="S251" s="3"/>
      <c r="T251" s="3"/>
      <c r="U251" s="3"/>
      <c r="V251" s="3"/>
      <c r="W251" s="3"/>
      <c r="X251" s="3"/>
      <c r="Y251" s="3"/>
      <c r="Z251" s="3"/>
      <c r="AA251" s="3"/>
      <c r="AB251" s="3"/>
      <c r="AC251" s="3"/>
      <c r="AD251" s="3"/>
      <c r="AE251" s="3"/>
      <c r="AF251" s="3"/>
      <c r="AG251" s="3"/>
      <c r="AH251" s="3"/>
      <c r="AI251" s="3"/>
      <c r="AJ251" s="3"/>
    </row>
    <row r="252" spans="5:36" s="2" customFormat="1">
      <c r="E252" s="47"/>
      <c r="N252" s="128"/>
      <c r="O252" s="244"/>
      <c r="P252" s="3"/>
      <c r="Q252" s="3"/>
      <c r="R252" s="3"/>
      <c r="S252" s="3"/>
      <c r="T252" s="3"/>
      <c r="U252" s="3"/>
      <c r="V252" s="3"/>
      <c r="W252" s="3"/>
      <c r="X252" s="3"/>
      <c r="Y252" s="3"/>
      <c r="Z252" s="3"/>
      <c r="AA252" s="3"/>
      <c r="AB252" s="3"/>
      <c r="AC252" s="3"/>
      <c r="AD252" s="3"/>
      <c r="AE252" s="3"/>
      <c r="AF252" s="3"/>
      <c r="AG252" s="3"/>
      <c r="AH252" s="3"/>
      <c r="AI252" s="3"/>
      <c r="AJ252" s="3"/>
    </row>
    <row r="253" spans="5:36" s="2" customFormat="1">
      <c r="E253" s="47"/>
      <c r="N253" s="128"/>
      <c r="O253" s="244"/>
      <c r="P253" s="3"/>
      <c r="Q253" s="3"/>
      <c r="R253" s="3"/>
      <c r="S253" s="3"/>
      <c r="T253" s="3"/>
      <c r="U253" s="3"/>
      <c r="V253" s="3"/>
      <c r="W253" s="3"/>
      <c r="X253" s="3"/>
      <c r="Y253" s="3"/>
      <c r="Z253" s="3"/>
      <c r="AA253" s="3"/>
      <c r="AB253" s="3"/>
      <c r="AC253" s="3"/>
      <c r="AD253" s="3"/>
      <c r="AE253" s="3"/>
      <c r="AF253" s="3"/>
      <c r="AG253" s="3"/>
      <c r="AH253" s="3"/>
      <c r="AI253" s="3"/>
      <c r="AJ253" s="3"/>
    </row>
    <row r="254" spans="5:36" s="2" customFormat="1">
      <c r="E254" s="47"/>
      <c r="N254" s="128"/>
      <c r="O254" s="244"/>
      <c r="P254" s="3"/>
      <c r="Q254" s="3"/>
      <c r="R254" s="3"/>
      <c r="S254" s="3"/>
      <c r="T254" s="3"/>
      <c r="U254" s="3"/>
      <c r="V254" s="3"/>
      <c r="W254" s="3"/>
      <c r="X254" s="3"/>
      <c r="Y254" s="3"/>
      <c r="Z254" s="3"/>
      <c r="AA254" s="3"/>
      <c r="AB254" s="3"/>
      <c r="AC254" s="3"/>
      <c r="AD254" s="3"/>
      <c r="AE254" s="3"/>
      <c r="AF254" s="3"/>
      <c r="AG254" s="3"/>
      <c r="AH254" s="3"/>
      <c r="AI254" s="3"/>
      <c r="AJ254" s="3"/>
    </row>
    <row r="255" spans="5:36" s="2" customFormat="1">
      <c r="E255" s="47"/>
      <c r="N255" s="128"/>
      <c r="O255" s="244"/>
      <c r="P255" s="3"/>
      <c r="Q255" s="3"/>
      <c r="R255" s="3"/>
      <c r="S255" s="3"/>
      <c r="T255" s="3"/>
      <c r="U255" s="3"/>
      <c r="V255" s="3"/>
      <c r="W255" s="3"/>
      <c r="X255" s="3"/>
      <c r="Y255" s="3"/>
      <c r="Z255" s="3"/>
      <c r="AA255" s="3"/>
      <c r="AB255" s="3"/>
      <c r="AC255" s="3"/>
      <c r="AD255" s="3"/>
      <c r="AE255" s="3"/>
      <c r="AF255" s="3"/>
      <c r="AG255" s="3"/>
      <c r="AH255" s="3"/>
      <c r="AI255" s="3"/>
      <c r="AJ255" s="3"/>
    </row>
    <row r="256" spans="5:36" s="2" customFormat="1">
      <c r="E256" s="47"/>
      <c r="N256" s="128"/>
      <c r="O256" s="244"/>
      <c r="P256" s="3"/>
      <c r="Q256" s="3"/>
      <c r="R256" s="3"/>
      <c r="S256" s="3"/>
      <c r="T256" s="3"/>
      <c r="U256" s="3"/>
      <c r="V256" s="3"/>
      <c r="W256" s="3"/>
      <c r="X256" s="3"/>
      <c r="Y256" s="3"/>
      <c r="Z256" s="3"/>
      <c r="AA256" s="3"/>
      <c r="AB256" s="3"/>
      <c r="AC256" s="3"/>
      <c r="AD256" s="3"/>
      <c r="AE256" s="3"/>
      <c r="AF256" s="3"/>
      <c r="AG256" s="3"/>
      <c r="AH256" s="3"/>
      <c r="AI256" s="3"/>
      <c r="AJ256" s="3"/>
    </row>
    <row r="257" spans="5:36" s="2" customFormat="1">
      <c r="E257" s="47"/>
      <c r="N257" s="128"/>
      <c r="O257" s="244"/>
      <c r="P257" s="3"/>
      <c r="Q257" s="3"/>
      <c r="R257" s="3"/>
      <c r="S257" s="3"/>
      <c r="T257" s="3"/>
      <c r="U257" s="3"/>
      <c r="V257" s="3"/>
      <c r="W257" s="3"/>
      <c r="X257" s="3"/>
      <c r="Y257" s="3"/>
      <c r="Z257" s="3"/>
      <c r="AA257" s="3"/>
      <c r="AB257" s="3"/>
      <c r="AC257" s="3"/>
      <c r="AD257" s="3"/>
      <c r="AE257" s="3"/>
      <c r="AF257" s="3"/>
      <c r="AG257" s="3"/>
      <c r="AH257" s="3"/>
      <c r="AI257" s="3"/>
      <c r="AJ257" s="3"/>
    </row>
    <row r="258" spans="5:36" s="2" customFormat="1">
      <c r="E258" s="47"/>
      <c r="N258" s="128"/>
      <c r="O258" s="244"/>
      <c r="P258" s="3"/>
      <c r="Q258" s="3"/>
      <c r="R258" s="3"/>
      <c r="S258" s="3"/>
      <c r="T258" s="3"/>
      <c r="U258" s="3"/>
      <c r="V258" s="3"/>
      <c r="W258" s="3"/>
      <c r="X258" s="3"/>
      <c r="Y258" s="3"/>
      <c r="Z258" s="3"/>
      <c r="AA258" s="3"/>
      <c r="AB258" s="3"/>
      <c r="AC258" s="3"/>
      <c r="AD258" s="3"/>
      <c r="AE258" s="3"/>
      <c r="AF258" s="3"/>
      <c r="AG258" s="3"/>
      <c r="AH258" s="3"/>
      <c r="AI258" s="3"/>
      <c r="AJ258" s="3"/>
    </row>
    <row r="259" spans="5:36" s="2" customFormat="1">
      <c r="E259" s="47"/>
      <c r="N259" s="128"/>
      <c r="O259" s="244"/>
      <c r="P259" s="3"/>
      <c r="Q259" s="3"/>
      <c r="R259" s="3"/>
      <c r="S259" s="3"/>
      <c r="T259" s="3"/>
      <c r="U259" s="3"/>
      <c r="V259" s="3"/>
      <c r="W259" s="3"/>
      <c r="X259" s="3"/>
      <c r="Y259" s="3"/>
      <c r="Z259" s="3"/>
      <c r="AA259" s="3"/>
      <c r="AB259" s="3"/>
      <c r="AC259" s="3"/>
      <c r="AD259" s="3"/>
      <c r="AE259" s="3"/>
      <c r="AF259" s="3"/>
      <c r="AG259" s="3"/>
      <c r="AH259" s="3"/>
      <c r="AI259" s="3"/>
      <c r="AJ259" s="3"/>
    </row>
    <row r="260" spans="5:36" s="2" customFormat="1">
      <c r="E260" s="47"/>
      <c r="N260" s="128"/>
      <c r="O260" s="244"/>
      <c r="P260" s="3"/>
      <c r="Q260" s="3"/>
      <c r="R260" s="3"/>
      <c r="S260" s="3"/>
      <c r="T260" s="3"/>
      <c r="U260" s="3"/>
      <c r="V260" s="3"/>
      <c r="W260" s="3"/>
      <c r="X260" s="3"/>
      <c r="Y260" s="3"/>
      <c r="Z260" s="3"/>
      <c r="AA260" s="3"/>
      <c r="AB260" s="3"/>
      <c r="AC260" s="3"/>
      <c r="AD260" s="3"/>
      <c r="AE260" s="3"/>
      <c r="AF260" s="3"/>
      <c r="AG260" s="3"/>
      <c r="AH260" s="3"/>
      <c r="AI260" s="3"/>
      <c r="AJ260" s="3"/>
    </row>
    <row r="261" spans="5:36" s="2" customFormat="1">
      <c r="E261" s="47"/>
      <c r="N261" s="128"/>
      <c r="O261" s="244"/>
      <c r="P261" s="3"/>
      <c r="Q261" s="3"/>
      <c r="R261" s="3"/>
      <c r="S261" s="3"/>
      <c r="T261" s="3"/>
      <c r="U261" s="3"/>
      <c r="V261" s="3"/>
      <c r="W261" s="3"/>
      <c r="X261" s="3"/>
      <c r="Y261" s="3"/>
      <c r="Z261" s="3"/>
      <c r="AA261" s="3"/>
      <c r="AB261" s="3"/>
      <c r="AC261" s="3"/>
      <c r="AD261" s="3"/>
      <c r="AE261" s="3"/>
      <c r="AF261" s="3"/>
      <c r="AG261" s="3"/>
      <c r="AH261" s="3"/>
      <c r="AI261" s="3"/>
      <c r="AJ261" s="3"/>
    </row>
    <row r="262" spans="5:36" s="2" customFormat="1">
      <c r="E262" s="47"/>
      <c r="N262" s="128"/>
      <c r="O262" s="244"/>
      <c r="P262" s="3"/>
      <c r="Q262" s="3"/>
      <c r="R262" s="3"/>
      <c r="S262" s="3"/>
      <c r="T262" s="3"/>
      <c r="U262" s="3"/>
      <c r="V262" s="3"/>
      <c r="W262" s="3"/>
      <c r="X262" s="3"/>
      <c r="Y262" s="3"/>
      <c r="Z262" s="3"/>
      <c r="AA262" s="3"/>
      <c r="AB262" s="3"/>
      <c r="AC262" s="3"/>
      <c r="AD262" s="3"/>
      <c r="AE262" s="3"/>
      <c r="AF262" s="3"/>
      <c r="AG262" s="3"/>
      <c r="AH262" s="3"/>
      <c r="AI262" s="3"/>
      <c r="AJ262" s="3"/>
    </row>
    <row r="263" spans="5:36" s="2" customFormat="1">
      <c r="E263" s="47"/>
      <c r="N263" s="128"/>
      <c r="O263" s="244"/>
      <c r="P263" s="3"/>
      <c r="Q263" s="3"/>
      <c r="R263" s="3"/>
      <c r="S263" s="3"/>
      <c r="T263" s="3"/>
      <c r="U263" s="3"/>
      <c r="V263" s="3"/>
      <c r="W263" s="3"/>
      <c r="X263" s="3"/>
      <c r="Y263" s="3"/>
      <c r="Z263" s="3"/>
      <c r="AA263" s="3"/>
      <c r="AB263" s="3"/>
      <c r="AC263" s="3"/>
      <c r="AD263" s="3"/>
      <c r="AE263" s="3"/>
      <c r="AF263" s="3"/>
      <c r="AG263" s="3"/>
      <c r="AH263" s="3"/>
      <c r="AI263" s="3"/>
      <c r="AJ263" s="3"/>
    </row>
    <row r="264" spans="5:36" s="2" customFormat="1">
      <c r="E264" s="47"/>
      <c r="N264" s="128"/>
      <c r="O264" s="244"/>
      <c r="P264" s="3"/>
      <c r="Q264" s="3"/>
      <c r="R264" s="3"/>
      <c r="S264" s="3"/>
      <c r="T264" s="3"/>
      <c r="U264" s="3"/>
      <c r="V264" s="3"/>
      <c r="W264" s="3"/>
      <c r="X264" s="3"/>
      <c r="Y264" s="3"/>
      <c r="Z264" s="3"/>
      <c r="AA264" s="3"/>
      <c r="AB264" s="3"/>
      <c r="AC264" s="3"/>
      <c r="AD264" s="3"/>
      <c r="AE264" s="3"/>
      <c r="AF264" s="3"/>
      <c r="AG264" s="3"/>
      <c r="AH264" s="3"/>
      <c r="AI264" s="3"/>
      <c r="AJ264" s="3"/>
    </row>
    <row r="265" spans="5:36" s="2" customFormat="1">
      <c r="E265" s="47"/>
      <c r="N265" s="128"/>
      <c r="O265" s="244"/>
      <c r="P265" s="3"/>
      <c r="Q265" s="3"/>
      <c r="R265" s="3"/>
      <c r="S265" s="3"/>
      <c r="T265" s="3"/>
      <c r="U265" s="3"/>
      <c r="V265" s="3"/>
      <c r="W265" s="3"/>
      <c r="X265" s="3"/>
      <c r="Y265" s="3"/>
      <c r="Z265" s="3"/>
      <c r="AA265" s="3"/>
      <c r="AB265" s="3"/>
      <c r="AC265" s="3"/>
      <c r="AD265" s="3"/>
      <c r="AE265" s="3"/>
      <c r="AF265" s="3"/>
      <c r="AG265" s="3"/>
      <c r="AH265" s="3"/>
      <c r="AI265" s="3"/>
      <c r="AJ265" s="3"/>
    </row>
    <row r="266" spans="5:36" s="2" customFormat="1">
      <c r="E266" s="47"/>
      <c r="N266" s="128"/>
      <c r="O266" s="244"/>
      <c r="P266" s="3"/>
      <c r="Q266" s="3"/>
      <c r="R266" s="3"/>
      <c r="S266" s="3"/>
      <c r="T266" s="3"/>
      <c r="U266" s="3"/>
      <c r="V266" s="3"/>
      <c r="W266" s="3"/>
      <c r="X266" s="3"/>
      <c r="Y266" s="3"/>
      <c r="Z266" s="3"/>
      <c r="AA266" s="3"/>
      <c r="AB266" s="3"/>
      <c r="AC266" s="3"/>
      <c r="AD266" s="3"/>
      <c r="AE266" s="3"/>
      <c r="AF266" s="3"/>
      <c r="AG266" s="3"/>
      <c r="AH266" s="3"/>
      <c r="AI266" s="3"/>
      <c r="AJ266" s="3"/>
    </row>
    <row r="267" spans="5:36" s="2" customFormat="1">
      <c r="E267" s="47"/>
      <c r="N267" s="128"/>
      <c r="O267" s="244"/>
      <c r="P267" s="3"/>
      <c r="Q267" s="3"/>
      <c r="R267" s="3"/>
      <c r="S267" s="3"/>
      <c r="T267" s="3"/>
      <c r="U267" s="3"/>
      <c r="V267" s="3"/>
      <c r="W267" s="3"/>
      <c r="X267" s="3"/>
      <c r="Y267" s="3"/>
      <c r="Z267" s="3"/>
      <c r="AA267" s="3"/>
      <c r="AB267" s="3"/>
      <c r="AC267" s="3"/>
      <c r="AD267" s="3"/>
      <c r="AE267" s="3"/>
      <c r="AF267" s="3"/>
      <c r="AG267" s="3"/>
      <c r="AH267" s="3"/>
      <c r="AI267" s="3"/>
      <c r="AJ267" s="3"/>
    </row>
    <row r="268" spans="5:36" s="2" customFormat="1">
      <c r="E268" s="47"/>
      <c r="N268" s="128"/>
      <c r="O268" s="244"/>
      <c r="P268" s="3"/>
      <c r="Q268" s="3"/>
      <c r="R268" s="3"/>
      <c r="S268" s="3"/>
      <c r="T268" s="3"/>
      <c r="U268" s="3"/>
      <c r="V268" s="3"/>
      <c r="W268" s="3"/>
      <c r="X268" s="3"/>
      <c r="Y268" s="3"/>
      <c r="Z268" s="3"/>
      <c r="AA268" s="3"/>
      <c r="AB268" s="3"/>
      <c r="AC268" s="3"/>
      <c r="AD268" s="3"/>
      <c r="AE268" s="3"/>
      <c r="AF268" s="3"/>
      <c r="AG268" s="3"/>
      <c r="AH268" s="3"/>
      <c r="AI268" s="3"/>
      <c r="AJ268" s="3"/>
    </row>
    <row r="269" spans="5:36" s="2" customFormat="1">
      <c r="E269" s="47"/>
      <c r="N269" s="128"/>
      <c r="O269" s="244"/>
      <c r="P269" s="3"/>
      <c r="Q269" s="3"/>
      <c r="R269" s="3"/>
      <c r="S269" s="3"/>
      <c r="T269" s="3"/>
      <c r="U269" s="3"/>
      <c r="V269" s="3"/>
      <c r="W269" s="3"/>
      <c r="X269" s="3"/>
      <c r="Y269" s="3"/>
      <c r="Z269" s="3"/>
      <c r="AA269" s="3"/>
      <c r="AB269" s="3"/>
      <c r="AC269" s="3"/>
      <c r="AD269" s="3"/>
      <c r="AE269" s="3"/>
      <c r="AF269" s="3"/>
      <c r="AG269" s="3"/>
      <c r="AH269" s="3"/>
      <c r="AI269" s="3"/>
      <c r="AJ269" s="3"/>
    </row>
    <row r="270" spans="5:36" s="2" customFormat="1">
      <c r="E270" s="47"/>
      <c r="N270" s="128"/>
      <c r="O270" s="244"/>
      <c r="P270" s="3"/>
      <c r="Q270" s="3"/>
      <c r="R270" s="3"/>
      <c r="S270" s="3"/>
      <c r="T270" s="3"/>
      <c r="U270" s="3"/>
      <c r="V270" s="3"/>
      <c r="W270" s="3"/>
      <c r="X270" s="3"/>
      <c r="Y270" s="3"/>
      <c r="Z270" s="3"/>
      <c r="AA270" s="3"/>
      <c r="AB270" s="3"/>
      <c r="AC270" s="3"/>
      <c r="AD270" s="3"/>
      <c r="AE270" s="3"/>
      <c r="AF270" s="3"/>
      <c r="AG270" s="3"/>
      <c r="AH270" s="3"/>
      <c r="AI270" s="3"/>
      <c r="AJ270" s="3"/>
    </row>
    <row r="271" spans="5:36" s="2" customFormat="1">
      <c r="E271" s="47"/>
      <c r="N271" s="128"/>
      <c r="O271" s="244"/>
      <c r="P271" s="3"/>
      <c r="Q271" s="3"/>
      <c r="R271" s="3"/>
      <c r="S271" s="3"/>
      <c r="T271" s="3"/>
      <c r="U271" s="3"/>
      <c r="V271" s="3"/>
      <c r="W271" s="3"/>
      <c r="X271" s="3"/>
      <c r="Y271" s="3"/>
      <c r="Z271" s="3"/>
      <c r="AA271" s="3"/>
      <c r="AB271" s="3"/>
      <c r="AC271" s="3"/>
      <c r="AD271" s="3"/>
      <c r="AE271" s="3"/>
      <c r="AF271" s="3"/>
      <c r="AG271" s="3"/>
      <c r="AH271" s="3"/>
      <c r="AI271" s="3"/>
      <c r="AJ271" s="3"/>
    </row>
    <row r="272" spans="5:36" s="2" customFormat="1">
      <c r="E272" s="47"/>
      <c r="N272" s="128"/>
      <c r="O272" s="244"/>
      <c r="P272" s="3"/>
      <c r="Q272" s="3"/>
      <c r="R272" s="3"/>
      <c r="S272" s="3"/>
      <c r="T272" s="3"/>
      <c r="U272" s="3"/>
      <c r="V272" s="3"/>
      <c r="W272" s="3"/>
      <c r="X272" s="3"/>
      <c r="Y272" s="3"/>
      <c r="Z272" s="3"/>
      <c r="AA272" s="3"/>
      <c r="AB272" s="3"/>
      <c r="AC272" s="3"/>
      <c r="AD272" s="3"/>
      <c r="AE272" s="3"/>
      <c r="AF272" s="3"/>
      <c r="AG272" s="3"/>
      <c r="AH272" s="3"/>
      <c r="AI272" s="3"/>
      <c r="AJ272" s="3"/>
    </row>
    <row r="273" spans="5:36" s="2" customFormat="1">
      <c r="E273" s="47"/>
      <c r="N273" s="128"/>
      <c r="O273" s="244"/>
      <c r="P273" s="3"/>
      <c r="Q273" s="3"/>
      <c r="R273" s="3"/>
      <c r="S273" s="3"/>
      <c r="T273" s="3"/>
      <c r="U273" s="3"/>
      <c r="V273" s="3"/>
      <c r="W273" s="3"/>
      <c r="X273" s="3"/>
      <c r="Y273" s="3"/>
      <c r="Z273" s="3"/>
      <c r="AA273" s="3"/>
      <c r="AB273" s="3"/>
      <c r="AC273" s="3"/>
      <c r="AD273" s="3"/>
      <c r="AE273" s="3"/>
      <c r="AF273" s="3"/>
      <c r="AG273" s="3"/>
      <c r="AH273" s="3"/>
      <c r="AI273" s="3"/>
      <c r="AJ273" s="3"/>
    </row>
    <row r="274" spans="5:36" s="2" customFormat="1">
      <c r="E274" s="47"/>
      <c r="N274" s="128"/>
      <c r="O274" s="244"/>
      <c r="P274" s="3"/>
      <c r="Q274" s="3"/>
      <c r="R274" s="3"/>
      <c r="S274" s="3"/>
      <c r="T274" s="3"/>
      <c r="U274" s="3"/>
      <c r="V274" s="3"/>
      <c r="W274" s="3"/>
      <c r="X274" s="3"/>
      <c r="Y274" s="3"/>
      <c r="Z274" s="3"/>
      <c r="AA274" s="3"/>
      <c r="AB274" s="3"/>
      <c r="AC274" s="3"/>
      <c r="AD274" s="3"/>
      <c r="AE274" s="3"/>
      <c r="AF274" s="3"/>
      <c r="AG274" s="3"/>
      <c r="AH274" s="3"/>
      <c r="AI274" s="3"/>
      <c r="AJ274" s="3"/>
    </row>
    <row r="275" spans="5:36" s="2" customFormat="1">
      <c r="E275" s="47"/>
      <c r="N275" s="128"/>
      <c r="O275" s="244"/>
      <c r="P275" s="3"/>
      <c r="Q275" s="3"/>
      <c r="R275" s="3"/>
      <c r="S275" s="3"/>
      <c r="T275" s="3"/>
      <c r="U275" s="3"/>
      <c r="V275" s="3"/>
      <c r="W275" s="3"/>
      <c r="X275" s="3"/>
      <c r="Y275" s="3"/>
      <c r="Z275" s="3"/>
      <c r="AA275" s="3"/>
      <c r="AB275" s="3"/>
      <c r="AC275" s="3"/>
      <c r="AD275" s="3"/>
      <c r="AE275" s="3"/>
      <c r="AF275" s="3"/>
      <c r="AG275" s="3"/>
      <c r="AH275" s="3"/>
      <c r="AI275" s="3"/>
      <c r="AJ275" s="3"/>
    </row>
    <row r="276" spans="5:36" s="2" customFormat="1">
      <c r="E276" s="47"/>
      <c r="N276" s="128"/>
      <c r="O276" s="244"/>
      <c r="P276" s="3"/>
      <c r="Q276" s="3"/>
      <c r="R276" s="3"/>
      <c r="S276" s="3"/>
      <c r="T276" s="3"/>
      <c r="U276" s="3"/>
      <c r="V276" s="3"/>
      <c r="W276" s="3"/>
      <c r="X276" s="3"/>
      <c r="Y276" s="3"/>
      <c r="Z276" s="3"/>
      <c r="AA276" s="3"/>
      <c r="AB276" s="3"/>
      <c r="AC276" s="3"/>
      <c r="AD276" s="3"/>
      <c r="AE276" s="3"/>
      <c r="AF276" s="3"/>
      <c r="AG276" s="3"/>
      <c r="AH276" s="3"/>
      <c r="AI276" s="3"/>
      <c r="AJ276" s="3"/>
    </row>
    <row r="277" spans="5:36" s="2" customFormat="1">
      <c r="E277" s="47"/>
      <c r="N277" s="128"/>
      <c r="O277" s="244"/>
      <c r="P277" s="3"/>
      <c r="Q277" s="3"/>
      <c r="R277" s="3"/>
      <c r="S277" s="3"/>
      <c r="T277" s="3"/>
      <c r="U277" s="3"/>
      <c r="V277" s="3"/>
      <c r="W277" s="3"/>
      <c r="X277" s="3"/>
      <c r="Y277" s="3"/>
      <c r="Z277" s="3"/>
      <c r="AA277" s="3"/>
      <c r="AB277" s="3"/>
      <c r="AC277" s="3"/>
      <c r="AD277" s="3"/>
      <c r="AE277" s="3"/>
      <c r="AF277" s="3"/>
      <c r="AG277" s="3"/>
      <c r="AH277" s="3"/>
      <c r="AI277" s="3"/>
      <c r="AJ277" s="3"/>
    </row>
    <row r="278" spans="5:36" s="2" customFormat="1">
      <c r="E278" s="47"/>
      <c r="N278" s="128"/>
      <c r="O278" s="244"/>
      <c r="P278" s="3"/>
      <c r="Q278" s="3"/>
      <c r="R278" s="3"/>
      <c r="S278" s="3"/>
      <c r="T278" s="3"/>
      <c r="U278" s="3"/>
      <c r="V278" s="3"/>
      <c r="W278" s="3"/>
      <c r="X278" s="3"/>
      <c r="Y278" s="3"/>
      <c r="Z278" s="3"/>
      <c r="AA278" s="3"/>
      <c r="AB278" s="3"/>
      <c r="AC278" s="3"/>
      <c r="AD278" s="3"/>
      <c r="AE278" s="3"/>
      <c r="AF278" s="3"/>
      <c r="AG278" s="3"/>
      <c r="AH278" s="3"/>
      <c r="AI278" s="3"/>
      <c r="AJ278" s="3"/>
    </row>
    <row r="279" spans="5:36" s="2" customFormat="1">
      <c r="E279" s="47"/>
      <c r="N279" s="128"/>
      <c r="O279" s="244"/>
      <c r="P279" s="3"/>
      <c r="Q279" s="3"/>
      <c r="R279" s="3"/>
      <c r="S279" s="3"/>
      <c r="T279" s="3"/>
      <c r="U279" s="3"/>
      <c r="V279" s="3"/>
      <c r="W279" s="3"/>
      <c r="X279" s="3"/>
      <c r="Y279" s="3"/>
      <c r="Z279" s="3"/>
      <c r="AA279" s="3"/>
      <c r="AB279" s="3"/>
      <c r="AC279" s="3"/>
      <c r="AD279" s="3"/>
      <c r="AE279" s="3"/>
      <c r="AF279" s="3"/>
      <c r="AG279" s="3"/>
      <c r="AH279" s="3"/>
      <c r="AI279" s="3"/>
      <c r="AJ279" s="3"/>
    </row>
    <row r="280" spans="5:36" s="2" customFormat="1">
      <c r="E280" s="47"/>
      <c r="N280" s="128"/>
      <c r="O280" s="244"/>
      <c r="P280" s="3"/>
      <c r="Q280" s="3"/>
      <c r="R280" s="3"/>
      <c r="S280" s="3"/>
      <c r="T280" s="3"/>
      <c r="U280" s="3"/>
      <c r="V280" s="3"/>
      <c r="W280" s="3"/>
      <c r="X280" s="3"/>
      <c r="Y280" s="3"/>
      <c r="Z280" s="3"/>
      <c r="AA280" s="3"/>
      <c r="AB280" s="3"/>
      <c r="AC280" s="3"/>
      <c r="AD280" s="3"/>
      <c r="AE280" s="3"/>
      <c r="AF280" s="3"/>
      <c r="AG280" s="3"/>
      <c r="AH280" s="3"/>
      <c r="AI280" s="3"/>
      <c r="AJ280" s="3"/>
    </row>
    <row r="281" spans="5:36" s="2" customFormat="1">
      <c r="E281" s="47"/>
      <c r="N281" s="128"/>
      <c r="O281" s="244"/>
      <c r="P281" s="3"/>
      <c r="Q281" s="3"/>
      <c r="R281" s="3"/>
      <c r="S281" s="3"/>
      <c r="T281" s="3"/>
      <c r="U281" s="3"/>
      <c r="V281" s="3"/>
      <c r="W281" s="3"/>
      <c r="X281" s="3"/>
      <c r="Y281" s="3"/>
      <c r="Z281" s="3"/>
      <c r="AA281" s="3"/>
      <c r="AB281" s="3"/>
      <c r="AC281" s="3"/>
      <c r="AD281" s="3"/>
      <c r="AE281" s="3"/>
      <c r="AF281" s="3"/>
      <c r="AG281" s="3"/>
      <c r="AH281" s="3"/>
      <c r="AI281" s="3"/>
      <c r="AJ281" s="3"/>
    </row>
    <row r="282" spans="5:36" s="2" customFormat="1">
      <c r="E282" s="47"/>
      <c r="N282" s="128"/>
      <c r="O282" s="244"/>
      <c r="P282" s="3"/>
      <c r="Q282" s="3"/>
      <c r="R282" s="3"/>
      <c r="S282" s="3"/>
      <c r="T282" s="3"/>
      <c r="U282" s="3"/>
      <c r="V282" s="3"/>
      <c r="W282" s="3"/>
      <c r="X282" s="3"/>
      <c r="Y282" s="3"/>
      <c r="Z282" s="3"/>
      <c r="AA282" s="3"/>
      <c r="AB282" s="3"/>
      <c r="AC282" s="3"/>
      <c r="AD282" s="3"/>
      <c r="AE282" s="3"/>
      <c r="AF282" s="3"/>
      <c r="AG282" s="3"/>
      <c r="AH282" s="3"/>
      <c r="AI282" s="3"/>
      <c r="AJ282" s="3"/>
    </row>
    <row r="283" spans="5:36" s="2" customFormat="1">
      <c r="E283" s="47"/>
      <c r="N283" s="128"/>
      <c r="O283" s="244"/>
      <c r="P283" s="3"/>
      <c r="Q283" s="3"/>
      <c r="R283" s="3"/>
      <c r="S283" s="3"/>
      <c r="T283" s="3"/>
      <c r="U283" s="3"/>
      <c r="V283" s="3"/>
      <c r="W283" s="3"/>
      <c r="X283" s="3"/>
      <c r="Y283" s="3"/>
      <c r="Z283" s="3"/>
      <c r="AA283" s="3"/>
      <c r="AB283" s="3"/>
      <c r="AC283" s="3"/>
      <c r="AD283" s="3"/>
      <c r="AE283" s="3"/>
      <c r="AF283" s="3"/>
      <c r="AG283" s="3"/>
      <c r="AH283" s="3"/>
      <c r="AI283" s="3"/>
      <c r="AJ283" s="3"/>
    </row>
    <row r="284" spans="5:36" s="2" customFormat="1">
      <c r="E284" s="47"/>
      <c r="N284" s="128"/>
      <c r="O284" s="244"/>
      <c r="P284" s="3"/>
      <c r="Q284" s="3"/>
      <c r="R284" s="3"/>
      <c r="S284" s="3"/>
      <c r="T284" s="3"/>
      <c r="U284" s="3"/>
      <c r="V284" s="3"/>
      <c r="W284" s="3"/>
      <c r="X284" s="3"/>
      <c r="Y284" s="3"/>
      <c r="Z284" s="3"/>
      <c r="AA284" s="3"/>
      <c r="AB284" s="3"/>
      <c r="AC284" s="3"/>
      <c r="AD284" s="3"/>
      <c r="AE284" s="3"/>
      <c r="AF284" s="3"/>
      <c r="AG284" s="3"/>
      <c r="AH284" s="3"/>
      <c r="AI284" s="3"/>
      <c r="AJ284" s="3"/>
    </row>
    <row r="285" spans="5:36" s="2" customFormat="1">
      <c r="E285" s="47"/>
      <c r="N285" s="128"/>
      <c r="O285" s="244"/>
      <c r="P285" s="3"/>
      <c r="Q285" s="3"/>
      <c r="R285" s="3"/>
      <c r="S285" s="3"/>
      <c r="T285" s="3"/>
      <c r="U285" s="3"/>
      <c r="V285" s="3"/>
      <c r="W285" s="3"/>
      <c r="X285" s="3"/>
      <c r="Y285" s="3"/>
      <c r="Z285" s="3"/>
      <c r="AA285" s="3"/>
      <c r="AB285" s="3"/>
      <c r="AC285" s="3"/>
      <c r="AD285" s="3"/>
      <c r="AE285" s="3"/>
      <c r="AF285" s="3"/>
      <c r="AG285" s="3"/>
      <c r="AH285" s="3"/>
      <c r="AI285" s="3"/>
      <c r="AJ285" s="3"/>
    </row>
    <row r="286" spans="5:36" s="2" customFormat="1">
      <c r="E286" s="47"/>
      <c r="N286" s="128"/>
      <c r="O286" s="244"/>
      <c r="P286" s="3"/>
      <c r="Q286" s="3"/>
      <c r="R286" s="3"/>
      <c r="S286" s="3"/>
      <c r="T286" s="3"/>
      <c r="U286" s="3"/>
      <c r="V286" s="3"/>
      <c r="W286" s="3"/>
      <c r="X286" s="3"/>
      <c r="Y286" s="3"/>
      <c r="Z286" s="3"/>
      <c r="AA286" s="3"/>
      <c r="AB286" s="3"/>
      <c r="AC286" s="3"/>
      <c r="AD286" s="3"/>
      <c r="AE286" s="3"/>
      <c r="AF286" s="3"/>
      <c r="AG286" s="3"/>
      <c r="AH286" s="3"/>
      <c r="AI286" s="3"/>
      <c r="AJ286" s="3"/>
    </row>
    <row r="287" spans="5:36" s="2" customFormat="1">
      <c r="E287" s="47"/>
      <c r="N287" s="128"/>
      <c r="O287" s="244"/>
      <c r="P287" s="3"/>
      <c r="Q287" s="3"/>
      <c r="R287" s="3"/>
      <c r="S287" s="3"/>
      <c r="T287" s="3"/>
      <c r="U287" s="3"/>
      <c r="V287" s="3"/>
      <c r="W287" s="3"/>
      <c r="X287" s="3"/>
      <c r="Y287" s="3"/>
      <c r="Z287" s="3"/>
      <c r="AA287" s="3"/>
      <c r="AB287" s="3"/>
      <c r="AC287" s="3"/>
      <c r="AD287" s="3"/>
      <c r="AE287" s="3"/>
      <c r="AF287" s="3"/>
      <c r="AG287" s="3"/>
      <c r="AH287" s="3"/>
      <c r="AI287" s="3"/>
      <c r="AJ287" s="3"/>
    </row>
    <row r="288" spans="5:36" s="2" customFormat="1">
      <c r="E288" s="47"/>
      <c r="N288" s="128"/>
      <c r="O288" s="244"/>
      <c r="P288" s="3"/>
      <c r="Q288" s="3"/>
      <c r="R288" s="3"/>
      <c r="S288" s="3"/>
      <c r="T288" s="3"/>
      <c r="U288" s="3"/>
      <c r="V288" s="3"/>
      <c r="W288" s="3"/>
      <c r="X288" s="3"/>
      <c r="Y288" s="3"/>
      <c r="Z288" s="3"/>
      <c r="AA288" s="3"/>
      <c r="AB288" s="3"/>
      <c r="AC288" s="3"/>
      <c r="AD288" s="3"/>
      <c r="AE288" s="3"/>
      <c r="AF288" s="3"/>
      <c r="AG288" s="3"/>
      <c r="AH288" s="3"/>
      <c r="AI288" s="3"/>
      <c r="AJ288" s="3"/>
    </row>
    <row r="289" spans="5:36" s="2" customFormat="1">
      <c r="E289" s="47"/>
      <c r="N289" s="128"/>
      <c r="O289" s="244"/>
      <c r="P289" s="3"/>
      <c r="Q289" s="3"/>
      <c r="R289" s="3"/>
      <c r="S289" s="3"/>
      <c r="T289" s="3"/>
      <c r="U289" s="3"/>
      <c r="V289" s="3"/>
      <c r="W289" s="3"/>
      <c r="X289" s="3"/>
      <c r="Y289" s="3"/>
      <c r="Z289" s="3"/>
      <c r="AA289" s="3"/>
      <c r="AB289" s="3"/>
      <c r="AC289" s="3"/>
      <c r="AD289" s="3"/>
      <c r="AE289" s="3"/>
      <c r="AF289" s="3"/>
      <c r="AG289" s="3"/>
      <c r="AH289" s="3"/>
      <c r="AI289" s="3"/>
      <c r="AJ289" s="3"/>
    </row>
    <row r="290" spans="5:36" s="2" customFormat="1">
      <c r="E290" s="47"/>
      <c r="N290" s="128"/>
      <c r="O290" s="244"/>
      <c r="P290" s="3"/>
      <c r="Q290" s="3"/>
      <c r="R290" s="3"/>
      <c r="S290" s="3"/>
      <c r="T290" s="3"/>
      <c r="U290" s="3"/>
      <c r="V290" s="3"/>
      <c r="W290" s="3"/>
      <c r="X290" s="3"/>
      <c r="Y290" s="3"/>
      <c r="Z290" s="3"/>
      <c r="AA290" s="3"/>
      <c r="AB290" s="3"/>
      <c r="AC290" s="3"/>
      <c r="AD290" s="3"/>
      <c r="AE290" s="3"/>
      <c r="AF290" s="3"/>
      <c r="AG290" s="3"/>
      <c r="AH290" s="3"/>
      <c r="AI290" s="3"/>
      <c r="AJ290" s="3"/>
    </row>
    <row r="291" spans="5:36" s="2" customFormat="1">
      <c r="E291" s="47"/>
      <c r="N291" s="128"/>
      <c r="O291" s="244"/>
      <c r="P291" s="3"/>
      <c r="Q291" s="3"/>
      <c r="R291" s="3"/>
      <c r="S291" s="3"/>
      <c r="T291" s="3"/>
      <c r="U291" s="3"/>
      <c r="V291" s="3"/>
      <c r="W291" s="3"/>
      <c r="X291" s="3"/>
      <c r="Y291" s="3"/>
      <c r="Z291" s="3"/>
      <c r="AA291" s="3"/>
      <c r="AB291" s="3"/>
      <c r="AC291" s="3"/>
      <c r="AD291" s="3"/>
      <c r="AE291" s="3"/>
      <c r="AF291" s="3"/>
      <c r="AG291" s="3"/>
      <c r="AH291" s="3"/>
      <c r="AI291" s="3"/>
      <c r="AJ291" s="3"/>
    </row>
    <row r="292" spans="5:36" s="2" customFormat="1">
      <c r="E292" s="47"/>
      <c r="N292" s="128"/>
      <c r="O292" s="244"/>
      <c r="P292" s="3"/>
      <c r="Q292" s="3"/>
      <c r="R292" s="3"/>
      <c r="S292" s="3"/>
      <c r="T292" s="3"/>
      <c r="U292" s="3"/>
      <c r="V292" s="3"/>
      <c r="W292" s="3"/>
      <c r="X292" s="3"/>
      <c r="Y292" s="3"/>
      <c r="Z292" s="3"/>
      <c r="AA292" s="3"/>
      <c r="AB292" s="3"/>
      <c r="AC292" s="3"/>
      <c r="AD292" s="3"/>
      <c r="AE292" s="3"/>
      <c r="AF292" s="3"/>
      <c r="AG292" s="3"/>
      <c r="AH292" s="3"/>
      <c r="AI292" s="3"/>
      <c r="AJ292" s="3"/>
    </row>
    <row r="293" spans="5:36" s="2" customFormat="1">
      <c r="E293" s="47"/>
      <c r="N293" s="128"/>
      <c r="O293" s="244"/>
      <c r="P293" s="3"/>
      <c r="Q293" s="3"/>
      <c r="R293" s="3"/>
      <c r="S293" s="3"/>
      <c r="T293" s="3"/>
      <c r="U293" s="3"/>
      <c r="V293" s="3"/>
      <c r="W293" s="3"/>
      <c r="X293" s="3"/>
      <c r="Y293" s="3"/>
      <c r="Z293" s="3"/>
      <c r="AA293" s="3"/>
      <c r="AB293" s="3"/>
      <c r="AC293" s="3"/>
      <c r="AD293" s="3"/>
      <c r="AE293" s="3"/>
      <c r="AF293" s="3"/>
      <c r="AG293" s="3"/>
      <c r="AH293" s="3"/>
      <c r="AI293" s="3"/>
      <c r="AJ293" s="3"/>
    </row>
    <row r="294" spans="5:36" s="2" customFormat="1">
      <c r="E294" s="47"/>
      <c r="N294" s="128"/>
      <c r="O294" s="244"/>
      <c r="P294" s="3"/>
      <c r="Q294" s="3"/>
      <c r="R294" s="3"/>
      <c r="S294" s="3"/>
      <c r="T294" s="3"/>
      <c r="U294" s="3"/>
      <c r="V294" s="3"/>
      <c r="W294" s="3"/>
      <c r="X294" s="3"/>
      <c r="Y294" s="3"/>
      <c r="Z294" s="3"/>
      <c r="AA294" s="3"/>
      <c r="AB294" s="3"/>
      <c r="AC294" s="3"/>
      <c r="AD294" s="3"/>
      <c r="AE294" s="3"/>
      <c r="AF294" s="3"/>
      <c r="AG294" s="3"/>
      <c r="AH294" s="3"/>
      <c r="AI294" s="3"/>
      <c r="AJ294" s="3"/>
    </row>
    <row r="295" spans="5:36" s="2" customFormat="1">
      <c r="E295" s="47"/>
      <c r="N295" s="128"/>
      <c r="O295" s="244"/>
      <c r="P295" s="3"/>
      <c r="Q295" s="3"/>
      <c r="R295" s="3"/>
      <c r="S295" s="3"/>
      <c r="T295" s="3"/>
      <c r="U295" s="3"/>
      <c r="V295" s="3"/>
      <c r="W295" s="3"/>
      <c r="X295" s="3"/>
      <c r="Y295" s="3"/>
      <c r="Z295" s="3"/>
      <c r="AA295" s="3"/>
      <c r="AB295" s="3"/>
      <c r="AC295" s="3"/>
      <c r="AD295" s="3"/>
      <c r="AE295" s="3"/>
      <c r="AF295" s="3"/>
      <c r="AG295" s="3"/>
      <c r="AH295" s="3"/>
      <c r="AI295" s="3"/>
      <c r="AJ295" s="3"/>
    </row>
    <row r="296" spans="5:36" s="2" customFormat="1">
      <c r="E296" s="47"/>
      <c r="N296" s="128"/>
      <c r="O296" s="244"/>
      <c r="P296" s="3"/>
      <c r="Q296" s="3"/>
      <c r="R296" s="3"/>
      <c r="S296" s="3"/>
      <c r="T296" s="3"/>
      <c r="U296" s="3"/>
      <c r="V296" s="3"/>
      <c r="W296" s="3"/>
      <c r="X296" s="3"/>
      <c r="Y296" s="3"/>
      <c r="Z296" s="3"/>
      <c r="AA296" s="3"/>
      <c r="AB296" s="3"/>
      <c r="AC296" s="3"/>
      <c r="AD296" s="3"/>
      <c r="AE296" s="3"/>
      <c r="AF296" s="3"/>
      <c r="AG296" s="3"/>
      <c r="AH296" s="3"/>
      <c r="AI296" s="3"/>
      <c r="AJ296" s="3"/>
    </row>
    <row r="297" spans="5:36" s="2" customFormat="1">
      <c r="E297" s="47"/>
      <c r="N297" s="128"/>
      <c r="O297" s="244"/>
      <c r="P297" s="3"/>
      <c r="Q297" s="3"/>
      <c r="R297" s="3"/>
      <c r="S297" s="3"/>
      <c r="T297" s="3"/>
      <c r="U297" s="3"/>
      <c r="V297" s="3"/>
      <c r="W297" s="3"/>
      <c r="X297" s="3"/>
      <c r="Y297" s="3"/>
      <c r="Z297" s="3"/>
      <c r="AA297" s="3"/>
      <c r="AB297" s="3"/>
      <c r="AC297" s="3"/>
      <c r="AD297" s="3"/>
      <c r="AE297" s="3"/>
      <c r="AF297" s="3"/>
      <c r="AG297" s="3"/>
      <c r="AH297" s="3"/>
      <c r="AI297" s="3"/>
      <c r="AJ297" s="3"/>
    </row>
    <row r="298" spans="5:36" s="2" customFormat="1">
      <c r="E298" s="47"/>
      <c r="N298" s="128"/>
      <c r="O298" s="244"/>
      <c r="P298" s="3"/>
      <c r="Q298" s="3"/>
      <c r="R298" s="3"/>
      <c r="S298" s="3"/>
      <c r="T298" s="3"/>
      <c r="U298" s="3"/>
      <c r="V298" s="3"/>
      <c r="W298" s="3"/>
      <c r="X298" s="3"/>
      <c r="Y298" s="3"/>
      <c r="Z298" s="3"/>
      <c r="AA298" s="3"/>
      <c r="AB298" s="3"/>
      <c r="AC298" s="3"/>
      <c r="AD298" s="3"/>
      <c r="AE298" s="3"/>
      <c r="AF298" s="3"/>
      <c r="AG298" s="3"/>
      <c r="AH298" s="3"/>
      <c r="AI298" s="3"/>
      <c r="AJ298" s="3"/>
    </row>
    <row r="299" spans="5:36" s="2" customFormat="1">
      <c r="E299" s="47"/>
      <c r="N299" s="128"/>
      <c r="O299" s="244"/>
      <c r="P299" s="3"/>
      <c r="Q299" s="3"/>
      <c r="R299" s="3"/>
      <c r="S299" s="3"/>
      <c r="T299" s="3"/>
      <c r="U299" s="3"/>
      <c r="V299" s="3"/>
      <c r="W299" s="3"/>
      <c r="X299" s="3"/>
      <c r="Y299" s="3"/>
      <c r="Z299" s="3"/>
      <c r="AA299" s="3"/>
      <c r="AB299" s="3"/>
      <c r="AC299" s="3"/>
      <c r="AD299" s="3"/>
      <c r="AE299" s="3"/>
      <c r="AF299" s="3"/>
      <c r="AG299" s="3"/>
      <c r="AH299" s="3"/>
      <c r="AI299" s="3"/>
      <c r="AJ299" s="3"/>
    </row>
    <row r="300" spans="5:36" s="2" customFormat="1">
      <c r="E300" s="47"/>
      <c r="N300" s="128"/>
      <c r="O300" s="244"/>
      <c r="P300" s="3"/>
      <c r="Q300" s="3"/>
      <c r="R300" s="3"/>
      <c r="S300" s="3"/>
      <c r="T300" s="3"/>
      <c r="U300" s="3"/>
      <c r="V300" s="3"/>
      <c r="W300" s="3"/>
      <c r="X300" s="3"/>
      <c r="Y300" s="3"/>
      <c r="Z300" s="3"/>
      <c r="AA300" s="3"/>
      <c r="AB300" s="3"/>
      <c r="AC300" s="3"/>
      <c r="AD300" s="3"/>
      <c r="AE300" s="3"/>
      <c r="AF300" s="3"/>
      <c r="AG300" s="3"/>
      <c r="AH300" s="3"/>
      <c r="AI300" s="3"/>
      <c r="AJ300" s="3"/>
    </row>
    <row r="301" spans="5:36" s="2" customFormat="1">
      <c r="E301" s="47"/>
      <c r="N301" s="128"/>
      <c r="O301" s="244"/>
      <c r="P301" s="3"/>
      <c r="Q301" s="3"/>
      <c r="R301" s="3"/>
      <c r="S301" s="3"/>
      <c r="T301" s="3"/>
      <c r="U301" s="3"/>
      <c r="V301" s="3"/>
      <c r="W301" s="3"/>
      <c r="X301" s="3"/>
      <c r="Y301" s="3"/>
      <c r="Z301" s="3"/>
      <c r="AA301" s="3"/>
      <c r="AB301" s="3"/>
      <c r="AC301" s="3"/>
      <c r="AD301" s="3"/>
      <c r="AE301" s="3"/>
      <c r="AF301" s="3"/>
      <c r="AG301" s="3"/>
      <c r="AH301" s="3"/>
      <c r="AI301" s="3"/>
      <c r="AJ301" s="3"/>
    </row>
    <row r="302" spans="5:36" s="2" customFormat="1">
      <c r="E302" s="47"/>
      <c r="N302" s="128"/>
      <c r="O302" s="244"/>
      <c r="P302" s="3"/>
      <c r="Q302" s="3"/>
      <c r="R302" s="3"/>
      <c r="S302" s="3"/>
      <c r="T302" s="3"/>
      <c r="U302" s="3"/>
      <c r="V302" s="3"/>
      <c r="W302" s="3"/>
      <c r="X302" s="3"/>
      <c r="Y302" s="3"/>
      <c r="Z302" s="3"/>
      <c r="AA302" s="3"/>
      <c r="AB302" s="3"/>
      <c r="AC302" s="3"/>
      <c r="AD302" s="3"/>
      <c r="AE302" s="3"/>
      <c r="AF302" s="3"/>
      <c r="AG302" s="3"/>
      <c r="AH302" s="3"/>
      <c r="AI302" s="3"/>
      <c r="AJ302" s="3"/>
    </row>
    <row r="303" spans="5:36" s="2" customFormat="1">
      <c r="E303" s="47"/>
      <c r="N303" s="128"/>
      <c r="O303" s="244"/>
      <c r="P303" s="3"/>
      <c r="Q303" s="3"/>
      <c r="R303" s="3"/>
      <c r="S303" s="3"/>
      <c r="T303" s="3"/>
      <c r="U303" s="3"/>
      <c r="V303" s="3"/>
      <c r="W303" s="3"/>
      <c r="X303" s="3"/>
      <c r="Y303" s="3"/>
      <c r="Z303" s="3"/>
      <c r="AA303" s="3"/>
      <c r="AB303" s="3"/>
      <c r="AC303" s="3"/>
      <c r="AD303" s="3"/>
      <c r="AE303" s="3"/>
      <c r="AF303" s="3"/>
      <c r="AG303" s="3"/>
      <c r="AH303" s="3"/>
      <c r="AI303" s="3"/>
      <c r="AJ303" s="3"/>
    </row>
    <row r="304" spans="5:36" s="2" customFormat="1">
      <c r="E304" s="47"/>
      <c r="N304" s="128"/>
      <c r="O304" s="244"/>
      <c r="P304" s="3"/>
      <c r="Q304" s="3"/>
      <c r="R304" s="3"/>
      <c r="S304" s="3"/>
      <c r="T304" s="3"/>
      <c r="U304" s="3"/>
      <c r="V304" s="3"/>
      <c r="W304" s="3"/>
      <c r="X304" s="3"/>
      <c r="Y304" s="3"/>
      <c r="Z304" s="3"/>
      <c r="AA304" s="3"/>
      <c r="AB304" s="3"/>
      <c r="AC304" s="3"/>
      <c r="AD304" s="3"/>
      <c r="AE304" s="3"/>
      <c r="AF304" s="3"/>
      <c r="AG304" s="3"/>
      <c r="AH304" s="3"/>
      <c r="AI304" s="3"/>
      <c r="AJ304" s="3"/>
    </row>
    <row r="305" spans="5:36" s="2" customFormat="1">
      <c r="E305" s="47"/>
      <c r="N305" s="128"/>
      <c r="O305" s="244"/>
      <c r="P305" s="3"/>
      <c r="Q305" s="3"/>
      <c r="R305" s="3"/>
      <c r="S305" s="3"/>
      <c r="T305" s="3"/>
      <c r="U305" s="3"/>
      <c r="V305" s="3"/>
      <c r="W305" s="3"/>
      <c r="X305" s="3"/>
      <c r="Y305" s="3"/>
      <c r="Z305" s="3"/>
      <c r="AA305" s="3"/>
      <c r="AB305" s="3"/>
      <c r="AC305" s="3"/>
      <c r="AD305" s="3"/>
      <c r="AE305" s="3"/>
      <c r="AF305" s="3"/>
      <c r="AG305" s="3"/>
      <c r="AH305" s="3"/>
      <c r="AI305" s="3"/>
      <c r="AJ305" s="3"/>
    </row>
    <row r="306" spans="5:36" s="2" customFormat="1">
      <c r="E306" s="47"/>
      <c r="N306" s="128"/>
      <c r="O306" s="244"/>
      <c r="P306" s="3"/>
      <c r="Q306" s="3"/>
      <c r="R306" s="3"/>
      <c r="S306" s="3"/>
      <c r="T306" s="3"/>
      <c r="U306" s="3"/>
      <c r="V306" s="3"/>
      <c r="W306" s="3"/>
      <c r="X306" s="3"/>
      <c r="Y306" s="3"/>
      <c r="Z306" s="3"/>
      <c r="AA306" s="3"/>
      <c r="AB306" s="3"/>
      <c r="AC306" s="3"/>
      <c r="AD306" s="3"/>
      <c r="AE306" s="3"/>
      <c r="AF306" s="3"/>
      <c r="AG306" s="3"/>
      <c r="AH306" s="3"/>
      <c r="AI306" s="3"/>
      <c r="AJ306" s="3"/>
    </row>
    <row r="307" spans="5:36" s="2" customFormat="1">
      <c r="E307" s="47"/>
      <c r="N307" s="128"/>
      <c r="O307" s="244"/>
      <c r="P307" s="3"/>
      <c r="Q307" s="3"/>
      <c r="R307" s="3"/>
      <c r="S307" s="3"/>
      <c r="T307" s="3"/>
      <c r="U307" s="3"/>
      <c r="V307" s="3"/>
      <c r="W307" s="3"/>
      <c r="X307" s="3"/>
      <c r="Y307" s="3"/>
      <c r="Z307" s="3"/>
      <c r="AA307" s="3"/>
      <c r="AB307" s="3"/>
      <c r="AC307" s="3"/>
      <c r="AD307" s="3"/>
      <c r="AE307" s="3"/>
      <c r="AF307" s="3"/>
      <c r="AG307" s="3"/>
      <c r="AH307" s="3"/>
      <c r="AI307" s="3"/>
      <c r="AJ307" s="3"/>
    </row>
    <row r="308" spans="5:36" s="2" customFormat="1">
      <c r="E308" s="47"/>
      <c r="N308" s="128"/>
      <c r="O308" s="244"/>
      <c r="P308" s="3"/>
      <c r="Q308" s="3"/>
      <c r="R308" s="3"/>
      <c r="S308" s="3"/>
      <c r="T308" s="3"/>
      <c r="U308" s="3"/>
      <c r="V308" s="3"/>
      <c r="W308" s="3"/>
      <c r="X308" s="3"/>
      <c r="Y308" s="3"/>
      <c r="Z308" s="3"/>
      <c r="AA308" s="3"/>
      <c r="AB308" s="3"/>
      <c r="AC308" s="3"/>
      <c r="AD308" s="3"/>
      <c r="AE308" s="3"/>
      <c r="AF308" s="3"/>
      <c r="AG308" s="3"/>
      <c r="AH308" s="3"/>
      <c r="AI308" s="3"/>
      <c r="AJ308" s="3"/>
    </row>
    <row r="309" spans="5:36" s="2" customFormat="1">
      <c r="E309" s="47"/>
      <c r="N309" s="128"/>
      <c r="O309" s="244"/>
      <c r="P309" s="3"/>
      <c r="Q309" s="3"/>
      <c r="R309" s="3"/>
      <c r="S309" s="3"/>
      <c r="T309" s="3"/>
      <c r="U309" s="3"/>
      <c r="V309" s="3"/>
      <c r="W309" s="3"/>
      <c r="X309" s="3"/>
      <c r="Y309" s="3"/>
      <c r="Z309" s="3"/>
      <c r="AA309" s="3"/>
      <c r="AB309" s="3"/>
      <c r="AC309" s="3"/>
      <c r="AD309" s="3"/>
      <c r="AE309" s="3"/>
      <c r="AF309" s="3"/>
      <c r="AG309" s="3"/>
      <c r="AH309" s="3"/>
      <c r="AI309" s="3"/>
      <c r="AJ309" s="3"/>
    </row>
    <row r="310" spans="5:36" s="2" customFormat="1">
      <c r="E310" s="47"/>
      <c r="N310" s="128"/>
      <c r="O310" s="244"/>
      <c r="P310" s="3"/>
      <c r="Q310" s="3"/>
      <c r="R310" s="3"/>
      <c r="S310" s="3"/>
      <c r="T310" s="3"/>
      <c r="U310" s="3"/>
      <c r="V310" s="3"/>
      <c r="W310" s="3"/>
      <c r="X310" s="3"/>
      <c r="Y310" s="3"/>
      <c r="Z310" s="3"/>
      <c r="AA310" s="3"/>
      <c r="AB310" s="3"/>
      <c r="AC310" s="3"/>
      <c r="AD310" s="3"/>
      <c r="AE310" s="3"/>
      <c r="AF310" s="3"/>
      <c r="AG310" s="3"/>
      <c r="AH310" s="3"/>
      <c r="AI310" s="3"/>
      <c r="AJ310" s="3"/>
    </row>
    <row r="311" spans="5:36" s="2" customFormat="1">
      <c r="E311" s="47"/>
      <c r="N311" s="128"/>
      <c r="O311" s="244"/>
      <c r="P311" s="3"/>
      <c r="Q311" s="3"/>
      <c r="R311" s="3"/>
      <c r="S311" s="3"/>
      <c r="T311" s="3"/>
      <c r="U311" s="3"/>
      <c r="V311" s="3"/>
      <c r="W311" s="3"/>
      <c r="X311" s="3"/>
      <c r="Y311" s="3"/>
      <c r="Z311" s="3"/>
      <c r="AA311" s="3"/>
      <c r="AB311" s="3"/>
      <c r="AC311" s="3"/>
      <c r="AD311" s="3"/>
      <c r="AE311" s="3"/>
      <c r="AF311" s="3"/>
      <c r="AG311" s="3"/>
      <c r="AH311" s="3"/>
      <c r="AI311" s="3"/>
      <c r="AJ311" s="3"/>
    </row>
    <row r="312" spans="5:36" s="2" customFormat="1">
      <c r="E312" s="47"/>
      <c r="N312" s="128"/>
      <c r="O312" s="244"/>
      <c r="P312" s="3"/>
      <c r="Q312" s="3"/>
      <c r="R312" s="3"/>
      <c r="S312" s="3"/>
      <c r="T312" s="3"/>
      <c r="U312" s="3"/>
      <c r="V312" s="3"/>
      <c r="W312" s="3"/>
      <c r="X312" s="3"/>
      <c r="Y312" s="3"/>
      <c r="Z312" s="3"/>
      <c r="AA312" s="3"/>
      <c r="AB312" s="3"/>
      <c r="AC312" s="3"/>
      <c r="AD312" s="3"/>
      <c r="AE312" s="3"/>
      <c r="AF312" s="3"/>
      <c r="AG312" s="3"/>
      <c r="AH312" s="3"/>
      <c r="AI312" s="3"/>
      <c r="AJ312" s="3"/>
    </row>
    <row r="313" spans="5:36" s="2" customFormat="1">
      <c r="E313" s="47"/>
      <c r="N313" s="128"/>
      <c r="O313" s="244"/>
      <c r="P313" s="3"/>
      <c r="Q313" s="3"/>
      <c r="R313" s="3"/>
      <c r="S313" s="3"/>
      <c r="T313" s="3"/>
      <c r="U313" s="3"/>
      <c r="V313" s="3"/>
      <c r="W313" s="3"/>
      <c r="X313" s="3"/>
      <c r="Y313" s="3"/>
      <c r="Z313" s="3"/>
      <c r="AA313" s="3"/>
      <c r="AB313" s="3"/>
      <c r="AC313" s="3"/>
      <c r="AD313" s="3"/>
      <c r="AE313" s="3"/>
      <c r="AF313" s="3"/>
      <c r="AG313" s="3"/>
      <c r="AH313" s="3"/>
      <c r="AI313" s="3"/>
      <c r="AJ313" s="3"/>
    </row>
    <row r="314" spans="5:36" s="2" customFormat="1">
      <c r="E314" s="47"/>
      <c r="N314" s="128"/>
      <c r="O314" s="244"/>
      <c r="P314" s="3"/>
      <c r="Q314" s="3"/>
      <c r="R314" s="3"/>
      <c r="S314" s="3"/>
      <c r="T314" s="3"/>
      <c r="U314" s="3"/>
      <c r="V314" s="3"/>
      <c r="W314" s="3"/>
      <c r="X314" s="3"/>
      <c r="Y314" s="3"/>
      <c r="Z314" s="3"/>
      <c r="AA314" s="3"/>
      <c r="AB314" s="3"/>
      <c r="AC314" s="3"/>
      <c r="AD314" s="3"/>
      <c r="AE314" s="3"/>
      <c r="AF314" s="3"/>
      <c r="AG314" s="3"/>
      <c r="AH314" s="3"/>
      <c r="AI314" s="3"/>
      <c r="AJ314" s="3"/>
    </row>
    <row r="315" spans="5:36" s="2" customFormat="1">
      <c r="E315" s="47"/>
      <c r="N315" s="128"/>
      <c r="O315" s="244"/>
      <c r="P315" s="3"/>
      <c r="Q315" s="3"/>
      <c r="R315" s="3"/>
      <c r="S315" s="3"/>
      <c r="T315" s="3"/>
      <c r="U315" s="3"/>
      <c r="V315" s="3"/>
      <c r="W315" s="3"/>
      <c r="X315" s="3"/>
      <c r="Y315" s="3"/>
      <c r="Z315" s="3"/>
      <c r="AA315" s="3"/>
      <c r="AB315" s="3"/>
      <c r="AC315" s="3"/>
      <c r="AD315" s="3"/>
      <c r="AE315" s="3"/>
      <c r="AF315" s="3"/>
      <c r="AG315" s="3"/>
      <c r="AH315" s="3"/>
      <c r="AI315" s="3"/>
      <c r="AJ315" s="3"/>
    </row>
    <row r="316" spans="5:36" s="2" customFormat="1">
      <c r="E316" s="47"/>
      <c r="N316" s="128"/>
      <c r="O316" s="244"/>
      <c r="P316" s="3"/>
      <c r="Q316" s="3"/>
      <c r="R316" s="3"/>
      <c r="S316" s="3"/>
      <c r="T316" s="3"/>
      <c r="U316" s="3"/>
      <c r="V316" s="3"/>
      <c r="W316" s="3"/>
      <c r="X316" s="3"/>
      <c r="Y316" s="3"/>
      <c r="Z316" s="3"/>
      <c r="AA316" s="3"/>
      <c r="AB316" s="3"/>
      <c r="AC316" s="3"/>
      <c r="AD316" s="3"/>
      <c r="AE316" s="3"/>
      <c r="AF316" s="3"/>
      <c r="AG316" s="3"/>
      <c r="AH316" s="3"/>
      <c r="AI316" s="3"/>
      <c r="AJ316" s="3"/>
    </row>
    <row r="317" spans="5:36" s="2" customFormat="1">
      <c r="E317" s="47"/>
      <c r="N317" s="128"/>
      <c r="O317" s="244"/>
      <c r="P317" s="3"/>
      <c r="Q317" s="3"/>
      <c r="R317" s="3"/>
      <c r="S317" s="3"/>
      <c r="T317" s="3"/>
      <c r="U317" s="3"/>
      <c r="V317" s="3"/>
      <c r="W317" s="3"/>
      <c r="X317" s="3"/>
      <c r="Y317" s="3"/>
      <c r="Z317" s="3"/>
      <c r="AA317" s="3"/>
      <c r="AB317" s="3"/>
      <c r="AC317" s="3"/>
      <c r="AD317" s="3"/>
      <c r="AE317" s="3"/>
      <c r="AF317" s="3"/>
      <c r="AG317" s="3"/>
      <c r="AH317" s="3"/>
      <c r="AI317" s="3"/>
      <c r="AJ317" s="3"/>
    </row>
    <row r="318" spans="5:36" s="2" customFormat="1">
      <c r="E318" s="47"/>
      <c r="N318" s="128"/>
      <c r="O318" s="244"/>
      <c r="P318" s="3"/>
      <c r="Q318" s="3"/>
      <c r="R318" s="3"/>
      <c r="S318" s="3"/>
      <c r="T318" s="3"/>
      <c r="U318" s="3"/>
      <c r="V318" s="3"/>
      <c r="W318" s="3"/>
      <c r="X318" s="3"/>
      <c r="Y318" s="3"/>
      <c r="Z318" s="3"/>
      <c r="AA318" s="3"/>
      <c r="AB318" s="3"/>
      <c r="AC318" s="3"/>
      <c r="AD318" s="3"/>
      <c r="AE318" s="3"/>
      <c r="AF318" s="3"/>
      <c r="AG318" s="3"/>
      <c r="AH318" s="3"/>
      <c r="AI318" s="3"/>
      <c r="AJ318" s="3"/>
    </row>
    <row r="319" spans="5:36" s="2" customFormat="1">
      <c r="E319" s="47"/>
      <c r="N319" s="128"/>
      <c r="O319" s="244"/>
      <c r="P319" s="3"/>
      <c r="Q319" s="3"/>
      <c r="R319" s="3"/>
      <c r="S319" s="3"/>
      <c r="T319" s="3"/>
      <c r="U319" s="3"/>
      <c r="V319" s="3"/>
      <c r="W319" s="3"/>
      <c r="X319" s="3"/>
      <c r="Y319" s="3"/>
      <c r="Z319" s="3"/>
      <c r="AA319" s="3"/>
      <c r="AB319" s="3"/>
      <c r="AC319" s="3"/>
      <c r="AD319" s="3"/>
      <c r="AE319" s="3"/>
      <c r="AF319" s="3"/>
      <c r="AG319" s="3"/>
      <c r="AH319" s="3"/>
      <c r="AI319" s="3"/>
      <c r="AJ319" s="3"/>
    </row>
    <row r="320" spans="5:36" s="2" customFormat="1">
      <c r="E320" s="47"/>
      <c r="N320" s="128"/>
      <c r="O320" s="244"/>
      <c r="P320" s="3"/>
      <c r="Q320" s="3"/>
      <c r="R320" s="3"/>
      <c r="S320" s="3"/>
      <c r="T320" s="3"/>
      <c r="U320" s="3"/>
      <c r="V320" s="3"/>
      <c r="W320" s="3"/>
      <c r="X320" s="3"/>
      <c r="Y320" s="3"/>
      <c r="Z320" s="3"/>
      <c r="AA320" s="3"/>
      <c r="AB320" s="3"/>
      <c r="AC320" s="3"/>
      <c r="AD320" s="3"/>
      <c r="AE320" s="3"/>
      <c r="AF320" s="3"/>
      <c r="AG320" s="3"/>
      <c r="AH320" s="3"/>
      <c r="AI320" s="3"/>
      <c r="AJ320" s="3"/>
    </row>
    <row r="321" spans="5:36" s="2" customFormat="1">
      <c r="E321" s="47"/>
      <c r="N321" s="128"/>
      <c r="O321" s="244"/>
      <c r="P321" s="3"/>
      <c r="Q321" s="3"/>
      <c r="R321" s="3"/>
      <c r="S321" s="3"/>
      <c r="T321" s="3"/>
      <c r="U321" s="3"/>
      <c r="V321" s="3"/>
      <c r="W321" s="3"/>
      <c r="X321" s="3"/>
      <c r="Y321" s="3"/>
      <c r="Z321" s="3"/>
      <c r="AA321" s="3"/>
      <c r="AB321" s="3"/>
      <c r="AC321" s="3"/>
      <c r="AD321" s="3"/>
      <c r="AE321" s="3"/>
      <c r="AF321" s="3"/>
      <c r="AG321" s="3"/>
      <c r="AH321" s="3"/>
      <c r="AI321" s="3"/>
      <c r="AJ321" s="3"/>
    </row>
    <row r="322" spans="5:36" s="2" customFormat="1">
      <c r="E322" s="47"/>
      <c r="N322" s="128"/>
      <c r="O322" s="244"/>
      <c r="P322" s="3"/>
      <c r="Q322" s="3"/>
      <c r="R322" s="3"/>
      <c r="S322" s="3"/>
      <c r="T322" s="3"/>
      <c r="U322" s="3"/>
      <c r="V322" s="3"/>
      <c r="W322" s="3"/>
      <c r="X322" s="3"/>
      <c r="Y322" s="3"/>
      <c r="Z322" s="3"/>
      <c r="AA322" s="3"/>
      <c r="AB322" s="3"/>
      <c r="AC322" s="3"/>
      <c r="AD322" s="3"/>
      <c r="AE322" s="3"/>
      <c r="AF322" s="3"/>
      <c r="AG322" s="3"/>
      <c r="AH322" s="3"/>
      <c r="AI322" s="3"/>
      <c r="AJ322" s="3"/>
    </row>
    <row r="323" spans="5:36" s="2" customFormat="1">
      <c r="E323" s="47"/>
      <c r="N323" s="128"/>
      <c r="O323" s="244"/>
      <c r="P323" s="3"/>
      <c r="Q323" s="3"/>
      <c r="R323" s="3"/>
      <c r="S323" s="3"/>
      <c r="T323" s="3"/>
      <c r="U323" s="3"/>
      <c r="V323" s="3"/>
      <c r="W323" s="3"/>
      <c r="X323" s="3"/>
      <c r="Y323" s="3"/>
      <c r="Z323" s="3"/>
      <c r="AA323" s="3"/>
      <c r="AB323" s="3"/>
      <c r="AC323" s="3"/>
      <c r="AD323" s="3"/>
      <c r="AE323" s="3"/>
      <c r="AF323" s="3"/>
      <c r="AG323" s="3"/>
      <c r="AH323" s="3"/>
      <c r="AI323" s="3"/>
      <c r="AJ323" s="3"/>
    </row>
    <row r="324" spans="5:36" s="2" customFormat="1">
      <c r="E324" s="47"/>
      <c r="N324" s="128"/>
      <c r="O324" s="244"/>
      <c r="P324" s="3"/>
      <c r="Q324" s="3"/>
      <c r="R324" s="3"/>
      <c r="S324" s="3"/>
      <c r="T324" s="3"/>
      <c r="U324" s="3"/>
      <c r="V324" s="3"/>
      <c r="W324" s="3"/>
      <c r="X324" s="3"/>
      <c r="Y324" s="3"/>
      <c r="Z324" s="3"/>
      <c r="AA324" s="3"/>
      <c r="AB324" s="3"/>
      <c r="AC324" s="3"/>
      <c r="AD324" s="3"/>
      <c r="AE324" s="3"/>
      <c r="AF324" s="3"/>
      <c r="AG324" s="3"/>
      <c r="AH324" s="3"/>
      <c r="AI324" s="3"/>
      <c r="AJ324" s="3"/>
    </row>
    <row r="325" spans="5:36" s="2" customFormat="1">
      <c r="E325" s="47"/>
      <c r="N325" s="128"/>
      <c r="O325" s="244"/>
      <c r="P325" s="3"/>
      <c r="Q325" s="3"/>
      <c r="R325" s="3"/>
      <c r="S325" s="3"/>
      <c r="T325" s="3"/>
      <c r="U325" s="3"/>
      <c r="V325" s="3"/>
      <c r="W325" s="3"/>
      <c r="X325" s="3"/>
      <c r="Y325" s="3"/>
      <c r="Z325" s="3"/>
      <c r="AA325" s="3"/>
      <c r="AB325" s="3"/>
      <c r="AC325" s="3"/>
      <c r="AD325" s="3"/>
      <c r="AE325" s="3"/>
      <c r="AF325" s="3"/>
      <c r="AG325" s="3"/>
      <c r="AH325" s="3"/>
      <c r="AI325" s="3"/>
      <c r="AJ325" s="3"/>
    </row>
    <row r="326" spans="5:36" s="2" customFormat="1">
      <c r="E326" s="47"/>
      <c r="N326" s="128"/>
      <c r="O326" s="244"/>
      <c r="P326" s="3"/>
      <c r="Q326" s="3"/>
      <c r="R326" s="3"/>
      <c r="S326" s="3"/>
      <c r="T326" s="3"/>
      <c r="U326" s="3"/>
      <c r="V326" s="3"/>
      <c r="W326" s="3"/>
      <c r="X326" s="3"/>
      <c r="Y326" s="3"/>
      <c r="Z326" s="3"/>
      <c r="AA326" s="3"/>
      <c r="AB326" s="3"/>
      <c r="AC326" s="3"/>
      <c r="AD326" s="3"/>
      <c r="AE326" s="3"/>
      <c r="AF326" s="3"/>
      <c r="AG326" s="3"/>
      <c r="AH326" s="3"/>
      <c r="AI326" s="3"/>
      <c r="AJ326" s="3"/>
    </row>
    <row r="327" spans="5:36" s="2" customFormat="1">
      <c r="E327" s="47"/>
      <c r="N327" s="128"/>
      <c r="O327" s="244"/>
      <c r="P327" s="3"/>
      <c r="Q327" s="3"/>
      <c r="R327" s="3"/>
      <c r="S327" s="3"/>
      <c r="T327" s="3"/>
      <c r="U327" s="3"/>
      <c r="V327" s="3"/>
      <c r="W327" s="3"/>
      <c r="X327" s="3"/>
      <c r="Y327" s="3"/>
      <c r="Z327" s="3"/>
      <c r="AA327" s="3"/>
      <c r="AB327" s="3"/>
      <c r="AC327" s="3"/>
      <c r="AD327" s="3"/>
      <c r="AE327" s="3"/>
      <c r="AF327" s="3"/>
      <c r="AG327" s="3"/>
      <c r="AH327" s="3"/>
      <c r="AI327" s="3"/>
      <c r="AJ327" s="3"/>
    </row>
    <row r="328" spans="5:36" s="2" customFormat="1">
      <c r="E328" s="47"/>
      <c r="N328" s="128"/>
      <c r="O328" s="244"/>
      <c r="P328" s="3"/>
      <c r="Q328" s="3"/>
      <c r="R328" s="3"/>
      <c r="S328" s="3"/>
      <c r="T328" s="3"/>
      <c r="U328" s="3"/>
      <c r="V328" s="3"/>
      <c r="W328" s="3"/>
      <c r="X328" s="3"/>
      <c r="Y328" s="3"/>
      <c r="Z328" s="3"/>
      <c r="AA328" s="3"/>
      <c r="AB328" s="3"/>
      <c r="AC328" s="3"/>
      <c r="AD328" s="3"/>
      <c r="AE328" s="3"/>
      <c r="AF328" s="3"/>
      <c r="AG328" s="3"/>
      <c r="AH328" s="3"/>
      <c r="AI328" s="3"/>
      <c r="AJ328" s="3"/>
    </row>
    <row r="329" spans="5:36" s="2" customFormat="1">
      <c r="E329" s="47"/>
      <c r="N329" s="128"/>
      <c r="O329" s="244"/>
      <c r="P329" s="3"/>
      <c r="Q329" s="3"/>
      <c r="R329" s="3"/>
      <c r="S329" s="3"/>
      <c r="T329" s="3"/>
      <c r="U329" s="3"/>
      <c r="V329" s="3"/>
      <c r="W329" s="3"/>
      <c r="X329" s="3"/>
      <c r="Y329" s="3"/>
      <c r="Z329" s="3"/>
      <c r="AA329" s="3"/>
      <c r="AB329" s="3"/>
      <c r="AC329" s="3"/>
      <c r="AD329" s="3"/>
      <c r="AE329" s="3"/>
      <c r="AF329" s="3"/>
      <c r="AG329" s="3"/>
      <c r="AH329" s="3"/>
      <c r="AI329" s="3"/>
      <c r="AJ329" s="3"/>
    </row>
    <row r="330" spans="5:36" s="2" customFormat="1">
      <c r="E330" s="47"/>
      <c r="N330" s="128"/>
      <c r="O330" s="244"/>
      <c r="P330" s="3"/>
      <c r="Q330" s="3"/>
      <c r="R330" s="3"/>
      <c r="S330" s="3"/>
      <c r="T330" s="3"/>
      <c r="U330" s="3"/>
      <c r="V330" s="3"/>
      <c r="W330" s="3"/>
      <c r="X330" s="3"/>
      <c r="Y330" s="3"/>
      <c r="Z330" s="3"/>
      <c r="AA330" s="3"/>
      <c r="AB330" s="3"/>
      <c r="AC330" s="3"/>
      <c r="AD330" s="3"/>
      <c r="AE330" s="3"/>
      <c r="AF330" s="3"/>
      <c r="AG330" s="3"/>
      <c r="AH330" s="3"/>
      <c r="AI330" s="3"/>
      <c r="AJ330" s="3"/>
    </row>
    <row r="331" spans="5:36" s="2" customFormat="1">
      <c r="E331" s="47"/>
      <c r="N331" s="128"/>
      <c r="O331" s="244"/>
      <c r="P331" s="3"/>
      <c r="Q331" s="3"/>
      <c r="R331" s="3"/>
      <c r="S331" s="3"/>
      <c r="T331" s="3"/>
      <c r="U331" s="3"/>
      <c r="V331" s="3"/>
      <c r="W331" s="3"/>
      <c r="X331" s="3"/>
      <c r="Y331" s="3"/>
      <c r="Z331" s="3"/>
      <c r="AA331" s="3"/>
      <c r="AB331" s="3"/>
      <c r="AC331" s="3"/>
      <c r="AD331" s="3"/>
      <c r="AE331" s="3"/>
      <c r="AF331" s="3"/>
      <c r="AG331" s="3"/>
      <c r="AH331" s="3"/>
      <c r="AI331" s="3"/>
      <c r="AJ331" s="3"/>
    </row>
    <row r="332" spans="5:36" s="2" customFormat="1">
      <c r="E332" s="47"/>
      <c r="N332" s="128"/>
      <c r="O332" s="244"/>
      <c r="P332" s="3"/>
      <c r="Q332" s="3"/>
      <c r="R332" s="3"/>
      <c r="S332" s="3"/>
      <c r="T332" s="3"/>
      <c r="U332" s="3"/>
      <c r="V332" s="3"/>
      <c r="W332" s="3"/>
      <c r="X332" s="3"/>
      <c r="Y332" s="3"/>
      <c r="Z332" s="3"/>
      <c r="AA332" s="3"/>
      <c r="AB332" s="3"/>
      <c r="AC332" s="3"/>
      <c r="AD332" s="3"/>
      <c r="AE332" s="3"/>
      <c r="AF332" s="3"/>
      <c r="AG332" s="3"/>
      <c r="AH332" s="3"/>
      <c r="AI332" s="3"/>
      <c r="AJ332" s="3"/>
    </row>
    <row r="333" spans="5:36" s="2" customFormat="1">
      <c r="E333" s="47"/>
      <c r="N333" s="128"/>
      <c r="O333" s="244"/>
      <c r="P333" s="3"/>
      <c r="Q333" s="3"/>
      <c r="R333" s="3"/>
      <c r="S333" s="3"/>
      <c r="T333" s="3"/>
      <c r="U333" s="3"/>
      <c r="V333" s="3"/>
      <c r="W333" s="3"/>
      <c r="X333" s="3"/>
      <c r="Y333" s="3"/>
      <c r="Z333" s="3"/>
      <c r="AA333" s="3"/>
      <c r="AB333" s="3"/>
      <c r="AC333" s="3"/>
      <c r="AD333" s="3"/>
      <c r="AE333" s="3"/>
      <c r="AF333" s="3"/>
      <c r="AG333" s="3"/>
      <c r="AH333" s="3"/>
      <c r="AI333" s="3"/>
      <c r="AJ333" s="3"/>
    </row>
    <row r="334" spans="5:36" s="2" customFormat="1">
      <c r="E334" s="47"/>
      <c r="N334" s="128"/>
      <c r="O334" s="244"/>
      <c r="P334" s="3"/>
      <c r="Q334" s="3"/>
      <c r="R334" s="3"/>
      <c r="S334" s="3"/>
      <c r="T334" s="3"/>
      <c r="U334" s="3"/>
      <c r="V334" s="3"/>
      <c r="W334" s="3"/>
      <c r="X334" s="3"/>
      <c r="Y334" s="3"/>
      <c r="Z334" s="3"/>
      <c r="AA334" s="3"/>
      <c r="AB334" s="3"/>
      <c r="AC334" s="3"/>
      <c r="AD334" s="3"/>
      <c r="AE334" s="3"/>
      <c r="AF334" s="3"/>
      <c r="AG334" s="3"/>
      <c r="AH334" s="3"/>
      <c r="AI334" s="3"/>
      <c r="AJ334" s="3"/>
    </row>
    <row r="335" spans="5:36" s="2" customFormat="1">
      <c r="E335" s="47"/>
      <c r="N335" s="128"/>
      <c r="O335" s="244"/>
      <c r="P335" s="3"/>
      <c r="Q335" s="3"/>
      <c r="R335" s="3"/>
      <c r="S335" s="3"/>
      <c r="T335" s="3"/>
      <c r="U335" s="3"/>
      <c r="V335" s="3"/>
      <c r="W335" s="3"/>
      <c r="X335" s="3"/>
      <c r="Y335" s="3"/>
      <c r="Z335" s="3"/>
      <c r="AA335" s="3"/>
      <c r="AB335" s="3"/>
      <c r="AC335" s="3"/>
      <c r="AD335" s="3"/>
      <c r="AE335" s="3"/>
      <c r="AF335" s="3"/>
      <c r="AG335" s="3"/>
      <c r="AH335" s="3"/>
      <c r="AI335" s="3"/>
      <c r="AJ335" s="3"/>
    </row>
    <row r="336" spans="5:36" s="2" customFormat="1">
      <c r="E336" s="47"/>
      <c r="N336" s="128"/>
      <c r="O336" s="244"/>
      <c r="P336" s="3"/>
      <c r="Q336" s="3"/>
      <c r="R336" s="3"/>
      <c r="S336" s="3"/>
      <c r="T336" s="3"/>
      <c r="U336" s="3"/>
      <c r="V336" s="3"/>
      <c r="W336" s="3"/>
      <c r="X336" s="3"/>
      <c r="Y336" s="3"/>
      <c r="Z336" s="3"/>
      <c r="AA336" s="3"/>
      <c r="AB336" s="3"/>
      <c r="AC336" s="3"/>
      <c r="AD336" s="3"/>
      <c r="AE336" s="3"/>
      <c r="AF336" s="3"/>
      <c r="AG336" s="3"/>
      <c r="AH336" s="3"/>
      <c r="AI336" s="3"/>
      <c r="AJ336" s="3"/>
    </row>
    <row r="337" spans="5:36" s="2" customFormat="1">
      <c r="E337" s="47"/>
      <c r="N337" s="128"/>
      <c r="O337" s="244"/>
      <c r="P337" s="3"/>
      <c r="Q337" s="3"/>
      <c r="R337" s="3"/>
      <c r="S337" s="3"/>
      <c r="T337" s="3"/>
      <c r="U337" s="3"/>
      <c r="V337" s="3"/>
      <c r="W337" s="3"/>
      <c r="X337" s="3"/>
      <c r="Y337" s="3"/>
      <c r="Z337" s="3"/>
      <c r="AA337" s="3"/>
      <c r="AB337" s="3"/>
      <c r="AC337" s="3"/>
      <c r="AD337" s="3"/>
      <c r="AE337" s="3"/>
      <c r="AF337" s="3"/>
      <c r="AG337" s="3"/>
      <c r="AH337" s="3"/>
      <c r="AI337" s="3"/>
      <c r="AJ337" s="3"/>
    </row>
    <row r="338" spans="5:36" s="2" customFormat="1">
      <c r="E338" s="47"/>
      <c r="N338" s="128"/>
      <c r="O338" s="244"/>
      <c r="P338" s="3"/>
      <c r="Q338" s="3"/>
      <c r="R338" s="3"/>
      <c r="S338" s="3"/>
      <c r="T338" s="3"/>
      <c r="U338" s="3"/>
      <c r="V338" s="3"/>
      <c r="W338" s="3"/>
      <c r="X338" s="3"/>
      <c r="Y338" s="3"/>
      <c r="Z338" s="3"/>
      <c r="AA338" s="3"/>
      <c r="AB338" s="3"/>
      <c r="AC338" s="3"/>
      <c r="AD338" s="3"/>
      <c r="AE338" s="3"/>
      <c r="AF338" s="3"/>
      <c r="AG338" s="3"/>
      <c r="AH338" s="3"/>
      <c r="AI338" s="3"/>
      <c r="AJ338" s="3"/>
    </row>
    <row r="339" spans="5:36" s="2" customFormat="1">
      <c r="E339" s="47"/>
      <c r="N339" s="128"/>
      <c r="O339" s="244"/>
      <c r="P339" s="3"/>
      <c r="Q339" s="3"/>
      <c r="R339" s="3"/>
      <c r="S339" s="3"/>
      <c r="T339" s="3"/>
      <c r="U339" s="3"/>
      <c r="V339" s="3"/>
      <c r="W339" s="3"/>
      <c r="X339" s="3"/>
      <c r="Y339" s="3"/>
      <c r="Z339" s="3"/>
      <c r="AA339" s="3"/>
      <c r="AB339" s="3"/>
      <c r="AC339" s="3"/>
      <c r="AD339" s="3"/>
      <c r="AE339" s="3"/>
      <c r="AF339" s="3"/>
      <c r="AG339" s="3"/>
      <c r="AH339" s="3"/>
      <c r="AI339" s="3"/>
      <c r="AJ339" s="3"/>
    </row>
    <row r="340" spans="5:36" s="2" customFormat="1">
      <c r="E340" s="47"/>
      <c r="N340" s="128"/>
      <c r="O340" s="244"/>
      <c r="P340" s="3"/>
      <c r="Q340" s="3"/>
      <c r="R340" s="3"/>
      <c r="S340" s="3"/>
      <c r="T340" s="3"/>
      <c r="U340" s="3"/>
      <c r="V340" s="3"/>
      <c r="W340" s="3"/>
      <c r="X340" s="3"/>
      <c r="Y340" s="3"/>
      <c r="Z340" s="3"/>
      <c r="AA340" s="3"/>
      <c r="AB340" s="3"/>
      <c r="AC340" s="3"/>
      <c r="AD340" s="3"/>
      <c r="AE340" s="3"/>
      <c r="AF340" s="3"/>
      <c r="AG340" s="3"/>
      <c r="AH340" s="3"/>
      <c r="AI340" s="3"/>
      <c r="AJ340" s="3"/>
    </row>
    <row r="341" spans="5:36" s="2" customFormat="1">
      <c r="E341" s="47"/>
      <c r="N341" s="128"/>
      <c r="O341" s="244"/>
      <c r="P341" s="3"/>
      <c r="Q341" s="3"/>
      <c r="R341" s="3"/>
      <c r="S341" s="3"/>
      <c r="T341" s="3"/>
      <c r="U341" s="3"/>
      <c r="V341" s="3"/>
      <c r="W341" s="3"/>
      <c r="X341" s="3"/>
      <c r="Y341" s="3"/>
      <c r="Z341" s="3"/>
      <c r="AA341" s="3"/>
      <c r="AB341" s="3"/>
      <c r="AC341" s="3"/>
      <c r="AD341" s="3"/>
      <c r="AE341" s="3"/>
      <c r="AF341" s="3"/>
      <c r="AG341" s="3"/>
      <c r="AH341" s="3"/>
      <c r="AI341" s="3"/>
      <c r="AJ341" s="3"/>
    </row>
    <row r="342" spans="5:36" s="2" customFormat="1">
      <c r="E342" s="47"/>
      <c r="N342" s="128"/>
      <c r="O342" s="244"/>
      <c r="P342" s="3"/>
      <c r="Q342" s="3"/>
      <c r="R342" s="3"/>
      <c r="S342" s="3"/>
      <c r="T342" s="3"/>
      <c r="U342" s="3"/>
      <c r="V342" s="3"/>
      <c r="W342" s="3"/>
      <c r="X342" s="3"/>
      <c r="Y342" s="3"/>
      <c r="Z342" s="3"/>
      <c r="AA342" s="3"/>
      <c r="AB342" s="3"/>
      <c r="AC342" s="3"/>
      <c r="AD342" s="3"/>
      <c r="AE342" s="3"/>
      <c r="AF342" s="3"/>
      <c r="AG342" s="3"/>
      <c r="AH342" s="3"/>
      <c r="AI342" s="3"/>
      <c r="AJ342" s="3"/>
    </row>
    <row r="343" spans="5:36" s="2" customFormat="1">
      <c r="E343" s="47"/>
      <c r="N343" s="128"/>
      <c r="O343" s="244"/>
      <c r="P343" s="3"/>
      <c r="Q343" s="3"/>
      <c r="R343" s="3"/>
      <c r="S343" s="3"/>
      <c r="T343" s="3"/>
      <c r="U343" s="3"/>
      <c r="V343" s="3"/>
      <c r="W343" s="3"/>
      <c r="X343" s="3"/>
      <c r="Y343" s="3"/>
      <c r="Z343" s="3"/>
      <c r="AA343" s="3"/>
      <c r="AB343" s="3"/>
      <c r="AC343" s="3"/>
      <c r="AD343" s="3"/>
      <c r="AE343" s="3"/>
      <c r="AF343" s="3"/>
      <c r="AG343" s="3"/>
      <c r="AH343" s="3"/>
      <c r="AI343" s="3"/>
      <c r="AJ343" s="3"/>
    </row>
    <row r="344" spans="5:36" s="2" customFormat="1">
      <c r="E344" s="47"/>
      <c r="N344" s="128"/>
      <c r="O344" s="244"/>
      <c r="P344" s="3"/>
      <c r="Q344" s="3"/>
      <c r="R344" s="3"/>
      <c r="S344" s="3"/>
      <c r="T344" s="3"/>
      <c r="U344" s="3"/>
      <c r="V344" s="3"/>
      <c r="W344" s="3"/>
      <c r="X344" s="3"/>
      <c r="Y344" s="3"/>
      <c r="Z344" s="3"/>
      <c r="AA344" s="3"/>
      <c r="AB344" s="3"/>
      <c r="AC344" s="3"/>
      <c r="AD344" s="3"/>
      <c r="AE344" s="3"/>
      <c r="AF344" s="3"/>
      <c r="AG344" s="3"/>
      <c r="AH344" s="3"/>
      <c r="AI344" s="3"/>
      <c r="AJ344" s="3"/>
    </row>
    <row r="345" spans="5:36" s="2" customFormat="1">
      <c r="E345" s="47"/>
      <c r="N345" s="128"/>
      <c r="O345" s="244"/>
      <c r="P345" s="3"/>
      <c r="Q345" s="3"/>
      <c r="R345" s="3"/>
      <c r="S345" s="3"/>
      <c r="T345" s="3"/>
      <c r="U345" s="3"/>
      <c r="V345" s="3"/>
      <c r="W345" s="3"/>
      <c r="X345" s="3"/>
      <c r="Y345" s="3"/>
      <c r="Z345" s="3"/>
      <c r="AA345" s="3"/>
      <c r="AB345" s="3"/>
      <c r="AC345" s="3"/>
      <c r="AD345" s="3"/>
      <c r="AE345" s="3"/>
      <c r="AF345" s="3"/>
      <c r="AG345" s="3"/>
      <c r="AH345" s="3"/>
      <c r="AI345" s="3"/>
      <c r="AJ345" s="3"/>
    </row>
    <row r="346" spans="5:36" s="2" customFormat="1">
      <c r="E346" s="47"/>
      <c r="N346" s="128"/>
      <c r="O346" s="244"/>
      <c r="P346" s="3"/>
      <c r="Q346" s="3"/>
      <c r="R346" s="3"/>
      <c r="S346" s="3"/>
      <c r="T346" s="3"/>
      <c r="U346" s="3"/>
      <c r="V346" s="3"/>
      <c r="W346" s="3"/>
      <c r="X346" s="3"/>
      <c r="Y346" s="3"/>
      <c r="Z346" s="3"/>
      <c r="AA346" s="3"/>
      <c r="AB346" s="3"/>
      <c r="AC346" s="3"/>
      <c r="AD346" s="3"/>
      <c r="AE346" s="3"/>
      <c r="AF346" s="3"/>
      <c r="AG346" s="3"/>
      <c r="AH346" s="3"/>
      <c r="AI346" s="3"/>
      <c r="AJ346" s="3"/>
    </row>
    <row r="347" spans="5:36" s="2" customFormat="1">
      <c r="E347" s="47"/>
      <c r="N347" s="128"/>
      <c r="O347" s="244"/>
      <c r="P347" s="3"/>
      <c r="Q347" s="3"/>
      <c r="R347" s="3"/>
      <c r="S347" s="3"/>
      <c r="T347" s="3"/>
      <c r="U347" s="3"/>
      <c r="V347" s="3"/>
      <c r="W347" s="3"/>
      <c r="X347" s="3"/>
      <c r="Y347" s="3"/>
      <c r="Z347" s="3"/>
      <c r="AA347" s="3"/>
      <c r="AB347" s="3"/>
      <c r="AC347" s="3"/>
      <c r="AD347" s="3"/>
      <c r="AE347" s="3"/>
      <c r="AF347" s="3"/>
      <c r="AG347" s="3"/>
      <c r="AH347" s="3"/>
      <c r="AI347" s="3"/>
      <c r="AJ347" s="3"/>
    </row>
    <row r="348" spans="5:36" s="2" customFormat="1">
      <c r="E348" s="47"/>
      <c r="N348" s="128"/>
      <c r="O348" s="244"/>
      <c r="P348" s="3"/>
      <c r="Q348" s="3"/>
      <c r="R348" s="3"/>
      <c r="S348" s="3"/>
      <c r="T348" s="3"/>
      <c r="U348" s="3"/>
      <c r="V348" s="3"/>
      <c r="W348" s="3"/>
      <c r="X348" s="3"/>
      <c r="Y348" s="3"/>
      <c r="Z348" s="3"/>
      <c r="AA348" s="3"/>
      <c r="AB348" s="3"/>
      <c r="AC348" s="3"/>
      <c r="AD348" s="3"/>
      <c r="AE348" s="3"/>
      <c r="AF348" s="3"/>
      <c r="AG348" s="3"/>
      <c r="AH348" s="3"/>
      <c r="AI348" s="3"/>
      <c r="AJ348" s="3"/>
    </row>
    <row r="349" spans="5:36" s="2" customFormat="1">
      <c r="E349" s="47"/>
      <c r="N349" s="128"/>
      <c r="O349" s="244"/>
      <c r="P349" s="3"/>
      <c r="Q349" s="3"/>
      <c r="R349" s="3"/>
      <c r="S349" s="3"/>
      <c r="T349" s="3"/>
      <c r="U349" s="3"/>
      <c r="V349" s="3"/>
      <c r="W349" s="3"/>
      <c r="X349" s="3"/>
      <c r="Y349" s="3"/>
      <c r="Z349" s="3"/>
      <c r="AA349" s="3"/>
      <c r="AB349" s="3"/>
      <c r="AC349" s="3"/>
      <c r="AD349" s="3"/>
      <c r="AE349" s="3"/>
      <c r="AF349" s="3"/>
      <c r="AG349" s="3"/>
      <c r="AH349" s="3"/>
      <c r="AI349" s="3"/>
      <c r="AJ349" s="3"/>
    </row>
    <row r="350" spans="5:36" s="2" customFormat="1">
      <c r="E350" s="47"/>
      <c r="N350" s="128"/>
      <c r="O350" s="244"/>
      <c r="P350" s="3"/>
      <c r="Q350" s="3"/>
      <c r="R350" s="3"/>
      <c r="S350" s="3"/>
      <c r="T350" s="3"/>
      <c r="U350" s="3"/>
      <c r="V350" s="3"/>
      <c r="W350" s="3"/>
      <c r="X350" s="3"/>
      <c r="Y350" s="3"/>
      <c r="Z350" s="3"/>
      <c r="AA350" s="3"/>
      <c r="AB350" s="3"/>
      <c r="AC350" s="3"/>
      <c r="AD350" s="3"/>
      <c r="AE350" s="3"/>
      <c r="AF350" s="3"/>
      <c r="AG350" s="3"/>
      <c r="AH350" s="3"/>
      <c r="AI350" s="3"/>
      <c r="AJ350" s="3"/>
    </row>
    <row r="351" spans="5:36" s="2" customFormat="1">
      <c r="E351" s="47"/>
      <c r="N351" s="128"/>
      <c r="O351" s="244"/>
      <c r="P351" s="3"/>
      <c r="Q351" s="3"/>
      <c r="R351" s="3"/>
      <c r="S351" s="3"/>
      <c r="T351" s="3"/>
      <c r="U351" s="3"/>
      <c r="V351" s="3"/>
      <c r="W351" s="3"/>
      <c r="X351" s="3"/>
      <c r="Y351" s="3"/>
      <c r="Z351" s="3"/>
      <c r="AA351" s="3"/>
      <c r="AB351" s="3"/>
      <c r="AC351" s="3"/>
      <c r="AD351" s="3"/>
      <c r="AE351" s="3"/>
      <c r="AF351" s="3"/>
      <c r="AG351" s="3"/>
      <c r="AH351" s="3"/>
      <c r="AI351" s="3"/>
      <c r="AJ351" s="3"/>
    </row>
    <row r="352" spans="5:36" s="2" customFormat="1">
      <c r="E352" s="47"/>
      <c r="N352" s="128"/>
      <c r="O352" s="244"/>
      <c r="P352" s="3"/>
      <c r="Q352" s="3"/>
      <c r="R352" s="3"/>
      <c r="S352" s="3"/>
      <c r="T352" s="3"/>
      <c r="U352" s="3"/>
      <c r="V352" s="3"/>
      <c r="W352" s="3"/>
      <c r="X352" s="3"/>
      <c r="Y352" s="3"/>
      <c r="Z352" s="3"/>
      <c r="AA352" s="3"/>
      <c r="AB352" s="3"/>
      <c r="AC352" s="3"/>
      <c r="AD352" s="3"/>
      <c r="AE352" s="3"/>
      <c r="AF352" s="3"/>
      <c r="AG352" s="3"/>
      <c r="AH352" s="3"/>
      <c r="AI352" s="3"/>
      <c r="AJ352" s="3"/>
    </row>
    <row r="353" spans="5:36" s="2" customFormat="1">
      <c r="E353" s="47"/>
      <c r="N353" s="128"/>
      <c r="O353" s="244"/>
      <c r="P353" s="3"/>
      <c r="Q353" s="3"/>
      <c r="R353" s="3"/>
      <c r="S353" s="3"/>
      <c r="T353" s="3"/>
      <c r="U353" s="3"/>
      <c r="V353" s="3"/>
      <c r="W353" s="3"/>
      <c r="X353" s="3"/>
      <c r="Y353" s="3"/>
      <c r="Z353" s="3"/>
      <c r="AA353" s="3"/>
      <c r="AB353" s="3"/>
      <c r="AC353" s="3"/>
      <c r="AD353" s="3"/>
      <c r="AE353" s="3"/>
      <c r="AF353" s="3"/>
      <c r="AG353" s="3"/>
      <c r="AH353" s="3"/>
      <c r="AI353" s="3"/>
      <c r="AJ353" s="3"/>
    </row>
    <row r="354" spans="5:36" s="2" customFormat="1">
      <c r="E354" s="47"/>
      <c r="N354" s="128"/>
      <c r="O354" s="244"/>
      <c r="P354" s="3"/>
      <c r="Q354" s="3"/>
      <c r="R354" s="3"/>
      <c r="S354" s="3"/>
      <c r="T354" s="3"/>
      <c r="U354" s="3"/>
      <c r="V354" s="3"/>
      <c r="W354" s="3"/>
      <c r="X354" s="3"/>
      <c r="Y354" s="3"/>
      <c r="Z354" s="3"/>
      <c r="AA354" s="3"/>
      <c r="AB354" s="3"/>
      <c r="AC354" s="3"/>
      <c r="AD354" s="3"/>
      <c r="AE354" s="3"/>
      <c r="AF354" s="3"/>
      <c r="AG354" s="3"/>
      <c r="AH354" s="3"/>
      <c r="AI354" s="3"/>
      <c r="AJ354" s="3"/>
    </row>
    <row r="355" spans="5:36" s="2" customFormat="1">
      <c r="E355" s="47"/>
      <c r="N355" s="128"/>
      <c r="O355" s="244"/>
      <c r="P355" s="3"/>
      <c r="Q355" s="3"/>
      <c r="R355" s="3"/>
      <c r="S355" s="3"/>
      <c r="T355" s="3"/>
      <c r="U355" s="3"/>
      <c r="V355" s="3"/>
      <c r="W355" s="3"/>
      <c r="X355" s="3"/>
      <c r="Y355" s="3"/>
      <c r="Z355" s="3"/>
      <c r="AA355" s="3"/>
      <c r="AB355" s="3"/>
      <c r="AC355" s="3"/>
      <c r="AD355" s="3"/>
      <c r="AE355" s="3"/>
      <c r="AF355" s="3"/>
      <c r="AG355" s="3"/>
      <c r="AH355" s="3"/>
      <c r="AI355" s="3"/>
      <c r="AJ355" s="3"/>
    </row>
    <row r="356" spans="5:36" s="2" customFormat="1">
      <c r="E356" s="47"/>
      <c r="N356" s="128"/>
      <c r="O356" s="244"/>
      <c r="P356" s="3"/>
      <c r="Q356" s="3"/>
      <c r="R356" s="3"/>
      <c r="S356" s="3"/>
      <c r="T356" s="3"/>
      <c r="U356" s="3"/>
      <c r="V356" s="3"/>
      <c r="W356" s="3"/>
      <c r="X356" s="3"/>
      <c r="Y356" s="3"/>
      <c r="Z356" s="3"/>
      <c r="AA356" s="3"/>
      <c r="AB356" s="3"/>
      <c r="AC356" s="3"/>
      <c r="AD356" s="3"/>
      <c r="AE356" s="3"/>
      <c r="AF356" s="3"/>
      <c r="AG356" s="3"/>
      <c r="AH356" s="3"/>
      <c r="AI356" s="3"/>
      <c r="AJ356" s="3"/>
    </row>
    <row r="357" spans="5:36" s="2" customFormat="1">
      <c r="E357" s="47"/>
      <c r="N357" s="128"/>
      <c r="O357" s="244"/>
      <c r="P357" s="3"/>
      <c r="Q357" s="3"/>
      <c r="R357" s="3"/>
      <c r="S357" s="3"/>
      <c r="T357" s="3"/>
      <c r="U357" s="3"/>
      <c r="V357" s="3"/>
      <c r="W357" s="3"/>
      <c r="X357" s="3"/>
      <c r="Y357" s="3"/>
      <c r="Z357" s="3"/>
      <c r="AA357" s="3"/>
      <c r="AB357" s="3"/>
      <c r="AC357" s="3"/>
      <c r="AD357" s="3"/>
      <c r="AE357" s="3"/>
      <c r="AF357" s="3"/>
      <c r="AG357" s="3"/>
      <c r="AH357" s="3"/>
      <c r="AI357" s="3"/>
      <c r="AJ357" s="3"/>
    </row>
    <row r="358" spans="5:36" s="2" customFormat="1">
      <c r="E358" s="47"/>
      <c r="N358" s="128"/>
      <c r="O358" s="244"/>
      <c r="P358" s="3"/>
      <c r="Q358" s="3"/>
      <c r="R358" s="3"/>
      <c r="S358" s="3"/>
      <c r="T358" s="3"/>
      <c r="U358" s="3"/>
      <c r="V358" s="3"/>
      <c r="W358" s="3"/>
      <c r="X358" s="3"/>
      <c r="Y358" s="3"/>
      <c r="Z358" s="3"/>
      <c r="AA358" s="3"/>
      <c r="AB358" s="3"/>
      <c r="AC358" s="3"/>
      <c r="AD358" s="3"/>
      <c r="AE358" s="3"/>
      <c r="AF358" s="3"/>
      <c r="AG358" s="3"/>
      <c r="AH358" s="3"/>
      <c r="AI358" s="3"/>
      <c r="AJ358" s="3"/>
    </row>
    <row r="359" spans="5:36" s="2" customFormat="1">
      <c r="E359" s="47"/>
      <c r="N359" s="128"/>
      <c r="O359" s="244"/>
      <c r="P359" s="3"/>
      <c r="Q359" s="3"/>
      <c r="R359" s="3"/>
      <c r="S359" s="3"/>
      <c r="T359" s="3"/>
      <c r="U359" s="3"/>
      <c r="V359" s="3"/>
      <c r="W359" s="3"/>
      <c r="X359" s="3"/>
      <c r="Y359" s="3"/>
      <c r="Z359" s="3"/>
      <c r="AA359" s="3"/>
      <c r="AB359" s="3"/>
      <c r="AC359" s="3"/>
      <c r="AD359" s="3"/>
      <c r="AE359" s="3"/>
      <c r="AF359" s="3"/>
      <c r="AG359" s="3"/>
      <c r="AH359" s="3"/>
      <c r="AI359" s="3"/>
      <c r="AJ359" s="3"/>
    </row>
    <row r="360" spans="5:36" s="2" customFormat="1">
      <c r="E360" s="47"/>
      <c r="N360" s="128"/>
      <c r="O360" s="244"/>
      <c r="P360" s="3"/>
      <c r="Q360" s="3"/>
      <c r="R360" s="3"/>
      <c r="S360" s="3"/>
      <c r="T360" s="3"/>
      <c r="U360" s="3"/>
      <c r="V360" s="3"/>
      <c r="W360" s="3"/>
      <c r="X360" s="3"/>
      <c r="Y360" s="3"/>
      <c r="Z360" s="3"/>
      <c r="AA360" s="3"/>
      <c r="AB360" s="3"/>
      <c r="AC360" s="3"/>
      <c r="AD360" s="3"/>
      <c r="AE360" s="3"/>
      <c r="AF360" s="3"/>
      <c r="AG360" s="3"/>
      <c r="AH360" s="3"/>
      <c r="AI360" s="3"/>
      <c r="AJ360" s="3"/>
    </row>
    <row r="361" spans="5:36" s="2" customFormat="1">
      <c r="E361" s="47"/>
      <c r="N361" s="128"/>
      <c r="O361" s="244"/>
      <c r="P361" s="3"/>
      <c r="Q361" s="3"/>
      <c r="R361" s="3"/>
      <c r="S361" s="3"/>
      <c r="T361" s="3"/>
      <c r="U361" s="3"/>
      <c r="V361" s="3"/>
      <c r="W361" s="3"/>
      <c r="X361" s="3"/>
      <c r="Y361" s="3"/>
      <c r="Z361" s="3"/>
      <c r="AA361" s="3"/>
      <c r="AB361" s="3"/>
      <c r="AC361" s="3"/>
      <c r="AD361" s="3"/>
      <c r="AE361" s="3"/>
      <c r="AF361" s="3"/>
      <c r="AG361" s="3"/>
      <c r="AH361" s="3"/>
      <c r="AI361" s="3"/>
      <c r="AJ361" s="3"/>
    </row>
    <row r="362" spans="5:36" s="2" customFormat="1">
      <c r="E362" s="47"/>
      <c r="N362" s="128"/>
      <c r="O362" s="244"/>
      <c r="P362" s="3"/>
      <c r="Q362" s="3"/>
      <c r="R362" s="3"/>
      <c r="S362" s="3"/>
      <c r="T362" s="3"/>
      <c r="U362" s="3"/>
      <c r="V362" s="3"/>
      <c r="W362" s="3"/>
      <c r="X362" s="3"/>
      <c r="Y362" s="3"/>
      <c r="Z362" s="3"/>
      <c r="AA362" s="3"/>
      <c r="AB362" s="3"/>
      <c r="AC362" s="3"/>
      <c r="AD362" s="3"/>
      <c r="AE362" s="3"/>
      <c r="AF362" s="3"/>
      <c r="AG362" s="3"/>
      <c r="AH362" s="3"/>
      <c r="AI362" s="3"/>
      <c r="AJ362" s="3"/>
    </row>
    <row r="363" spans="5:36" s="2" customFormat="1">
      <c r="E363" s="47"/>
      <c r="N363" s="128"/>
      <c r="O363" s="244"/>
      <c r="P363" s="3"/>
      <c r="Q363" s="3"/>
      <c r="R363" s="3"/>
      <c r="S363" s="3"/>
      <c r="T363" s="3"/>
      <c r="U363" s="3"/>
      <c r="V363" s="3"/>
      <c r="W363" s="3"/>
      <c r="X363" s="3"/>
      <c r="Y363" s="3"/>
      <c r="Z363" s="3"/>
      <c r="AA363" s="3"/>
      <c r="AB363" s="3"/>
      <c r="AC363" s="3"/>
      <c r="AD363" s="3"/>
      <c r="AE363" s="3"/>
      <c r="AF363" s="3"/>
      <c r="AG363" s="3"/>
      <c r="AH363" s="3"/>
      <c r="AI363" s="3"/>
      <c r="AJ363" s="3"/>
    </row>
    <row r="364" spans="5:36" s="2" customFormat="1">
      <c r="E364" s="47"/>
      <c r="N364" s="128"/>
      <c r="O364" s="244"/>
      <c r="P364" s="3"/>
      <c r="Q364" s="3"/>
      <c r="R364" s="3"/>
      <c r="S364" s="3"/>
      <c r="T364" s="3"/>
      <c r="U364" s="3"/>
      <c r="V364" s="3"/>
      <c r="W364" s="3"/>
      <c r="X364" s="3"/>
      <c r="Y364" s="3"/>
      <c r="Z364" s="3"/>
      <c r="AA364" s="3"/>
      <c r="AB364" s="3"/>
      <c r="AC364" s="3"/>
      <c r="AD364" s="3"/>
      <c r="AE364" s="3"/>
      <c r="AF364" s="3"/>
      <c r="AG364" s="3"/>
      <c r="AH364" s="3"/>
      <c r="AI364" s="3"/>
      <c r="AJ364" s="3"/>
    </row>
    <row r="365" spans="5:36" s="2" customFormat="1">
      <c r="E365" s="47"/>
      <c r="N365" s="128"/>
      <c r="O365" s="244"/>
      <c r="P365" s="3"/>
      <c r="Q365" s="3"/>
      <c r="R365" s="3"/>
      <c r="S365" s="3"/>
      <c r="T365" s="3"/>
      <c r="U365" s="3"/>
      <c r="V365" s="3"/>
      <c r="W365" s="3"/>
      <c r="X365" s="3"/>
      <c r="Y365" s="3"/>
      <c r="Z365" s="3"/>
      <c r="AA365" s="3"/>
      <c r="AB365" s="3"/>
      <c r="AC365" s="3"/>
      <c r="AD365" s="3"/>
      <c r="AE365" s="3"/>
      <c r="AF365" s="3"/>
      <c r="AG365" s="3"/>
      <c r="AH365" s="3"/>
      <c r="AI365" s="3"/>
      <c r="AJ365" s="3"/>
    </row>
    <row r="366" spans="5:36" s="2" customFormat="1">
      <c r="E366" s="47"/>
      <c r="N366" s="128"/>
      <c r="O366" s="244"/>
      <c r="P366" s="3"/>
      <c r="Q366" s="3"/>
      <c r="R366" s="3"/>
      <c r="S366" s="3"/>
      <c r="T366" s="3"/>
      <c r="U366" s="3"/>
      <c r="V366" s="3"/>
      <c r="W366" s="3"/>
      <c r="X366" s="3"/>
      <c r="Y366" s="3"/>
      <c r="Z366" s="3"/>
      <c r="AA366" s="3"/>
      <c r="AB366" s="3"/>
      <c r="AC366" s="3"/>
      <c r="AD366" s="3"/>
      <c r="AE366" s="3"/>
      <c r="AF366" s="3"/>
      <c r="AG366" s="3"/>
      <c r="AH366" s="3"/>
      <c r="AI366" s="3"/>
      <c r="AJ366" s="3"/>
    </row>
    <row r="367" spans="5:36" s="2" customFormat="1">
      <c r="E367" s="47"/>
      <c r="N367" s="128"/>
      <c r="O367" s="244"/>
      <c r="P367" s="3"/>
      <c r="Q367" s="3"/>
      <c r="R367" s="3"/>
      <c r="S367" s="3"/>
      <c r="T367" s="3"/>
      <c r="U367" s="3"/>
      <c r="V367" s="3"/>
      <c r="W367" s="3"/>
      <c r="X367" s="3"/>
      <c r="Y367" s="3"/>
      <c r="Z367" s="3"/>
      <c r="AA367" s="3"/>
      <c r="AB367" s="3"/>
      <c r="AC367" s="3"/>
      <c r="AD367" s="3"/>
      <c r="AE367" s="3"/>
      <c r="AF367" s="3"/>
      <c r="AG367" s="3"/>
      <c r="AH367" s="3"/>
      <c r="AI367" s="3"/>
      <c r="AJ367" s="3"/>
    </row>
    <row r="368" spans="5:36" s="2" customFormat="1">
      <c r="E368" s="47"/>
      <c r="N368" s="128"/>
      <c r="O368" s="244"/>
      <c r="P368" s="3"/>
      <c r="Q368" s="3"/>
      <c r="R368" s="3"/>
      <c r="S368" s="3"/>
      <c r="T368" s="3"/>
      <c r="U368" s="3"/>
      <c r="V368" s="3"/>
      <c r="W368" s="3"/>
      <c r="X368" s="3"/>
      <c r="Y368" s="3"/>
      <c r="Z368" s="3"/>
      <c r="AA368" s="3"/>
      <c r="AB368" s="3"/>
      <c r="AC368" s="3"/>
      <c r="AD368" s="3"/>
      <c r="AE368" s="3"/>
      <c r="AF368" s="3"/>
      <c r="AG368" s="3"/>
      <c r="AH368" s="3"/>
      <c r="AI368" s="3"/>
      <c r="AJ368" s="3"/>
    </row>
    <row r="369" spans="5:36" s="2" customFormat="1">
      <c r="E369" s="47"/>
      <c r="N369" s="128"/>
      <c r="O369" s="244"/>
      <c r="P369" s="3"/>
      <c r="Q369" s="3"/>
      <c r="R369" s="3"/>
      <c r="S369" s="3"/>
      <c r="T369" s="3"/>
      <c r="U369" s="3"/>
      <c r="V369" s="3"/>
      <c r="W369" s="3"/>
      <c r="X369" s="3"/>
      <c r="Y369" s="3"/>
      <c r="Z369" s="3"/>
      <c r="AA369" s="3"/>
      <c r="AB369" s="3"/>
      <c r="AC369" s="3"/>
      <c r="AD369" s="3"/>
      <c r="AE369" s="3"/>
      <c r="AF369" s="3"/>
      <c r="AG369" s="3"/>
      <c r="AH369" s="3"/>
      <c r="AI369" s="3"/>
      <c r="AJ369" s="3"/>
    </row>
    <row r="370" spans="5:36" s="2" customFormat="1">
      <c r="E370" s="47"/>
      <c r="N370" s="128"/>
      <c r="O370" s="244"/>
      <c r="P370" s="3"/>
      <c r="Q370" s="3"/>
      <c r="R370" s="3"/>
      <c r="S370" s="3"/>
      <c r="T370" s="3"/>
      <c r="U370" s="3"/>
      <c r="V370" s="3"/>
      <c r="W370" s="3"/>
      <c r="X370" s="3"/>
      <c r="Y370" s="3"/>
      <c r="Z370" s="3"/>
      <c r="AA370" s="3"/>
      <c r="AB370" s="3"/>
      <c r="AC370" s="3"/>
      <c r="AD370" s="3"/>
      <c r="AE370" s="3"/>
      <c r="AF370" s="3"/>
      <c r="AG370" s="3"/>
      <c r="AH370" s="3"/>
      <c r="AI370" s="3"/>
      <c r="AJ370" s="3"/>
    </row>
    <row r="371" spans="5:36" s="2" customFormat="1">
      <c r="E371" s="47"/>
      <c r="N371" s="128"/>
      <c r="O371" s="244"/>
      <c r="P371" s="3"/>
      <c r="Q371" s="3"/>
      <c r="R371" s="3"/>
      <c r="S371" s="3"/>
      <c r="T371" s="3"/>
      <c r="U371" s="3"/>
      <c r="V371" s="3"/>
      <c r="W371" s="3"/>
      <c r="X371" s="3"/>
      <c r="Y371" s="3"/>
      <c r="Z371" s="3"/>
      <c r="AA371" s="3"/>
      <c r="AB371" s="3"/>
      <c r="AC371" s="3"/>
      <c r="AD371" s="3"/>
      <c r="AE371" s="3"/>
      <c r="AF371" s="3"/>
      <c r="AG371" s="3"/>
      <c r="AH371" s="3"/>
      <c r="AI371" s="3"/>
      <c r="AJ371" s="3"/>
    </row>
    <row r="372" spans="5:36" s="2" customFormat="1">
      <c r="E372" s="47"/>
      <c r="N372" s="128"/>
      <c r="O372" s="244"/>
      <c r="P372" s="3"/>
      <c r="Q372" s="3"/>
      <c r="R372" s="3"/>
      <c r="S372" s="3"/>
      <c r="T372" s="3"/>
      <c r="U372" s="3"/>
      <c r="V372" s="3"/>
      <c r="W372" s="3"/>
      <c r="X372" s="3"/>
      <c r="Y372" s="3"/>
      <c r="Z372" s="3"/>
      <c r="AA372" s="3"/>
      <c r="AB372" s="3"/>
      <c r="AC372" s="3"/>
      <c r="AD372" s="3"/>
      <c r="AE372" s="3"/>
      <c r="AF372" s="3"/>
      <c r="AG372" s="3"/>
      <c r="AH372" s="3"/>
      <c r="AI372" s="3"/>
      <c r="AJ372" s="3"/>
    </row>
    <row r="373" spans="5:36" s="2" customFormat="1">
      <c r="E373" s="47"/>
      <c r="N373" s="128"/>
      <c r="O373" s="244"/>
      <c r="P373" s="3"/>
      <c r="Q373" s="3"/>
      <c r="R373" s="3"/>
      <c r="S373" s="3"/>
      <c r="T373" s="3"/>
      <c r="U373" s="3"/>
      <c r="V373" s="3"/>
      <c r="W373" s="3"/>
      <c r="X373" s="3"/>
      <c r="Y373" s="3"/>
      <c r="Z373" s="3"/>
      <c r="AA373" s="3"/>
      <c r="AB373" s="3"/>
      <c r="AC373" s="3"/>
      <c r="AD373" s="3"/>
      <c r="AE373" s="3"/>
      <c r="AF373" s="3"/>
      <c r="AG373" s="3"/>
      <c r="AH373" s="3"/>
      <c r="AI373" s="3"/>
      <c r="AJ373" s="3"/>
    </row>
    <row r="374" spans="5:36" s="2" customFormat="1">
      <c r="E374" s="47"/>
      <c r="N374" s="128"/>
      <c r="O374" s="244"/>
      <c r="P374" s="3"/>
      <c r="Q374" s="3"/>
      <c r="R374" s="3"/>
      <c r="S374" s="3"/>
      <c r="T374" s="3"/>
      <c r="U374" s="3"/>
      <c r="V374" s="3"/>
      <c r="W374" s="3"/>
      <c r="X374" s="3"/>
      <c r="Y374" s="3"/>
      <c r="Z374" s="3"/>
      <c r="AA374" s="3"/>
      <c r="AB374" s="3"/>
      <c r="AC374" s="3"/>
      <c r="AD374" s="3"/>
      <c r="AE374" s="3"/>
      <c r="AF374" s="3"/>
      <c r="AG374" s="3"/>
      <c r="AH374" s="3"/>
      <c r="AI374" s="3"/>
      <c r="AJ374" s="3"/>
    </row>
    <row r="375" spans="5:36" s="2" customFormat="1">
      <c r="E375" s="47"/>
      <c r="N375" s="128"/>
      <c r="O375" s="244"/>
      <c r="P375" s="3"/>
      <c r="Q375" s="3"/>
      <c r="R375" s="3"/>
      <c r="S375" s="3"/>
      <c r="T375" s="3"/>
      <c r="U375" s="3"/>
      <c r="V375" s="3"/>
      <c r="W375" s="3"/>
      <c r="X375" s="3"/>
      <c r="Y375" s="3"/>
      <c r="Z375" s="3"/>
      <c r="AA375" s="3"/>
      <c r="AB375" s="3"/>
      <c r="AC375" s="3"/>
      <c r="AD375" s="3"/>
      <c r="AE375" s="3"/>
      <c r="AF375" s="3"/>
      <c r="AG375" s="3"/>
      <c r="AH375" s="3"/>
      <c r="AI375" s="3"/>
      <c r="AJ375" s="3"/>
    </row>
    <row r="376" spans="5:36" s="2" customFormat="1">
      <c r="E376" s="47"/>
      <c r="N376" s="128"/>
      <c r="O376" s="244"/>
      <c r="P376" s="3"/>
      <c r="Q376" s="3"/>
      <c r="R376" s="3"/>
      <c r="S376" s="3"/>
      <c r="T376" s="3"/>
      <c r="U376" s="3"/>
      <c r="V376" s="3"/>
      <c r="W376" s="3"/>
      <c r="X376" s="3"/>
      <c r="Y376" s="3"/>
      <c r="Z376" s="3"/>
      <c r="AA376" s="3"/>
      <c r="AB376" s="3"/>
      <c r="AC376" s="3"/>
      <c r="AD376" s="3"/>
      <c r="AE376" s="3"/>
      <c r="AF376" s="3"/>
      <c r="AG376" s="3"/>
      <c r="AH376" s="3"/>
      <c r="AI376" s="3"/>
      <c r="AJ376" s="3"/>
    </row>
    <row r="377" spans="5:36" s="2" customFormat="1">
      <c r="E377" s="47"/>
      <c r="N377" s="128"/>
      <c r="O377" s="244"/>
      <c r="P377" s="3"/>
      <c r="Q377" s="3"/>
      <c r="R377" s="3"/>
      <c r="S377" s="3"/>
      <c r="T377" s="3"/>
      <c r="U377" s="3"/>
      <c r="V377" s="3"/>
      <c r="W377" s="3"/>
      <c r="X377" s="3"/>
      <c r="Y377" s="3"/>
      <c r="Z377" s="3"/>
      <c r="AA377" s="3"/>
      <c r="AB377" s="3"/>
      <c r="AC377" s="3"/>
      <c r="AD377" s="3"/>
      <c r="AE377" s="3"/>
      <c r="AF377" s="3"/>
      <c r="AG377" s="3"/>
      <c r="AH377" s="3"/>
      <c r="AI377" s="3"/>
      <c r="AJ377" s="3"/>
    </row>
    <row r="378" spans="5:36" s="2" customFormat="1">
      <c r="E378" s="47"/>
      <c r="N378" s="128"/>
      <c r="O378" s="244"/>
      <c r="P378" s="3"/>
      <c r="Q378" s="3"/>
      <c r="R378" s="3"/>
      <c r="S378" s="3"/>
      <c r="T378" s="3"/>
      <c r="U378" s="3"/>
      <c r="V378" s="3"/>
      <c r="W378" s="3"/>
      <c r="X378" s="3"/>
      <c r="Y378" s="3"/>
      <c r="Z378" s="3"/>
      <c r="AA378" s="3"/>
      <c r="AB378" s="3"/>
      <c r="AC378" s="3"/>
      <c r="AD378" s="3"/>
      <c r="AE378" s="3"/>
      <c r="AF378" s="3"/>
      <c r="AG378" s="3"/>
      <c r="AH378" s="3"/>
      <c r="AI378" s="3"/>
      <c r="AJ378" s="3"/>
    </row>
    <row r="379" spans="5:36" s="2" customFormat="1">
      <c r="E379" s="47"/>
      <c r="N379" s="128"/>
      <c r="O379" s="244"/>
      <c r="P379" s="3"/>
      <c r="Q379" s="3"/>
      <c r="R379" s="3"/>
      <c r="S379" s="3"/>
      <c r="T379" s="3"/>
      <c r="U379" s="3"/>
      <c r="V379" s="3"/>
      <c r="W379" s="3"/>
      <c r="X379" s="3"/>
      <c r="Y379" s="3"/>
      <c r="Z379" s="3"/>
      <c r="AA379" s="3"/>
      <c r="AB379" s="3"/>
      <c r="AC379" s="3"/>
      <c r="AD379" s="3"/>
      <c r="AE379" s="3"/>
      <c r="AF379" s="3"/>
      <c r="AG379" s="3"/>
      <c r="AH379" s="3"/>
      <c r="AI379" s="3"/>
      <c r="AJ379" s="3"/>
    </row>
    <row r="380" spans="5:36" s="2" customFormat="1">
      <c r="E380" s="47"/>
      <c r="N380" s="128"/>
      <c r="O380" s="244"/>
      <c r="P380" s="3"/>
      <c r="Q380" s="3"/>
      <c r="R380" s="3"/>
      <c r="S380" s="3"/>
      <c r="T380" s="3"/>
      <c r="U380" s="3"/>
      <c r="V380" s="3"/>
      <c r="W380" s="3"/>
      <c r="X380" s="3"/>
      <c r="Y380" s="3"/>
      <c r="Z380" s="3"/>
      <c r="AA380" s="3"/>
      <c r="AB380" s="3"/>
      <c r="AC380" s="3"/>
      <c r="AD380" s="3"/>
      <c r="AE380" s="3"/>
      <c r="AF380" s="3"/>
      <c r="AG380" s="3"/>
      <c r="AH380" s="3"/>
      <c r="AI380" s="3"/>
      <c r="AJ380" s="3"/>
    </row>
    <row r="381" spans="5:36" s="2" customFormat="1">
      <c r="E381" s="47"/>
      <c r="N381" s="128"/>
      <c r="O381" s="244"/>
      <c r="P381" s="3"/>
      <c r="Q381" s="3"/>
      <c r="R381" s="3"/>
      <c r="S381" s="3"/>
      <c r="T381" s="3"/>
      <c r="U381" s="3"/>
      <c r="V381" s="3"/>
      <c r="W381" s="3"/>
      <c r="X381" s="3"/>
      <c r="Y381" s="3"/>
      <c r="Z381" s="3"/>
      <c r="AA381" s="3"/>
      <c r="AB381" s="3"/>
      <c r="AC381" s="3"/>
      <c r="AD381" s="3"/>
      <c r="AE381" s="3"/>
      <c r="AF381" s="3"/>
      <c r="AG381" s="3"/>
      <c r="AH381" s="3"/>
      <c r="AI381" s="3"/>
      <c r="AJ381" s="3"/>
    </row>
    <row r="382" spans="5:36" s="2" customFormat="1">
      <c r="E382" s="47"/>
      <c r="N382" s="128"/>
      <c r="O382" s="244"/>
      <c r="P382" s="3"/>
      <c r="Q382" s="3"/>
      <c r="R382" s="3"/>
      <c r="S382" s="3"/>
      <c r="T382" s="3"/>
      <c r="U382" s="3"/>
      <c r="V382" s="3"/>
      <c r="W382" s="3"/>
      <c r="X382" s="3"/>
      <c r="Y382" s="3"/>
      <c r="Z382" s="3"/>
      <c r="AA382" s="3"/>
      <c r="AB382" s="3"/>
      <c r="AC382" s="3"/>
      <c r="AD382" s="3"/>
      <c r="AE382" s="3"/>
      <c r="AF382" s="3"/>
      <c r="AG382" s="3"/>
      <c r="AH382" s="3"/>
      <c r="AI382" s="3"/>
      <c r="AJ382" s="3"/>
    </row>
    <row r="383" spans="5:36" s="2" customFormat="1">
      <c r="E383" s="47"/>
      <c r="N383" s="128"/>
      <c r="O383" s="244"/>
      <c r="P383" s="3"/>
      <c r="Q383" s="3"/>
      <c r="R383" s="3"/>
      <c r="S383" s="3"/>
      <c r="T383" s="3"/>
      <c r="U383" s="3"/>
      <c r="V383" s="3"/>
      <c r="W383" s="3"/>
      <c r="X383" s="3"/>
      <c r="Y383" s="3"/>
      <c r="Z383" s="3"/>
      <c r="AA383" s="3"/>
      <c r="AB383" s="3"/>
      <c r="AC383" s="3"/>
      <c r="AD383" s="3"/>
      <c r="AE383" s="3"/>
      <c r="AF383" s="3"/>
      <c r="AG383" s="3"/>
      <c r="AH383" s="3"/>
      <c r="AI383" s="3"/>
      <c r="AJ383" s="3"/>
    </row>
    <row r="384" spans="5:36" s="2" customFormat="1">
      <c r="E384" s="47"/>
      <c r="N384" s="128"/>
      <c r="O384" s="244"/>
      <c r="P384" s="3"/>
      <c r="Q384" s="3"/>
      <c r="R384" s="3"/>
      <c r="S384" s="3"/>
      <c r="T384" s="3"/>
      <c r="U384" s="3"/>
      <c r="V384" s="3"/>
      <c r="W384" s="3"/>
      <c r="X384" s="3"/>
      <c r="Y384" s="3"/>
      <c r="Z384" s="3"/>
      <c r="AA384" s="3"/>
      <c r="AB384" s="3"/>
      <c r="AC384" s="3"/>
      <c r="AD384" s="3"/>
      <c r="AE384" s="3"/>
      <c r="AF384" s="3"/>
      <c r="AG384" s="3"/>
      <c r="AH384" s="3"/>
      <c r="AI384" s="3"/>
      <c r="AJ384" s="3"/>
    </row>
    <row r="385" spans="5:36" s="2" customFormat="1">
      <c r="E385" s="47"/>
      <c r="N385" s="128"/>
      <c r="O385" s="244"/>
      <c r="P385" s="3"/>
      <c r="Q385" s="3"/>
      <c r="R385" s="3"/>
      <c r="S385" s="3"/>
      <c r="T385" s="3"/>
      <c r="U385" s="3"/>
      <c r="V385" s="3"/>
      <c r="W385" s="3"/>
      <c r="X385" s="3"/>
      <c r="Y385" s="3"/>
      <c r="Z385" s="3"/>
      <c r="AA385" s="3"/>
      <c r="AB385" s="3"/>
      <c r="AC385" s="3"/>
      <c r="AD385" s="3"/>
      <c r="AE385" s="3"/>
      <c r="AF385" s="3"/>
      <c r="AG385" s="3"/>
      <c r="AH385" s="3"/>
      <c r="AI385" s="3"/>
      <c r="AJ385" s="3"/>
    </row>
    <row r="386" spans="5:36" s="2" customFormat="1">
      <c r="E386" s="47"/>
      <c r="N386" s="128"/>
      <c r="O386" s="244"/>
      <c r="P386" s="3"/>
      <c r="Q386" s="3"/>
      <c r="R386" s="3"/>
      <c r="S386" s="3"/>
      <c r="T386" s="3"/>
      <c r="U386" s="3"/>
      <c r="V386" s="3"/>
      <c r="W386" s="3"/>
      <c r="X386" s="3"/>
      <c r="Y386" s="3"/>
      <c r="Z386" s="3"/>
      <c r="AA386" s="3"/>
      <c r="AB386" s="3"/>
      <c r="AC386" s="3"/>
      <c r="AD386" s="3"/>
      <c r="AE386" s="3"/>
      <c r="AF386" s="3"/>
      <c r="AG386" s="3"/>
      <c r="AH386" s="3"/>
      <c r="AI386" s="3"/>
      <c r="AJ386" s="3"/>
    </row>
    <row r="387" spans="5:36" s="2" customFormat="1">
      <c r="E387" s="47"/>
      <c r="N387" s="128"/>
      <c r="O387" s="244"/>
      <c r="P387" s="3"/>
      <c r="Q387" s="3"/>
      <c r="R387" s="3"/>
      <c r="S387" s="3"/>
      <c r="T387" s="3"/>
      <c r="U387" s="3"/>
      <c r="V387" s="3"/>
      <c r="W387" s="3"/>
      <c r="X387" s="3"/>
      <c r="Y387" s="3"/>
      <c r="Z387" s="3"/>
      <c r="AA387" s="3"/>
      <c r="AB387" s="3"/>
      <c r="AC387" s="3"/>
      <c r="AD387" s="3"/>
      <c r="AE387" s="3"/>
      <c r="AF387" s="3"/>
      <c r="AG387" s="3"/>
      <c r="AH387" s="3"/>
      <c r="AI387" s="3"/>
      <c r="AJ387" s="3"/>
    </row>
    <row r="388" spans="5:36" s="2" customFormat="1">
      <c r="E388" s="47"/>
      <c r="N388" s="128"/>
      <c r="O388" s="244"/>
      <c r="P388" s="3"/>
      <c r="Q388" s="3"/>
      <c r="R388" s="3"/>
      <c r="S388" s="3"/>
      <c r="T388" s="3"/>
      <c r="U388" s="3"/>
      <c r="V388" s="3"/>
      <c r="W388" s="3"/>
      <c r="X388" s="3"/>
      <c r="Y388" s="3"/>
      <c r="Z388" s="3"/>
      <c r="AA388" s="3"/>
      <c r="AB388" s="3"/>
      <c r="AC388" s="3"/>
      <c r="AD388" s="3"/>
      <c r="AE388" s="3"/>
      <c r="AF388" s="3"/>
      <c r="AG388" s="3"/>
      <c r="AH388" s="3"/>
      <c r="AI388" s="3"/>
      <c r="AJ388" s="3"/>
    </row>
    <row r="389" spans="5:36" s="2" customFormat="1">
      <c r="E389" s="47"/>
      <c r="N389" s="128"/>
      <c r="O389" s="244"/>
      <c r="P389" s="3"/>
      <c r="Q389" s="3"/>
      <c r="R389" s="3"/>
      <c r="S389" s="3"/>
      <c r="T389" s="3"/>
      <c r="U389" s="3"/>
      <c r="V389" s="3"/>
      <c r="W389" s="3"/>
      <c r="X389" s="3"/>
      <c r="Y389" s="3"/>
      <c r="Z389" s="3"/>
      <c r="AA389" s="3"/>
      <c r="AB389" s="3"/>
      <c r="AC389" s="3"/>
      <c r="AD389" s="3"/>
      <c r="AE389" s="3"/>
      <c r="AF389" s="3"/>
      <c r="AG389" s="3"/>
      <c r="AH389" s="3"/>
      <c r="AI389" s="3"/>
      <c r="AJ389" s="3"/>
    </row>
    <row r="390" spans="5:36" s="2" customFormat="1">
      <c r="E390" s="47"/>
      <c r="N390" s="128"/>
      <c r="O390" s="244"/>
      <c r="P390" s="3"/>
      <c r="Q390" s="3"/>
      <c r="R390" s="3"/>
      <c r="S390" s="3"/>
      <c r="T390" s="3"/>
      <c r="U390" s="3"/>
      <c r="V390" s="3"/>
      <c r="W390" s="3"/>
      <c r="X390" s="3"/>
      <c r="Y390" s="3"/>
      <c r="Z390" s="3"/>
      <c r="AA390" s="3"/>
      <c r="AB390" s="3"/>
      <c r="AC390" s="3"/>
      <c r="AD390" s="3"/>
      <c r="AE390" s="3"/>
      <c r="AF390" s="3"/>
      <c r="AG390" s="3"/>
      <c r="AH390" s="3"/>
      <c r="AI390" s="3"/>
      <c r="AJ390" s="3"/>
    </row>
    <row r="391" spans="5:36" s="2" customFormat="1">
      <c r="E391" s="47"/>
      <c r="N391" s="128"/>
      <c r="O391" s="244"/>
      <c r="P391" s="3"/>
      <c r="Q391" s="3"/>
      <c r="R391" s="3"/>
      <c r="S391" s="3"/>
      <c r="T391" s="3"/>
      <c r="U391" s="3"/>
      <c r="V391" s="3"/>
      <c r="W391" s="3"/>
      <c r="X391" s="3"/>
      <c r="Y391" s="3"/>
      <c r="Z391" s="3"/>
      <c r="AA391" s="3"/>
      <c r="AB391" s="3"/>
      <c r="AC391" s="3"/>
      <c r="AD391" s="3"/>
      <c r="AE391" s="3"/>
      <c r="AF391" s="3"/>
      <c r="AG391" s="3"/>
      <c r="AH391" s="3"/>
      <c r="AI391" s="3"/>
      <c r="AJ391" s="3"/>
    </row>
    <row r="392" spans="5:36" s="2" customFormat="1">
      <c r="E392" s="47"/>
      <c r="N392" s="128"/>
      <c r="O392" s="244"/>
      <c r="P392" s="3"/>
      <c r="Q392" s="3"/>
      <c r="R392" s="3"/>
      <c r="S392" s="3"/>
      <c r="T392" s="3"/>
      <c r="U392" s="3"/>
      <c r="V392" s="3"/>
      <c r="W392" s="3"/>
      <c r="X392" s="3"/>
      <c r="Y392" s="3"/>
      <c r="Z392" s="3"/>
      <c r="AA392" s="3"/>
      <c r="AB392" s="3"/>
      <c r="AC392" s="3"/>
      <c r="AD392" s="3"/>
      <c r="AE392" s="3"/>
      <c r="AF392" s="3"/>
      <c r="AG392" s="3"/>
      <c r="AH392" s="3"/>
      <c r="AI392" s="3"/>
      <c r="AJ392" s="3"/>
    </row>
    <row r="393" spans="5:36" s="2" customFormat="1">
      <c r="E393" s="47"/>
      <c r="N393" s="128"/>
      <c r="O393" s="244"/>
      <c r="P393" s="3"/>
      <c r="Q393" s="3"/>
      <c r="R393" s="3"/>
      <c r="S393" s="3"/>
      <c r="T393" s="3"/>
      <c r="U393" s="3"/>
      <c r="V393" s="3"/>
      <c r="W393" s="3"/>
      <c r="X393" s="3"/>
      <c r="Y393" s="3"/>
      <c r="Z393" s="3"/>
      <c r="AA393" s="3"/>
      <c r="AB393" s="3"/>
      <c r="AC393" s="3"/>
      <c r="AD393" s="3"/>
      <c r="AE393" s="3"/>
      <c r="AF393" s="3"/>
      <c r="AG393" s="3"/>
      <c r="AH393" s="3"/>
      <c r="AI393" s="3"/>
      <c r="AJ393" s="3"/>
    </row>
    <row r="394" spans="5:36" s="2" customFormat="1">
      <c r="E394" s="47"/>
      <c r="N394" s="128"/>
      <c r="O394" s="244"/>
      <c r="P394" s="3"/>
      <c r="Q394" s="3"/>
      <c r="R394" s="3"/>
      <c r="S394" s="3"/>
      <c r="T394" s="3"/>
      <c r="U394" s="3"/>
      <c r="V394" s="3"/>
      <c r="W394" s="3"/>
      <c r="X394" s="3"/>
      <c r="Y394" s="3"/>
      <c r="Z394" s="3"/>
      <c r="AA394" s="3"/>
      <c r="AB394" s="3"/>
      <c r="AC394" s="3"/>
      <c r="AD394" s="3"/>
      <c r="AE394" s="3"/>
      <c r="AF394" s="3"/>
      <c r="AG394" s="3"/>
      <c r="AH394" s="3"/>
      <c r="AI394" s="3"/>
      <c r="AJ394" s="3"/>
    </row>
    <row r="395" spans="5:36" s="2" customFormat="1">
      <c r="E395" s="47"/>
      <c r="N395" s="128"/>
      <c r="O395" s="244"/>
      <c r="P395" s="3"/>
      <c r="Q395" s="3"/>
      <c r="R395" s="3"/>
      <c r="S395" s="3"/>
      <c r="T395" s="3"/>
      <c r="U395" s="3"/>
      <c r="V395" s="3"/>
      <c r="W395" s="3"/>
      <c r="X395" s="3"/>
      <c r="Y395" s="3"/>
      <c r="Z395" s="3"/>
      <c r="AA395" s="3"/>
      <c r="AB395" s="3"/>
      <c r="AC395" s="3"/>
      <c r="AD395" s="3"/>
      <c r="AE395" s="3"/>
      <c r="AF395" s="3"/>
      <c r="AG395" s="3"/>
      <c r="AH395" s="3"/>
      <c r="AI395" s="3"/>
      <c r="AJ395" s="3"/>
    </row>
    <row r="396" spans="5:36" s="2" customFormat="1">
      <c r="E396" s="47"/>
      <c r="N396" s="128"/>
      <c r="O396" s="244"/>
      <c r="P396" s="3"/>
      <c r="Q396" s="3"/>
      <c r="R396" s="3"/>
      <c r="S396" s="3"/>
      <c r="T396" s="3"/>
      <c r="U396" s="3"/>
      <c r="V396" s="3"/>
      <c r="W396" s="3"/>
      <c r="X396" s="3"/>
      <c r="Y396" s="3"/>
      <c r="Z396" s="3"/>
      <c r="AA396" s="3"/>
      <c r="AB396" s="3"/>
      <c r="AC396" s="3"/>
      <c r="AD396" s="3"/>
      <c r="AE396" s="3"/>
      <c r="AF396" s="3"/>
      <c r="AG396" s="3"/>
      <c r="AH396" s="3"/>
      <c r="AI396" s="3"/>
      <c r="AJ396" s="3"/>
    </row>
    <row r="397" spans="5:36" s="2" customFormat="1">
      <c r="E397" s="47"/>
      <c r="N397" s="128"/>
      <c r="O397" s="244"/>
      <c r="P397" s="3"/>
      <c r="Q397" s="3"/>
      <c r="R397" s="3"/>
      <c r="S397" s="3"/>
      <c r="T397" s="3"/>
      <c r="U397" s="3"/>
      <c r="V397" s="3"/>
      <c r="W397" s="3"/>
      <c r="X397" s="3"/>
      <c r="Y397" s="3"/>
      <c r="Z397" s="3"/>
      <c r="AA397" s="3"/>
      <c r="AB397" s="3"/>
      <c r="AC397" s="3"/>
      <c r="AD397" s="3"/>
      <c r="AE397" s="3"/>
      <c r="AF397" s="3"/>
      <c r="AG397" s="3"/>
      <c r="AH397" s="3"/>
      <c r="AI397" s="3"/>
      <c r="AJ397" s="3"/>
    </row>
    <row r="398" spans="5:36" s="2" customFormat="1">
      <c r="E398" s="47"/>
      <c r="N398" s="128"/>
      <c r="O398" s="244"/>
      <c r="P398" s="3"/>
      <c r="Q398" s="3"/>
      <c r="R398" s="3"/>
      <c r="S398" s="3"/>
      <c r="T398" s="3"/>
      <c r="U398" s="3"/>
      <c r="V398" s="3"/>
      <c r="W398" s="3"/>
      <c r="X398" s="3"/>
      <c r="Y398" s="3"/>
      <c r="Z398" s="3"/>
      <c r="AA398" s="3"/>
      <c r="AB398" s="3"/>
      <c r="AC398" s="3"/>
      <c r="AD398" s="3"/>
      <c r="AE398" s="3"/>
      <c r="AF398" s="3"/>
      <c r="AG398" s="3"/>
      <c r="AH398" s="3"/>
      <c r="AI398" s="3"/>
      <c r="AJ398" s="3"/>
    </row>
    <row r="399" spans="5:36" s="2" customFormat="1">
      <c r="E399" s="47"/>
      <c r="N399" s="128"/>
      <c r="O399" s="244"/>
      <c r="P399" s="3"/>
      <c r="Q399" s="3"/>
      <c r="R399" s="3"/>
      <c r="S399" s="3"/>
      <c r="T399" s="3"/>
      <c r="U399" s="3"/>
      <c r="V399" s="3"/>
      <c r="W399" s="3"/>
      <c r="X399" s="3"/>
      <c r="Y399" s="3"/>
      <c r="Z399" s="3"/>
      <c r="AA399" s="3"/>
      <c r="AB399" s="3"/>
      <c r="AC399" s="3"/>
      <c r="AD399" s="3"/>
      <c r="AE399" s="3"/>
      <c r="AF399" s="3"/>
      <c r="AG399" s="3"/>
      <c r="AH399" s="3"/>
      <c r="AI399" s="3"/>
      <c r="AJ399" s="3"/>
    </row>
    <row r="400" spans="5:36" s="2" customFormat="1">
      <c r="E400" s="47"/>
      <c r="N400" s="128"/>
      <c r="O400" s="244"/>
      <c r="P400" s="3"/>
      <c r="Q400" s="3"/>
      <c r="R400" s="3"/>
      <c r="S400" s="3"/>
      <c r="T400" s="3"/>
      <c r="U400" s="3"/>
      <c r="V400" s="3"/>
      <c r="W400" s="3"/>
      <c r="X400" s="3"/>
      <c r="Y400" s="3"/>
      <c r="Z400" s="3"/>
      <c r="AA400" s="3"/>
      <c r="AB400" s="3"/>
      <c r="AC400" s="3"/>
      <c r="AD400" s="3"/>
      <c r="AE400" s="3"/>
      <c r="AF400" s="3"/>
      <c r="AG400" s="3"/>
      <c r="AH400" s="3"/>
      <c r="AI400" s="3"/>
      <c r="AJ400" s="3"/>
    </row>
    <row r="401" spans="5:36" s="2" customFormat="1">
      <c r="E401" s="47"/>
      <c r="N401" s="128"/>
      <c r="O401" s="244"/>
      <c r="P401" s="3"/>
      <c r="Q401" s="3"/>
      <c r="R401" s="3"/>
      <c r="S401" s="3"/>
      <c r="T401" s="3"/>
      <c r="U401" s="3"/>
      <c r="V401" s="3"/>
      <c r="W401" s="3"/>
      <c r="X401" s="3"/>
      <c r="Y401" s="3"/>
      <c r="Z401" s="3"/>
      <c r="AA401" s="3"/>
      <c r="AB401" s="3"/>
      <c r="AC401" s="3"/>
      <c r="AD401" s="3"/>
      <c r="AE401" s="3"/>
      <c r="AF401" s="3"/>
      <c r="AG401" s="3"/>
      <c r="AH401" s="3"/>
      <c r="AI401" s="3"/>
      <c r="AJ401" s="3"/>
    </row>
    <row r="402" spans="5:36" s="2" customFormat="1">
      <c r="E402" s="47"/>
      <c r="N402" s="128"/>
      <c r="O402" s="244"/>
      <c r="P402" s="3"/>
      <c r="Q402" s="3"/>
      <c r="R402" s="3"/>
      <c r="S402" s="3"/>
      <c r="T402" s="3"/>
      <c r="U402" s="3"/>
      <c r="V402" s="3"/>
      <c r="W402" s="3"/>
      <c r="X402" s="3"/>
      <c r="Y402" s="3"/>
      <c r="Z402" s="3"/>
      <c r="AA402" s="3"/>
      <c r="AB402" s="3"/>
      <c r="AC402" s="3"/>
      <c r="AD402" s="3"/>
      <c r="AE402" s="3"/>
      <c r="AF402" s="3"/>
      <c r="AG402" s="3"/>
      <c r="AH402" s="3"/>
      <c r="AI402" s="3"/>
      <c r="AJ402" s="3"/>
    </row>
    <row r="403" spans="5:36" s="2" customFormat="1">
      <c r="E403" s="47"/>
      <c r="N403" s="128"/>
      <c r="O403" s="244"/>
      <c r="P403" s="3"/>
      <c r="Q403" s="3"/>
      <c r="R403" s="3"/>
      <c r="S403" s="3"/>
      <c r="T403" s="3"/>
      <c r="U403" s="3"/>
      <c r="V403" s="3"/>
      <c r="W403" s="3"/>
      <c r="X403" s="3"/>
      <c r="Y403" s="3"/>
      <c r="Z403" s="3"/>
      <c r="AA403" s="3"/>
      <c r="AB403" s="3"/>
      <c r="AC403" s="3"/>
      <c r="AD403" s="3"/>
      <c r="AE403" s="3"/>
      <c r="AF403" s="3"/>
      <c r="AG403" s="3"/>
      <c r="AH403" s="3"/>
      <c r="AI403" s="3"/>
      <c r="AJ403" s="3"/>
    </row>
    <row r="404" spans="5:36" s="2" customFormat="1">
      <c r="E404" s="47"/>
      <c r="N404" s="128"/>
      <c r="O404" s="244"/>
      <c r="P404" s="3"/>
      <c r="Q404" s="3"/>
      <c r="R404" s="3"/>
      <c r="S404" s="3"/>
      <c r="T404" s="3"/>
      <c r="U404" s="3"/>
      <c r="V404" s="3"/>
      <c r="W404" s="3"/>
      <c r="X404" s="3"/>
      <c r="Y404" s="3"/>
      <c r="Z404" s="3"/>
      <c r="AA404" s="3"/>
      <c r="AB404" s="3"/>
      <c r="AC404" s="3"/>
      <c r="AD404" s="3"/>
      <c r="AE404" s="3"/>
      <c r="AF404" s="3"/>
      <c r="AG404" s="3"/>
      <c r="AH404" s="3"/>
      <c r="AI404" s="3"/>
      <c r="AJ404" s="3"/>
    </row>
    <row r="405" spans="5:36" s="2" customFormat="1">
      <c r="E405" s="47"/>
      <c r="N405" s="128"/>
      <c r="O405" s="244"/>
      <c r="P405" s="3"/>
      <c r="Q405" s="3"/>
      <c r="R405" s="3"/>
      <c r="S405" s="3"/>
      <c r="T405" s="3"/>
      <c r="U405" s="3"/>
      <c r="V405" s="3"/>
      <c r="W405" s="3"/>
      <c r="X405" s="3"/>
      <c r="Y405" s="3"/>
      <c r="Z405" s="3"/>
      <c r="AA405" s="3"/>
      <c r="AB405" s="3"/>
      <c r="AC405" s="3"/>
      <c r="AD405" s="3"/>
      <c r="AE405" s="3"/>
      <c r="AF405" s="3"/>
      <c r="AG405" s="3"/>
      <c r="AH405" s="3"/>
      <c r="AI405" s="3"/>
      <c r="AJ405" s="3"/>
    </row>
    <row r="406" spans="5:36" s="2" customFormat="1">
      <c r="E406" s="47"/>
      <c r="N406" s="128"/>
      <c r="O406" s="244"/>
      <c r="P406" s="3"/>
      <c r="Q406" s="3"/>
      <c r="R406" s="3"/>
      <c r="S406" s="3"/>
      <c r="T406" s="3"/>
      <c r="U406" s="3"/>
      <c r="V406" s="3"/>
      <c r="W406" s="3"/>
      <c r="X406" s="3"/>
      <c r="Y406" s="3"/>
      <c r="Z406" s="3"/>
      <c r="AA406" s="3"/>
      <c r="AB406" s="3"/>
      <c r="AC406" s="3"/>
      <c r="AD406" s="3"/>
      <c r="AE406" s="3"/>
      <c r="AF406" s="3"/>
      <c r="AG406" s="3"/>
      <c r="AH406" s="3"/>
      <c r="AI406" s="3"/>
      <c r="AJ406" s="3"/>
    </row>
    <row r="407" spans="5:36" s="2" customFormat="1">
      <c r="E407" s="47"/>
      <c r="N407" s="128"/>
      <c r="O407" s="244"/>
      <c r="P407" s="3"/>
      <c r="Q407" s="3"/>
      <c r="R407" s="3"/>
      <c r="S407" s="3"/>
      <c r="T407" s="3"/>
      <c r="U407" s="3"/>
      <c r="V407" s="3"/>
      <c r="W407" s="3"/>
      <c r="X407" s="3"/>
      <c r="Y407" s="3"/>
      <c r="Z407" s="3"/>
      <c r="AA407" s="3"/>
      <c r="AB407" s="3"/>
      <c r="AC407" s="3"/>
      <c r="AD407" s="3"/>
      <c r="AE407" s="3"/>
      <c r="AF407" s="3"/>
      <c r="AG407" s="3"/>
      <c r="AH407" s="3"/>
      <c r="AI407" s="3"/>
      <c r="AJ407" s="3"/>
    </row>
    <row r="408" spans="5:36" s="2" customFormat="1">
      <c r="E408" s="47"/>
      <c r="N408" s="128"/>
      <c r="O408" s="244"/>
      <c r="P408" s="3"/>
      <c r="Q408" s="3"/>
      <c r="R408" s="3"/>
      <c r="S408" s="3"/>
      <c r="T408" s="3"/>
      <c r="U408" s="3"/>
      <c r="V408" s="3"/>
      <c r="W408" s="3"/>
      <c r="X408" s="3"/>
      <c r="Y408" s="3"/>
      <c r="Z408" s="3"/>
      <c r="AA408" s="3"/>
      <c r="AB408" s="3"/>
      <c r="AC408" s="3"/>
      <c r="AD408" s="3"/>
      <c r="AE408" s="3"/>
      <c r="AF408" s="3"/>
      <c r="AG408" s="3"/>
      <c r="AH408" s="3"/>
      <c r="AI408" s="3"/>
      <c r="AJ408" s="3"/>
    </row>
    <row r="409" spans="5:36" s="2" customFormat="1">
      <c r="E409" s="47"/>
      <c r="N409" s="128"/>
      <c r="O409" s="244"/>
      <c r="P409" s="3"/>
      <c r="Q409" s="3"/>
      <c r="R409" s="3"/>
      <c r="S409" s="3"/>
      <c r="T409" s="3"/>
      <c r="U409" s="3"/>
      <c r="V409" s="3"/>
      <c r="W409" s="3"/>
      <c r="X409" s="3"/>
      <c r="Y409" s="3"/>
      <c r="Z409" s="3"/>
      <c r="AA409" s="3"/>
      <c r="AB409" s="3"/>
      <c r="AC409" s="3"/>
      <c r="AD409" s="3"/>
      <c r="AE409" s="3"/>
      <c r="AF409" s="3"/>
      <c r="AG409" s="3"/>
      <c r="AH409" s="3"/>
      <c r="AI409" s="3"/>
      <c r="AJ409" s="3"/>
    </row>
    <row r="410" spans="5:36" s="2" customFormat="1">
      <c r="E410" s="47"/>
      <c r="N410" s="128"/>
      <c r="O410" s="244"/>
      <c r="P410" s="3"/>
      <c r="Q410" s="3"/>
      <c r="R410" s="3"/>
      <c r="S410" s="3"/>
      <c r="T410" s="3"/>
      <c r="U410" s="3"/>
      <c r="V410" s="3"/>
      <c r="W410" s="3"/>
      <c r="X410" s="3"/>
      <c r="Y410" s="3"/>
      <c r="Z410" s="3"/>
      <c r="AA410" s="3"/>
      <c r="AB410" s="3"/>
      <c r="AC410" s="3"/>
      <c r="AD410" s="3"/>
      <c r="AE410" s="3"/>
      <c r="AF410" s="3"/>
      <c r="AG410" s="3"/>
      <c r="AH410" s="3"/>
      <c r="AI410" s="3"/>
      <c r="AJ410" s="3"/>
    </row>
    <row r="411" spans="5:36" s="2" customFormat="1">
      <c r="E411" s="47"/>
      <c r="N411" s="128"/>
      <c r="O411" s="244"/>
      <c r="P411" s="3"/>
      <c r="Q411" s="3"/>
      <c r="R411" s="3"/>
      <c r="S411" s="3"/>
      <c r="T411" s="3"/>
      <c r="U411" s="3"/>
      <c r="V411" s="3"/>
      <c r="W411" s="3"/>
      <c r="X411" s="3"/>
      <c r="Y411" s="3"/>
      <c r="Z411" s="3"/>
      <c r="AA411" s="3"/>
      <c r="AB411" s="3"/>
      <c r="AC411" s="3"/>
      <c r="AD411" s="3"/>
      <c r="AE411" s="3"/>
      <c r="AF411" s="3"/>
      <c r="AG411" s="3"/>
      <c r="AH411" s="3"/>
      <c r="AI411" s="3"/>
      <c r="AJ411" s="3"/>
    </row>
    <row r="412" spans="5:36" s="2" customFormat="1">
      <c r="E412" s="47"/>
      <c r="N412" s="128"/>
      <c r="O412" s="244"/>
      <c r="P412" s="3"/>
      <c r="Q412" s="3"/>
      <c r="R412" s="3"/>
      <c r="S412" s="3"/>
      <c r="T412" s="3"/>
      <c r="U412" s="3"/>
      <c r="V412" s="3"/>
      <c r="W412" s="3"/>
      <c r="X412" s="3"/>
      <c r="Y412" s="3"/>
      <c r="Z412" s="3"/>
      <c r="AA412" s="3"/>
      <c r="AB412" s="3"/>
      <c r="AC412" s="3"/>
      <c r="AD412" s="3"/>
      <c r="AE412" s="3"/>
      <c r="AF412" s="3"/>
      <c r="AG412" s="3"/>
      <c r="AH412" s="3"/>
      <c r="AI412" s="3"/>
      <c r="AJ412" s="3"/>
    </row>
    <row r="413" spans="5:36" s="2" customFormat="1">
      <c r="E413" s="47"/>
      <c r="N413" s="128"/>
      <c r="O413" s="244"/>
      <c r="P413" s="3"/>
      <c r="Q413" s="3"/>
      <c r="R413" s="3"/>
      <c r="S413" s="3"/>
      <c r="T413" s="3"/>
      <c r="U413" s="3"/>
      <c r="V413" s="3"/>
      <c r="W413" s="3"/>
      <c r="X413" s="3"/>
      <c r="Y413" s="3"/>
      <c r="Z413" s="3"/>
      <c r="AA413" s="3"/>
      <c r="AB413" s="3"/>
      <c r="AC413" s="3"/>
      <c r="AD413" s="3"/>
      <c r="AE413" s="3"/>
      <c r="AF413" s="3"/>
      <c r="AG413" s="3"/>
      <c r="AH413" s="3"/>
      <c r="AI413" s="3"/>
      <c r="AJ413" s="3"/>
    </row>
    <row r="414" spans="5:36" s="2" customFormat="1">
      <c r="E414" s="47"/>
      <c r="N414" s="128"/>
      <c r="O414" s="244"/>
      <c r="P414" s="3"/>
      <c r="Q414" s="3"/>
      <c r="R414" s="3"/>
      <c r="S414" s="3"/>
      <c r="T414" s="3"/>
      <c r="U414" s="3"/>
      <c r="V414" s="3"/>
      <c r="W414" s="3"/>
      <c r="X414" s="3"/>
      <c r="Y414" s="3"/>
      <c r="Z414" s="3"/>
      <c r="AA414" s="3"/>
      <c r="AB414" s="3"/>
      <c r="AC414" s="3"/>
      <c r="AD414" s="3"/>
      <c r="AE414" s="3"/>
      <c r="AF414" s="3"/>
      <c r="AG414" s="3"/>
      <c r="AH414" s="3"/>
      <c r="AI414" s="3"/>
      <c r="AJ414" s="3"/>
    </row>
    <row r="415" spans="5:36" s="2" customFormat="1">
      <c r="E415" s="47"/>
      <c r="N415" s="128"/>
      <c r="O415" s="244"/>
      <c r="P415" s="3"/>
      <c r="Q415" s="3"/>
      <c r="R415" s="3"/>
      <c r="S415" s="3"/>
      <c r="T415" s="3"/>
      <c r="U415" s="3"/>
      <c r="V415" s="3"/>
      <c r="W415" s="3"/>
      <c r="X415" s="3"/>
      <c r="Y415" s="3"/>
      <c r="Z415" s="3"/>
      <c r="AA415" s="3"/>
      <c r="AB415" s="3"/>
      <c r="AC415" s="3"/>
      <c r="AD415" s="3"/>
      <c r="AE415" s="3"/>
      <c r="AF415" s="3"/>
      <c r="AG415" s="3"/>
      <c r="AH415" s="3"/>
      <c r="AI415" s="3"/>
      <c r="AJ415" s="3"/>
    </row>
    <row r="416" spans="5:36" s="2" customFormat="1">
      <c r="E416" s="47"/>
      <c r="N416" s="128"/>
      <c r="O416" s="244"/>
      <c r="P416" s="3"/>
      <c r="Q416" s="3"/>
      <c r="R416" s="3"/>
      <c r="S416" s="3"/>
      <c r="T416" s="3"/>
      <c r="U416" s="3"/>
      <c r="V416" s="3"/>
      <c r="W416" s="3"/>
      <c r="X416" s="3"/>
      <c r="Y416" s="3"/>
      <c r="Z416" s="3"/>
      <c r="AA416" s="3"/>
      <c r="AB416" s="3"/>
      <c r="AC416" s="3"/>
      <c r="AD416" s="3"/>
      <c r="AE416" s="3"/>
      <c r="AF416" s="3"/>
      <c r="AG416" s="3"/>
      <c r="AH416" s="3"/>
      <c r="AI416" s="3"/>
      <c r="AJ416" s="3"/>
    </row>
    <row r="417" spans="5:36" s="2" customFormat="1">
      <c r="E417" s="47"/>
      <c r="N417" s="128"/>
      <c r="O417" s="244"/>
      <c r="P417" s="3"/>
      <c r="Q417" s="3"/>
      <c r="R417" s="3"/>
      <c r="S417" s="3"/>
      <c r="T417" s="3"/>
      <c r="U417" s="3"/>
      <c r="V417" s="3"/>
      <c r="W417" s="3"/>
      <c r="X417" s="3"/>
      <c r="Y417" s="3"/>
      <c r="Z417" s="3"/>
      <c r="AA417" s="3"/>
      <c r="AB417" s="3"/>
      <c r="AC417" s="3"/>
      <c r="AD417" s="3"/>
      <c r="AE417" s="3"/>
      <c r="AF417" s="3"/>
      <c r="AG417" s="3"/>
      <c r="AH417" s="3"/>
      <c r="AI417" s="3"/>
      <c r="AJ417" s="3"/>
    </row>
    <row r="418" spans="5:36" s="2" customFormat="1">
      <c r="E418" s="47"/>
      <c r="N418" s="128"/>
      <c r="O418" s="244"/>
      <c r="P418" s="3"/>
      <c r="Q418" s="3"/>
      <c r="R418" s="3"/>
      <c r="S418" s="3"/>
      <c r="T418" s="3"/>
      <c r="U418" s="3"/>
      <c r="V418" s="3"/>
      <c r="W418" s="3"/>
      <c r="X418" s="3"/>
      <c r="Y418" s="3"/>
      <c r="Z418" s="3"/>
      <c r="AA418" s="3"/>
      <c r="AB418" s="3"/>
      <c r="AC418" s="3"/>
      <c r="AD418" s="3"/>
      <c r="AE418" s="3"/>
      <c r="AF418" s="3"/>
      <c r="AG418" s="3"/>
      <c r="AH418" s="3"/>
      <c r="AI418" s="3"/>
      <c r="AJ418" s="3"/>
    </row>
    <row r="419" spans="5:36" s="2" customFormat="1">
      <c r="E419" s="47"/>
      <c r="N419" s="128"/>
      <c r="O419" s="244"/>
      <c r="P419" s="3"/>
      <c r="Q419" s="3"/>
      <c r="R419" s="3"/>
      <c r="S419" s="3"/>
      <c r="T419" s="3"/>
      <c r="U419" s="3"/>
      <c r="V419" s="3"/>
      <c r="W419" s="3"/>
      <c r="X419" s="3"/>
      <c r="Y419" s="3"/>
      <c r="Z419" s="3"/>
      <c r="AA419" s="3"/>
      <c r="AB419" s="3"/>
      <c r="AC419" s="3"/>
      <c r="AD419" s="3"/>
      <c r="AE419" s="3"/>
      <c r="AF419" s="3"/>
      <c r="AG419" s="3"/>
      <c r="AH419" s="3"/>
      <c r="AI419" s="3"/>
      <c r="AJ419" s="3"/>
    </row>
    <row r="420" spans="5:36" s="2" customFormat="1">
      <c r="E420" s="47"/>
      <c r="N420" s="128"/>
      <c r="O420" s="244"/>
      <c r="P420" s="3"/>
      <c r="Q420" s="3"/>
      <c r="R420" s="3"/>
      <c r="S420" s="3"/>
      <c r="T420" s="3"/>
      <c r="U420" s="3"/>
      <c r="V420" s="3"/>
      <c r="W420" s="3"/>
      <c r="X420" s="3"/>
      <c r="Y420" s="3"/>
      <c r="Z420" s="3"/>
      <c r="AA420" s="3"/>
      <c r="AB420" s="3"/>
      <c r="AC420" s="3"/>
      <c r="AD420" s="3"/>
      <c r="AE420" s="3"/>
      <c r="AF420" s="3"/>
      <c r="AG420" s="3"/>
      <c r="AH420" s="3"/>
      <c r="AI420" s="3"/>
      <c r="AJ420" s="3"/>
    </row>
    <row r="421" spans="5:36" s="2" customFormat="1">
      <c r="E421" s="47"/>
      <c r="N421" s="128"/>
      <c r="O421" s="244"/>
      <c r="P421" s="3"/>
      <c r="Q421" s="3"/>
      <c r="R421" s="3"/>
      <c r="S421" s="3"/>
      <c r="T421" s="3"/>
      <c r="U421" s="3"/>
      <c r="V421" s="3"/>
      <c r="W421" s="3"/>
      <c r="X421" s="3"/>
      <c r="Y421" s="3"/>
      <c r="Z421" s="3"/>
      <c r="AA421" s="3"/>
      <c r="AB421" s="3"/>
      <c r="AC421" s="3"/>
      <c r="AD421" s="3"/>
      <c r="AE421" s="3"/>
      <c r="AF421" s="3"/>
      <c r="AG421" s="3"/>
      <c r="AH421" s="3"/>
      <c r="AI421" s="3"/>
      <c r="AJ421" s="3"/>
    </row>
    <row r="422" spans="5:36" s="2" customFormat="1">
      <c r="E422" s="47"/>
      <c r="N422" s="128"/>
      <c r="O422" s="244"/>
      <c r="P422" s="3"/>
      <c r="Q422" s="3"/>
      <c r="R422" s="3"/>
      <c r="S422" s="3"/>
      <c r="T422" s="3"/>
      <c r="U422" s="3"/>
      <c r="V422" s="3"/>
      <c r="W422" s="3"/>
      <c r="X422" s="3"/>
      <c r="Y422" s="3"/>
      <c r="Z422" s="3"/>
      <c r="AA422" s="3"/>
      <c r="AB422" s="3"/>
      <c r="AC422" s="3"/>
      <c r="AD422" s="3"/>
      <c r="AE422" s="3"/>
      <c r="AF422" s="3"/>
      <c r="AG422" s="3"/>
      <c r="AH422" s="3"/>
      <c r="AI422" s="3"/>
      <c r="AJ422" s="3"/>
    </row>
    <row r="423" spans="5:36" s="2" customFormat="1">
      <c r="E423" s="47"/>
      <c r="N423" s="128"/>
      <c r="O423" s="244"/>
      <c r="P423" s="3"/>
      <c r="Q423" s="3"/>
      <c r="R423" s="3"/>
      <c r="S423" s="3"/>
      <c r="T423" s="3"/>
      <c r="U423" s="3"/>
      <c r="V423" s="3"/>
      <c r="W423" s="3"/>
      <c r="X423" s="3"/>
      <c r="Y423" s="3"/>
      <c r="Z423" s="3"/>
      <c r="AA423" s="3"/>
      <c r="AB423" s="3"/>
      <c r="AC423" s="3"/>
      <c r="AD423" s="3"/>
      <c r="AE423" s="3"/>
      <c r="AF423" s="3"/>
      <c r="AG423" s="3"/>
      <c r="AH423" s="3"/>
      <c r="AI423" s="3"/>
      <c r="AJ423" s="3"/>
    </row>
    <row r="424" spans="5:36" s="2" customFormat="1">
      <c r="E424" s="47"/>
      <c r="N424" s="128"/>
      <c r="O424" s="244"/>
      <c r="P424" s="3"/>
      <c r="Q424" s="3"/>
      <c r="R424" s="3"/>
      <c r="S424" s="3"/>
      <c r="T424" s="3"/>
      <c r="U424" s="3"/>
      <c r="V424" s="3"/>
      <c r="W424" s="3"/>
      <c r="X424" s="3"/>
      <c r="Y424" s="3"/>
      <c r="Z424" s="3"/>
      <c r="AA424" s="3"/>
      <c r="AB424" s="3"/>
      <c r="AC424" s="3"/>
      <c r="AD424" s="3"/>
      <c r="AE424" s="3"/>
      <c r="AF424" s="3"/>
      <c r="AG424" s="3"/>
      <c r="AH424" s="3"/>
      <c r="AI424" s="3"/>
      <c r="AJ424" s="3"/>
    </row>
    <row r="425" spans="5:36" s="2" customFormat="1">
      <c r="E425" s="47"/>
      <c r="N425" s="128"/>
      <c r="O425" s="244"/>
      <c r="P425" s="3"/>
      <c r="Q425" s="3"/>
      <c r="R425" s="3"/>
      <c r="S425" s="3"/>
      <c r="T425" s="3"/>
      <c r="U425" s="3"/>
      <c r="V425" s="3"/>
      <c r="W425" s="3"/>
      <c r="X425" s="3"/>
      <c r="Y425" s="3"/>
      <c r="Z425" s="3"/>
      <c r="AA425" s="3"/>
      <c r="AB425" s="3"/>
      <c r="AC425" s="3"/>
      <c r="AD425" s="3"/>
      <c r="AE425" s="3"/>
      <c r="AF425" s="3"/>
      <c r="AG425" s="3"/>
      <c r="AH425" s="3"/>
      <c r="AI425" s="3"/>
      <c r="AJ425" s="3"/>
    </row>
    <row r="426" spans="5:36" s="2" customFormat="1">
      <c r="E426" s="47"/>
      <c r="N426" s="128"/>
      <c r="O426" s="244"/>
      <c r="P426" s="3"/>
      <c r="Q426" s="3"/>
      <c r="R426" s="3"/>
      <c r="S426" s="3"/>
      <c r="T426" s="3"/>
      <c r="U426" s="3"/>
      <c r="V426" s="3"/>
      <c r="W426" s="3"/>
      <c r="X426" s="3"/>
      <c r="Y426" s="3"/>
      <c r="Z426" s="3"/>
      <c r="AA426" s="3"/>
      <c r="AB426" s="3"/>
      <c r="AC426" s="3"/>
      <c r="AD426" s="3"/>
      <c r="AE426" s="3"/>
      <c r="AF426" s="3"/>
      <c r="AG426" s="3"/>
      <c r="AH426" s="3"/>
      <c r="AI426" s="3"/>
      <c r="AJ426" s="3"/>
    </row>
    <row r="427" spans="5:36" s="2" customFormat="1">
      <c r="E427" s="47"/>
      <c r="N427" s="128"/>
      <c r="O427" s="244"/>
      <c r="P427" s="3"/>
      <c r="Q427" s="3"/>
      <c r="R427" s="3"/>
      <c r="S427" s="3"/>
      <c r="T427" s="3"/>
      <c r="U427" s="3"/>
      <c r="V427" s="3"/>
      <c r="W427" s="3"/>
      <c r="X427" s="3"/>
      <c r="Y427" s="3"/>
      <c r="Z427" s="3"/>
      <c r="AA427" s="3"/>
      <c r="AB427" s="3"/>
      <c r="AC427" s="3"/>
      <c r="AD427" s="3"/>
      <c r="AE427" s="3"/>
      <c r="AF427" s="3"/>
      <c r="AG427" s="3"/>
      <c r="AH427" s="3"/>
      <c r="AI427" s="3"/>
      <c r="AJ427" s="3"/>
    </row>
    <row r="428" spans="5:36" s="2" customFormat="1">
      <c r="E428" s="47"/>
      <c r="N428" s="128"/>
      <c r="O428" s="244"/>
      <c r="P428" s="3"/>
      <c r="Q428" s="3"/>
      <c r="R428" s="3"/>
      <c r="S428" s="3"/>
      <c r="T428" s="3"/>
      <c r="U428" s="3"/>
      <c r="V428" s="3"/>
      <c r="W428" s="3"/>
      <c r="X428" s="3"/>
      <c r="Y428" s="3"/>
      <c r="Z428" s="3"/>
      <c r="AA428" s="3"/>
      <c r="AB428" s="3"/>
      <c r="AC428" s="3"/>
      <c r="AD428" s="3"/>
      <c r="AE428" s="3"/>
      <c r="AF428" s="3"/>
      <c r="AG428" s="3"/>
      <c r="AH428" s="3"/>
      <c r="AI428" s="3"/>
      <c r="AJ428" s="3"/>
    </row>
    <row r="429" spans="5:36" s="2" customFormat="1">
      <c r="E429" s="47"/>
      <c r="N429" s="128"/>
      <c r="O429" s="244"/>
      <c r="P429" s="3"/>
      <c r="Q429" s="3"/>
      <c r="R429" s="3"/>
      <c r="S429" s="3"/>
      <c r="T429" s="3"/>
      <c r="U429" s="3"/>
      <c r="V429" s="3"/>
      <c r="W429" s="3"/>
      <c r="X429" s="3"/>
      <c r="Y429" s="3"/>
      <c r="Z429" s="3"/>
      <c r="AA429" s="3"/>
      <c r="AB429" s="3"/>
      <c r="AC429" s="3"/>
      <c r="AD429" s="3"/>
      <c r="AE429" s="3"/>
      <c r="AF429" s="3"/>
      <c r="AG429" s="3"/>
      <c r="AH429" s="3"/>
      <c r="AI429" s="3"/>
      <c r="AJ429" s="3"/>
    </row>
    <row r="430" spans="5:36" s="2" customFormat="1">
      <c r="E430" s="47"/>
      <c r="N430" s="128"/>
      <c r="O430" s="244"/>
      <c r="P430" s="3"/>
      <c r="Q430" s="3"/>
      <c r="R430" s="3"/>
      <c r="S430" s="3"/>
      <c r="T430" s="3"/>
      <c r="U430" s="3"/>
      <c r="V430" s="3"/>
      <c r="W430" s="3"/>
      <c r="X430" s="3"/>
      <c r="Y430" s="3"/>
      <c r="Z430" s="3"/>
      <c r="AA430" s="3"/>
      <c r="AB430" s="3"/>
      <c r="AC430" s="3"/>
      <c r="AD430" s="3"/>
      <c r="AE430" s="3"/>
      <c r="AF430" s="3"/>
      <c r="AG430" s="3"/>
      <c r="AH430" s="3"/>
      <c r="AI430" s="3"/>
      <c r="AJ430" s="3"/>
    </row>
    <row r="431" spans="5:36" s="2" customFormat="1">
      <c r="E431" s="47"/>
      <c r="N431" s="128"/>
      <c r="O431" s="244"/>
      <c r="P431" s="3"/>
      <c r="Q431" s="3"/>
      <c r="R431" s="3"/>
      <c r="S431" s="3"/>
      <c r="T431" s="3"/>
      <c r="U431" s="3"/>
      <c r="V431" s="3"/>
      <c r="W431" s="3"/>
      <c r="X431" s="3"/>
      <c r="Y431" s="3"/>
      <c r="Z431" s="3"/>
      <c r="AA431" s="3"/>
      <c r="AB431" s="3"/>
      <c r="AC431" s="3"/>
      <c r="AD431" s="3"/>
      <c r="AE431" s="3"/>
      <c r="AF431" s="3"/>
      <c r="AG431" s="3"/>
      <c r="AH431" s="3"/>
      <c r="AI431" s="3"/>
      <c r="AJ431" s="3"/>
    </row>
    <row r="432" spans="5:36" s="2" customFormat="1">
      <c r="E432" s="47"/>
      <c r="N432" s="128"/>
      <c r="O432" s="244"/>
      <c r="P432" s="3"/>
      <c r="Q432" s="3"/>
      <c r="R432" s="3"/>
      <c r="S432" s="3"/>
      <c r="T432" s="3"/>
      <c r="U432" s="3"/>
      <c r="V432" s="3"/>
      <c r="W432" s="3"/>
      <c r="X432" s="3"/>
      <c r="Y432" s="3"/>
      <c r="Z432" s="3"/>
      <c r="AA432" s="3"/>
      <c r="AB432" s="3"/>
      <c r="AC432" s="3"/>
      <c r="AD432" s="3"/>
      <c r="AE432" s="3"/>
      <c r="AF432" s="3"/>
      <c r="AG432" s="3"/>
      <c r="AH432" s="3"/>
      <c r="AI432" s="3"/>
      <c r="AJ432" s="3"/>
    </row>
    <row r="433" spans="5:36" s="2" customFormat="1">
      <c r="E433" s="47"/>
      <c r="N433" s="128"/>
      <c r="O433" s="244"/>
      <c r="P433" s="3"/>
      <c r="Q433" s="3"/>
      <c r="R433" s="3"/>
      <c r="S433" s="3"/>
      <c r="T433" s="3"/>
      <c r="U433" s="3"/>
      <c r="V433" s="3"/>
      <c r="W433" s="3"/>
      <c r="X433" s="3"/>
      <c r="Y433" s="3"/>
      <c r="Z433" s="3"/>
      <c r="AA433" s="3"/>
      <c r="AB433" s="3"/>
      <c r="AC433" s="3"/>
      <c r="AD433" s="3"/>
      <c r="AE433" s="3"/>
      <c r="AF433" s="3"/>
      <c r="AG433" s="3"/>
      <c r="AH433" s="3"/>
      <c r="AI433" s="3"/>
      <c r="AJ433" s="3"/>
    </row>
    <row r="434" spans="5:36" s="2" customFormat="1">
      <c r="E434" s="47"/>
      <c r="N434" s="128"/>
      <c r="O434" s="244"/>
      <c r="P434" s="3"/>
      <c r="Q434" s="3"/>
      <c r="R434" s="3"/>
      <c r="S434" s="3"/>
      <c r="T434" s="3"/>
      <c r="U434" s="3"/>
      <c r="V434" s="3"/>
      <c r="W434" s="3"/>
      <c r="X434" s="3"/>
      <c r="Y434" s="3"/>
      <c r="Z434" s="3"/>
      <c r="AA434" s="3"/>
      <c r="AB434" s="3"/>
      <c r="AC434" s="3"/>
      <c r="AD434" s="3"/>
      <c r="AE434" s="3"/>
      <c r="AF434" s="3"/>
      <c r="AG434" s="3"/>
      <c r="AH434" s="3"/>
      <c r="AI434" s="3"/>
      <c r="AJ434" s="3"/>
    </row>
    <row r="435" spans="5:36" s="2" customFormat="1">
      <c r="E435" s="47"/>
      <c r="N435" s="128"/>
      <c r="O435" s="244"/>
      <c r="P435" s="3"/>
      <c r="Q435" s="3"/>
      <c r="R435" s="3"/>
      <c r="S435" s="3"/>
      <c r="T435" s="3"/>
      <c r="U435" s="3"/>
      <c r="V435" s="3"/>
      <c r="W435" s="3"/>
      <c r="X435" s="3"/>
      <c r="Y435" s="3"/>
      <c r="Z435" s="3"/>
      <c r="AA435" s="3"/>
      <c r="AB435" s="3"/>
      <c r="AC435" s="3"/>
      <c r="AD435" s="3"/>
      <c r="AE435" s="3"/>
      <c r="AF435" s="3"/>
      <c r="AG435" s="3"/>
      <c r="AH435" s="3"/>
      <c r="AI435" s="3"/>
      <c r="AJ435" s="3"/>
    </row>
    <row r="436" spans="5:36" s="2" customFormat="1">
      <c r="E436" s="47"/>
      <c r="N436" s="128"/>
      <c r="O436" s="244"/>
      <c r="P436" s="3"/>
      <c r="Q436" s="3"/>
      <c r="R436" s="3"/>
      <c r="S436" s="3"/>
      <c r="T436" s="3"/>
      <c r="U436" s="3"/>
      <c r="V436" s="3"/>
      <c r="W436" s="3"/>
      <c r="X436" s="3"/>
      <c r="Y436" s="3"/>
      <c r="Z436" s="3"/>
      <c r="AA436" s="3"/>
      <c r="AB436" s="3"/>
      <c r="AC436" s="3"/>
      <c r="AD436" s="3"/>
      <c r="AE436" s="3"/>
      <c r="AF436" s="3"/>
      <c r="AG436" s="3"/>
      <c r="AH436" s="3"/>
      <c r="AI436" s="3"/>
      <c r="AJ436" s="3"/>
    </row>
    <row r="437" spans="5:36" s="2" customFormat="1">
      <c r="E437" s="47"/>
      <c r="N437" s="128"/>
      <c r="O437" s="244"/>
      <c r="P437" s="3"/>
      <c r="Q437" s="3"/>
      <c r="R437" s="3"/>
      <c r="S437" s="3"/>
      <c r="T437" s="3"/>
      <c r="U437" s="3"/>
      <c r="V437" s="3"/>
      <c r="W437" s="3"/>
      <c r="X437" s="3"/>
      <c r="Y437" s="3"/>
      <c r="Z437" s="3"/>
      <c r="AA437" s="3"/>
      <c r="AB437" s="3"/>
      <c r="AC437" s="3"/>
      <c r="AD437" s="3"/>
      <c r="AE437" s="3"/>
      <c r="AF437" s="3"/>
      <c r="AG437" s="3"/>
      <c r="AH437" s="3"/>
      <c r="AI437" s="3"/>
      <c r="AJ437" s="3"/>
    </row>
    <row r="438" spans="5:36" s="2" customFormat="1">
      <c r="E438" s="47"/>
      <c r="N438" s="128"/>
      <c r="O438" s="244"/>
      <c r="P438" s="3"/>
      <c r="Q438" s="3"/>
      <c r="R438" s="3"/>
      <c r="S438" s="3"/>
      <c r="T438" s="3"/>
      <c r="U438" s="3"/>
      <c r="V438" s="3"/>
      <c r="W438" s="3"/>
      <c r="X438" s="3"/>
      <c r="Y438" s="3"/>
      <c r="Z438" s="3"/>
      <c r="AA438" s="3"/>
      <c r="AB438" s="3"/>
      <c r="AC438" s="3"/>
      <c r="AD438" s="3"/>
      <c r="AE438" s="3"/>
      <c r="AF438" s="3"/>
      <c r="AG438" s="3"/>
      <c r="AH438" s="3"/>
      <c r="AI438" s="3"/>
      <c r="AJ438" s="3"/>
    </row>
    <row r="439" spans="5:36" s="2" customFormat="1">
      <c r="E439" s="47"/>
      <c r="N439" s="128"/>
      <c r="O439" s="244"/>
      <c r="P439" s="3"/>
      <c r="Q439" s="3"/>
      <c r="R439" s="3"/>
      <c r="S439" s="3"/>
      <c r="T439" s="3"/>
      <c r="U439" s="3"/>
      <c r="V439" s="3"/>
      <c r="W439" s="3"/>
      <c r="X439" s="3"/>
      <c r="Y439" s="3"/>
      <c r="Z439" s="3"/>
      <c r="AA439" s="3"/>
      <c r="AB439" s="3"/>
      <c r="AC439" s="3"/>
      <c r="AD439" s="3"/>
      <c r="AE439" s="3"/>
      <c r="AF439" s="3"/>
      <c r="AG439" s="3"/>
      <c r="AH439" s="3"/>
      <c r="AI439" s="3"/>
      <c r="AJ439" s="3"/>
    </row>
    <row r="440" spans="5:36" s="2" customFormat="1">
      <c r="E440" s="47"/>
      <c r="N440" s="128"/>
      <c r="O440" s="244"/>
      <c r="P440" s="3"/>
      <c r="Q440" s="3"/>
      <c r="R440" s="3"/>
      <c r="S440" s="3"/>
      <c r="T440" s="3"/>
      <c r="U440" s="3"/>
      <c r="V440" s="3"/>
      <c r="W440" s="3"/>
      <c r="X440" s="3"/>
      <c r="Y440" s="3"/>
      <c r="Z440" s="3"/>
      <c r="AA440" s="3"/>
      <c r="AB440" s="3"/>
      <c r="AC440" s="3"/>
      <c r="AD440" s="3"/>
      <c r="AE440" s="3"/>
      <c r="AF440" s="3"/>
      <c r="AG440" s="3"/>
      <c r="AH440" s="3"/>
      <c r="AI440" s="3"/>
      <c r="AJ440" s="3"/>
    </row>
    <row r="441" spans="5:36" s="2" customFormat="1">
      <c r="E441" s="47"/>
      <c r="N441" s="128"/>
      <c r="O441" s="244"/>
      <c r="P441" s="3"/>
      <c r="Q441" s="3"/>
      <c r="R441" s="3"/>
      <c r="S441" s="3"/>
      <c r="T441" s="3"/>
      <c r="U441" s="3"/>
      <c r="V441" s="3"/>
      <c r="W441" s="3"/>
      <c r="X441" s="3"/>
      <c r="Y441" s="3"/>
      <c r="Z441" s="3"/>
      <c r="AA441" s="3"/>
      <c r="AB441" s="3"/>
      <c r="AC441" s="3"/>
      <c r="AD441" s="3"/>
      <c r="AE441" s="3"/>
      <c r="AF441" s="3"/>
      <c r="AG441" s="3"/>
      <c r="AH441" s="3"/>
      <c r="AI441" s="3"/>
      <c r="AJ441" s="3"/>
    </row>
    <row r="442" spans="5:36" s="2" customFormat="1">
      <c r="E442" s="47"/>
      <c r="N442" s="128"/>
      <c r="O442" s="244"/>
      <c r="P442" s="3"/>
      <c r="Q442" s="3"/>
      <c r="R442" s="3"/>
      <c r="S442" s="3"/>
      <c r="T442" s="3"/>
      <c r="U442" s="3"/>
      <c r="V442" s="3"/>
      <c r="W442" s="3"/>
      <c r="X442" s="3"/>
      <c r="Y442" s="3"/>
      <c r="Z442" s="3"/>
      <c r="AA442" s="3"/>
      <c r="AB442" s="3"/>
      <c r="AC442" s="3"/>
      <c r="AD442" s="3"/>
      <c r="AE442" s="3"/>
      <c r="AF442" s="3"/>
      <c r="AG442" s="3"/>
      <c r="AH442" s="3"/>
      <c r="AI442" s="3"/>
      <c r="AJ442" s="3"/>
    </row>
    <row r="443" spans="5:36" s="2" customFormat="1">
      <c r="E443" s="47"/>
      <c r="N443" s="128"/>
      <c r="O443" s="244"/>
      <c r="P443" s="3"/>
      <c r="Q443" s="3"/>
      <c r="R443" s="3"/>
      <c r="S443" s="3"/>
      <c r="T443" s="3"/>
      <c r="U443" s="3"/>
      <c r="V443" s="3"/>
      <c r="W443" s="3"/>
      <c r="X443" s="3"/>
      <c r="Y443" s="3"/>
      <c r="Z443" s="3"/>
      <c r="AA443" s="3"/>
      <c r="AB443" s="3"/>
      <c r="AC443" s="3"/>
      <c r="AD443" s="3"/>
      <c r="AE443" s="3"/>
      <c r="AF443" s="3"/>
      <c r="AG443" s="3"/>
      <c r="AH443" s="3"/>
      <c r="AI443" s="3"/>
      <c r="AJ443" s="3"/>
    </row>
    <row r="444" spans="5:36" s="2" customFormat="1">
      <c r="E444" s="47"/>
      <c r="N444" s="128"/>
      <c r="O444" s="244"/>
      <c r="P444" s="3"/>
      <c r="Q444" s="3"/>
      <c r="R444" s="3"/>
      <c r="S444" s="3"/>
      <c r="T444" s="3"/>
      <c r="U444" s="3"/>
      <c r="V444" s="3"/>
      <c r="W444" s="3"/>
      <c r="X444" s="3"/>
      <c r="Y444" s="3"/>
      <c r="Z444" s="3"/>
      <c r="AA444" s="3"/>
      <c r="AB444" s="3"/>
      <c r="AC444" s="3"/>
      <c r="AD444" s="3"/>
      <c r="AE444" s="3"/>
      <c r="AF444" s="3"/>
      <c r="AG444" s="3"/>
      <c r="AH444" s="3"/>
      <c r="AI444" s="3"/>
      <c r="AJ444" s="3"/>
    </row>
    <row r="445" spans="5:36" s="2" customFormat="1">
      <c r="E445" s="47"/>
      <c r="N445" s="128"/>
      <c r="O445" s="244"/>
      <c r="P445" s="3"/>
      <c r="Q445" s="3"/>
      <c r="R445" s="3"/>
      <c r="S445" s="3"/>
      <c r="T445" s="3"/>
      <c r="U445" s="3"/>
      <c r="V445" s="3"/>
      <c r="W445" s="3"/>
      <c r="X445" s="3"/>
      <c r="Y445" s="3"/>
      <c r="Z445" s="3"/>
      <c r="AA445" s="3"/>
      <c r="AB445" s="3"/>
      <c r="AC445" s="3"/>
      <c r="AD445" s="3"/>
      <c r="AE445" s="3"/>
      <c r="AF445" s="3"/>
      <c r="AG445" s="3"/>
      <c r="AH445" s="3"/>
      <c r="AI445" s="3"/>
      <c r="AJ445" s="3"/>
    </row>
    <row r="446" spans="5:36" s="2" customFormat="1">
      <c r="E446" s="47"/>
      <c r="N446" s="128"/>
      <c r="O446" s="244"/>
      <c r="P446" s="3"/>
      <c r="Q446" s="3"/>
      <c r="R446" s="3"/>
      <c r="S446" s="3"/>
      <c r="T446" s="3"/>
      <c r="U446" s="3"/>
      <c r="V446" s="3"/>
      <c r="W446" s="3"/>
      <c r="X446" s="3"/>
      <c r="Y446" s="3"/>
      <c r="Z446" s="3"/>
      <c r="AA446" s="3"/>
      <c r="AB446" s="3"/>
      <c r="AC446" s="3"/>
      <c r="AD446" s="3"/>
      <c r="AE446" s="3"/>
      <c r="AF446" s="3"/>
      <c r="AG446" s="3"/>
      <c r="AH446" s="3"/>
      <c r="AI446" s="3"/>
      <c r="AJ446" s="3"/>
    </row>
    <row r="447" spans="5:36" s="2" customFormat="1">
      <c r="E447" s="47"/>
      <c r="N447" s="128"/>
      <c r="O447" s="244"/>
      <c r="P447" s="3"/>
      <c r="Q447" s="3"/>
      <c r="R447" s="3"/>
      <c r="S447" s="3"/>
      <c r="T447" s="3"/>
      <c r="U447" s="3"/>
      <c r="V447" s="3"/>
      <c r="W447" s="3"/>
      <c r="X447" s="3"/>
      <c r="Y447" s="3"/>
      <c r="Z447" s="3"/>
      <c r="AA447" s="3"/>
      <c r="AB447" s="3"/>
      <c r="AC447" s="3"/>
      <c r="AD447" s="3"/>
      <c r="AE447" s="3"/>
      <c r="AF447" s="3"/>
      <c r="AG447" s="3"/>
      <c r="AH447" s="3"/>
      <c r="AI447" s="3"/>
      <c r="AJ447" s="3"/>
    </row>
    <row r="448" spans="5:36" s="2" customFormat="1">
      <c r="E448" s="47"/>
      <c r="N448" s="128"/>
      <c r="O448" s="244"/>
      <c r="P448" s="3"/>
      <c r="Q448" s="3"/>
      <c r="R448" s="3"/>
      <c r="S448" s="3"/>
      <c r="T448" s="3"/>
      <c r="U448" s="3"/>
      <c r="V448" s="3"/>
      <c r="W448" s="3"/>
      <c r="X448" s="3"/>
      <c r="Y448" s="3"/>
      <c r="Z448" s="3"/>
      <c r="AA448" s="3"/>
      <c r="AB448" s="3"/>
      <c r="AC448" s="3"/>
      <c r="AD448" s="3"/>
      <c r="AE448" s="3"/>
      <c r="AF448" s="3"/>
      <c r="AG448" s="3"/>
      <c r="AH448" s="3"/>
      <c r="AI448" s="3"/>
      <c r="AJ448" s="3"/>
    </row>
    <row r="449" spans="5:36" s="2" customFormat="1">
      <c r="E449" s="47"/>
      <c r="N449" s="128"/>
      <c r="O449" s="244"/>
      <c r="P449" s="3"/>
      <c r="Q449" s="3"/>
      <c r="R449" s="3"/>
      <c r="S449" s="3"/>
      <c r="T449" s="3"/>
      <c r="U449" s="3"/>
      <c r="V449" s="3"/>
      <c r="W449" s="3"/>
      <c r="X449" s="3"/>
      <c r="Y449" s="3"/>
      <c r="Z449" s="3"/>
      <c r="AA449" s="3"/>
      <c r="AB449" s="3"/>
      <c r="AC449" s="3"/>
      <c r="AD449" s="3"/>
      <c r="AE449" s="3"/>
      <c r="AF449" s="3"/>
      <c r="AG449" s="3"/>
      <c r="AH449" s="3"/>
      <c r="AI449" s="3"/>
      <c r="AJ449" s="3"/>
    </row>
    <row r="450" spans="5:36" s="2" customFormat="1">
      <c r="E450" s="47"/>
      <c r="N450" s="128"/>
      <c r="O450" s="244"/>
      <c r="P450" s="3"/>
      <c r="Q450" s="3"/>
      <c r="R450" s="3"/>
      <c r="S450" s="3"/>
      <c r="T450" s="3"/>
      <c r="U450" s="3"/>
      <c r="V450" s="3"/>
      <c r="W450" s="3"/>
      <c r="X450" s="3"/>
      <c r="Y450" s="3"/>
      <c r="Z450" s="3"/>
      <c r="AA450" s="3"/>
      <c r="AB450" s="3"/>
      <c r="AC450" s="3"/>
      <c r="AD450" s="3"/>
      <c r="AE450" s="3"/>
      <c r="AF450" s="3"/>
      <c r="AG450" s="3"/>
      <c r="AH450" s="3"/>
      <c r="AI450" s="3"/>
      <c r="AJ450" s="3"/>
    </row>
    <row r="451" spans="5:36" s="2" customFormat="1">
      <c r="E451" s="47"/>
      <c r="N451" s="128"/>
      <c r="O451" s="244"/>
      <c r="P451" s="3"/>
      <c r="Q451" s="3"/>
      <c r="R451" s="3"/>
      <c r="S451" s="3"/>
      <c r="T451" s="3"/>
      <c r="U451" s="3"/>
      <c r="V451" s="3"/>
      <c r="W451" s="3"/>
      <c r="X451" s="3"/>
      <c r="Y451" s="3"/>
      <c r="Z451" s="3"/>
      <c r="AA451" s="3"/>
      <c r="AB451" s="3"/>
      <c r="AC451" s="3"/>
      <c r="AD451" s="3"/>
      <c r="AE451" s="3"/>
      <c r="AF451" s="3"/>
      <c r="AG451" s="3"/>
      <c r="AH451" s="3"/>
      <c r="AI451" s="3"/>
      <c r="AJ451" s="3"/>
    </row>
    <row r="452" spans="5:36" s="2" customFormat="1">
      <c r="E452" s="47"/>
      <c r="N452" s="128"/>
      <c r="O452" s="244"/>
      <c r="P452" s="3"/>
      <c r="Q452" s="3"/>
      <c r="R452" s="3"/>
      <c r="S452" s="3"/>
      <c r="T452" s="3"/>
      <c r="U452" s="3"/>
      <c r="V452" s="3"/>
      <c r="W452" s="3"/>
      <c r="X452" s="3"/>
      <c r="Y452" s="3"/>
      <c r="Z452" s="3"/>
      <c r="AA452" s="3"/>
      <c r="AB452" s="3"/>
      <c r="AC452" s="3"/>
      <c r="AD452" s="3"/>
      <c r="AE452" s="3"/>
      <c r="AF452" s="3"/>
      <c r="AG452" s="3"/>
      <c r="AH452" s="3"/>
      <c r="AI452" s="3"/>
      <c r="AJ452" s="3"/>
    </row>
    <row r="453" spans="5:36" s="2" customFormat="1">
      <c r="E453" s="47"/>
      <c r="N453" s="128"/>
      <c r="O453" s="244"/>
      <c r="P453" s="3"/>
      <c r="Q453" s="3"/>
      <c r="R453" s="3"/>
      <c r="S453" s="3"/>
      <c r="T453" s="3"/>
      <c r="U453" s="3"/>
      <c r="V453" s="3"/>
      <c r="W453" s="3"/>
      <c r="X453" s="3"/>
      <c r="Y453" s="3"/>
      <c r="Z453" s="3"/>
      <c r="AA453" s="3"/>
      <c r="AB453" s="3"/>
      <c r="AC453" s="3"/>
      <c r="AD453" s="3"/>
      <c r="AE453" s="3"/>
      <c r="AF453" s="3"/>
      <c r="AG453" s="3"/>
      <c r="AH453" s="3"/>
      <c r="AI453" s="3"/>
      <c r="AJ453" s="3"/>
    </row>
    <row r="454" spans="5:36" s="2" customFormat="1">
      <c r="E454" s="47"/>
      <c r="N454" s="128"/>
      <c r="O454" s="244"/>
      <c r="P454" s="3"/>
      <c r="Q454" s="3"/>
      <c r="R454" s="3"/>
      <c r="S454" s="3"/>
      <c r="T454" s="3"/>
      <c r="U454" s="3"/>
      <c r="V454" s="3"/>
      <c r="W454" s="3"/>
      <c r="X454" s="3"/>
      <c r="Y454" s="3"/>
      <c r="Z454" s="3"/>
      <c r="AA454" s="3"/>
      <c r="AB454" s="3"/>
      <c r="AC454" s="3"/>
      <c r="AD454" s="3"/>
      <c r="AE454" s="3"/>
      <c r="AF454" s="3"/>
      <c r="AG454" s="3"/>
      <c r="AH454" s="3"/>
      <c r="AI454" s="3"/>
      <c r="AJ454" s="3"/>
    </row>
    <row r="455" spans="5:36" s="2" customFormat="1">
      <c r="E455" s="47"/>
      <c r="N455" s="128"/>
      <c r="O455" s="244"/>
      <c r="P455" s="3"/>
      <c r="Q455" s="3"/>
      <c r="R455" s="3"/>
      <c r="S455" s="3"/>
      <c r="T455" s="3"/>
      <c r="U455" s="3"/>
      <c r="V455" s="3"/>
      <c r="W455" s="3"/>
      <c r="X455" s="3"/>
      <c r="Y455" s="3"/>
      <c r="Z455" s="3"/>
      <c r="AA455" s="3"/>
      <c r="AB455" s="3"/>
      <c r="AC455" s="3"/>
      <c r="AD455" s="3"/>
      <c r="AE455" s="3"/>
      <c r="AF455" s="3"/>
      <c r="AG455" s="3"/>
      <c r="AH455" s="3"/>
      <c r="AI455" s="3"/>
      <c r="AJ455" s="3"/>
    </row>
    <row r="456" spans="5:36" s="2" customFormat="1">
      <c r="E456" s="47"/>
      <c r="N456" s="128"/>
      <c r="O456" s="244"/>
      <c r="P456" s="3"/>
      <c r="Q456" s="3"/>
      <c r="R456" s="3"/>
      <c r="S456" s="3"/>
      <c r="T456" s="3"/>
      <c r="U456" s="3"/>
      <c r="V456" s="3"/>
      <c r="W456" s="3"/>
      <c r="X456" s="3"/>
      <c r="Y456" s="3"/>
      <c r="Z456" s="3"/>
      <c r="AA456" s="3"/>
      <c r="AB456" s="3"/>
      <c r="AC456" s="3"/>
      <c r="AD456" s="3"/>
      <c r="AE456" s="3"/>
      <c r="AF456" s="3"/>
      <c r="AG456" s="3"/>
      <c r="AH456" s="3"/>
      <c r="AI456" s="3"/>
      <c r="AJ456" s="3"/>
    </row>
    <row r="457" spans="5:36" s="2" customFormat="1">
      <c r="E457" s="47"/>
      <c r="N457" s="128"/>
      <c r="O457" s="244"/>
      <c r="P457" s="3"/>
      <c r="Q457" s="3"/>
      <c r="R457" s="3"/>
      <c r="S457" s="3"/>
      <c r="T457" s="3"/>
      <c r="U457" s="3"/>
      <c r="V457" s="3"/>
      <c r="W457" s="3"/>
      <c r="X457" s="3"/>
      <c r="Y457" s="3"/>
      <c r="Z457" s="3"/>
      <c r="AA457" s="3"/>
      <c r="AB457" s="3"/>
      <c r="AC457" s="3"/>
      <c r="AD457" s="3"/>
      <c r="AE457" s="3"/>
      <c r="AF457" s="3"/>
      <c r="AG457" s="3"/>
      <c r="AH457" s="3"/>
      <c r="AI457" s="3"/>
      <c r="AJ457" s="3"/>
    </row>
    <row r="458" spans="5:36" s="2" customFormat="1">
      <c r="E458" s="47"/>
      <c r="N458" s="128"/>
      <c r="O458" s="244"/>
      <c r="P458" s="3"/>
      <c r="Q458" s="3"/>
      <c r="R458" s="3"/>
      <c r="S458" s="3"/>
      <c r="T458" s="3"/>
      <c r="U458" s="3"/>
      <c r="V458" s="3"/>
      <c r="W458" s="3"/>
      <c r="X458" s="3"/>
      <c r="Y458" s="3"/>
      <c r="Z458" s="3"/>
      <c r="AA458" s="3"/>
      <c r="AB458" s="3"/>
      <c r="AC458" s="3"/>
      <c r="AD458" s="3"/>
      <c r="AE458" s="3"/>
      <c r="AF458" s="3"/>
      <c r="AG458" s="3"/>
      <c r="AH458" s="3"/>
      <c r="AI458" s="3"/>
      <c r="AJ458" s="3"/>
    </row>
    <row r="459" spans="5:36" s="2" customFormat="1">
      <c r="E459" s="47"/>
      <c r="N459" s="128"/>
      <c r="O459" s="244"/>
      <c r="P459" s="3"/>
      <c r="Q459" s="3"/>
      <c r="R459" s="3"/>
      <c r="S459" s="3"/>
      <c r="T459" s="3"/>
      <c r="U459" s="3"/>
      <c r="V459" s="3"/>
      <c r="W459" s="3"/>
      <c r="X459" s="3"/>
      <c r="Y459" s="3"/>
      <c r="Z459" s="3"/>
      <c r="AA459" s="3"/>
      <c r="AB459" s="3"/>
      <c r="AC459" s="3"/>
      <c r="AD459" s="3"/>
      <c r="AE459" s="3"/>
      <c r="AF459" s="3"/>
      <c r="AG459" s="3"/>
      <c r="AH459" s="3"/>
      <c r="AI459" s="3"/>
      <c r="AJ459" s="3"/>
    </row>
    <row r="460" spans="5:36" s="2" customFormat="1">
      <c r="E460" s="47"/>
      <c r="N460" s="128"/>
      <c r="O460" s="244"/>
      <c r="P460" s="3"/>
      <c r="Q460" s="3"/>
      <c r="R460" s="3"/>
      <c r="S460" s="3"/>
      <c r="T460" s="3"/>
      <c r="U460" s="3"/>
      <c r="V460" s="3"/>
      <c r="W460" s="3"/>
      <c r="X460" s="3"/>
      <c r="Y460" s="3"/>
      <c r="Z460" s="3"/>
      <c r="AA460" s="3"/>
      <c r="AB460" s="3"/>
      <c r="AC460" s="3"/>
      <c r="AD460" s="3"/>
      <c r="AE460" s="3"/>
      <c r="AF460" s="3"/>
      <c r="AG460" s="3"/>
      <c r="AH460" s="3"/>
      <c r="AI460" s="3"/>
      <c r="AJ460" s="3"/>
    </row>
    <row r="461" spans="5:36" s="2" customFormat="1">
      <c r="E461" s="47"/>
      <c r="N461" s="128"/>
      <c r="O461" s="244"/>
      <c r="P461" s="3"/>
      <c r="Q461" s="3"/>
      <c r="R461" s="3"/>
      <c r="S461" s="3"/>
      <c r="T461" s="3"/>
      <c r="U461" s="3"/>
      <c r="V461" s="3"/>
      <c r="W461" s="3"/>
      <c r="X461" s="3"/>
      <c r="Y461" s="3"/>
      <c r="Z461" s="3"/>
      <c r="AA461" s="3"/>
      <c r="AB461" s="3"/>
      <c r="AC461" s="3"/>
      <c r="AD461" s="3"/>
      <c r="AE461" s="3"/>
      <c r="AF461" s="3"/>
      <c r="AG461" s="3"/>
      <c r="AH461" s="3"/>
      <c r="AI461" s="3"/>
      <c r="AJ461" s="3"/>
    </row>
    <row r="462" spans="5:36" s="2" customFormat="1">
      <c r="E462" s="47"/>
      <c r="N462" s="128"/>
      <c r="O462" s="244"/>
      <c r="P462" s="3"/>
      <c r="Q462" s="3"/>
      <c r="R462" s="3"/>
      <c r="S462" s="3"/>
      <c r="T462" s="3"/>
      <c r="U462" s="3"/>
      <c r="V462" s="3"/>
      <c r="W462" s="3"/>
      <c r="X462" s="3"/>
      <c r="Y462" s="3"/>
      <c r="Z462" s="3"/>
      <c r="AA462" s="3"/>
      <c r="AB462" s="3"/>
      <c r="AC462" s="3"/>
      <c r="AD462" s="3"/>
      <c r="AE462" s="3"/>
      <c r="AF462" s="3"/>
      <c r="AG462" s="3"/>
      <c r="AH462" s="3"/>
      <c r="AI462" s="3"/>
      <c r="AJ462" s="3"/>
    </row>
    <row r="463" spans="5:36" s="2" customFormat="1">
      <c r="E463" s="47"/>
      <c r="N463" s="128"/>
      <c r="O463" s="244"/>
      <c r="P463" s="3"/>
      <c r="Q463" s="3"/>
      <c r="R463" s="3"/>
      <c r="S463" s="3"/>
      <c r="T463" s="3"/>
      <c r="U463" s="3"/>
      <c r="V463" s="3"/>
      <c r="W463" s="3"/>
      <c r="X463" s="3"/>
      <c r="Y463" s="3"/>
      <c r="Z463" s="3"/>
      <c r="AA463" s="3"/>
      <c r="AB463" s="3"/>
      <c r="AC463" s="3"/>
      <c r="AD463" s="3"/>
      <c r="AE463" s="3"/>
      <c r="AF463" s="3"/>
      <c r="AG463" s="3"/>
      <c r="AH463" s="3"/>
      <c r="AI463" s="3"/>
      <c r="AJ463" s="3"/>
    </row>
    <row r="464" spans="5:36" s="2" customFormat="1">
      <c r="E464" s="47"/>
      <c r="N464" s="128"/>
      <c r="O464" s="244"/>
      <c r="P464" s="3"/>
      <c r="Q464" s="3"/>
      <c r="R464" s="3"/>
      <c r="S464" s="3"/>
      <c r="T464" s="3"/>
      <c r="U464" s="3"/>
      <c r="V464" s="3"/>
      <c r="W464" s="3"/>
      <c r="X464" s="3"/>
      <c r="Y464" s="3"/>
      <c r="Z464" s="3"/>
      <c r="AA464" s="3"/>
      <c r="AB464" s="3"/>
      <c r="AC464" s="3"/>
      <c r="AD464" s="3"/>
      <c r="AE464" s="3"/>
      <c r="AF464" s="3"/>
      <c r="AG464" s="3"/>
      <c r="AH464" s="3"/>
      <c r="AI464" s="3"/>
      <c r="AJ464" s="3"/>
    </row>
    <row r="465" spans="5:36" s="2" customFormat="1">
      <c r="E465" s="47"/>
      <c r="N465" s="128"/>
      <c r="O465" s="244"/>
      <c r="P465" s="3"/>
      <c r="Q465" s="3"/>
      <c r="R465" s="3"/>
      <c r="S465" s="3"/>
      <c r="T465" s="3"/>
      <c r="U465" s="3"/>
      <c r="V465" s="3"/>
      <c r="W465" s="3"/>
      <c r="X465" s="3"/>
      <c r="Y465" s="3"/>
      <c r="Z465" s="3"/>
      <c r="AA465" s="3"/>
      <c r="AB465" s="3"/>
      <c r="AC465" s="3"/>
      <c r="AD465" s="3"/>
      <c r="AE465" s="3"/>
      <c r="AF465" s="3"/>
      <c r="AG465" s="3"/>
      <c r="AH465" s="3"/>
      <c r="AI465" s="3"/>
      <c r="AJ465" s="3"/>
    </row>
    <row r="466" spans="5:36" s="2" customFormat="1">
      <c r="E466" s="47"/>
      <c r="N466" s="128"/>
      <c r="O466" s="244"/>
      <c r="P466" s="3"/>
      <c r="Q466" s="3"/>
      <c r="R466" s="3"/>
      <c r="S466" s="3"/>
      <c r="T466" s="3"/>
      <c r="U466" s="3"/>
      <c r="V466" s="3"/>
      <c r="W466" s="3"/>
      <c r="X466" s="3"/>
      <c r="Y466" s="3"/>
      <c r="Z466" s="3"/>
      <c r="AA466" s="3"/>
      <c r="AB466" s="3"/>
      <c r="AC466" s="3"/>
      <c r="AD466" s="3"/>
      <c r="AE466" s="3"/>
      <c r="AF466" s="3"/>
      <c r="AG466" s="3"/>
      <c r="AH466" s="3"/>
      <c r="AI466" s="3"/>
      <c r="AJ466" s="3"/>
    </row>
    <row r="467" spans="5:36" s="2" customFormat="1">
      <c r="E467" s="47"/>
      <c r="N467" s="128"/>
      <c r="O467" s="244"/>
      <c r="P467" s="3"/>
      <c r="Q467" s="3"/>
      <c r="R467" s="3"/>
      <c r="S467" s="3"/>
      <c r="T467" s="3"/>
      <c r="U467" s="3"/>
      <c r="V467" s="3"/>
      <c r="W467" s="3"/>
      <c r="X467" s="3"/>
      <c r="Y467" s="3"/>
      <c r="Z467" s="3"/>
      <c r="AA467" s="3"/>
      <c r="AB467" s="3"/>
      <c r="AC467" s="3"/>
      <c r="AD467" s="3"/>
      <c r="AE467" s="3"/>
      <c r="AF467" s="3"/>
      <c r="AG467" s="3"/>
      <c r="AH467" s="3"/>
      <c r="AI467" s="3"/>
      <c r="AJ467" s="3"/>
    </row>
    <row r="468" spans="5:36" s="2" customFormat="1">
      <c r="E468" s="47"/>
      <c r="N468" s="128"/>
      <c r="O468" s="244"/>
      <c r="P468" s="3"/>
      <c r="Q468" s="3"/>
      <c r="R468" s="3"/>
      <c r="S468" s="3"/>
      <c r="T468" s="3"/>
      <c r="U468" s="3"/>
      <c r="V468" s="3"/>
      <c r="W468" s="3"/>
      <c r="X468" s="3"/>
      <c r="Y468" s="3"/>
      <c r="Z468" s="3"/>
      <c r="AA468" s="3"/>
      <c r="AB468" s="3"/>
      <c r="AC468" s="3"/>
      <c r="AD468" s="3"/>
      <c r="AE468" s="3"/>
      <c r="AF468" s="3"/>
      <c r="AG468" s="3"/>
      <c r="AH468" s="3"/>
      <c r="AI468" s="3"/>
      <c r="AJ468" s="3"/>
    </row>
    <row r="469" spans="5:36" s="2" customFormat="1">
      <c r="E469" s="47"/>
      <c r="N469" s="128"/>
      <c r="O469" s="244"/>
      <c r="P469" s="3"/>
      <c r="Q469" s="3"/>
      <c r="R469" s="3"/>
      <c r="S469" s="3"/>
      <c r="T469" s="3"/>
      <c r="U469" s="3"/>
      <c r="V469" s="3"/>
      <c r="W469" s="3"/>
      <c r="X469" s="3"/>
      <c r="Y469" s="3"/>
      <c r="Z469" s="3"/>
      <c r="AA469" s="3"/>
      <c r="AB469" s="3"/>
      <c r="AC469" s="3"/>
      <c r="AD469" s="3"/>
      <c r="AE469" s="3"/>
      <c r="AF469" s="3"/>
      <c r="AG469" s="3"/>
      <c r="AH469" s="3"/>
      <c r="AI469" s="3"/>
      <c r="AJ469" s="3"/>
    </row>
    <row r="470" spans="5:36" s="2" customFormat="1">
      <c r="E470" s="47"/>
      <c r="N470" s="128"/>
      <c r="O470" s="244"/>
      <c r="P470" s="3"/>
      <c r="Q470" s="3"/>
      <c r="R470" s="3"/>
      <c r="S470" s="3"/>
      <c r="T470" s="3"/>
      <c r="U470" s="3"/>
      <c r="V470" s="3"/>
      <c r="W470" s="3"/>
      <c r="X470" s="3"/>
      <c r="Y470" s="3"/>
      <c r="Z470" s="3"/>
      <c r="AA470" s="3"/>
      <c r="AB470" s="3"/>
      <c r="AC470" s="3"/>
      <c r="AD470" s="3"/>
      <c r="AE470" s="3"/>
      <c r="AF470" s="3"/>
      <c r="AG470" s="3"/>
      <c r="AH470" s="3"/>
      <c r="AI470" s="3"/>
      <c r="AJ470" s="3"/>
    </row>
    <row r="471" spans="5:36" s="2" customFormat="1">
      <c r="E471" s="47"/>
      <c r="N471" s="128"/>
      <c r="O471" s="244"/>
      <c r="P471" s="3"/>
      <c r="Q471" s="3"/>
      <c r="R471" s="3"/>
      <c r="S471" s="3"/>
      <c r="T471" s="3"/>
      <c r="U471" s="3"/>
      <c r="V471" s="3"/>
      <c r="W471" s="3"/>
      <c r="X471" s="3"/>
      <c r="Y471" s="3"/>
      <c r="Z471" s="3"/>
      <c r="AA471" s="3"/>
      <c r="AB471" s="3"/>
      <c r="AC471" s="3"/>
      <c r="AD471" s="3"/>
      <c r="AE471" s="3"/>
      <c r="AF471" s="3"/>
      <c r="AG471" s="3"/>
      <c r="AH471" s="3"/>
      <c r="AI471" s="3"/>
      <c r="AJ471" s="3"/>
    </row>
    <row r="472" spans="5:36" s="2" customFormat="1">
      <c r="E472" s="47"/>
      <c r="N472" s="128"/>
      <c r="O472" s="244"/>
      <c r="P472" s="3"/>
      <c r="Q472" s="3"/>
      <c r="R472" s="3"/>
      <c r="S472" s="3"/>
      <c r="T472" s="3"/>
      <c r="U472" s="3"/>
      <c r="V472" s="3"/>
      <c r="W472" s="3"/>
      <c r="X472" s="3"/>
      <c r="Y472" s="3"/>
      <c r="Z472" s="3"/>
      <c r="AA472" s="3"/>
      <c r="AB472" s="3"/>
      <c r="AC472" s="3"/>
      <c r="AD472" s="3"/>
      <c r="AE472" s="3"/>
      <c r="AF472" s="3"/>
      <c r="AG472" s="3"/>
      <c r="AH472" s="3"/>
      <c r="AI472" s="3"/>
      <c r="AJ472" s="3"/>
    </row>
    <row r="473" spans="5:36" s="2" customFormat="1">
      <c r="E473" s="47"/>
      <c r="N473" s="128"/>
      <c r="O473" s="244"/>
      <c r="P473" s="3"/>
      <c r="Q473" s="3"/>
      <c r="R473" s="3"/>
      <c r="S473" s="3"/>
      <c r="T473" s="3"/>
      <c r="U473" s="3"/>
      <c r="V473" s="3"/>
      <c r="W473" s="3"/>
      <c r="X473" s="3"/>
      <c r="Y473" s="3"/>
      <c r="Z473" s="3"/>
      <c r="AA473" s="3"/>
      <c r="AB473" s="3"/>
      <c r="AC473" s="3"/>
      <c r="AD473" s="3"/>
      <c r="AE473" s="3"/>
      <c r="AF473" s="3"/>
      <c r="AG473" s="3"/>
      <c r="AH473" s="3"/>
      <c r="AI473" s="3"/>
      <c r="AJ473" s="3"/>
    </row>
    <row r="474" spans="5:36" s="2" customFormat="1">
      <c r="E474" s="47"/>
      <c r="N474" s="128"/>
      <c r="O474" s="244"/>
      <c r="P474" s="3"/>
      <c r="Q474" s="3"/>
      <c r="R474" s="3"/>
      <c r="S474" s="3"/>
      <c r="T474" s="3"/>
      <c r="U474" s="3"/>
      <c r="V474" s="3"/>
      <c r="W474" s="3"/>
      <c r="X474" s="3"/>
      <c r="Y474" s="3"/>
      <c r="Z474" s="3"/>
      <c r="AA474" s="3"/>
      <c r="AB474" s="3"/>
      <c r="AC474" s="3"/>
      <c r="AD474" s="3"/>
      <c r="AE474" s="3"/>
      <c r="AF474" s="3"/>
      <c r="AG474" s="3"/>
      <c r="AH474" s="3"/>
      <c r="AI474" s="3"/>
      <c r="AJ474" s="3"/>
    </row>
    <row r="475" spans="5:36" s="2" customFormat="1">
      <c r="E475" s="47"/>
      <c r="N475" s="128"/>
      <c r="O475" s="244"/>
      <c r="P475" s="3"/>
      <c r="Q475" s="3"/>
      <c r="R475" s="3"/>
      <c r="S475" s="3"/>
      <c r="T475" s="3"/>
      <c r="U475" s="3"/>
      <c r="V475" s="3"/>
      <c r="W475" s="3"/>
      <c r="X475" s="3"/>
      <c r="Y475" s="3"/>
      <c r="Z475" s="3"/>
      <c r="AA475" s="3"/>
      <c r="AB475" s="3"/>
      <c r="AC475" s="3"/>
      <c r="AD475" s="3"/>
      <c r="AE475" s="3"/>
      <c r="AF475" s="3"/>
      <c r="AG475" s="3"/>
      <c r="AH475" s="3"/>
      <c r="AI475" s="3"/>
      <c r="AJ475" s="3"/>
    </row>
    <row r="476" spans="5:36" s="2" customFormat="1">
      <c r="E476" s="47"/>
      <c r="N476" s="128"/>
      <c r="O476" s="244"/>
      <c r="P476" s="3"/>
      <c r="Q476" s="3"/>
      <c r="R476" s="3"/>
      <c r="S476" s="3"/>
      <c r="T476" s="3"/>
      <c r="U476" s="3"/>
      <c r="V476" s="3"/>
      <c r="W476" s="3"/>
      <c r="X476" s="3"/>
      <c r="Y476" s="3"/>
      <c r="Z476" s="3"/>
      <c r="AA476" s="3"/>
      <c r="AB476" s="3"/>
      <c r="AC476" s="3"/>
      <c r="AD476" s="3"/>
      <c r="AE476" s="3"/>
      <c r="AF476" s="3"/>
      <c r="AG476" s="3"/>
      <c r="AH476" s="3"/>
      <c r="AI476" s="3"/>
      <c r="AJ476" s="3"/>
    </row>
    <row r="477" spans="5:36" s="2" customFormat="1">
      <c r="E477" s="47"/>
      <c r="N477" s="128"/>
      <c r="O477" s="244"/>
      <c r="P477" s="3"/>
      <c r="Q477" s="3"/>
      <c r="R477" s="3"/>
      <c r="S477" s="3"/>
      <c r="T477" s="3"/>
      <c r="U477" s="3"/>
      <c r="V477" s="3"/>
      <c r="W477" s="3"/>
      <c r="X477" s="3"/>
      <c r="Y477" s="3"/>
      <c r="Z477" s="3"/>
      <c r="AA477" s="3"/>
      <c r="AB477" s="3"/>
      <c r="AC477" s="3"/>
      <c r="AD477" s="3"/>
      <c r="AE477" s="3"/>
      <c r="AF477" s="3"/>
      <c r="AG477" s="3"/>
      <c r="AH477" s="3"/>
      <c r="AI477" s="3"/>
      <c r="AJ477" s="3"/>
    </row>
    <row r="478" spans="5:36" s="2" customFormat="1">
      <c r="E478" s="47"/>
      <c r="N478" s="128"/>
      <c r="O478" s="244"/>
      <c r="P478" s="3"/>
      <c r="Q478" s="3"/>
      <c r="R478" s="3"/>
      <c r="S478" s="3"/>
      <c r="T478" s="3"/>
      <c r="U478" s="3"/>
      <c r="V478" s="3"/>
      <c r="W478" s="3"/>
      <c r="X478" s="3"/>
      <c r="Y478" s="3"/>
      <c r="Z478" s="3"/>
      <c r="AA478" s="3"/>
      <c r="AB478" s="3"/>
      <c r="AC478" s="3"/>
      <c r="AD478" s="3"/>
      <c r="AE478" s="3"/>
      <c r="AF478" s="3"/>
      <c r="AG478" s="3"/>
      <c r="AH478" s="3"/>
      <c r="AI478" s="3"/>
      <c r="AJ478" s="3"/>
    </row>
    <row r="479" spans="5:36" s="2" customFormat="1">
      <c r="E479" s="47"/>
      <c r="N479" s="128"/>
      <c r="O479" s="244"/>
      <c r="P479" s="3"/>
      <c r="Q479" s="3"/>
      <c r="R479" s="3"/>
      <c r="S479" s="3"/>
      <c r="T479" s="3"/>
      <c r="U479" s="3"/>
      <c r="V479" s="3"/>
      <c r="W479" s="3"/>
      <c r="X479" s="3"/>
      <c r="Y479" s="3"/>
      <c r="Z479" s="3"/>
      <c r="AA479" s="3"/>
      <c r="AB479" s="3"/>
      <c r="AC479" s="3"/>
      <c r="AD479" s="3"/>
      <c r="AE479" s="3"/>
      <c r="AF479" s="3"/>
      <c r="AG479" s="3"/>
      <c r="AH479" s="3"/>
      <c r="AI479" s="3"/>
      <c r="AJ479" s="3"/>
    </row>
    <row r="480" spans="5:36" s="2" customFormat="1">
      <c r="E480" s="47"/>
      <c r="N480" s="128"/>
      <c r="O480" s="244"/>
      <c r="P480" s="3"/>
      <c r="Q480" s="3"/>
      <c r="R480" s="3"/>
      <c r="S480" s="3"/>
      <c r="T480" s="3"/>
      <c r="U480" s="3"/>
      <c r="V480" s="3"/>
      <c r="W480" s="3"/>
      <c r="X480" s="3"/>
      <c r="Y480" s="3"/>
      <c r="Z480" s="3"/>
      <c r="AA480" s="3"/>
      <c r="AB480" s="3"/>
      <c r="AC480" s="3"/>
      <c r="AD480" s="3"/>
      <c r="AE480" s="3"/>
      <c r="AF480" s="3"/>
      <c r="AG480" s="3"/>
      <c r="AH480" s="3"/>
      <c r="AI480" s="3"/>
      <c r="AJ480" s="3"/>
    </row>
    <row r="481" spans="5:36" s="2" customFormat="1">
      <c r="E481" s="47"/>
      <c r="N481" s="128"/>
      <c r="O481" s="244"/>
      <c r="P481" s="3"/>
      <c r="Q481" s="3"/>
      <c r="R481" s="3"/>
      <c r="S481" s="3"/>
      <c r="T481" s="3"/>
      <c r="U481" s="3"/>
      <c r="V481" s="3"/>
      <c r="W481" s="3"/>
      <c r="X481" s="3"/>
      <c r="Y481" s="3"/>
      <c r="Z481" s="3"/>
      <c r="AA481" s="3"/>
      <c r="AB481" s="3"/>
      <c r="AC481" s="3"/>
      <c r="AD481" s="3"/>
      <c r="AE481" s="3"/>
      <c r="AF481" s="3"/>
      <c r="AG481" s="3"/>
      <c r="AH481" s="3"/>
      <c r="AI481" s="3"/>
      <c r="AJ481" s="3"/>
    </row>
    <row r="482" spans="5:36" s="2" customFormat="1">
      <c r="E482" s="47"/>
      <c r="N482" s="128"/>
      <c r="O482" s="244"/>
      <c r="P482" s="3"/>
      <c r="Q482" s="3"/>
      <c r="R482" s="3"/>
      <c r="S482" s="3"/>
      <c r="T482" s="3"/>
      <c r="U482" s="3"/>
      <c r="V482" s="3"/>
      <c r="W482" s="3"/>
      <c r="X482" s="3"/>
      <c r="Y482" s="3"/>
      <c r="Z482" s="3"/>
      <c r="AA482" s="3"/>
      <c r="AB482" s="3"/>
      <c r="AC482" s="3"/>
      <c r="AD482" s="3"/>
      <c r="AE482" s="3"/>
      <c r="AF482" s="3"/>
      <c r="AG482" s="3"/>
      <c r="AH482" s="3"/>
      <c r="AI482" s="3"/>
      <c r="AJ482" s="3"/>
    </row>
    <row r="483" spans="5:36" s="2" customFormat="1">
      <c r="E483" s="47"/>
      <c r="N483" s="128"/>
      <c r="O483" s="244"/>
      <c r="P483" s="3"/>
      <c r="Q483" s="3"/>
      <c r="R483" s="3"/>
      <c r="S483" s="3"/>
      <c r="T483" s="3"/>
      <c r="U483" s="3"/>
      <c r="V483" s="3"/>
      <c r="W483" s="3"/>
      <c r="X483" s="3"/>
      <c r="Y483" s="3"/>
      <c r="Z483" s="3"/>
      <c r="AA483" s="3"/>
      <c r="AB483" s="3"/>
      <c r="AC483" s="3"/>
      <c r="AD483" s="3"/>
      <c r="AE483" s="3"/>
      <c r="AF483" s="3"/>
      <c r="AG483" s="3"/>
      <c r="AH483" s="3"/>
      <c r="AI483" s="3"/>
      <c r="AJ483" s="3"/>
    </row>
    <row r="484" spans="5:36" s="2" customFormat="1">
      <c r="E484" s="47"/>
      <c r="N484" s="128"/>
      <c r="O484" s="244"/>
      <c r="P484" s="3"/>
      <c r="Q484" s="3"/>
      <c r="R484" s="3"/>
      <c r="S484" s="3"/>
      <c r="T484" s="3"/>
      <c r="U484" s="3"/>
      <c r="V484" s="3"/>
      <c r="W484" s="3"/>
      <c r="X484" s="3"/>
      <c r="Y484" s="3"/>
      <c r="Z484" s="3"/>
      <c r="AA484" s="3"/>
      <c r="AB484" s="3"/>
      <c r="AC484" s="3"/>
      <c r="AD484" s="3"/>
      <c r="AE484" s="3"/>
      <c r="AF484" s="3"/>
      <c r="AG484" s="3"/>
      <c r="AH484" s="3"/>
      <c r="AI484" s="3"/>
      <c r="AJ484" s="3"/>
    </row>
    <row r="485" spans="5:36" s="2" customFormat="1">
      <c r="E485" s="47"/>
      <c r="N485" s="128"/>
      <c r="O485" s="244"/>
      <c r="P485" s="3"/>
      <c r="Q485" s="3"/>
      <c r="R485" s="3"/>
      <c r="S485" s="3"/>
      <c r="T485" s="3"/>
      <c r="U485" s="3"/>
      <c r="V485" s="3"/>
      <c r="W485" s="3"/>
      <c r="X485" s="3"/>
      <c r="Y485" s="3"/>
      <c r="Z485" s="3"/>
      <c r="AA485" s="3"/>
      <c r="AB485" s="3"/>
      <c r="AC485" s="3"/>
      <c r="AD485" s="3"/>
      <c r="AE485" s="3"/>
      <c r="AF485" s="3"/>
      <c r="AG485" s="3"/>
      <c r="AH485" s="3"/>
      <c r="AI485" s="3"/>
      <c r="AJ485" s="3"/>
    </row>
    <row r="486" spans="5:36" s="2" customFormat="1">
      <c r="E486" s="47"/>
      <c r="N486" s="128"/>
      <c r="O486" s="244"/>
      <c r="P486" s="3"/>
      <c r="Q486" s="3"/>
      <c r="R486" s="3"/>
      <c r="S486" s="3"/>
      <c r="T486" s="3"/>
      <c r="U486" s="3"/>
      <c r="V486" s="3"/>
      <c r="W486" s="3"/>
      <c r="X486" s="3"/>
      <c r="Y486" s="3"/>
      <c r="Z486" s="3"/>
      <c r="AA486" s="3"/>
      <c r="AB486" s="3"/>
      <c r="AC486" s="3"/>
      <c r="AD486" s="3"/>
      <c r="AE486" s="3"/>
      <c r="AF486" s="3"/>
      <c r="AG486" s="3"/>
      <c r="AH486" s="3"/>
      <c r="AI486" s="3"/>
      <c r="AJ486" s="3"/>
    </row>
    <row r="487" spans="5:36" s="2" customFormat="1">
      <c r="E487" s="47"/>
      <c r="N487" s="128"/>
      <c r="O487" s="244"/>
      <c r="P487" s="3"/>
      <c r="Q487" s="3"/>
      <c r="R487" s="3"/>
      <c r="S487" s="3"/>
      <c r="T487" s="3"/>
      <c r="U487" s="3"/>
      <c r="V487" s="3"/>
      <c r="W487" s="3"/>
      <c r="X487" s="3"/>
      <c r="Y487" s="3"/>
      <c r="Z487" s="3"/>
      <c r="AA487" s="3"/>
      <c r="AB487" s="3"/>
      <c r="AC487" s="3"/>
      <c r="AD487" s="3"/>
      <c r="AE487" s="3"/>
      <c r="AF487" s="3"/>
      <c r="AG487" s="3"/>
      <c r="AH487" s="3"/>
      <c r="AI487" s="3"/>
      <c r="AJ487" s="3"/>
    </row>
    <row r="488" spans="5:36" s="2" customFormat="1">
      <c r="E488" s="47"/>
      <c r="N488" s="128"/>
      <c r="O488" s="244"/>
      <c r="P488" s="3"/>
      <c r="Q488" s="3"/>
      <c r="R488" s="3"/>
      <c r="S488" s="3"/>
      <c r="T488" s="3"/>
      <c r="U488" s="3"/>
      <c r="V488" s="3"/>
      <c r="W488" s="3"/>
      <c r="X488" s="3"/>
      <c r="Y488" s="3"/>
      <c r="Z488" s="3"/>
      <c r="AA488" s="3"/>
      <c r="AB488" s="3"/>
      <c r="AC488" s="3"/>
      <c r="AD488" s="3"/>
      <c r="AE488" s="3"/>
      <c r="AF488" s="3"/>
      <c r="AG488" s="3"/>
      <c r="AH488" s="3"/>
      <c r="AI488" s="3"/>
      <c r="AJ488" s="3"/>
    </row>
    <row r="489" spans="5:36" s="2" customFormat="1">
      <c r="E489" s="47"/>
      <c r="N489" s="128"/>
      <c r="O489" s="244"/>
      <c r="P489" s="3"/>
      <c r="Q489" s="3"/>
      <c r="R489" s="3"/>
      <c r="S489" s="3"/>
      <c r="T489" s="3"/>
      <c r="U489" s="3"/>
      <c r="V489" s="3"/>
      <c r="W489" s="3"/>
      <c r="X489" s="3"/>
      <c r="Y489" s="3"/>
      <c r="Z489" s="3"/>
      <c r="AA489" s="3"/>
      <c r="AB489" s="3"/>
      <c r="AC489" s="3"/>
      <c r="AD489" s="3"/>
      <c r="AE489" s="3"/>
      <c r="AF489" s="3"/>
      <c r="AG489" s="3"/>
      <c r="AH489" s="3"/>
      <c r="AI489" s="3"/>
      <c r="AJ489" s="3"/>
    </row>
    <row r="490" spans="5:36" s="2" customFormat="1">
      <c r="E490" s="47"/>
      <c r="N490" s="128"/>
      <c r="O490" s="244"/>
      <c r="P490" s="3"/>
      <c r="Q490" s="3"/>
      <c r="R490" s="3"/>
      <c r="S490" s="3"/>
      <c r="T490" s="3"/>
      <c r="U490" s="3"/>
      <c r="V490" s="3"/>
      <c r="W490" s="3"/>
      <c r="X490" s="3"/>
      <c r="Y490" s="3"/>
      <c r="Z490" s="3"/>
      <c r="AA490" s="3"/>
      <c r="AB490" s="3"/>
      <c r="AC490" s="3"/>
      <c r="AD490" s="3"/>
      <c r="AE490" s="3"/>
      <c r="AF490" s="3"/>
      <c r="AG490" s="3"/>
      <c r="AH490" s="3"/>
      <c r="AI490" s="3"/>
      <c r="AJ490" s="3"/>
    </row>
    <row r="491" spans="5:36" s="2" customFormat="1">
      <c r="E491" s="47"/>
      <c r="N491" s="128"/>
      <c r="O491" s="244"/>
      <c r="P491" s="3"/>
      <c r="Q491" s="3"/>
      <c r="R491" s="3"/>
      <c r="S491" s="3"/>
      <c r="T491" s="3"/>
      <c r="U491" s="3"/>
      <c r="V491" s="3"/>
      <c r="W491" s="3"/>
      <c r="X491" s="3"/>
      <c r="Y491" s="3"/>
      <c r="Z491" s="3"/>
      <c r="AA491" s="3"/>
      <c r="AB491" s="3"/>
      <c r="AC491" s="3"/>
      <c r="AD491" s="3"/>
      <c r="AE491" s="3"/>
      <c r="AF491" s="3"/>
      <c r="AG491" s="3"/>
      <c r="AH491" s="3"/>
      <c r="AI491" s="3"/>
      <c r="AJ491" s="3"/>
    </row>
    <row r="492" spans="5:36" s="2" customFormat="1">
      <c r="E492" s="47"/>
      <c r="N492" s="128"/>
      <c r="O492" s="244"/>
      <c r="P492" s="3"/>
      <c r="Q492" s="3"/>
      <c r="R492" s="3"/>
      <c r="S492" s="3"/>
      <c r="T492" s="3"/>
      <c r="U492" s="3"/>
      <c r="V492" s="3"/>
      <c r="W492" s="3"/>
      <c r="X492" s="3"/>
      <c r="Y492" s="3"/>
      <c r="Z492" s="3"/>
      <c r="AA492" s="3"/>
      <c r="AB492" s="3"/>
      <c r="AC492" s="3"/>
      <c r="AD492" s="3"/>
      <c r="AE492" s="3"/>
      <c r="AF492" s="3"/>
      <c r="AG492" s="3"/>
      <c r="AH492" s="3"/>
      <c r="AI492" s="3"/>
      <c r="AJ492" s="3"/>
    </row>
    <row r="493" spans="5:36" s="2" customFormat="1">
      <c r="E493" s="47"/>
      <c r="N493" s="128"/>
      <c r="O493" s="244"/>
      <c r="P493" s="3"/>
      <c r="Q493" s="3"/>
      <c r="R493" s="3"/>
      <c r="S493" s="3"/>
      <c r="T493" s="3"/>
      <c r="U493" s="3"/>
      <c r="V493" s="3"/>
      <c r="W493" s="3"/>
      <c r="X493" s="3"/>
      <c r="Y493" s="3"/>
      <c r="Z493" s="3"/>
      <c r="AA493" s="3"/>
      <c r="AB493" s="3"/>
      <c r="AC493" s="3"/>
      <c r="AD493" s="3"/>
      <c r="AE493" s="3"/>
      <c r="AF493" s="3"/>
      <c r="AG493" s="3"/>
      <c r="AH493" s="3"/>
      <c r="AI493" s="3"/>
      <c r="AJ493" s="3"/>
    </row>
    <row r="494" spans="5:36" s="2" customFormat="1">
      <c r="E494" s="47"/>
      <c r="N494" s="128"/>
      <c r="O494" s="244"/>
      <c r="P494" s="3"/>
      <c r="Q494" s="3"/>
      <c r="R494" s="3"/>
      <c r="S494" s="3"/>
      <c r="T494" s="3"/>
      <c r="U494" s="3"/>
      <c r="V494" s="3"/>
      <c r="W494" s="3"/>
      <c r="X494" s="3"/>
      <c r="Y494" s="3"/>
      <c r="Z494" s="3"/>
      <c r="AA494" s="3"/>
      <c r="AB494" s="3"/>
      <c r="AC494" s="3"/>
      <c r="AD494" s="3"/>
      <c r="AE494" s="3"/>
      <c r="AF494" s="3"/>
      <c r="AG494" s="3"/>
      <c r="AH494" s="3"/>
      <c r="AI494" s="3"/>
      <c r="AJ494" s="3"/>
    </row>
    <row r="495" spans="5:36" s="2" customFormat="1">
      <c r="E495" s="47"/>
      <c r="N495" s="128"/>
      <c r="O495" s="244"/>
      <c r="P495" s="3"/>
      <c r="Q495" s="3"/>
      <c r="R495" s="3"/>
      <c r="S495" s="3"/>
      <c r="T495" s="3"/>
      <c r="U495" s="3"/>
      <c r="V495" s="3"/>
      <c r="W495" s="3"/>
      <c r="X495" s="3"/>
      <c r="Y495" s="3"/>
      <c r="Z495" s="3"/>
      <c r="AA495" s="3"/>
      <c r="AB495" s="3"/>
      <c r="AC495" s="3"/>
      <c r="AD495" s="3"/>
      <c r="AE495" s="3"/>
      <c r="AF495" s="3"/>
      <c r="AG495" s="3"/>
      <c r="AH495" s="3"/>
      <c r="AI495" s="3"/>
      <c r="AJ495" s="3"/>
    </row>
    <row r="496" spans="5:36" s="2" customFormat="1">
      <c r="E496" s="47"/>
      <c r="N496" s="128"/>
      <c r="O496" s="244"/>
      <c r="P496" s="3"/>
      <c r="Q496" s="3"/>
      <c r="R496" s="3"/>
      <c r="S496" s="3"/>
      <c r="T496" s="3"/>
      <c r="U496" s="3"/>
      <c r="V496" s="3"/>
      <c r="W496" s="3"/>
      <c r="X496" s="3"/>
      <c r="Y496" s="3"/>
      <c r="Z496" s="3"/>
      <c r="AA496" s="3"/>
      <c r="AB496" s="3"/>
      <c r="AC496" s="3"/>
      <c r="AD496" s="3"/>
      <c r="AE496" s="3"/>
      <c r="AF496" s="3"/>
      <c r="AG496" s="3"/>
      <c r="AH496" s="3"/>
      <c r="AI496" s="3"/>
      <c r="AJ496" s="3"/>
    </row>
    <row r="497" spans="5:36" s="2" customFormat="1">
      <c r="E497" s="47"/>
      <c r="N497" s="128"/>
      <c r="O497" s="244"/>
      <c r="P497" s="3"/>
      <c r="Q497" s="3"/>
      <c r="R497" s="3"/>
      <c r="S497" s="3"/>
      <c r="T497" s="3"/>
      <c r="U497" s="3"/>
      <c r="V497" s="3"/>
      <c r="W497" s="3"/>
      <c r="X497" s="3"/>
      <c r="Y497" s="3"/>
      <c r="Z497" s="3"/>
      <c r="AA497" s="3"/>
      <c r="AB497" s="3"/>
      <c r="AC497" s="3"/>
      <c r="AD497" s="3"/>
      <c r="AE497" s="3"/>
      <c r="AF497" s="3"/>
      <c r="AG497" s="3"/>
      <c r="AH497" s="3"/>
      <c r="AI497" s="3"/>
      <c r="AJ497" s="3"/>
    </row>
    <row r="498" spans="5:36" s="2" customFormat="1">
      <c r="E498" s="47"/>
      <c r="N498" s="128"/>
      <c r="O498" s="244"/>
      <c r="P498" s="3"/>
      <c r="Q498" s="3"/>
      <c r="R498" s="3"/>
      <c r="S498" s="3"/>
      <c r="T498" s="3"/>
      <c r="U498" s="3"/>
      <c r="V498" s="3"/>
      <c r="W498" s="3"/>
      <c r="X498" s="3"/>
      <c r="Y498" s="3"/>
      <c r="Z498" s="3"/>
      <c r="AA498" s="3"/>
      <c r="AB498" s="3"/>
      <c r="AC498" s="3"/>
      <c r="AD498" s="3"/>
      <c r="AE498" s="3"/>
      <c r="AF498" s="3"/>
      <c r="AG498" s="3"/>
      <c r="AH498" s="3"/>
      <c r="AI498" s="3"/>
      <c r="AJ498" s="3"/>
    </row>
    <row r="499" spans="5:36" s="2" customFormat="1">
      <c r="E499" s="47"/>
      <c r="N499" s="128"/>
      <c r="O499" s="244"/>
      <c r="P499" s="3"/>
      <c r="Q499" s="3"/>
      <c r="R499" s="3"/>
      <c r="S499" s="3"/>
      <c r="T499" s="3"/>
      <c r="U499" s="3"/>
      <c r="V499" s="3"/>
      <c r="W499" s="3"/>
      <c r="X499" s="3"/>
      <c r="Y499" s="3"/>
      <c r="Z499" s="3"/>
      <c r="AA499" s="3"/>
      <c r="AB499" s="3"/>
      <c r="AC499" s="3"/>
      <c r="AD499" s="3"/>
      <c r="AE499" s="3"/>
      <c r="AF499" s="3"/>
      <c r="AG499" s="3"/>
      <c r="AH499" s="3"/>
      <c r="AI499" s="3"/>
      <c r="AJ499" s="3"/>
    </row>
    <row r="500" spans="5:36" s="2" customFormat="1">
      <c r="E500" s="47"/>
      <c r="N500" s="128"/>
      <c r="O500" s="244"/>
      <c r="P500" s="3"/>
      <c r="Q500" s="3"/>
      <c r="R500" s="3"/>
      <c r="S500" s="3"/>
      <c r="T500" s="3"/>
      <c r="U500" s="3"/>
      <c r="V500" s="3"/>
      <c r="W500" s="3"/>
      <c r="X500" s="3"/>
      <c r="Y500" s="3"/>
      <c r="Z500" s="3"/>
      <c r="AA500" s="3"/>
      <c r="AB500" s="3"/>
      <c r="AC500" s="3"/>
      <c r="AD500" s="3"/>
      <c r="AE500" s="3"/>
      <c r="AF500" s="3"/>
      <c r="AG500" s="3"/>
      <c r="AH500" s="3"/>
      <c r="AI500" s="3"/>
      <c r="AJ500" s="3"/>
    </row>
    <row r="501" spans="5:36" s="2" customFormat="1">
      <c r="E501" s="47"/>
      <c r="N501" s="128"/>
      <c r="O501" s="244"/>
      <c r="P501" s="3"/>
      <c r="Q501" s="3"/>
      <c r="R501" s="3"/>
      <c r="S501" s="3"/>
      <c r="T501" s="3"/>
      <c r="U501" s="3"/>
      <c r="V501" s="3"/>
      <c r="W501" s="3"/>
      <c r="X501" s="3"/>
      <c r="Y501" s="3"/>
      <c r="Z501" s="3"/>
      <c r="AA501" s="3"/>
      <c r="AB501" s="3"/>
      <c r="AC501" s="3"/>
      <c r="AD501" s="3"/>
      <c r="AE501" s="3"/>
      <c r="AF501" s="3"/>
      <c r="AG501" s="3"/>
      <c r="AH501" s="3"/>
      <c r="AI501" s="3"/>
      <c r="AJ501" s="3"/>
    </row>
    <row r="502" spans="5:36" s="2" customFormat="1">
      <c r="E502" s="47"/>
      <c r="N502" s="128"/>
      <c r="O502" s="244"/>
      <c r="P502" s="3"/>
      <c r="Q502" s="3"/>
      <c r="R502" s="3"/>
      <c r="S502" s="3"/>
      <c r="T502" s="3"/>
      <c r="U502" s="3"/>
      <c r="V502" s="3"/>
      <c r="W502" s="3"/>
      <c r="X502" s="3"/>
      <c r="Y502" s="3"/>
      <c r="Z502" s="3"/>
      <c r="AA502" s="3"/>
      <c r="AB502" s="3"/>
      <c r="AC502" s="3"/>
      <c r="AD502" s="3"/>
      <c r="AE502" s="3"/>
      <c r="AF502" s="3"/>
      <c r="AG502" s="3"/>
      <c r="AH502" s="3"/>
      <c r="AI502" s="3"/>
      <c r="AJ502" s="3"/>
    </row>
    <row r="503" spans="5:36" s="2" customFormat="1">
      <c r="E503" s="47"/>
      <c r="N503" s="128"/>
      <c r="O503" s="244"/>
      <c r="P503" s="3"/>
      <c r="Q503" s="3"/>
      <c r="R503" s="3"/>
      <c r="S503" s="3"/>
      <c r="T503" s="3"/>
      <c r="U503" s="3"/>
      <c r="V503" s="3"/>
      <c r="W503" s="3"/>
      <c r="X503" s="3"/>
      <c r="Y503" s="3"/>
      <c r="Z503" s="3"/>
      <c r="AA503" s="3"/>
      <c r="AB503" s="3"/>
      <c r="AC503" s="3"/>
      <c r="AD503" s="3"/>
      <c r="AE503" s="3"/>
      <c r="AF503" s="3"/>
      <c r="AG503" s="3"/>
      <c r="AH503" s="3"/>
      <c r="AI503" s="3"/>
      <c r="AJ503" s="3"/>
    </row>
    <row r="504" spans="5:36" s="2" customFormat="1">
      <c r="E504" s="47"/>
      <c r="N504" s="128"/>
      <c r="O504" s="244"/>
      <c r="P504" s="3"/>
      <c r="Q504" s="3"/>
      <c r="R504" s="3"/>
      <c r="S504" s="3"/>
      <c r="T504" s="3"/>
      <c r="U504" s="3"/>
      <c r="V504" s="3"/>
      <c r="W504" s="3"/>
      <c r="X504" s="3"/>
      <c r="Y504" s="3"/>
      <c r="Z504" s="3"/>
      <c r="AA504" s="3"/>
      <c r="AB504" s="3"/>
      <c r="AC504" s="3"/>
      <c r="AD504" s="3"/>
      <c r="AE504" s="3"/>
      <c r="AF504" s="3"/>
      <c r="AG504" s="3"/>
      <c r="AH504" s="3"/>
      <c r="AI504" s="3"/>
      <c r="AJ504" s="3"/>
    </row>
    <row r="505" spans="5:36" s="2" customFormat="1">
      <c r="E505" s="47"/>
      <c r="N505" s="128"/>
      <c r="O505" s="244"/>
      <c r="P505" s="3"/>
      <c r="Q505" s="3"/>
      <c r="R505" s="3"/>
      <c r="S505" s="3"/>
      <c r="T505" s="3"/>
      <c r="U505" s="3"/>
      <c r="V505" s="3"/>
      <c r="W505" s="3"/>
      <c r="X505" s="3"/>
      <c r="Y505" s="3"/>
      <c r="Z505" s="3"/>
      <c r="AA505" s="3"/>
      <c r="AB505" s="3"/>
      <c r="AC505" s="3"/>
      <c r="AD505" s="3"/>
      <c r="AE505" s="3"/>
      <c r="AF505" s="3"/>
      <c r="AG505" s="3"/>
      <c r="AH505" s="3"/>
      <c r="AI505" s="3"/>
      <c r="AJ505" s="3"/>
    </row>
    <row r="506" spans="5:36" s="2" customFormat="1">
      <c r="E506" s="47"/>
      <c r="N506" s="128"/>
      <c r="O506" s="244"/>
      <c r="P506" s="3"/>
      <c r="Q506" s="3"/>
      <c r="R506" s="3"/>
      <c r="S506" s="3"/>
      <c r="T506" s="3"/>
      <c r="U506" s="3"/>
      <c r="V506" s="3"/>
      <c r="W506" s="3"/>
      <c r="X506" s="3"/>
      <c r="Y506" s="3"/>
      <c r="Z506" s="3"/>
      <c r="AA506" s="3"/>
      <c r="AB506" s="3"/>
      <c r="AC506" s="3"/>
      <c r="AD506" s="3"/>
      <c r="AE506" s="3"/>
      <c r="AF506" s="3"/>
      <c r="AG506" s="3"/>
      <c r="AH506" s="3"/>
      <c r="AI506" s="3"/>
      <c r="AJ506" s="3"/>
    </row>
    <row r="507" spans="5:36" s="2" customFormat="1">
      <c r="E507" s="47"/>
      <c r="N507" s="128"/>
      <c r="O507" s="244"/>
      <c r="P507" s="3"/>
      <c r="Q507" s="3"/>
      <c r="R507" s="3"/>
      <c r="S507" s="3"/>
      <c r="T507" s="3"/>
      <c r="U507" s="3"/>
      <c r="V507" s="3"/>
      <c r="W507" s="3"/>
      <c r="X507" s="3"/>
      <c r="Y507" s="3"/>
      <c r="Z507" s="3"/>
      <c r="AA507" s="3"/>
      <c r="AB507" s="3"/>
      <c r="AC507" s="3"/>
      <c r="AD507" s="3"/>
      <c r="AE507" s="3"/>
      <c r="AF507" s="3"/>
      <c r="AG507" s="3"/>
      <c r="AH507" s="3"/>
      <c r="AI507" s="3"/>
      <c r="AJ507" s="3"/>
    </row>
    <row r="508" spans="5:36" s="2" customFormat="1">
      <c r="E508" s="47"/>
      <c r="N508" s="128"/>
      <c r="O508" s="244"/>
      <c r="P508" s="3"/>
      <c r="Q508" s="3"/>
      <c r="R508" s="3"/>
      <c r="S508" s="3"/>
      <c r="T508" s="3"/>
      <c r="U508" s="3"/>
      <c r="V508" s="3"/>
      <c r="W508" s="3"/>
      <c r="X508" s="3"/>
      <c r="Y508" s="3"/>
      <c r="Z508" s="3"/>
      <c r="AA508" s="3"/>
      <c r="AB508" s="3"/>
      <c r="AC508" s="3"/>
      <c r="AD508" s="3"/>
      <c r="AE508" s="3"/>
      <c r="AF508" s="3"/>
      <c r="AG508" s="3"/>
      <c r="AH508" s="3"/>
      <c r="AI508" s="3"/>
      <c r="AJ508" s="3"/>
    </row>
    <row r="509" spans="5:36" s="2" customFormat="1">
      <c r="E509" s="47"/>
      <c r="N509" s="128"/>
      <c r="O509" s="244"/>
      <c r="P509" s="3"/>
      <c r="Q509" s="3"/>
      <c r="R509" s="3"/>
      <c r="S509" s="3"/>
      <c r="T509" s="3"/>
      <c r="U509" s="3"/>
      <c r="V509" s="3"/>
      <c r="W509" s="3"/>
      <c r="X509" s="3"/>
      <c r="Y509" s="3"/>
      <c r="Z509" s="3"/>
      <c r="AA509" s="3"/>
      <c r="AB509" s="3"/>
      <c r="AC509" s="3"/>
      <c r="AD509" s="3"/>
      <c r="AE509" s="3"/>
      <c r="AF509" s="3"/>
      <c r="AG509" s="3"/>
      <c r="AH509" s="3"/>
      <c r="AI509" s="3"/>
      <c r="AJ509" s="3"/>
    </row>
    <row r="510" spans="5:36" s="2" customFormat="1">
      <c r="E510" s="47"/>
      <c r="N510" s="128"/>
      <c r="O510" s="244"/>
      <c r="P510" s="3"/>
      <c r="Q510" s="3"/>
      <c r="R510" s="3"/>
      <c r="S510" s="3"/>
      <c r="T510" s="3"/>
      <c r="U510" s="3"/>
      <c r="V510" s="3"/>
      <c r="W510" s="3"/>
      <c r="X510" s="3"/>
      <c r="Y510" s="3"/>
      <c r="Z510" s="3"/>
      <c r="AA510" s="3"/>
      <c r="AB510" s="3"/>
      <c r="AC510" s="3"/>
      <c r="AD510" s="3"/>
      <c r="AE510" s="3"/>
      <c r="AF510" s="3"/>
      <c r="AG510" s="3"/>
      <c r="AH510" s="3"/>
      <c r="AI510" s="3"/>
      <c r="AJ510" s="3"/>
    </row>
    <row r="511" spans="5:36" s="2" customFormat="1">
      <c r="E511" s="47"/>
      <c r="N511" s="128"/>
      <c r="O511" s="244"/>
      <c r="P511" s="3"/>
      <c r="Q511" s="3"/>
      <c r="R511" s="3"/>
      <c r="S511" s="3"/>
      <c r="T511" s="3"/>
      <c r="U511" s="3"/>
      <c r="V511" s="3"/>
      <c r="W511" s="3"/>
      <c r="X511" s="3"/>
      <c r="Y511" s="3"/>
      <c r="Z511" s="3"/>
      <c r="AA511" s="3"/>
      <c r="AB511" s="3"/>
      <c r="AC511" s="3"/>
      <c r="AD511" s="3"/>
      <c r="AE511" s="3"/>
      <c r="AF511" s="3"/>
      <c r="AG511" s="3"/>
      <c r="AH511" s="3"/>
      <c r="AI511" s="3"/>
      <c r="AJ511" s="3"/>
    </row>
    <row r="512" spans="5:36" s="2" customFormat="1">
      <c r="E512" s="47"/>
      <c r="N512" s="128"/>
      <c r="O512" s="244"/>
      <c r="P512" s="3"/>
      <c r="Q512" s="3"/>
      <c r="R512" s="3"/>
      <c r="S512" s="3"/>
      <c r="T512" s="3"/>
      <c r="U512" s="3"/>
      <c r="V512" s="3"/>
      <c r="W512" s="3"/>
      <c r="X512" s="3"/>
      <c r="Y512" s="3"/>
      <c r="Z512" s="3"/>
      <c r="AA512" s="3"/>
      <c r="AB512" s="3"/>
      <c r="AC512" s="3"/>
      <c r="AD512" s="3"/>
      <c r="AE512" s="3"/>
      <c r="AF512" s="3"/>
      <c r="AG512" s="3"/>
      <c r="AH512" s="3"/>
      <c r="AI512" s="3"/>
      <c r="AJ512" s="3"/>
    </row>
    <row r="513" spans="5:36" s="2" customFormat="1">
      <c r="E513" s="47"/>
      <c r="N513" s="128"/>
      <c r="O513" s="244"/>
      <c r="P513" s="3"/>
      <c r="Q513" s="3"/>
      <c r="R513" s="3"/>
      <c r="S513" s="3"/>
      <c r="T513" s="3"/>
      <c r="U513" s="3"/>
      <c r="V513" s="3"/>
      <c r="W513" s="3"/>
      <c r="X513" s="3"/>
      <c r="Y513" s="3"/>
      <c r="Z513" s="3"/>
      <c r="AA513" s="3"/>
      <c r="AB513" s="3"/>
      <c r="AC513" s="3"/>
      <c r="AD513" s="3"/>
      <c r="AE513" s="3"/>
      <c r="AF513" s="3"/>
      <c r="AG513" s="3"/>
      <c r="AH513" s="3"/>
      <c r="AI513" s="3"/>
      <c r="AJ513" s="3"/>
    </row>
    <row r="514" spans="5:36" s="2" customFormat="1">
      <c r="E514" s="47"/>
      <c r="N514" s="128"/>
      <c r="O514" s="244"/>
      <c r="P514" s="3"/>
      <c r="Q514" s="3"/>
      <c r="R514" s="3"/>
      <c r="S514" s="3"/>
      <c r="T514" s="3"/>
      <c r="U514" s="3"/>
      <c r="V514" s="3"/>
      <c r="W514" s="3"/>
      <c r="X514" s="3"/>
      <c r="Y514" s="3"/>
      <c r="Z514" s="3"/>
      <c r="AA514" s="3"/>
      <c r="AB514" s="3"/>
      <c r="AC514" s="3"/>
      <c r="AD514" s="3"/>
      <c r="AE514" s="3"/>
      <c r="AF514" s="3"/>
      <c r="AG514" s="3"/>
      <c r="AH514" s="3"/>
      <c r="AI514" s="3"/>
      <c r="AJ514" s="3"/>
    </row>
    <row r="515" spans="5:36" s="2" customFormat="1">
      <c r="E515" s="47"/>
      <c r="N515" s="128"/>
      <c r="O515" s="244"/>
      <c r="P515" s="3"/>
      <c r="Q515" s="3"/>
      <c r="R515" s="3"/>
      <c r="S515" s="3"/>
      <c r="T515" s="3"/>
      <c r="U515" s="3"/>
      <c r="V515" s="3"/>
      <c r="W515" s="3"/>
      <c r="X515" s="3"/>
      <c r="Y515" s="3"/>
      <c r="Z515" s="3"/>
      <c r="AA515" s="3"/>
      <c r="AB515" s="3"/>
      <c r="AC515" s="3"/>
      <c r="AD515" s="3"/>
      <c r="AE515" s="3"/>
      <c r="AF515" s="3"/>
      <c r="AG515" s="3"/>
      <c r="AH515" s="3"/>
      <c r="AI515" s="3"/>
      <c r="AJ515" s="3"/>
    </row>
    <row r="516" spans="5:36" s="2" customFormat="1">
      <c r="E516" s="47"/>
      <c r="N516" s="128"/>
      <c r="O516" s="244"/>
      <c r="P516" s="3"/>
      <c r="Q516" s="3"/>
      <c r="R516" s="3"/>
      <c r="S516" s="3"/>
      <c r="T516" s="3"/>
      <c r="U516" s="3"/>
      <c r="V516" s="3"/>
      <c r="W516" s="3"/>
      <c r="X516" s="3"/>
      <c r="Y516" s="3"/>
      <c r="Z516" s="3"/>
      <c r="AA516" s="3"/>
      <c r="AB516" s="3"/>
      <c r="AC516" s="3"/>
      <c r="AD516" s="3"/>
      <c r="AE516" s="3"/>
      <c r="AF516" s="3"/>
      <c r="AG516" s="3"/>
      <c r="AH516" s="3"/>
      <c r="AI516" s="3"/>
      <c r="AJ516" s="3"/>
    </row>
    <row r="517" spans="5:36" s="2" customFormat="1">
      <c r="E517" s="47"/>
      <c r="N517" s="128"/>
      <c r="O517" s="244"/>
      <c r="P517" s="3"/>
      <c r="Q517" s="3"/>
      <c r="R517" s="3"/>
      <c r="S517" s="3"/>
      <c r="T517" s="3"/>
      <c r="U517" s="3"/>
      <c r="V517" s="3"/>
      <c r="W517" s="3"/>
      <c r="X517" s="3"/>
      <c r="Y517" s="3"/>
      <c r="Z517" s="3"/>
      <c r="AA517" s="3"/>
      <c r="AB517" s="3"/>
      <c r="AC517" s="3"/>
      <c r="AD517" s="3"/>
      <c r="AE517" s="3"/>
      <c r="AF517" s="3"/>
      <c r="AG517" s="3"/>
      <c r="AH517" s="3"/>
      <c r="AI517" s="3"/>
      <c r="AJ517" s="3"/>
    </row>
    <row r="518" spans="5:36" s="2" customFormat="1">
      <c r="E518" s="47"/>
      <c r="N518" s="128"/>
      <c r="O518" s="244"/>
      <c r="P518" s="3"/>
      <c r="Q518" s="3"/>
      <c r="R518" s="3"/>
      <c r="S518" s="3"/>
      <c r="T518" s="3"/>
      <c r="U518" s="3"/>
      <c r="V518" s="3"/>
      <c r="W518" s="3"/>
      <c r="X518" s="3"/>
      <c r="Y518" s="3"/>
      <c r="Z518" s="3"/>
      <c r="AA518" s="3"/>
      <c r="AB518" s="3"/>
      <c r="AC518" s="3"/>
      <c r="AD518" s="3"/>
      <c r="AE518" s="3"/>
      <c r="AF518" s="3"/>
      <c r="AG518" s="3"/>
      <c r="AH518" s="3"/>
      <c r="AI518" s="3"/>
      <c r="AJ518" s="3"/>
    </row>
    <row r="519" spans="5:36" s="2" customFormat="1">
      <c r="E519" s="47"/>
      <c r="N519" s="128"/>
      <c r="O519" s="244"/>
      <c r="P519" s="3"/>
      <c r="Q519" s="3"/>
      <c r="R519" s="3"/>
      <c r="S519" s="3"/>
      <c r="T519" s="3"/>
      <c r="U519" s="3"/>
      <c r="V519" s="3"/>
      <c r="W519" s="3"/>
      <c r="X519" s="3"/>
      <c r="Y519" s="3"/>
      <c r="Z519" s="3"/>
      <c r="AA519" s="3"/>
      <c r="AB519" s="3"/>
      <c r="AC519" s="3"/>
      <c r="AD519" s="3"/>
      <c r="AE519" s="3"/>
      <c r="AF519" s="3"/>
      <c r="AG519" s="3"/>
      <c r="AH519" s="3"/>
      <c r="AI519" s="3"/>
      <c r="AJ519" s="3"/>
    </row>
    <row r="520" spans="5:36" s="2" customFormat="1">
      <c r="E520" s="47"/>
      <c r="N520" s="128"/>
      <c r="O520" s="244"/>
      <c r="P520" s="3"/>
      <c r="Q520" s="3"/>
      <c r="R520" s="3"/>
      <c r="S520" s="3"/>
      <c r="T520" s="3"/>
      <c r="U520" s="3"/>
      <c r="V520" s="3"/>
      <c r="W520" s="3"/>
      <c r="X520" s="3"/>
      <c r="Y520" s="3"/>
      <c r="Z520" s="3"/>
      <c r="AA520" s="3"/>
      <c r="AB520" s="3"/>
      <c r="AC520" s="3"/>
      <c r="AD520" s="3"/>
      <c r="AE520" s="3"/>
      <c r="AF520" s="3"/>
      <c r="AG520" s="3"/>
      <c r="AH520" s="3"/>
      <c r="AI520" s="3"/>
      <c r="AJ520" s="3"/>
    </row>
    <row r="521" spans="5:36" s="2" customFormat="1">
      <c r="E521" s="47"/>
      <c r="N521" s="128"/>
      <c r="O521" s="244"/>
      <c r="P521" s="3"/>
      <c r="Q521" s="3"/>
      <c r="R521" s="3"/>
      <c r="S521" s="3"/>
      <c r="T521" s="3"/>
      <c r="U521" s="3"/>
      <c r="V521" s="3"/>
      <c r="W521" s="3"/>
      <c r="X521" s="3"/>
      <c r="Y521" s="3"/>
      <c r="Z521" s="3"/>
      <c r="AA521" s="3"/>
      <c r="AB521" s="3"/>
      <c r="AC521" s="3"/>
      <c r="AD521" s="3"/>
      <c r="AE521" s="3"/>
      <c r="AF521" s="3"/>
      <c r="AG521" s="3"/>
      <c r="AH521" s="3"/>
      <c r="AI521" s="3"/>
      <c r="AJ521" s="3"/>
    </row>
    <row r="522" spans="5:36" s="2" customFormat="1">
      <c r="E522" s="47"/>
      <c r="N522" s="128"/>
      <c r="O522" s="244"/>
      <c r="P522" s="3"/>
      <c r="Q522" s="3"/>
      <c r="R522" s="3"/>
      <c r="S522" s="3"/>
      <c r="T522" s="3"/>
      <c r="U522" s="3"/>
      <c r="V522" s="3"/>
      <c r="W522" s="3"/>
      <c r="X522" s="3"/>
      <c r="Y522" s="3"/>
      <c r="Z522" s="3"/>
      <c r="AA522" s="3"/>
      <c r="AB522" s="3"/>
      <c r="AC522" s="3"/>
      <c r="AD522" s="3"/>
      <c r="AE522" s="3"/>
      <c r="AF522" s="3"/>
      <c r="AG522" s="3"/>
      <c r="AH522" s="3"/>
      <c r="AI522" s="3"/>
      <c r="AJ522" s="3"/>
    </row>
    <row r="523" spans="5:36" s="2" customFormat="1">
      <c r="E523" s="47"/>
      <c r="N523" s="128"/>
      <c r="O523" s="244"/>
      <c r="P523" s="3"/>
      <c r="Q523" s="3"/>
      <c r="R523" s="3"/>
      <c r="S523" s="3"/>
      <c r="T523" s="3"/>
      <c r="U523" s="3"/>
      <c r="V523" s="3"/>
      <c r="W523" s="3"/>
      <c r="X523" s="3"/>
      <c r="Y523" s="3"/>
      <c r="Z523" s="3"/>
      <c r="AA523" s="3"/>
      <c r="AB523" s="3"/>
      <c r="AC523" s="3"/>
      <c r="AD523" s="3"/>
      <c r="AE523" s="3"/>
      <c r="AF523" s="3"/>
      <c r="AG523" s="3"/>
      <c r="AH523" s="3"/>
      <c r="AI523" s="3"/>
      <c r="AJ523" s="3"/>
    </row>
    <row r="524" spans="5:36" s="2" customFormat="1">
      <c r="E524" s="47"/>
      <c r="N524" s="128"/>
      <c r="O524" s="244"/>
      <c r="P524" s="3"/>
      <c r="Q524" s="3"/>
      <c r="R524" s="3"/>
      <c r="S524" s="3"/>
      <c r="T524" s="3"/>
      <c r="U524" s="3"/>
      <c r="V524" s="3"/>
      <c r="W524" s="3"/>
      <c r="X524" s="3"/>
      <c r="Y524" s="3"/>
      <c r="Z524" s="3"/>
      <c r="AA524" s="3"/>
      <c r="AB524" s="3"/>
      <c r="AC524" s="3"/>
      <c r="AD524" s="3"/>
      <c r="AE524" s="3"/>
      <c r="AF524" s="3"/>
      <c r="AG524" s="3"/>
      <c r="AH524" s="3"/>
      <c r="AI524" s="3"/>
      <c r="AJ524" s="3"/>
    </row>
    <row r="525" spans="5:36" s="2" customFormat="1">
      <c r="E525" s="47"/>
      <c r="N525" s="128"/>
      <c r="O525" s="244"/>
      <c r="P525" s="3"/>
      <c r="Q525" s="3"/>
      <c r="R525" s="3"/>
      <c r="S525" s="3"/>
      <c r="T525" s="3"/>
      <c r="U525" s="3"/>
      <c r="V525" s="3"/>
      <c r="W525" s="3"/>
      <c r="X525" s="3"/>
      <c r="Y525" s="3"/>
      <c r="Z525" s="3"/>
      <c r="AA525" s="3"/>
      <c r="AB525" s="3"/>
      <c r="AC525" s="3"/>
      <c r="AD525" s="3"/>
      <c r="AE525" s="3"/>
      <c r="AF525" s="3"/>
      <c r="AG525" s="3"/>
      <c r="AH525" s="3"/>
      <c r="AI525" s="3"/>
      <c r="AJ525" s="3"/>
    </row>
    <row r="526" spans="5:36" s="2" customFormat="1">
      <c r="E526" s="47"/>
      <c r="N526" s="128"/>
      <c r="O526" s="244"/>
      <c r="P526" s="3"/>
      <c r="Q526" s="3"/>
      <c r="R526" s="3"/>
      <c r="S526" s="3"/>
      <c r="T526" s="3"/>
      <c r="U526" s="3"/>
      <c r="V526" s="3"/>
      <c r="W526" s="3"/>
      <c r="X526" s="3"/>
      <c r="Y526" s="3"/>
      <c r="Z526" s="3"/>
      <c r="AA526" s="3"/>
      <c r="AB526" s="3"/>
      <c r="AC526" s="3"/>
      <c r="AD526" s="3"/>
      <c r="AE526" s="3"/>
      <c r="AF526" s="3"/>
      <c r="AG526" s="3"/>
      <c r="AH526" s="3"/>
      <c r="AI526" s="3"/>
      <c r="AJ526" s="3"/>
    </row>
    <row r="527" spans="5:36" s="2" customFormat="1">
      <c r="E527" s="47"/>
      <c r="N527" s="128"/>
      <c r="O527" s="244"/>
      <c r="P527" s="3"/>
      <c r="Q527" s="3"/>
      <c r="R527" s="3"/>
      <c r="S527" s="3"/>
      <c r="T527" s="3"/>
      <c r="U527" s="3"/>
      <c r="V527" s="3"/>
      <c r="W527" s="3"/>
      <c r="X527" s="3"/>
      <c r="Y527" s="3"/>
      <c r="Z527" s="3"/>
      <c r="AA527" s="3"/>
      <c r="AB527" s="3"/>
      <c r="AC527" s="3"/>
      <c r="AD527" s="3"/>
      <c r="AE527" s="3"/>
      <c r="AF527" s="3"/>
      <c r="AG527" s="3"/>
      <c r="AH527" s="3"/>
      <c r="AI527" s="3"/>
      <c r="AJ527" s="3"/>
    </row>
    <row r="528" spans="5:36" s="2" customFormat="1">
      <c r="E528" s="47"/>
      <c r="N528" s="128"/>
      <c r="O528" s="244"/>
      <c r="P528" s="3"/>
      <c r="Q528" s="3"/>
      <c r="R528" s="3"/>
      <c r="S528" s="3"/>
      <c r="T528" s="3"/>
      <c r="U528" s="3"/>
      <c r="V528" s="3"/>
      <c r="W528" s="3"/>
      <c r="X528" s="3"/>
      <c r="Y528" s="3"/>
      <c r="Z528" s="3"/>
      <c r="AA528" s="3"/>
      <c r="AB528" s="3"/>
      <c r="AC528" s="3"/>
      <c r="AD528" s="3"/>
      <c r="AE528" s="3"/>
      <c r="AF528" s="3"/>
      <c r="AG528" s="3"/>
      <c r="AH528" s="3"/>
      <c r="AI528" s="3"/>
      <c r="AJ528" s="3"/>
    </row>
    <row r="529" spans="5:36" s="2" customFormat="1">
      <c r="E529" s="47"/>
      <c r="N529" s="128"/>
      <c r="O529" s="244"/>
      <c r="P529" s="3"/>
      <c r="Q529" s="3"/>
      <c r="R529" s="3"/>
      <c r="S529" s="3"/>
      <c r="T529" s="3"/>
      <c r="U529" s="3"/>
      <c r="V529" s="3"/>
      <c r="W529" s="3"/>
      <c r="X529" s="3"/>
      <c r="Y529" s="3"/>
      <c r="Z529" s="3"/>
      <c r="AA529" s="3"/>
      <c r="AB529" s="3"/>
      <c r="AC529" s="3"/>
      <c r="AD529" s="3"/>
      <c r="AE529" s="3"/>
      <c r="AF529" s="3"/>
      <c r="AG529" s="3"/>
      <c r="AH529" s="3"/>
      <c r="AI529" s="3"/>
      <c r="AJ529" s="3"/>
    </row>
    <row r="530" spans="5:36" s="2" customFormat="1">
      <c r="E530" s="47"/>
      <c r="N530" s="128"/>
      <c r="O530" s="244"/>
      <c r="P530" s="3"/>
      <c r="Q530" s="3"/>
      <c r="R530" s="3"/>
      <c r="S530" s="3"/>
      <c r="T530" s="3"/>
      <c r="U530" s="3"/>
      <c r="V530" s="3"/>
      <c r="W530" s="3"/>
      <c r="X530" s="3"/>
      <c r="Y530" s="3"/>
      <c r="Z530" s="3"/>
      <c r="AA530" s="3"/>
      <c r="AB530" s="3"/>
      <c r="AC530" s="3"/>
      <c r="AD530" s="3"/>
      <c r="AE530" s="3"/>
      <c r="AF530" s="3"/>
      <c r="AG530" s="3"/>
      <c r="AH530" s="3"/>
      <c r="AI530" s="3"/>
      <c r="AJ530" s="3"/>
    </row>
    <row r="531" spans="5:36" s="2" customFormat="1">
      <c r="E531" s="47"/>
      <c r="N531" s="128"/>
      <c r="O531" s="244"/>
      <c r="P531" s="3"/>
      <c r="Q531" s="3"/>
      <c r="R531" s="3"/>
      <c r="S531" s="3"/>
      <c r="T531" s="3"/>
      <c r="U531" s="3"/>
      <c r="V531" s="3"/>
      <c r="W531" s="3"/>
      <c r="X531" s="3"/>
      <c r="Y531" s="3"/>
      <c r="Z531" s="3"/>
      <c r="AA531" s="3"/>
      <c r="AB531" s="3"/>
      <c r="AC531" s="3"/>
      <c r="AD531" s="3"/>
      <c r="AE531" s="3"/>
      <c r="AF531" s="3"/>
      <c r="AG531" s="3"/>
      <c r="AH531" s="3"/>
      <c r="AI531" s="3"/>
      <c r="AJ531" s="3"/>
    </row>
    <row r="532" spans="5:36" s="2" customFormat="1">
      <c r="E532" s="47"/>
      <c r="N532" s="128"/>
      <c r="O532" s="244"/>
      <c r="P532" s="3"/>
      <c r="Q532" s="3"/>
      <c r="R532" s="3"/>
      <c r="S532" s="3"/>
      <c r="T532" s="3"/>
      <c r="U532" s="3"/>
      <c r="V532" s="3"/>
      <c r="W532" s="3"/>
      <c r="X532" s="3"/>
      <c r="Y532" s="3"/>
      <c r="Z532" s="3"/>
      <c r="AA532" s="3"/>
      <c r="AB532" s="3"/>
      <c r="AC532" s="3"/>
      <c r="AD532" s="3"/>
      <c r="AE532" s="3"/>
      <c r="AF532" s="3"/>
      <c r="AG532" s="3"/>
      <c r="AH532" s="3"/>
      <c r="AI532" s="3"/>
      <c r="AJ532" s="3"/>
    </row>
    <row r="533" spans="5:36" s="2" customFormat="1">
      <c r="E533" s="47"/>
      <c r="N533" s="128"/>
      <c r="O533" s="244"/>
      <c r="P533" s="3"/>
      <c r="Q533" s="3"/>
      <c r="R533" s="3"/>
      <c r="S533" s="3"/>
      <c r="T533" s="3"/>
      <c r="U533" s="3"/>
      <c r="V533" s="3"/>
      <c r="W533" s="3"/>
      <c r="X533" s="3"/>
      <c r="Y533" s="3"/>
      <c r="Z533" s="3"/>
      <c r="AA533" s="3"/>
      <c r="AB533" s="3"/>
      <c r="AC533" s="3"/>
      <c r="AD533" s="3"/>
      <c r="AE533" s="3"/>
      <c r="AF533" s="3"/>
      <c r="AG533" s="3"/>
      <c r="AH533" s="3"/>
      <c r="AI533" s="3"/>
      <c r="AJ533" s="3"/>
    </row>
    <row r="534" spans="5:36" s="2" customFormat="1">
      <c r="E534" s="47"/>
      <c r="N534" s="128"/>
      <c r="O534" s="244"/>
      <c r="P534" s="3"/>
      <c r="Q534" s="3"/>
      <c r="R534" s="3"/>
      <c r="S534" s="3"/>
      <c r="T534" s="3"/>
      <c r="U534" s="3"/>
      <c r="V534" s="3"/>
      <c r="W534" s="3"/>
      <c r="X534" s="3"/>
      <c r="Y534" s="3"/>
      <c r="Z534" s="3"/>
      <c r="AA534" s="3"/>
      <c r="AB534" s="3"/>
      <c r="AC534" s="3"/>
      <c r="AD534" s="3"/>
      <c r="AE534" s="3"/>
      <c r="AF534" s="3"/>
      <c r="AG534" s="3"/>
      <c r="AH534" s="3"/>
      <c r="AI534" s="3"/>
      <c r="AJ534" s="3"/>
    </row>
    <row r="535" spans="5:36" s="2" customFormat="1">
      <c r="E535" s="47"/>
      <c r="N535" s="128"/>
      <c r="O535" s="244"/>
      <c r="P535" s="3"/>
      <c r="Q535" s="3"/>
      <c r="R535" s="3"/>
      <c r="S535" s="3"/>
      <c r="T535" s="3"/>
      <c r="U535" s="3"/>
      <c r="V535" s="3"/>
      <c r="W535" s="3"/>
      <c r="X535" s="3"/>
      <c r="Y535" s="3"/>
      <c r="Z535" s="3"/>
      <c r="AA535" s="3"/>
      <c r="AB535" s="3"/>
      <c r="AC535" s="3"/>
      <c r="AD535" s="3"/>
      <c r="AE535" s="3"/>
      <c r="AF535" s="3"/>
      <c r="AG535" s="3"/>
      <c r="AH535" s="3"/>
      <c r="AI535" s="3"/>
      <c r="AJ535" s="3"/>
    </row>
    <row r="536" spans="5:36" s="2" customFormat="1">
      <c r="E536" s="47"/>
      <c r="N536" s="128"/>
      <c r="O536" s="244"/>
      <c r="P536" s="3"/>
      <c r="Q536" s="3"/>
      <c r="R536" s="3"/>
      <c r="S536" s="3"/>
      <c r="T536" s="3"/>
      <c r="U536" s="3"/>
      <c r="V536" s="3"/>
      <c r="W536" s="3"/>
      <c r="X536" s="3"/>
      <c r="Y536" s="3"/>
      <c r="Z536" s="3"/>
      <c r="AA536" s="3"/>
      <c r="AB536" s="3"/>
      <c r="AC536" s="3"/>
      <c r="AD536" s="3"/>
      <c r="AE536" s="3"/>
      <c r="AF536" s="3"/>
      <c r="AG536" s="3"/>
      <c r="AH536" s="3"/>
      <c r="AI536" s="3"/>
      <c r="AJ536" s="3"/>
    </row>
    <row r="537" spans="5:36" s="2" customFormat="1">
      <c r="E537" s="47"/>
      <c r="N537" s="128"/>
      <c r="O537" s="244"/>
      <c r="P537" s="3"/>
      <c r="Q537" s="3"/>
      <c r="R537" s="3"/>
      <c r="S537" s="3"/>
      <c r="T537" s="3"/>
      <c r="U537" s="3"/>
      <c r="V537" s="3"/>
      <c r="W537" s="3"/>
      <c r="X537" s="3"/>
      <c r="Y537" s="3"/>
      <c r="Z537" s="3"/>
      <c r="AA537" s="3"/>
      <c r="AB537" s="3"/>
      <c r="AC537" s="3"/>
      <c r="AD537" s="3"/>
      <c r="AE537" s="3"/>
      <c r="AF537" s="3"/>
      <c r="AG537" s="3"/>
      <c r="AH537" s="3"/>
      <c r="AI537" s="3"/>
      <c r="AJ537" s="3"/>
    </row>
    <row r="538" spans="5:36" s="2" customFormat="1">
      <c r="E538" s="47"/>
      <c r="N538" s="128"/>
      <c r="O538" s="244"/>
      <c r="P538" s="3"/>
      <c r="Q538" s="3"/>
      <c r="R538" s="3"/>
      <c r="S538" s="3"/>
      <c r="T538" s="3"/>
      <c r="U538" s="3"/>
      <c r="V538" s="3"/>
      <c r="W538" s="3"/>
      <c r="X538" s="3"/>
      <c r="Y538" s="3"/>
      <c r="Z538" s="3"/>
      <c r="AA538" s="3"/>
      <c r="AB538" s="3"/>
      <c r="AC538" s="3"/>
      <c r="AD538" s="3"/>
      <c r="AE538" s="3"/>
      <c r="AF538" s="3"/>
      <c r="AG538" s="3"/>
      <c r="AH538" s="3"/>
      <c r="AI538" s="3"/>
      <c r="AJ538" s="3"/>
    </row>
    <row r="539" spans="5:36" s="2" customFormat="1">
      <c r="E539" s="47"/>
      <c r="N539" s="128"/>
      <c r="O539" s="244"/>
      <c r="P539" s="3"/>
      <c r="Q539" s="3"/>
      <c r="R539" s="3"/>
      <c r="S539" s="3"/>
      <c r="T539" s="3"/>
      <c r="U539" s="3"/>
      <c r="V539" s="3"/>
      <c r="W539" s="3"/>
      <c r="X539" s="3"/>
      <c r="Y539" s="3"/>
      <c r="Z539" s="3"/>
      <c r="AA539" s="3"/>
      <c r="AB539" s="3"/>
      <c r="AC539" s="3"/>
      <c r="AD539" s="3"/>
      <c r="AE539" s="3"/>
      <c r="AF539" s="3"/>
      <c r="AG539" s="3"/>
      <c r="AH539" s="3"/>
      <c r="AI539" s="3"/>
      <c r="AJ539" s="3"/>
    </row>
    <row r="540" spans="5:36" s="2" customFormat="1">
      <c r="E540" s="47"/>
      <c r="N540" s="128"/>
      <c r="O540" s="244"/>
      <c r="P540" s="3"/>
      <c r="Q540" s="3"/>
      <c r="R540" s="3"/>
      <c r="S540" s="3"/>
      <c r="T540" s="3"/>
      <c r="U540" s="3"/>
      <c r="V540" s="3"/>
      <c r="W540" s="3"/>
      <c r="X540" s="3"/>
      <c r="Y540" s="3"/>
      <c r="Z540" s="3"/>
      <c r="AA540" s="3"/>
      <c r="AB540" s="3"/>
      <c r="AC540" s="3"/>
      <c r="AD540" s="3"/>
      <c r="AE540" s="3"/>
      <c r="AF540" s="3"/>
      <c r="AG540" s="3"/>
      <c r="AH540" s="3"/>
      <c r="AI540" s="3"/>
      <c r="AJ540" s="3"/>
    </row>
    <row r="541" spans="5:36" s="2" customFormat="1">
      <c r="E541" s="47"/>
      <c r="N541" s="128"/>
      <c r="O541" s="244"/>
      <c r="P541" s="3"/>
      <c r="Q541" s="3"/>
      <c r="R541" s="3"/>
      <c r="S541" s="3"/>
      <c r="T541" s="3"/>
      <c r="U541" s="3"/>
      <c r="V541" s="3"/>
      <c r="W541" s="3"/>
      <c r="X541" s="3"/>
      <c r="Y541" s="3"/>
      <c r="Z541" s="3"/>
      <c r="AA541" s="3"/>
      <c r="AB541" s="3"/>
      <c r="AC541" s="3"/>
      <c r="AD541" s="3"/>
      <c r="AE541" s="3"/>
      <c r="AF541" s="3"/>
      <c r="AG541" s="3"/>
      <c r="AH541" s="3"/>
      <c r="AI541" s="3"/>
      <c r="AJ541" s="3"/>
    </row>
    <row r="542" spans="5:36" s="2" customFormat="1">
      <c r="E542" s="47"/>
      <c r="N542" s="128"/>
      <c r="O542" s="244"/>
      <c r="P542" s="3"/>
      <c r="Q542" s="3"/>
      <c r="R542" s="3"/>
      <c r="S542" s="3"/>
      <c r="T542" s="3"/>
      <c r="U542" s="3"/>
      <c r="V542" s="3"/>
      <c r="W542" s="3"/>
      <c r="X542" s="3"/>
      <c r="Y542" s="3"/>
      <c r="Z542" s="3"/>
      <c r="AA542" s="3"/>
      <c r="AB542" s="3"/>
      <c r="AC542" s="3"/>
      <c r="AD542" s="3"/>
      <c r="AE542" s="3"/>
      <c r="AF542" s="3"/>
      <c r="AG542" s="3"/>
      <c r="AH542" s="3"/>
      <c r="AI542" s="3"/>
      <c r="AJ542" s="3"/>
    </row>
    <row r="543" spans="5:36" s="2" customFormat="1">
      <c r="E543" s="47"/>
      <c r="N543" s="128"/>
      <c r="O543" s="244"/>
      <c r="P543" s="3"/>
      <c r="Q543" s="3"/>
      <c r="R543" s="3"/>
      <c r="S543" s="3"/>
      <c r="T543" s="3"/>
      <c r="U543" s="3"/>
      <c r="V543" s="3"/>
      <c r="W543" s="3"/>
      <c r="X543" s="3"/>
      <c r="Y543" s="3"/>
      <c r="Z543" s="3"/>
      <c r="AA543" s="3"/>
      <c r="AB543" s="3"/>
      <c r="AC543" s="3"/>
      <c r="AD543" s="3"/>
      <c r="AE543" s="3"/>
      <c r="AF543" s="3"/>
      <c r="AG543" s="3"/>
      <c r="AH543" s="3"/>
      <c r="AI543" s="3"/>
      <c r="AJ543" s="3"/>
    </row>
    <row r="544" spans="5:36" s="2" customFormat="1">
      <c r="E544" s="47"/>
      <c r="N544" s="128"/>
      <c r="O544" s="244"/>
      <c r="P544" s="3"/>
      <c r="Q544" s="3"/>
      <c r="R544" s="3"/>
      <c r="S544" s="3"/>
      <c r="T544" s="3"/>
      <c r="U544" s="3"/>
      <c r="V544" s="3"/>
      <c r="W544" s="3"/>
      <c r="X544" s="3"/>
      <c r="Y544" s="3"/>
      <c r="Z544" s="3"/>
      <c r="AA544" s="3"/>
      <c r="AB544" s="3"/>
      <c r="AC544" s="3"/>
      <c r="AD544" s="3"/>
      <c r="AE544" s="3"/>
      <c r="AF544" s="3"/>
      <c r="AG544" s="3"/>
      <c r="AH544" s="3"/>
      <c r="AI544" s="3"/>
      <c r="AJ544" s="3"/>
    </row>
    <row r="545" spans="5:36" s="2" customFormat="1">
      <c r="E545" s="47"/>
      <c r="N545" s="128"/>
      <c r="O545" s="244"/>
      <c r="P545" s="3"/>
      <c r="Q545" s="3"/>
      <c r="R545" s="3"/>
      <c r="S545" s="3"/>
      <c r="T545" s="3"/>
      <c r="U545" s="3"/>
      <c r="V545" s="3"/>
      <c r="W545" s="3"/>
      <c r="X545" s="3"/>
      <c r="Y545" s="3"/>
      <c r="Z545" s="3"/>
      <c r="AA545" s="3"/>
      <c r="AB545" s="3"/>
      <c r="AC545" s="3"/>
      <c r="AD545" s="3"/>
      <c r="AE545" s="3"/>
      <c r="AF545" s="3"/>
      <c r="AG545" s="3"/>
      <c r="AH545" s="3"/>
      <c r="AI545" s="3"/>
      <c r="AJ545" s="3"/>
    </row>
    <row r="546" spans="5:36" s="2" customFormat="1">
      <c r="E546" s="47"/>
      <c r="N546" s="128"/>
      <c r="O546" s="244"/>
      <c r="P546" s="3"/>
      <c r="Q546" s="3"/>
      <c r="R546" s="3"/>
      <c r="S546" s="3"/>
      <c r="T546" s="3"/>
      <c r="U546" s="3"/>
      <c r="V546" s="3"/>
      <c r="W546" s="3"/>
      <c r="X546" s="3"/>
      <c r="Y546" s="3"/>
      <c r="Z546" s="3"/>
      <c r="AA546" s="3"/>
      <c r="AB546" s="3"/>
      <c r="AC546" s="3"/>
      <c r="AD546" s="3"/>
      <c r="AE546" s="3"/>
      <c r="AF546" s="3"/>
      <c r="AG546" s="3"/>
      <c r="AH546" s="3"/>
      <c r="AI546" s="3"/>
      <c r="AJ546" s="3"/>
    </row>
    <row r="547" spans="5:36" s="2" customFormat="1">
      <c r="E547" s="47"/>
      <c r="N547" s="128"/>
      <c r="O547" s="244"/>
      <c r="P547" s="3"/>
      <c r="Q547" s="3"/>
      <c r="R547" s="3"/>
      <c r="S547" s="3"/>
      <c r="T547" s="3"/>
      <c r="U547" s="3"/>
      <c r="V547" s="3"/>
      <c r="W547" s="3"/>
      <c r="X547" s="3"/>
      <c r="Y547" s="3"/>
      <c r="Z547" s="3"/>
      <c r="AA547" s="3"/>
      <c r="AB547" s="3"/>
      <c r="AC547" s="3"/>
      <c r="AD547" s="3"/>
      <c r="AE547" s="3"/>
      <c r="AF547" s="3"/>
      <c r="AG547" s="3"/>
      <c r="AH547" s="3"/>
      <c r="AI547" s="3"/>
      <c r="AJ547" s="3"/>
    </row>
    <row r="548" spans="5:36" s="2" customFormat="1">
      <c r="E548" s="47"/>
      <c r="N548" s="128"/>
      <c r="O548" s="244"/>
      <c r="P548" s="3"/>
      <c r="Q548" s="3"/>
      <c r="R548" s="3"/>
      <c r="S548" s="3"/>
      <c r="T548" s="3"/>
      <c r="U548" s="3"/>
      <c r="V548" s="3"/>
      <c r="W548" s="3"/>
      <c r="X548" s="3"/>
      <c r="Y548" s="3"/>
      <c r="Z548" s="3"/>
      <c r="AA548" s="3"/>
      <c r="AB548" s="3"/>
      <c r="AC548" s="3"/>
      <c r="AD548" s="3"/>
      <c r="AE548" s="3"/>
      <c r="AF548" s="3"/>
      <c r="AG548" s="3"/>
      <c r="AH548" s="3"/>
      <c r="AI548" s="3"/>
      <c r="AJ548" s="3"/>
    </row>
    <row r="549" spans="5:36" s="2" customFormat="1">
      <c r="E549" s="47"/>
      <c r="N549" s="128"/>
      <c r="O549" s="244"/>
      <c r="P549" s="3"/>
      <c r="Q549" s="3"/>
      <c r="R549" s="3"/>
      <c r="S549" s="3"/>
      <c r="T549" s="3"/>
      <c r="U549" s="3"/>
      <c r="V549" s="3"/>
      <c r="W549" s="3"/>
      <c r="X549" s="3"/>
      <c r="Y549" s="3"/>
      <c r="Z549" s="3"/>
      <c r="AA549" s="3"/>
      <c r="AB549" s="3"/>
      <c r="AC549" s="3"/>
      <c r="AD549" s="3"/>
      <c r="AE549" s="3"/>
      <c r="AF549" s="3"/>
      <c r="AG549" s="3"/>
      <c r="AH549" s="3"/>
      <c r="AI549" s="3"/>
      <c r="AJ549" s="3"/>
    </row>
    <row r="550" spans="5:36" s="2" customFormat="1">
      <c r="E550" s="47"/>
      <c r="N550" s="128"/>
      <c r="O550" s="244"/>
      <c r="P550" s="3"/>
      <c r="Q550" s="3"/>
      <c r="R550" s="3"/>
      <c r="S550" s="3"/>
      <c r="T550" s="3"/>
      <c r="U550" s="3"/>
      <c r="V550" s="3"/>
      <c r="W550" s="3"/>
      <c r="X550" s="3"/>
      <c r="Y550" s="3"/>
      <c r="Z550" s="3"/>
      <c r="AA550" s="3"/>
      <c r="AB550" s="3"/>
      <c r="AC550" s="3"/>
      <c r="AD550" s="3"/>
      <c r="AE550" s="3"/>
      <c r="AF550" s="3"/>
      <c r="AG550" s="3"/>
      <c r="AH550" s="3"/>
      <c r="AI550" s="3"/>
      <c r="AJ550" s="3"/>
    </row>
    <row r="551" spans="5:36" s="2" customFormat="1">
      <c r="E551" s="47"/>
      <c r="N551" s="128"/>
      <c r="O551" s="244"/>
      <c r="P551" s="3"/>
      <c r="Q551" s="3"/>
      <c r="R551" s="3"/>
      <c r="S551" s="3"/>
      <c r="T551" s="3"/>
      <c r="U551" s="3"/>
      <c r="V551" s="3"/>
      <c r="W551" s="3"/>
      <c r="X551" s="3"/>
      <c r="Y551" s="3"/>
      <c r="Z551" s="3"/>
      <c r="AA551" s="3"/>
      <c r="AB551" s="3"/>
      <c r="AC551" s="3"/>
      <c r="AD551" s="3"/>
      <c r="AE551" s="3"/>
      <c r="AF551" s="3"/>
      <c r="AG551" s="3"/>
      <c r="AH551" s="3"/>
      <c r="AI551" s="3"/>
      <c r="AJ551" s="3"/>
    </row>
    <row r="552" spans="5:36" s="2" customFormat="1">
      <c r="E552" s="47"/>
      <c r="N552" s="128"/>
      <c r="O552" s="244"/>
      <c r="P552" s="3"/>
      <c r="Q552" s="3"/>
      <c r="R552" s="3"/>
      <c r="S552" s="3"/>
      <c r="T552" s="3"/>
      <c r="U552" s="3"/>
      <c r="V552" s="3"/>
      <c r="W552" s="3"/>
      <c r="X552" s="3"/>
      <c r="Y552" s="3"/>
      <c r="Z552" s="3"/>
      <c r="AA552" s="3"/>
      <c r="AB552" s="3"/>
      <c r="AC552" s="3"/>
      <c r="AD552" s="3"/>
      <c r="AE552" s="3"/>
      <c r="AF552" s="3"/>
      <c r="AG552" s="3"/>
      <c r="AH552" s="3"/>
      <c r="AI552" s="3"/>
      <c r="AJ552" s="3"/>
    </row>
    <row r="553" spans="5:36" s="2" customFormat="1">
      <c r="E553" s="47"/>
      <c r="N553" s="128"/>
      <c r="O553" s="244"/>
      <c r="P553" s="3"/>
      <c r="Q553" s="3"/>
      <c r="R553" s="3"/>
      <c r="S553" s="3"/>
      <c r="T553" s="3"/>
      <c r="U553" s="3"/>
      <c r="V553" s="3"/>
      <c r="W553" s="3"/>
      <c r="X553" s="3"/>
      <c r="Y553" s="3"/>
      <c r="Z553" s="3"/>
      <c r="AA553" s="3"/>
      <c r="AB553" s="3"/>
      <c r="AC553" s="3"/>
      <c r="AD553" s="3"/>
      <c r="AE553" s="3"/>
      <c r="AF553" s="3"/>
      <c r="AG553" s="3"/>
      <c r="AH553" s="3"/>
      <c r="AI553" s="3"/>
      <c r="AJ553" s="3"/>
    </row>
    <row r="554" spans="5:36" s="2" customFormat="1">
      <c r="E554" s="47"/>
      <c r="N554" s="128"/>
      <c r="O554" s="244"/>
      <c r="P554" s="3"/>
      <c r="Q554" s="3"/>
      <c r="R554" s="3"/>
      <c r="S554" s="3"/>
      <c r="T554" s="3"/>
      <c r="U554" s="3"/>
      <c r="V554" s="3"/>
      <c r="W554" s="3"/>
      <c r="X554" s="3"/>
      <c r="Y554" s="3"/>
      <c r="Z554" s="3"/>
      <c r="AA554" s="3"/>
      <c r="AB554" s="3"/>
      <c r="AC554" s="3"/>
      <c r="AD554" s="3"/>
      <c r="AE554" s="3"/>
      <c r="AF554" s="3"/>
      <c r="AG554" s="3"/>
      <c r="AH554" s="3"/>
      <c r="AI554" s="3"/>
      <c r="AJ554" s="3"/>
    </row>
    <row r="555" spans="5:36" s="2" customFormat="1">
      <c r="E555" s="47"/>
      <c r="N555" s="128"/>
      <c r="O555" s="244"/>
      <c r="P555" s="3"/>
      <c r="Q555" s="3"/>
      <c r="R555" s="3"/>
      <c r="S555" s="3"/>
      <c r="T555" s="3"/>
      <c r="U555" s="3"/>
      <c r="V555" s="3"/>
      <c r="W555" s="3"/>
      <c r="X555" s="3"/>
      <c r="Y555" s="3"/>
      <c r="Z555" s="3"/>
      <c r="AA555" s="3"/>
      <c r="AB555" s="3"/>
      <c r="AC555" s="3"/>
      <c r="AD555" s="3"/>
      <c r="AE555" s="3"/>
      <c r="AF555" s="3"/>
      <c r="AG555" s="3"/>
      <c r="AH555" s="3"/>
      <c r="AI555" s="3"/>
      <c r="AJ555" s="3"/>
    </row>
    <row r="556" spans="5:36" s="2" customFormat="1">
      <c r="E556" s="47"/>
      <c r="N556" s="128"/>
      <c r="O556" s="244"/>
      <c r="P556" s="3"/>
      <c r="Q556" s="3"/>
      <c r="R556" s="3"/>
      <c r="S556" s="3"/>
      <c r="T556" s="3"/>
      <c r="U556" s="3"/>
      <c r="V556" s="3"/>
      <c r="W556" s="3"/>
      <c r="X556" s="3"/>
      <c r="Y556" s="3"/>
      <c r="Z556" s="3"/>
      <c r="AA556" s="3"/>
      <c r="AB556" s="3"/>
      <c r="AC556" s="3"/>
      <c r="AD556" s="3"/>
      <c r="AE556" s="3"/>
      <c r="AF556" s="3"/>
      <c r="AG556" s="3"/>
      <c r="AH556" s="3"/>
      <c r="AI556" s="3"/>
      <c r="AJ556" s="3"/>
    </row>
    <row r="557" spans="5:36" s="2" customFormat="1">
      <c r="E557" s="47"/>
      <c r="N557" s="128"/>
      <c r="O557" s="244"/>
      <c r="P557" s="3"/>
      <c r="Q557" s="3"/>
      <c r="R557" s="3"/>
      <c r="S557" s="3"/>
      <c r="T557" s="3"/>
      <c r="U557" s="3"/>
      <c r="V557" s="3"/>
      <c r="W557" s="3"/>
      <c r="X557" s="3"/>
      <c r="Y557" s="3"/>
      <c r="Z557" s="3"/>
      <c r="AA557" s="3"/>
      <c r="AB557" s="3"/>
      <c r="AC557" s="3"/>
      <c r="AD557" s="3"/>
      <c r="AE557" s="3"/>
      <c r="AF557" s="3"/>
      <c r="AG557" s="3"/>
      <c r="AH557" s="3"/>
      <c r="AI557" s="3"/>
      <c r="AJ557" s="3"/>
    </row>
    <row r="558" spans="5:36" s="2" customFormat="1">
      <c r="E558" s="47"/>
      <c r="N558" s="128"/>
      <c r="O558" s="244"/>
      <c r="P558" s="3"/>
      <c r="Q558" s="3"/>
      <c r="R558" s="3"/>
      <c r="S558" s="3"/>
      <c r="T558" s="3"/>
      <c r="U558" s="3"/>
      <c r="V558" s="3"/>
      <c r="W558" s="3"/>
      <c r="X558" s="3"/>
      <c r="Y558" s="3"/>
      <c r="Z558" s="3"/>
      <c r="AA558" s="3"/>
      <c r="AB558" s="3"/>
      <c r="AC558" s="3"/>
      <c r="AD558" s="3"/>
      <c r="AE558" s="3"/>
      <c r="AF558" s="3"/>
      <c r="AG558" s="3"/>
      <c r="AH558" s="3"/>
      <c r="AI558" s="3"/>
      <c r="AJ558" s="3"/>
    </row>
    <row r="559" spans="5:36" s="2" customFormat="1">
      <c r="E559" s="47"/>
      <c r="N559" s="128"/>
      <c r="O559" s="244"/>
      <c r="P559" s="3"/>
      <c r="Q559" s="3"/>
      <c r="R559" s="3"/>
      <c r="S559" s="3"/>
      <c r="T559" s="3"/>
      <c r="U559" s="3"/>
      <c r="V559" s="3"/>
      <c r="W559" s="3"/>
      <c r="X559" s="3"/>
      <c r="Y559" s="3"/>
      <c r="Z559" s="3"/>
      <c r="AA559" s="3"/>
      <c r="AB559" s="3"/>
      <c r="AC559" s="3"/>
      <c r="AD559" s="3"/>
      <c r="AE559" s="3"/>
      <c r="AF559" s="3"/>
      <c r="AG559" s="3"/>
      <c r="AH559" s="3"/>
      <c r="AI559" s="3"/>
      <c r="AJ559" s="3"/>
    </row>
    <row r="560" spans="5:36" s="2" customFormat="1">
      <c r="E560" s="47"/>
      <c r="N560" s="128"/>
      <c r="O560" s="244"/>
      <c r="P560" s="3"/>
      <c r="Q560" s="3"/>
      <c r="R560" s="3"/>
      <c r="S560" s="3"/>
      <c r="T560" s="3"/>
      <c r="U560" s="3"/>
      <c r="V560" s="3"/>
      <c r="W560" s="3"/>
      <c r="X560" s="3"/>
      <c r="Y560" s="3"/>
      <c r="Z560" s="3"/>
      <c r="AA560" s="3"/>
      <c r="AB560" s="3"/>
      <c r="AC560" s="3"/>
      <c r="AD560" s="3"/>
      <c r="AE560" s="3"/>
      <c r="AF560" s="3"/>
      <c r="AG560" s="3"/>
      <c r="AH560" s="3"/>
      <c r="AI560" s="3"/>
      <c r="AJ560" s="3"/>
    </row>
    <row r="561" spans="5:36" s="2" customFormat="1">
      <c r="E561" s="47"/>
      <c r="N561" s="128"/>
      <c r="O561" s="244"/>
      <c r="P561" s="3"/>
      <c r="Q561" s="3"/>
      <c r="R561" s="3"/>
      <c r="S561" s="3"/>
      <c r="T561" s="3"/>
      <c r="U561" s="3"/>
      <c r="V561" s="3"/>
      <c r="W561" s="3"/>
      <c r="X561" s="3"/>
      <c r="Y561" s="3"/>
      <c r="Z561" s="3"/>
      <c r="AA561" s="3"/>
      <c r="AB561" s="3"/>
      <c r="AC561" s="3"/>
      <c r="AD561" s="3"/>
      <c r="AE561" s="3"/>
      <c r="AF561" s="3"/>
      <c r="AG561" s="3"/>
      <c r="AH561" s="3"/>
      <c r="AI561" s="3"/>
      <c r="AJ561" s="3"/>
    </row>
    <row r="562" spans="5:36" s="2" customFormat="1">
      <c r="E562" s="47"/>
      <c r="N562" s="128"/>
      <c r="O562" s="244"/>
      <c r="P562" s="3"/>
      <c r="Q562" s="3"/>
      <c r="R562" s="3"/>
      <c r="S562" s="3"/>
      <c r="T562" s="3"/>
      <c r="U562" s="3"/>
      <c r="V562" s="3"/>
      <c r="W562" s="3"/>
      <c r="X562" s="3"/>
      <c r="Y562" s="3"/>
      <c r="Z562" s="3"/>
      <c r="AA562" s="3"/>
      <c r="AB562" s="3"/>
      <c r="AC562" s="3"/>
      <c r="AD562" s="3"/>
      <c r="AE562" s="3"/>
      <c r="AF562" s="3"/>
      <c r="AG562" s="3"/>
      <c r="AH562" s="3"/>
      <c r="AI562" s="3"/>
      <c r="AJ562" s="3"/>
    </row>
    <row r="563" spans="5:36" s="2" customFormat="1">
      <c r="E563" s="47"/>
      <c r="N563" s="128"/>
      <c r="O563" s="244"/>
      <c r="P563" s="3"/>
      <c r="Q563" s="3"/>
      <c r="R563" s="3"/>
      <c r="S563" s="3"/>
      <c r="T563" s="3"/>
      <c r="U563" s="3"/>
      <c r="V563" s="3"/>
      <c r="W563" s="3"/>
      <c r="X563" s="3"/>
      <c r="Y563" s="3"/>
      <c r="Z563" s="3"/>
      <c r="AA563" s="3"/>
      <c r="AB563" s="3"/>
      <c r="AC563" s="3"/>
      <c r="AD563" s="3"/>
      <c r="AE563" s="3"/>
      <c r="AF563" s="3"/>
      <c r="AG563" s="3"/>
      <c r="AH563" s="3"/>
      <c r="AI563" s="3"/>
      <c r="AJ563" s="3"/>
    </row>
    <row r="564" spans="5:36" s="2" customFormat="1">
      <c r="E564" s="47"/>
      <c r="N564" s="128"/>
      <c r="O564" s="244"/>
      <c r="P564" s="3"/>
      <c r="Q564" s="3"/>
      <c r="R564" s="3"/>
      <c r="S564" s="3"/>
      <c r="T564" s="3"/>
      <c r="U564" s="3"/>
      <c r="V564" s="3"/>
      <c r="W564" s="3"/>
      <c r="X564" s="3"/>
      <c r="Y564" s="3"/>
      <c r="Z564" s="3"/>
      <c r="AA564" s="3"/>
      <c r="AB564" s="3"/>
      <c r="AC564" s="3"/>
      <c r="AD564" s="3"/>
      <c r="AE564" s="3"/>
      <c r="AF564" s="3"/>
      <c r="AG564" s="3"/>
      <c r="AH564" s="3"/>
      <c r="AI564" s="3"/>
      <c r="AJ564" s="3"/>
    </row>
    <row r="565" spans="5:36" s="2" customFormat="1">
      <c r="E565" s="47"/>
      <c r="N565" s="128"/>
      <c r="O565" s="244"/>
      <c r="P565" s="3"/>
      <c r="Q565" s="3"/>
      <c r="R565" s="3"/>
      <c r="S565" s="3"/>
      <c r="T565" s="3"/>
      <c r="U565" s="3"/>
      <c r="V565" s="3"/>
      <c r="W565" s="3"/>
      <c r="X565" s="3"/>
      <c r="Y565" s="3"/>
      <c r="Z565" s="3"/>
      <c r="AA565" s="3"/>
      <c r="AB565" s="3"/>
      <c r="AC565" s="3"/>
      <c r="AD565" s="3"/>
      <c r="AE565" s="3"/>
      <c r="AF565" s="3"/>
      <c r="AG565" s="3"/>
      <c r="AH565" s="3"/>
      <c r="AI565" s="3"/>
      <c r="AJ565" s="3"/>
    </row>
    <row r="566" spans="5:36" s="2" customFormat="1">
      <c r="E566" s="47"/>
      <c r="N566" s="128"/>
      <c r="O566" s="244"/>
      <c r="P566" s="3"/>
      <c r="Q566" s="3"/>
      <c r="R566" s="3"/>
      <c r="S566" s="3"/>
      <c r="T566" s="3"/>
      <c r="U566" s="3"/>
      <c r="V566" s="3"/>
      <c r="W566" s="3"/>
      <c r="X566" s="3"/>
      <c r="Y566" s="3"/>
      <c r="Z566" s="3"/>
      <c r="AA566" s="3"/>
      <c r="AB566" s="3"/>
      <c r="AC566" s="3"/>
      <c r="AD566" s="3"/>
      <c r="AE566" s="3"/>
      <c r="AF566" s="3"/>
      <c r="AG566" s="3"/>
      <c r="AH566" s="3"/>
      <c r="AI566" s="3"/>
      <c r="AJ566" s="3"/>
    </row>
    <row r="567" spans="5:36" s="2" customFormat="1">
      <c r="E567" s="47"/>
      <c r="N567" s="128"/>
      <c r="O567" s="244"/>
      <c r="P567" s="3"/>
      <c r="Q567" s="3"/>
      <c r="R567" s="3"/>
      <c r="S567" s="3"/>
      <c r="T567" s="3"/>
      <c r="U567" s="3"/>
      <c r="V567" s="3"/>
      <c r="W567" s="3"/>
      <c r="X567" s="3"/>
      <c r="Y567" s="3"/>
      <c r="Z567" s="3"/>
      <c r="AA567" s="3"/>
      <c r="AB567" s="3"/>
      <c r="AC567" s="3"/>
      <c r="AD567" s="3"/>
      <c r="AE567" s="3"/>
      <c r="AF567" s="3"/>
      <c r="AG567" s="3"/>
      <c r="AH567" s="3"/>
      <c r="AI567" s="3"/>
      <c r="AJ567" s="3"/>
    </row>
    <row r="568" spans="5:36" s="2" customFormat="1">
      <c r="E568" s="47"/>
      <c r="N568" s="128"/>
      <c r="O568" s="244"/>
      <c r="P568" s="3"/>
      <c r="Q568" s="3"/>
      <c r="R568" s="3"/>
      <c r="S568" s="3"/>
      <c r="T568" s="3"/>
      <c r="U568" s="3"/>
      <c r="V568" s="3"/>
      <c r="W568" s="3"/>
      <c r="X568" s="3"/>
      <c r="Y568" s="3"/>
      <c r="Z568" s="3"/>
      <c r="AA568" s="3"/>
      <c r="AB568" s="3"/>
      <c r="AC568" s="3"/>
      <c r="AD568" s="3"/>
      <c r="AE568" s="3"/>
      <c r="AF568" s="3"/>
      <c r="AG568" s="3"/>
      <c r="AH568" s="3"/>
      <c r="AI568" s="3"/>
      <c r="AJ568" s="3"/>
    </row>
    <row r="569" spans="5:36" s="2" customFormat="1">
      <c r="E569" s="47"/>
      <c r="N569" s="128"/>
      <c r="O569" s="244"/>
      <c r="P569" s="3"/>
      <c r="Q569" s="3"/>
      <c r="R569" s="3"/>
      <c r="S569" s="3"/>
      <c r="T569" s="3"/>
      <c r="U569" s="3"/>
      <c r="V569" s="3"/>
      <c r="W569" s="3"/>
      <c r="X569" s="3"/>
      <c r="Y569" s="3"/>
      <c r="Z569" s="3"/>
      <c r="AA569" s="3"/>
      <c r="AB569" s="3"/>
      <c r="AC569" s="3"/>
      <c r="AD569" s="3"/>
      <c r="AE569" s="3"/>
      <c r="AF569" s="3"/>
      <c r="AG569" s="3"/>
      <c r="AH569" s="3"/>
      <c r="AI569" s="3"/>
      <c r="AJ569" s="3"/>
    </row>
    <row r="570" spans="5:36" s="2" customFormat="1">
      <c r="E570" s="47"/>
      <c r="N570" s="128"/>
      <c r="O570" s="244"/>
      <c r="P570" s="3"/>
      <c r="Q570" s="3"/>
      <c r="R570" s="3"/>
      <c r="S570" s="3"/>
      <c r="T570" s="3"/>
      <c r="U570" s="3"/>
      <c r="V570" s="3"/>
      <c r="W570" s="3"/>
      <c r="X570" s="3"/>
      <c r="Y570" s="3"/>
      <c r="Z570" s="3"/>
      <c r="AA570" s="3"/>
      <c r="AB570" s="3"/>
      <c r="AC570" s="3"/>
      <c r="AD570" s="3"/>
      <c r="AE570" s="3"/>
      <c r="AF570" s="3"/>
      <c r="AG570" s="3"/>
      <c r="AH570" s="3"/>
      <c r="AI570" s="3"/>
      <c r="AJ570" s="3"/>
    </row>
    <row r="571" spans="5:36" s="2" customFormat="1">
      <c r="E571" s="47"/>
      <c r="N571" s="128"/>
      <c r="O571" s="244"/>
      <c r="P571" s="3"/>
      <c r="Q571" s="3"/>
      <c r="R571" s="3"/>
      <c r="S571" s="3"/>
      <c r="T571" s="3"/>
      <c r="U571" s="3"/>
      <c r="V571" s="3"/>
      <c r="W571" s="3"/>
      <c r="X571" s="3"/>
      <c r="Y571" s="3"/>
      <c r="Z571" s="3"/>
      <c r="AA571" s="3"/>
      <c r="AB571" s="3"/>
      <c r="AC571" s="3"/>
      <c r="AD571" s="3"/>
      <c r="AE571" s="3"/>
      <c r="AF571" s="3"/>
      <c r="AG571" s="3"/>
      <c r="AH571" s="3"/>
      <c r="AI571" s="3"/>
      <c r="AJ571" s="3"/>
    </row>
    <row r="572" spans="5:36" s="2" customFormat="1">
      <c r="E572" s="47"/>
      <c r="N572" s="128"/>
      <c r="O572" s="244"/>
      <c r="P572" s="3"/>
      <c r="Q572" s="3"/>
      <c r="R572" s="3"/>
      <c r="S572" s="3"/>
      <c r="T572" s="3"/>
      <c r="U572" s="3"/>
      <c r="V572" s="3"/>
      <c r="W572" s="3"/>
      <c r="X572" s="3"/>
      <c r="Y572" s="3"/>
      <c r="Z572" s="3"/>
      <c r="AA572" s="3"/>
      <c r="AB572" s="3"/>
      <c r="AC572" s="3"/>
      <c r="AD572" s="3"/>
      <c r="AE572" s="3"/>
      <c r="AF572" s="3"/>
      <c r="AG572" s="3"/>
      <c r="AH572" s="3"/>
      <c r="AI572" s="3"/>
      <c r="AJ572" s="3"/>
    </row>
    <row r="573" spans="5:36" s="2" customFormat="1">
      <c r="E573" s="47"/>
      <c r="N573" s="128"/>
      <c r="O573" s="244"/>
      <c r="P573" s="3"/>
      <c r="Q573" s="3"/>
      <c r="R573" s="3"/>
      <c r="S573" s="3"/>
      <c r="T573" s="3"/>
      <c r="U573" s="3"/>
      <c r="V573" s="3"/>
      <c r="W573" s="3"/>
      <c r="X573" s="3"/>
      <c r="Y573" s="3"/>
      <c r="Z573" s="3"/>
      <c r="AA573" s="3"/>
      <c r="AB573" s="3"/>
      <c r="AC573" s="3"/>
      <c r="AD573" s="3"/>
      <c r="AE573" s="3"/>
      <c r="AF573" s="3"/>
      <c r="AG573" s="3"/>
      <c r="AH573" s="3"/>
      <c r="AI573" s="3"/>
      <c r="AJ573" s="3"/>
    </row>
    <row r="574" spans="5:36" s="2" customFormat="1">
      <c r="E574" s="47"/>
      <c r="N574" s="128"/>
      <c r="O574" s="244"/>
      <c r="P574" s="3"/>
      <c r="Q574" s="3"/>
      <c r="R574" s="3"/>
      <c r="S574" s="3"/>
      <c r="T574" s="3"/>
      <c r="U574" s="3"/>
      <c r="V574" s="3"/>
      <c r="W574" s="3"/>
      <c r="X574" s="3"/>
      <c r="Y574" s="3"/>
      <c r="Z574" s="3"/>
      <c r="AA574" s="3"/>
      <c r="AB574" s="3"/>
      <c r="AC574" s="3"/>
      <c r="AD574" s="3"/>
      <c r="AE574" s="3"/>
      <c r="AF574" s="3"/>
      <c r="AG574" s="3"/>
      <c r="AH574" s="3"/>
      <c r="AI574" s="3"/>
      <c r="AJ574" s="3"/>
    </row>
    <row r="575" spans="5:36" s="2" customFormat="1">
      <c r="E575" s="47"/>
      <c r="N575" s="128"/>
      <c r="O575" s="244"/>
      <c r="P575" s="3"/>
      <c r="Q575" s="3"/>
      <c r="R575" s="3"/>
      <c r="S575" s="3"/>
      <c r="T575" s="3"/>
      <c r="U575" s="3"/>
      <c r="V575" s="3"/>
      <c r="W575" s="3"/>
      <c r="X575" s="3"/>
      <c r="Y575" s="3"/>
      <c r="Z575" s="3"/>
      <c r="AA575" s="3"/>
      <c r="AB575" s="3"/>
      <c r="AC575" s="3"/>
      <c r="AD575" s="3"/>
      <c r="AE575" s="3"/>
      <c r="AF575" s="3"/>
      <c r="AG575" s="3"/>
      <c r="AH575" s="3"/>
      <c r="AI575" s="3"/>
      <c r="AJ575" s="3"/>
    </row>
    <row r="576" spans="5:36" s="2" customFormat="1">
      <c r="E576" s="47"/>
      <c r="N576" s="128"/>
      <c r="O576" s="244"/>
      <c r="P576" s="3"/>
      <c r="Q576" s="3"/>
      <c r="R576" s="3"/>
      <c r="S576" s="3"/>
      <c r="T576" s="3"/>
      <c r="U576" s="3"/>
      <c r="V576" s="3"/>
      <c r="W576" s="3"/>
      <c r="X576" s="3"/>
      <c r="Y576" s="3"/>
      <c r="Z576" s="3"/>
      <c r="AA576" s="3"/>
      <c r="AB576" s="3"/>
      <c r="AC576" s="3"/>
      <c r="AD576" s="3"/>
      <c r="AE576" s="3"/>
      <c r="AF576" s="3"/>
      <c r="AG576" s="3"/>
      <c r="AH576" s="3"/>
      <c r="AI576" s="3"/>
      <c r="AJ576" s="3"/>
    </row>
    <row r="577" spans="5:36" s="2" customFormat="1">
      <c r="E577" s="47"/>
      <c r="N577" s="128"/>
      <c r="O577" s="244"/>
      <c r="P577" s="3"/>
      <c r="Q577" s="3"/>
      <c r="R577" s="3"/>
      <c r="S577" s="3"/>
      <c r="T577" s="3"/>
      <c r="U577" s="3"/>
      <c r="V577" s="3"/>
      <c r="W577" s="3"/>
      <c r="X577" s="3"/>
      <c r="Y577" s="3"/>
      <c r="Z577" s="3"/>
      <c r="AA577" s="3"/>
      <c r="AB577" s="3"/>
      <c r="AC577" s="3"/>
      <c r="AD577" s="3"/>
      <c r="AE577" s="3"/>
      <c r="AF577" s="3"/>
      <c r="AG577" s="3"/>
      <c r="AH577" s="3"/>
      <c r="AI577" s="3"/>
      <c r="AJ577" s="3"/>
    </row>
    <row r="578" spans="5:36" s="2" customFormat="1">
      <c r="E578" s="47"/>
      <c r="N578" s="128"/>
      <c r="O578" s="244"/>
      <c r="P578" s="3"/>
      <c r="Q578" s="3"/>
      <c r="R578" s="3"/>
      <c r="S578" s="3"/>
      <c r="T578" s="3"/>
      <c r="U578" s="3"/>
      <c r="V578" s="3"/>
      <c r="W578" s="3"/>
      <c r="X578" s="3"/>
      <c r="Y578" s="3"/>
      <c r="Z578" s="3"/>
      <c r="AA578" s="3"/>
      <c r="AB578" s="3"/>
      <c r="AC578" s="3"/>
      <c r="AD578" s="3"/>
      <c r="AE578" s="3"/>
      <c r="AF578" s="3"/>
      <c r="AG578" s="3"/>
      <c r="AH578" s="3"/>
      <c r="AI578" s="3"/>
      <c r="AJ578" s="3"/>
    </row>
    <row r="579" spans="5:36" s="2" customFormat="1">
      <c r="E579" s="47"/>
      <c r="N579" s="128"/>
      <c r="O579" s="244"/>
      <c r="P579" s="3"/>
      <c r="Q579" s="3"/>
      <c r="R579" s="3"/>
      <c r="S579" s="3"/>
      <c r="T579" s="3"/>
      <c r="U579" s="3"/>
      <c r="V579" s="3"/>
      <c r="W579" s="3"/>
      <c r="X579" s="3"/>
      <c r="Y579" s="3"/>
      <c r="Z579" s="3"/>
      <c r="AA579" s="3"/>
      <c r="AB579" s="3"/>
      <c r="AC579" s="3"/>
      <c r="AD579" s="3"/>
      <c r="AE579" s="3"/>
      <c r="AF579" s="3"/>
      <c r="AG579" s="3"/>
      <c r="AH579" s="3"/>
      <c r="AI579" s="3"/>
      <c r="AJ579" s="3"/>
    </row>
    <row r="580" spans="5:36" s="2" customFormat="1">
      <c r="E580" s="47"/>
      <c r="N580" s="128"/>
      <c r="O580" s="244"/>
      <c r="P580" s="3"/>
      <c r="Q580" s="3"/>
      <c r="R580" s="3"/>
      <c r="S580" s="3"/>
      <c r="T580" s="3"/>
      <c r="U580" s="3"/>
      <c r="V580" s="3"/>
      <c r="W580" s="3"/>
      <c r="X580" s="3"/>
      <c r="Y580" s="3"/>
      <c r="Z580" s="3"/>
      <c r="AA580" s="3"/>
      <c r="AB580" s="3"/>
      <c r="AC580" s="3"/>
      <c r="AD580" s="3"/>
      <c r="AE580" s="3"/>
      <c r="AF580" s="3"/>
      <c r="AG580" s="3"/>
      <c r="AH580" s="3"/>
      <c r="AI580" s="3"/>
      <c r="AJ580" s="3"/>
    </row>
    <row r="581" spans="5:36" s="2" customFormat="1">
      <c r="E581" s="47"/>
      <c r="N581" s="128"/>
      <c r="O581" s="244"/>
      <c r="P581" s="3"/>
      <c r="Q581" s="3"/>
      <c r="R581" s="3"/>
      <c r="S581" s="3"/>
      <c r="T581" s="3"/>
      <c r="U581" s="3"/>
      <c r="V581" s="3"/>
      <c r="W581" s="3"/>
      <c r="X581" s="3"/>
      <c r="Y581" s="3"/>
      <c r="Z581" s="3"/>
      <c r="AA581" s="3"/>
      <c r="AB581" s="3"/>
      <c r="AC581" s="3"/>
      <c r="AD581" s="3"/>
      <c r="AE581" s="3"/>
      <c r="AF581" s="3"/>
      <c r="AG581" s="3"/>
      <c r="AH581" s="3"/>
      <c r="AI581" s="3"/>
      <c r="AJ581" s="3"/>
    </row>
    <row r="582" spans="5:36" s="2" customFormat="1">
      <c r="E582" s="47"/>
      <c r="N582" s="128"/>
      <c r="O582" s="244"/>
      <c r="P582" s="3"/>
      <c r="Q582" s="3"/>
      <c r="R582" s="3"/>
      <c r="S582" s="3"/>
      <c r="T582" s="3"/>
      <c r="U582" s="3"/>
      <c r="V582" s="3"/>
      <c r="W582" s="3"/>
      <c r="X582" s="3"/>
      <c r="Y582" s="3"/>
      <c r="Z582" s="3"/>
      <c r="AA582" s="3"/>
      <c r="AB582" s="3"/>
      <c r="AC582" s="3"/>
      <c r="AD582" s="3"/>
      <c r="AE582" s="3"/>
      <c r="AF582" s="3"/>
      <c r="AG582" s="3"/>
      <c r="AH582" s="3"/>
      <c r="AI582" s="3"/>
      <c r="AJ582" s="3"/>
    </row>
    <row r="583" spans="5:36" s="2" customFormat="1">
      <c r="E583" s="47"/>
      <c r="N583" s="128"/>
      <c r="O583" s="244"/>
      <c r="P583" s="3"/>
      <c r="Q583" s="3"/>
      <c r="R583" s="3"/>
      <c r="S583" s="3"/>
      <c r="T583" s="3"/>
      <c r="U583" s="3"/>
      <c r="V583" s="3"/>
      <c r="W583" s="3"/>
      <c r="X583" s="3"/>
      <c r="Y583" s="3"/>
      <c r="Z583" s="3"/>
      <c r="AA583" s="3"/>
      <c r="AB583" s="3"/>
      <c r="AC583" s="3"/>
      <c r="AD583" s="3"/>
      <c r="AE583" s="3"/>
      <c r="AF583" s="3"/>
      <c r="AG583" s="3"/>
      <c r="AH583" s="3"/>
      <c r="AI583" s="3"/>
      <c r="AJ583" s="3"/>
    </row>
    <row r="584" spans="5:36" s="2" customFormat="1">
      <c r="E584" s="47"/>
      <c r="N584" s="128"/>
      <c r="O584" s="244"/>
      <c r="P584" s="3"/>
      <c r="Q584" s="3"/>
      <c r="R584" s="3"/>
      <c r="S584" s="3"/>
      <c r="T584" s="3"/>
      <c r="U584" s="3"/>
      <c r="V584" s="3"/>
      <c r="W584" s="3"/>
      <c r="X584" s="3"/>
      <c r="Y584" s="3"/>
      <c r="Z584" s="3"/>
      <c r="AA584" s="3"/>
      <c r="AB584" s="3"/>
      <c r="AC584" s="3"/>
      <c r="AD584" s="3"/>
      <c r="AE584" s="3"/>
      <c r="AF584" s="3"/>
      <c r="AG584" s="3"/>
      <c r="AH584" s="3"/>
      <c r="AI584" s="3"/>
      <c r="AJ584" s="3"/>
    </row>
    <row r="585" spans="5:36" s="2" customFormat="1">
      <c r="E585" s="47"/>
      <c r="N585" s="128"/>
      <c r="O585" s="244"/>
      <c r="P585" s="3"/>
      <c r="Q585" s="3"/>
      <c r="R585" s="3"/>
      <c r="S585" s="3"/>
      <c r="T585" s="3"/>
      <c r="U585" s="3"/>
      <c r="V585" s="3"/>
      <c r="W585" s="3"/>
      <c r="X585" s="3"/>
      <c r="Y585" s="3"/>
      <c r="Z585" s="3"/>
      <c r="AA585" s="3"/>
      <c r="AB585" s="3"/>
      <c r="AC585" s="3"/>
      <c r="AD585" s="3"/>
      <c r="AE585" s="3"/>
      <c r="AF585" s="3"/>
      <c r="AG585" s="3"/>
      <c r="AH585" s="3"/>
      <c r="AI585" s="3"/>
      <c r="AJ585" s="3"/>
    </row>
    <row r="586" spans="5:36" s="2" customFormat="1">
      <c r="E586" s="47"/>
      <c r="N586" s="128"/>
      <c r="O586" s="244"/>
      <c r="P586" s="3"/>
      <c r="Q586" s="3"/>
      <c r="R586" s="3"/>
      <c r="S586" s="3"/>
      <c r="T586" s="3"/>
      <c r="U586" s="3"/>
      <c r="V586" s="3"/>
      <c r="W586" s="3"/>
      <c r="X586" s="3"/>
      <c r="Y586" s="3"/>
      <c r="Z586" s="3"/>
      <c r="AA586" s="3"/>
      <c r="AB586" s="3"/>
      <c r="AC586" s="3"/>
      <c r="AD586" s="3"/>
      <c r="AE586" s="3"/>
      <c r="AF586" s="3"/>
      <c r="AG586" s="3"/>
      <c r="AH586" s="3"/>
      <c r="AI586" s="3"/>
      <c r="AJ586" s="3"/>
    </row>
    <row r="587" spans="5:36" s="2" customFormat="1">
      <c r="E587" s="47"/>
      <c r="N587" s="128"/>
      <c r="O587" s="244"/>
      <c r="P587" s="3"/>
      <c r="Q587" s="3"/>
      <c r="R587" s="3"/>
      <c r="S587" s="3"/>
      <c r="T587" s="3"/>
      <c r="U587" s="3"/>
      <c r="V587" s="3"/>
      <c r="W587" s="3"/>
      <c r="X587" s="3"/>
      <c r="Y587" s="3"/>
      <c r="Z587" s="3"/>
      <c r="AA587" s="3"/>
      <c r="AB587" s="3"/>
      <c r="AC587" s="3"/>
      <c r="AD587" s="3"/>
      <c r="AE587" s="3"/>
      <c r="AF587" s="3"/>
      <c r="AG587" s="3"/>
      <c r="AH587" s="3"/>
      <c r="AI587" s="3"/>
      <c r="AJ587" s="3"/>
    </row>
    <row r="588" spans="5:36" s="2" customFormat="1">
      <c r="E588" s="47"/>
      <c r="N588" s="128"/>
      <c r="O588" s="244"/>
      <c r="P588" s="3"/>
      <c r="Q588" s="3"/>
      <c r="R588" s="3"/>
      <c r="S588" s="3"/>
      <c r="T588" s="3"/>
      <c r="U588" s="3"/>
      <c r="V588" s="3"/>
      <c r="W588" s="3"/>
      <c r="X588" s="3"/>
      <c r="Y588" s="3"/>
      <c r="Z588" s="3"/>
      <c r="AA588" s="3"/>
      <c r="AB588" s="3"/>
      <c r="AC588" s="3"/>
      <c r="AD588" s="3"/>
      <c r="AE588" s="3"/>
      <c r="AF588" s="3"/>
      <c r="AG588" s="3"/>
      <c r="AH588" s="3"/>
      <c r="AI588" s="3"/>
      <c r="AJ588" s="3"/>
    </row>
    <row r="589" spans="5:36" s="2" customFormat="1">
      <c r="E589" s="47"/>
      <c r="N589" s="128"/>
      <c r="O589" s="244"/>
      <c r="P589" s="3"/>
      <c r="Q589" s="3"/>
      <c r="R589" s="3"/>
      <c r="S589" s="3"/>
      <c r="T589" s="3"/>
      <c r="U589" s="3"/>
      <c r="V589" s="3"/>
      <c r="W589" s="3"/>
      <c r="X589" s="3"/>
      <c r="Y589" s="3"/>
      <c r="Z589" s="3"/>
      <c r="AA589" s="3"/>
      <c r="AB589" s="3"/>
      <c r="AC589" s="3"/>
      <c r="AD589" s="3"/>
      <c r="AE589" s="3"/>
      <c r="AF589" s="3"/>
      <c r="AG589" s="3"/>
      <c r="AH589" s="3"/>
      <c r="AI589" s="3"/>
      <c r="AJ589" s="3"/>
    </row>
    <row r="590" spans="5:36" s="2" customFormat="1">
      <c r="E590" s="47"/>
      <c r="N590" s="128"/>
      <c r="O590" s="244"/>
      <c r="P590" s="3"/>
      <c r="Q590" s="3"/>
      <c r="R590" s="3"/>
      <c r="S590" s="3"/>
      <c r="T590" s="3"/>
      <c r="U590" s="3"/>
      <c r="V590" s="3"/>
      <c r="W590" s="3"/>
      <c r="X590" s="3"/>
      <c r="Y590" s="3"/>
      <c r="Z590" s="3"/>
      <c r="AA590" s="3"/>
      <c r="AB590" s="3"/>
      <c r="AC590" s="3"/>
      <c r="AD590" s="3"/>
      <c r="AE590" s="3"/>
      <c r="AF590" s="3"/>
      <c r="AG590" s="3"/>
      <c r="AH590" s="3"/>
      <c r="AI590" s="3"/>
      <c r="AJ590" s="3"/>
    </row>
    <row r="591" spans="5:36" s="2" customFormat="1">
      <c r="E591" s="47"/>
      <c r="N591" s="128"/>
      <c r="O591" s="244"/>
      <c r="P591" s="3"/>
      <c r="Q591" s="3"/>
      <c r="R591" s="3"/>
      <c r="S591" s="3"/>
      <c r="T591" s="3"/>
      <c r="U591" s="3"/>
      <c r="V591" s="3"/>
      <c r="W591" s="3"/>
      <c r="X591" s="3"/>
      <c r="Y591" s="3"/>
      <c r="Z591" s="3"/>
      <c r="AA591" s="3"/>
      <c r="AB591" s="3"/>
      <c r="AC591" s="3"/>
      <c r="AD591" s="3"/>
      <c r="AE591" s="3"/>
      <c r="AF591" s="3"/>
      <c r="AG591" s="3"/>
      <c r="AH591" s="3"/>
      <c r="AI591" s="3"/>
      <c r="AJ591" s="3"/>
    </row>
    <row r="592" spans="5:36" s="2" customFormat="1">
      <c r="E592" s="47"/>
      <c r="N592" s="128"/>
      <c r="O592" s="244"/>
      <c r="P592" s="3"/>
      <c r="Q592" s="3"/>
      <c r="R592" s="3"/>
      <c r="S592" s="3"/>
      <c r="T592" s="3"/>
      <c r="U592" s="3"/>
      <c r="V592" s="3"/>
      <c r="W592" s="3"/>
      <c r="X592" s="3"/>
      <c r="Y592" s="3"/>
      <c r="Z592" s="3"/>
      <c r="AA592" s="3"/>
      <c r="AB592" s="3"/>
      <c r="AC592" s="3"/>
      <c r="AD592" s="3"/>
      <c r="AE592" s="3"/>
      <c r="AF592" s="3"/>
      <c r="AG592" s="3"/>
      <c r="AH592" s="3"/>
      <c r="AI592" s="3"/>
      <c r="AJ592" s="3"/>
    </row>
    <row r="593" spans="5:36" s="2" customFormat="1">
      <c r="E593" s="47"/>
      <c r="N593" s="128"/>
      <c r="O593" s="244"/>
      <c r="P593" s="3"/>
      <c r="Q593" s="3"/>
      <c r="R593" s="3"/>
      <c r="S593" s="3"/>
      <c r="T593" s="3"/>
      <c r="U593" s="3"/>
      <c r="V593" s="3"/>
      <c r="W593" s="3"/>
      <c r="X593" s="3"/>
      <c r="Y593" s="3"/>
      <c r="Z593" s="3"/>
      <c r="AA593" s="3"/>
      <c r="AB593" s="3"/>
      <c r="AC593" s="3"/>
      <c r="AD593" s="3"/>
      <c r="AE593" s="3"/>
      <c r="AF593" s="3"/>
      <c r="AG593" s="3"/>
      <c r="AH593" s="3"/>
      <c r="AI593" s="3"/>
      <c r="AJ593" s="3"/>
    </row>
    <row r="594" spans="5:36" s="2" customFormat="1">
      <c r="E594" s="47"/>
      <c r="N594" s="128"/>
      <c r="O594" s="244"/>
      <c r="P594" s="3"/>
      <c r="Q594" s="3"/>
      <c r="R594" s="3"/>
      <c r="S594" s="3"/>
      <c r="T594" s="3"/>
      <c r="U594" s="3"/>
      <c r="V594" s="3"/>
      <c r="W594" s="3"/>
      <c r="X594" s="3"/>
      <c r="Y594" s="3"/>
      <c r="Z594" s="3"/>
      <c r="AA594" s="3"/>
      <c r="AB594" s="3"/>
      <c r="AC594" s="3"/>
      <c r="AD594" s="3"/>
      <c r="AE594" s="3"/>
      <c r="AF594" s="3"/>
      <c r="AG594" s="3"/>
      <c r="AH594" s="3"/>
      <c r="AI594" s="3"/>
      <c r="AJ594" s="3"/>
    </row>
    <row r="595" spans="5:36" s="2" customFormat="1">
      <c r="E595" s="47"/>
      <c r="N595" s="128"/>
      <c r="O595" s="244"/>
      <c r="P595" s="3"/>
      <c r="Q595" s="3"/>
      <c r="R595" s="3"/>
      <c r="S595" s="3"/>
      <c r="T595" s="3"/>
      <c r="U595" s="3"/>
      <c r="V595" s="3"/>
      <c r="W595" s="3"/>
      <c r="X595" s="3"/>
      <c r="Y595" s="3"/>
      <c r="Z595" s="3"/>
      <c r="AA595" s="3"/>
      <c r="AB595" s="3"/>
      <c r="AC595" s="3"/>
      <c r="AD595" s="3"/>
      <c r="AE595" s="3"/>
      <c r="AF595" s="3"/>
      <c r="AG595" s="3"/>
      <c r="AH595" s="3"/>
      <c r="AI595" s="3"/>
      <c r="AJ595" s="3"/>
    </row>
    <row r="596" spans="5:36" s="2" customFormat="1">
      <c r="E596" s="47"/>
      <c r="N596" s="128"/>
      <c r="O596" s="244"/>
      <c r="P596" s="3"/>
      <c r="Q596" s="3"/>
      <c r="R596" s="3"/>
      <c r="S596" s="3"/>
      <c r="T596" s="3"/>
      <c r="U596" s="3"/>
      <c r="V596" s="3"/>
      <c r="W596" s="3"/>
      <c r="X596" s="3"/>
      <c r="Y596" s="3"/>
      <c r="Z596" s="3"/>
      <c r="AA596" s="3"/>
      <c r="AB596" s="3"/>
      <c r="AC596" s="3"/>
      <c r="AD596" s="3"/>
      <c r="AE596" s="3"/>
      <c r="AF596" s="3"/>
      <c r="AG596" s="3"/>
      <c r="AH596" s="3"/>
      <c r="AI596" s="3"/>
      <c r="AJ596" s="3"/>
    </row>
    <row r="597" spans="5:36" s="2" customFormat="1">
      <c r="E597" s="47"/>
      <c r="N597" s="128"/>
      <c r="O597" s="244"/>
      <c r="P597" s="3"/>
      <c r="Q597" s="3"/>
      <c r="R597" s="3"/>
      <c r="S597" s="3"/>
      <c r="T597" s="3"/>
      <c r="U597" s="3"/>
      <c r="V597" s="3"/>
      <c r="W597" s="3"/>
      <c r="X597" s="3"/>
      <c r="Y597" s="3"/>
      <c r="Z597" s="3"/>
      <c r="AA597" s="3"/>
      <c r="AB597" s="3"/>
      <c r="AC597" s="3"/>
      <c r="AD597" s="3"/>
      <c r="AE597" s="3"/>
      <c r="AF597" s="3"/>
      <c r="AG597" s="3"/>
      <c r="AH597" s="3"/>
      <c r="AI597" s="3"/>
      <c r="AJ597" s="3"/>
    </row>
    <row r="598" spans="5:36" s="2" customFormat="1">
      <c r="E598" s="47"/>
      <c r="N598" s="128"/>
      <c r="O598" s="244"/>
      <c r="P598" s="3"/>
      <c r="Q598" s="3"/>
      <c r="R598" s="3"/>
      <c r="S598" s="3"/>
      <c r="T598" s="3"/>
      <c r="U598" s="3"/>
      <c r="V598" s="3"/>
      <c r="W598" s="3"/>
      <c r="X598" s="3"/>
      <c r="Y598" s="3"/>
      <c r="Z598" s="3"/>
      <c r="AA598" s="3"/>
      <c r="AB598" s="3"/>
      <c r="AC598" s="3"/>
      <c r="AD598" s="3"/>
      <c r="AE598" s="3"/>
      <c r="AF598" s="3"/>
      <c r="AG598" s="3"/>
      <c r="AH598" s="3"/>
      <c r="AI598" s="3"/>
      <c r="AJ598" s="3"/>
    </row>
    <row r="599" spans="5:36" s="2" customFormat="1">
      <c r="E599" s="47"/>
      <c r="N599" s="128"/>
      <c r="O599" s="244"/>
      <c r="P599" s="3"/>
      <c r="Q599" s="3"/>
      <c r="R599" s="3"/>
      <c r="S599" s="3"/>
      <c r="T599" s="3"/>
      <c r="U599" s="3"/>
      <c r="V599" s="3"/>
      <c r="W599" s="3"/>
      <c r="X599" s="3"/>
      <c r="Y599" s="3"/>
      <c r="Z599" s="3"/>
      <c r="AA599" s="3"/>
      <c r="AB599" s="3"/>
      <c r="AC599" s="3"/>
      <c r="AD599" s="3"/>
      <c r="AE599" s="3"/>
      <c r="AF599" s="3"/>
      <c r="AG599" s="3"/>
      <c r="AH599" s="3"/>
      <c r="AI599" s="3"/>
      <c r="AJ599" s="3"/>
    </row>
    <row r="600" spans="5:36" s="2" customFormat="1">
      <c r="E600" s="47"/>
      <c r="N600" s="128"/>
      <c r="O600" s="244"/>
      <c r="P600" s="3"/>
      <c r="Q600" s="3"/>
      <c r="R600" s="3"/>
      <c r="S600" s="3"/>
      <c r="T600" s="3"/>
      <c r="U600" s="3"/>
      <c r="V600" s="3"/>
      <c r="W600" s="3"/>
      <c r="X600" s="3"/>
      <c r="Y600" s="3"/>
      <c r="Z600" s="3"/>
      <c r="AA600" s="3"/>
      <c r="AB600" s="3"/>
      <c r="AC600" s="3"/>
      <c r="AD600" s="3"/>
      <c r="AE600" s="3"/>
      <c r="AF600" s="3"/>
      <c r="AG600" s="3"/>
      <c r="AH600" s="3"/>
      <c r="AI600" s="3"/>
      <c r="AJ600" s="3"/>
    </row>
    <row r="601" spans="5:36" s="2" customFormat="1">
      <c r="E601" s="47"/>
      <c r="N601" s="128"/>
      <c r="O601" s="244"/>
      <c r="P601" s="3"/>
      <c r="Q601" s="3"/>
      <c r="R601" s="3"/>
      <c r="S601" s="3"/>
      <c r="T601" s="3"/>
      <c r="U601" s="3"/>
      <c r="V601" s="3"/>
      <c r="W601" s="3"/>
      <c r="X601" s="3"/>
      <c r="Y601" s="3"/>
      <c r="Z601" s="3"/>
      <c r="AA601" s="3"/>
      <c r="AB601" s="3"/>
      <c r="AC601" s="3"/>
      <c r="AD601" s="3"/>
      <c r="AE601" s="3"/>
      <c r="AF601" s="3"/>
      <c r="AG601" s="3"/>
      <c r="AH601" s="3"/>
      <c r="AI601" s="3"/>
      <c r="AJ601" s="3"/>
    </row>
    <row r="602" spans="5:36" s="2" customFormat="1">
      <c r="E602" s="47"/>
      <c r="N602" s="128"/>
      <c r="O602" s="244"/>
      <c r="P602" s="3"/>
      <c r="Q602" s="3"/>
      <c r="R602" s="3"/>
      <c r="S602" s="3"/>
      <c r="T602" s="3"/>
      <c r="U602" s="3"/>
      <c r="V602" s="3"/>
      <c r="W602" s="3"/>
      <c r="X602" s="3"/>
      <c r="Y602" s="3"/>
      <c r="Z602" s="3"/>
      <c r="AA602" s="3"/>
      <c r="AB602" s="3"/>
      <c r="AC602" s="3"/>
      <c r="AD602" s="3"/>
      <c r="AE602" s="3"/>
      <c r="AF602" s="3"/>
      <c r="AG602" s="3"/>
      <c r="AH602" s="3"/>
      <c r="AI602" s="3"/>
      <c r="AJ602" s="3"/>
    </row>
    <row r="603" spans="5:36" s="2" customFormat="1">
      <c r="E603" s="47"/>
      <c r="N603" s="128"/>
      <c r="O603" s="244"/>
      <c r="P603" s="3"/>
      <c r="Q603" s="3"/>
      <c r="R603" s="3"/>
      <c r="S603" s="3"/>
      <c r="T603" s="3"/>
      <c r="U603" s="3"/>
      <c r="V603" s="3"/>
      <c r="W603" s="3"/>
      <c r="X603" s="3"/>
      <c r="Y603" s="3"/>
      <c r="Z603" s="3"/>
      <c r="AA603" s="3"/>
      <c r="AB603" s="3"/>
      <c r="AC603" s="3"/>
      <c r="AD603" s="3"/>
      <c r="AE603" s="3"/>
      <c r="AF603" s="3"/>
      <c r="AG603" s="3"/>
      <c r="AH603" s="3"/>
      <c r="AI603" s="3"/>
      <c r="AJ603" s="3"/>
    </row>
    <row r="604" spans="5:36" s="2" customFormat="1">
      <c r="E604" s="47"/>
      <c r="N604" s="128"/>
      <c r="O604" s="244"/>
      <c r="P604" s="3"/>
      <c r="Q604" s="3"/>
      <c r="R604" s="3"/>
      <c r="S604" s="3"/>
      <c r="T604" s="3"/>
      <c r="U604" s="3"/>
      <c r="V604" s="3"/>
      <c r="W604" s="3"/>
      <c r="X604" s="3"/>
      <c r="Y604" s="3"/>
      <c r="Z604" s="3"/>
      <c r="AA604" s="3"/>
      <c r="AB604" s="3"/>
      <c r="AC604" s="3"/>
      <c r="AD604" s="3"/>
      <c r="AE604" s="3"/>
      <c r="AF604" s="3"/>
      <c r="AG604" s="3"/>
      <c r="AH604" s="3"/>
      <c r="AI604" s="3"/>
      <c r="AJ604" s="3"/>
    </row>
    <row r="605" spans="5:36" s="2" customFormat="1">
      <c r="E605" s="47"/>
      <c r="N605" s="128"/>
      <c r="O605" s="244"/>
      <c r="P605" s="3"/>
      <c r="Q605" s="3"/>
      <c r="R605" s="3"/>
      <c r="S605" s="3"/>
      <c r="T605" s="3"/>
      <c r="U605" s="3"/>
      <c r="V605" s="3"/>
      <c r="W605" s="3"/>
      <c r="X605" s="3"/>
      <c r="Y605" s="3"/>
      <c r="Z605" s="3"/>
      <c r="AA605" s="3"/>
      <c r="AB605" s="3"/>
      <c r="AC605" s="3"/>
      <c r="AD605" s="3"/>
      <c r="AE605" s="3"/>
      <c r="AF605" s="3"/>
      <c r="AG605" s="3"/>
      <c r="AH605" s="3"/>
      <c r="AI605" s="3"/>
      <c r="AJ605" s="3"/>
    </row>
    <row r="606" spans="5:36" s="2" customFormat="1">
      <c r="E606" s="47"/>
      <c r="N606" s="128"/>
      <c r="O606" s="244"/>
      <c r="P606" s="3"/>
      <c r="Q606" s="3"/>
      <c r="R606" s="3"/>
      <c r="S606" s="3"/>
      <c r="T606" s="3"/>
      <c r="U606" s="3"/>
      <c r="V606" s="3"/>
      <c r="W606" s="3"/>
      <c r="X606" s="3"/>
      <c r="Y606" s="3"/>
      <c r="Z606" s="3"/>
      <c r="AA606" s="3"/>
      <c r="AB606" s="3"/>
      <c r="AC606" s="3"/>
      <c r="AD606" s="3"/>
      <c r="AE606" s="3"/>
      <c r="AF606" s="3"/>
      <c r="AG606" s="3"/>
      <c r="AH606" s="3"/>
      <c r="AI606" s="3"/>
      <c r="AJ606" s="3"/>
    </row>
    <row r="607" spans="5:36" s="2" customFormat="1">
      <c r="E607" s="47"/>
      <c r="N607" s="128"/>
      <c r="O607" s="244"/>
      <c r="P607" s="3"/>
      <c r="Q607" s="3"/>
      <c r="R607" s="3"/>
      <c r="S607" s="3"/>
      <c r="T607" s="3"/>
      <c r="U607" s="3"/>
      <c r="V607" s="3"/>
      <c r="W607" s="3"/>
      <c r="X607" s="3"/>
      <c r="Y607" s="3"/>
      <c r="Z607" s="3"/>
      <c r="AA607" s="3"/>
      <c r="AB607" s="3"/>
      <c r="AC607" s="3"/>
      <c r="AD607" s="3"/>
      <c r="AE607" s="3"/>
      <c r="AF607" s="3"/>
      <c r="AG607" s="3"/>
      <c r="AH607" s="3"/>
      <c r="AI607" s="3"/>
      <c r="AJ607" s="3"/>
    </row>
    <row r="608" spans="5:36" s="2" customFormat="1">
      <c r="E608" s="47"/>
      <c r="N608" s="128"/>
      <c r="O608" s="244"/>
      <c r="P608" s="3"/>
      <c r="Q608" s="3"/>
      <c r="R608" s="3"/>
      <c r="S608" s="3"/>
      <c r="T608" s="3"/>
      <c r="U608" s="3"/>
      <c r="V608" s="3"/>
      <c r="W608" s="3"/>
      <c r="X608" s="3"/>
      <c r="Y608" s="3"/>
      <c r="Z608" s="3"/>
      <c r="AA608" s="3"/>
      <c r="AB608" s="3"/>
      <c r="AC608" s="3"/>
      <c r="AD608" s="3"/>
      <c r="AE608" s="3"/>
      <c r="AF608" s="3"/>
      <c r="AG608" s="3"/>
      <c r="AH608" s="3"/>
      <c r="AI608" s="3"/>
      <c r="AJ608" s="3"/>
    </row>
    <row r="609" spans="5:36" s="2" customFormat="1">
      <c r="E609" s="47"/>
      <c r="N609" s="128"/>
      <c r="O609" s="244"/>
      <c r="P609" s="3"/>
      <c r="Q609" s="3"/>
      <c r="R609" s="3"/>
      <c r="S609" s="3"/>
      <c r="T609" s="3"/>
      <c r="U609" s="3"/>
      <c r="V609" s="3"/>
      <c r="W609" s="3"/>
      <c r="X609" s="3"/>
      <c r="Y609" s="3"/>
      <c r="Z609" s="3"/>
      <c r="AA609" s="3"/>
      <c r="AB609" s="3"/>
      <c r="AC609" s="3"/>
      <c r="AD609" s="3"/>
      <c r="AE609" s="3"/>
      <c r="AF609" s="3"/>
      <c r="AG609" s="3"/>
      <c r="AH609" s="3"/>
      <c r="AI609" s="3"/>
      <c r="AJ609" s="3"/>
    </row>
    <row r="610" spans="5:36" s="2" customFormat="1">
      <c r="E610" s="47"/>
      <c r="N610" s="128"/>
      <c r="O610" s="244"/>
      <c r="P610" s="3"/>
      <c r="Q610" s="3"/>
      <c r="R610" s="3"/>
      <c r="S610" s="3"/>
      <c r="T610" s="3"/>
      <c r="U610" s="3"/>
      <c r="V610" s="3"/>
      <c r="W610" s="3"/>
      <c r="X610" s="3"/>
      <c r="Y610" s="3"/>
      <c r="Z610" s="3"/>
      <c r="AA610" s="3"/>
      <c r="AB610" s="3"/>
      <c r="AC610" s="3"/>
      <c r="AD610" s="3"/>
      <c r="AE610" s="3"/>
      <c r="AF610" s="3"/>
      <c r="AG610" s="3"/>
      <c r="AH610" s="3"/>
      <c r="AI610" s="3"/>
      <c r="AJ610" s="3"/>
    </row>
    <row r="611" spans="5:36" s="2" customFormat="1">
      <c r="E611" s="47"/>
      <c r="N611" s="128"/>
      <c r="O611" s="244"/>
      <c r="P611" s="3"/>
      <c r="Q611" s="3"/>
      <c r="R611" s="3"/>
      <c r="S611" s="3"/>
      <c r="T611" s="3"/>
      <c r="U611" s="3"/>
      <c r="V611" s="3"/>
      <c r="W611" s="3"/>
      <c r="X611" s="3"/>
      <c r="Y611" s="3"/>
      <c r="Z611" s="3"/>
      <c r="AA611" s="3"/>
      <c r="AB611" s="3"/>
      <c r="AC611" s="3"/>
      <c r="AD611" s="3"/>
      <c r="AE611" s="3"/>
      <c r="AF611" s="3"/>
      <c r="AG611" s="3"/>
      <c r="AH611" s="3"/>
      <c r="AI611" s="3"/>
      <c r="AJ611" s="3"/>
    </row>
    <row r="612" spans="5:36" s="2" customFormat="1">
      <c r="E612" s="47"/>
      <c r="N612" s="128"/>
      <c r="O612" s="244"/>
      <c r="P612" s="3"/>
      <c r="Q612" s="3"/>
      <c r="R612" s="3"/>
      <c r="S612" s="3"/>
      <c r="T612" s="3"/>
      <c r="U612" s="3"/>
      <c r="V612" s="3"/>
      <c r="W612" s="3"/>
      <c r="X612" s="3"/>
      <c r="Y612" s="3"/>
      <c r="Z612" s="3"/>
      <c r="AA612" s="3"/>
      <c r="AB612" s="3"/>
      <c r="AC612" s="3"/>
      <c r="AD612" s="3"/>
      <c r="AE612" s="3"/>
      <c r="AF612" s="3"/>
      <c r="AG612" s="3"/>
      <c r="AH612" s="3"/>
      <c r="AI612" s="3"/>
      <c r="AJ612" s="3"/>
    </row>
    <row r="613" spans="5:36" s="2" customFormat="1">
      <c r="E613" s="47"/>
      <c r="N613" s="128"/>
      <c r="O613" s="244"/>
      <c r="P613" s="3"/>
      <c r="Q613" s="3"/>
      <c r="R613" s="3"/>
      <c r="S613" s="3"/>
      <c r="T613" s="3"/>
      <c r="U613" s="3"/>
      <c r="V613" s="3"/>
      <c r="W613" s="3"/>
      <c r="X613" s="3"/>
      <c r="Y613" s="3"/>
      <c r="Z613" s="3"/>
      <c r="AA613" s="3"/>
      <c r="AB613" s="3"/>
      <c r="AC613" s="3"/>
      <c r="AD613" s="3"/>
      <c r="AE613" s="3"/>
      <c r="AF613" s="3"/>
      <c r="AG613" s="3"/>
      <c r="AH613" s="3"/>
      <c r="AI613" s="3"/>
      <c r="AJ613" s="3"/>
    </row>
    <row r="614" spans="5:36" s="2" customFormat="1">
      <c r="E614" s="47"/>
      <c r="N614" s="128"/>
      <c r="O614" s="244"/>
      <c r="P614" s="3"/>
      <c r="Q614" s="3"/>
      <c r="R614" s="3"/>
      <c r="S614" s="3"/>
      <c r="T614" s="3"/>
      <c r="U614" s="3"/>
      <c r="V614" s="3"/>
      <c r="W614" s="3"/>
      <c r="X614" s="3"/>
      <c r="Y614" s="3"/>
      <c r="Z614" s="3"/>
      <c r="AA614" s="3"/>
      <c r="AB614" s="3"/>
      <c r="AC614" s="3"/>
      <c r="AD614" s="3"/>
      <c r="AE614" s="3"/>
      <c r="AF614" s="3"/>
      <c r="AG614" s="3"/>
      <c r="AH614" s="3"/>
      <c r="AI614" s="3"/>
      <c r="AJ614" s="3"/>
    </row>
    <row r="615" spans="5:36" s="2" customFormat="1">
      <c r="E615" s="47"/>
      <c r="N615" s="128"/>
      <c r="O615" s="244"/>
      <c r="P615" s="3"/>
      <c r="Q615" s="3"/>
      <c r="R615" s="3"/>
      <c r="S615" s="3"/>
      <c r="T615" s="3"/>
      <c r="U615" s="3"/>
      <c r="V615" s="3"/>
      <c r="W615" s="3"/>
      <c r="X615" s="3"/>
      <c r="Y615" s="3"/>
      <c r="Z615" s="3"/>
      <c r="AA615" s="3"/>
      <c r="AB615" s="3"/>
      <c r="AC615" s="3"/>
      <c r="AD615" s="3"/>
      <c r="AE615" s="3"/>
      <c r="AF615" s="3"/>
      <c r="AG615" s="3"/>
      <c r="AH615" s="3"/>
      <c r="AI615" s="3"/>
      <c r="AJ615" s="3"/>
    </row>
    <row r="616" spans="5:36" s="2" customFormat="1">
      <c r="E616" s="47"/>
      <c r="N616" s="128"/>
      <c r="O616" s="244"/>
      <c r="P616" s="3"/>
      <c r="Q616" s="3"/>
      <c r="R616" s="3"/>
      <c r="S616" s="3"/>
      <c r="T616" s="3"/>
      <c r="U616" s="3"/>
      <c r="V616" s="3"/>
      <c r="W616" s="3"/>
      <c r="X616" s="3"/>
      <c r="Y616" s="3"/>
      <c r="Z616" s="3"/>
      <c r="AA616" s="3"/>
      <c r="AB616" s="3"/>
      <c r="AC616" s="3"/>
      <c r="AD616" s="3"/>
      <c r="AE616" s="3"/>
      <c r="AF616" s="3"/>
      <c r="AG616" s="3"/>
      <c r="AH616" s="3"/>
      <c r="AI616" s="3"/>
      <c r="AJ616" s="3"/>
    </row>
    <row r="617" spans="5:36" s="2" customFormat="1">
      <c r="E617" s="47"/>
      <c r="N617" s="128"/>
      <c r="O617" s="244"/>
      <c r="P617" s="3"/>
      <c r="Q617" s="3"/>
      <c r="R617" s="3"/>
      <c r="S617" s="3"/>
      <c r="T617" s="3"/>
      <c r="U617" s="3"/>
      <c r="V617" s="3"/>
      <c r="W617" s="3"/>
      <c r="X617" s="3"/>
      <c r="Y617" s="3"/>
      <c r="Z617" s="3"/>
      <c r="AA617" s="3"/>
      <c r="AB617" s="3"/>
      <c r="AC617" s="3"/>
      <c r="AD617" s="3"/>
      <c r="AE617" s="3"/>
      <c r="AF617" s="3"/>
      <c r="AG617" s="3"/>
      <c r="AH617" s="3"/>
      <c r="AI617" s="3"/>
      <c r="AJ617" s="3"/>
    </row>
    <row r="618" spans="5:36" s="2" customFormat="1">
      <c r="E618" s="47"/>
      <c r="N618" s="128"/>
      <c r="O618" s="244"/>
      <c r="P618" s="3"/>
      <c r="Q618" s="3"/>
      <c r="R618" s="3"/>
      <c r="S618" s="3"/>
      <c r="T618" s="3"/>
      <c r="U618" s="3"/>
      <c r="V618" s="3"/>
      <c r="W618" s="3"/>
      <c r="X618" s="3"/>
      <c r="Y618" s="3"/>
      <c r="Z618" s="3"/>
      <c r="AA618" s="3"/>
      <c r="AB618" s="3"/>
      <c r="AC618" s="3"/>
      <c r="AD618" s="3"/>
      <c r="AE618" s="3"/>
      <c r="AF618" s="3"/>
      <c r="AG618" s="3"/>
      <c r="AH618" s="3"/>
      <c r="AI618" s="3"/>
      <c r="AJ618" s="3"/>
    </row>
    <row r="619" spans="5:36" s="2" customFormat="1">
      <c r="E619" s="47"/>
      <c r="N619" s="128"/>
      <c r="O619" s="244"/>
      <c r="P619" s="3"/>
      <c r="Q619" s="3"/>
      <c r="R619" s="3"/>
      <c r="S619" s="3"/>
      <c r="T619" s="3"/>
      <c r="U619" s="3"/>
      <c r="V619" s="3"/>
      <c r="W619" s="3"/>
      <c r="X619" s="3"/>
      <c r="Y619" s="3"/>
      <c r="Z619" s="3"/>
      <c r="AA619" s="3"/>
      <c r="AB619" s="3"/>
      <c r="AC619" s="3"/>
      <c r="AD619" s="3"/>
      <c r="AE619" s="3"/>
      <c r="AF619" s="3"/>
      <c r="AG619" s="3"/>
      <c r="AH619" s="3"/>
      <c r="AI619" s="3"/>
      <c r="AJ619" s="3"/>
    </row>
    <row r="620" spans="5:36" s="2" customFormat="1">
      <c r="E620" s="47"/>
      <c r="N620" s="128"/>
      <c r="O620" s="244"/>
      <c r="P620" s="3"/>
      <c r="Q620" s="3"/>
      <c r="R620" s="3"/>
      <c r="S620" s="3"/>
      <c r="T620" s="3"/>
      <c r="U620" s="3"/>
      <c r="V620" s="3"/>
      <c r="W620" s="3"/>
      <c r="X620" s="3"/>
      <c r="Y620" s="3"/>
      <c r="Z620" s="3"/>
      <c r="AA620" s="3"/>
      <c r="AB620" s="3"/>
      <c r="AC620" s="3"/>
      <c r="AD620" s="3"/>
      <c r="AE620" s="3"/>
      <c r="AF620" s="3"/>
      <c r="AG620" s="3"/>
      <c r="AH620" s="3"/>
      <c r="AI620" s="3"/>
      <c r="AJ620" s="3"/>
    </row>
    <row r="621" spans="5:36" s="2" customFormat="1">
      <c r="E621" s="47"/>
      <c r="N621" s="128"/>
      <c r="O621" s="244"/>
      <c r="P621" s="3"/>
      <c r="Q621" s="3"/>
      <c r="R621" s="3"/>
      <c r="S621" s="3"/>
      <c r="T621" s="3"/>
      <c r="U621" s="3"/>
      <c r="V621" s="3"/>
      <c r="W621" s="3"/>
      <c r="X621" s="3"/>
      <c r="Y621" s="3"/>
      <c r="Z621" s="3"/>
      <c r="AA621" s="3"/>
      <c r="AB621" s="3"/>
      <c r="AC621" s="3"/>
      <c r="AD621" s="3"/>
      <c r="AE621" s="3"/>
      <c r="AF621" s="3"/>
      <c r="AG621" s="3"/>
      <c r="AH621" s="3"/>
      <c r="AI621" s="3"/>
      <c r="AJ621" s="3"/>
    </row>
    <row r="622" spans="5:36" s="2" customFormat="1">
      <c r="E622" s="47"/>
      <c r="N622" s="128"/>
      <c r="O622" s="244"/>
      <c r="P622" s="3"/>
      <c r="Q622" s="3"/>
      <c r="R622" s="3"/>
      <c r="S622" s="3"/>
      <c r="T622" s="3"/>
      <c r="U622" s="3"/>
      <c r="V622" s="3"/>
      <c r="W622" s="3"/>
      <c r="X622" s="3"/>
      <c r="Y622" s="3"/>
      <c r="Z622" s="3"/>
      <c r="AA622" s="3"/>
      <c r="AB622" s="3"/>
      <c r="AC622" s="3"/>
      <c r="AD622" s="3"/>
      <c r="AE622" s="3"/>
      <c r="AF622" s="3"/>
      <c r="AG622" s="3"/>
      <c r="AH622" s="3"/>
      <c r="AI622" s="3"/>
      <c r="AJ622" s="3"/>
    </row>
    <row r="623" spans="5:36" s="2" customFormat="1">
      <c r="E623" s="47"/>
      <c r="N623" s="128"/>
      <c r="O623" s="244"/>
      <c r="P623" s="3"/>
      <c r="Q623" s="3"/>
      <c r="R623" s="3"/>
      <c r="S623" s="3"/>
      <c r="T623" s="3"/>
      <c r="U623" s="3"/>
      <c r="V623" s="3"/>
      <c r="W623" s="3"/>
      <c r="X623" s="3"/>
      <c r="Y623" s="3"/>
      <c r="Z623" s="3"/>
      <c r="AA623" s="3"/>
      <c r="AB623" s="3"/>
      <c r="AC623" s="3"/>
      <c r="AD623" s="3"/>
      <c r="AE623" s="3"/>
      <c r="AF623" s="3"/>
      <c r="AG623" s="3"/>
      <c r="AH623" s="3"/>
      <c r="AI623" s="3"/>
      <c r="AJ623" s="3"/>
    </row>
    <row r="624" spans="5:36" s="2" customFormat="1">
      <c r="E624" s="47"/>
      <c r="N624" s="128"/>
      <c r="O624" s="244"/>
      <c r="P624" s="3"/>
      <c r="Q624" s="3"/>
      <c r="R624" s="3"/>
      <c r="S624" s="3"/>
      <c r="T624" s="3"/>
      <c r="U624" s="3"/>
      <c r="V624" s="3"/>
      <c r="W624" s="3"/>
      <c r="X624" s="3"/>
      <c r="Y624" s="3"/>
      <c r="Z624" s="3"/>
      <c r="AA624" s="3"/>
      <c r="AB624" s="3"/>
      <c r="AC624" s="3"/>
      <c r="AD624" s="3"/>
      <c r="AE624" s="3"/>
      <c r="AF624" s="3"/>
      <c r="AG624" s="3"/>
      <c r="AH624" s="3"/>
      <c r="AI624" s="3"/>
      <c r="AJ624" s="3"/>
    </row>
    <row r="625" spans="5:36" s="2" customFormat="1">
      <c r="E625" s="47"/>
      <c r="N625" s="128"/>
      <c r="O625" s="244"/>
      <c r="P625" s="3"/>
      <c r="Q625" s="3"/>
      <c r="R625" s="3"/>
      <c r="S625" s="3"/>
      <c r="T625" s="3"/>
      <c r="U625" s="3"/>
      <c r="V625" s="3"/>
      <c r="W625" s="3"/>
      <c r="X625" s="3"/>
      <c r="Y625" s="3"/>
      <c r="Z625" s="3"/>
      <c r="AA625" s="3"/>
      <c r="AB625" s="3"/>
      <c r="AC625" s="3"/>
      <c r="AD625" s="3"/>
      <c r="AE625" s="3"/>
      <c r="AF625" s="3"/>
      <c r="AG625" s="3"/>
      <c r="AH625" s="3"/>
      <c r="AI625" s="3"/>
      <c r="AJ625" s="3"/>
    </row>
    <row r="626" spans="5:36" s="2" customFormat="1">
      <c r="E626" s="47"/>
      <c r="N626" s="128"/>
      <c r="O626" s="244"/>
      <c r="P626" s="3"/>
      <c r="Q626" s="3"/>
      <c r="R626" s="3"/>
      <c r="S626" s="3"/>
      <c r="T626" s="3"/>
      <c r="U626" s="3"/>
      <c r="V626" s="3"/>
      <c r="W626" s="3"/>
      <c r="X626" s="3"/>
      <c r="Y626" s="3"/>
      <c r="Z626" s="3"/>
      <c r="AA626" s="3"/>
      <c r="AB626" s="3"/>
      <c r="AC626" s="3"/>
      <c r="AD626" s="3"/>
      <c r="AE626" s="3"/>
      <c r="AF626" s="3"/>
      <c r="AG626" s="3"/>
      <c r="AH626" s="3"/>
      <c r="AI626" s="3"/>
      <c r="AJ626" s="3"/>
    </row>
    <row r="627" spans="5:36" s="2" customFormat="1">
      <c r="E627" s="47"/>
      <c r="N627" s="128"/>
      <c r="O627" s="244"/>
      <c r="P627" s="3"/>
      <c r="Q627" s="3"/>
      <c r="R627" s="3"/>
      <c r="S627" s="3"/>
      <c r="T627" s="3"/>
      <c r="U627" s="3"/>
      <c r="V627" s="3"/>
      <c r="W627" s="3"/>
      <c r="X627" s="3"/>
      <c r="Y627" s="3"/>
      <c r="Z627" s="3"/>
      <c r="AA627" s="3"/>
      <c r="AB627" s="3"/>
      <c r="AC627" s="3"/>
      <c r="AD627" s="3"/>
      <c r="AE627" s="3"/>
      <c r="AF627" s="3"/>
      <c r="AG627" s="3"/>
      <c r="AH627" s="3"/>
      <c r="AI627" s="3"/>
      <c r="AJ627" s="3"/>
    </row>
    <row r="628" spans="5:36" s="2" customFormat="1">
      <c r="E628" s="47"/>
      <c r="N628" s="128"/>
      <c r="O628" s="244"/>
      <c r="P628" s="3"/>
      <c r="Q628" s="3"/>
      <c r="R628" s="3"/>
      <c r="S628" s="3"/>
      <c r="T628" s="3"/>
      <c r="U628" s="3"/>
      <c r="V628" s="3"/>
      <c r="W628" s="3"/>
      <c r="X628" s="3"/>
      <c r="Y628" s="3"/>
      <c r="Z628" s="3"/>
      <c r="AA628" s="3"/>
      <c r="AB628" s="3"/>
      <c r="AC628" s="3"/>
      <c r="AD628" s="3"/>
      <c r="AE628" s="3"/>
      <c r="AF628" s="3"/>
      <c r="AG628" s="3"/>
      <c r="AH628" s="3"/>
      <c r="AI628" s="3"/>
      <c r="AJ628" s="3"/>
    </row>
    <row r="629" spans="5:36" s="2" customFormat="1">
      <c r="E629" s="47"/>
      <c r="N629" s="128"/>
      <c r="O629" s="244"/>
      <c r="P629" s="3"/>
      <c r="Q629" s="3"/>
      <c r="R629" s="3"/>
      <c r="S629" s="3"/>
      <c r="T629" s="3"/>
      <c r="U629" s="3"/>
      <c r="V629" s="3"/>
      <c r="W629" s="3"/>
      <c r="X629" s="3"/>
      <c r="Y629" s="3"/>
      <c r="Z629" s="3"/>
      <c r="AA629" s="3"/>
      <c r="AB629" s="3"/>
      <c r="AC629" s="3"/>
      <c r="AD629" s="3"/>
      <c r="AE629" s="3"/>
      <c r="AF629" s="3"/>
      <c r="AG629" s="3"/>
      <c r="AH629" s="3"/>
      <c r="AI629" s="3"/>
      <c r="AJ629" s="3"/>
    </row>
    <row r="630" spans="5:36" s="2" customFormat="1">
      <c r="E630" s="47"/>
      <c r="N630" s="128"/>
      <c r="O630" s="244"/>
      <c r="P630" s="3"/>
      <c r="Q630" s="3"/>
      <c r="R630" s="3"/>
      <c r="S630" s="3"/>
      <c r="T630" s="3"/>
      <c r="U630" s="3"/>
      <c r="V630" s="3"/>
      <c r="W630" s="3"/>
      <c r="X630" s="3"/>
      <c r="Y630" s="3"/>
      <c r="Z630" s="3"/>
      <c r="AA630" s="3"/>
      <c r="AB630" s="3"/>
      <c r="AC630" s="3"/>
      <c r="AD630" s="3"/>
      <c r="AE630" s="3"/>
      <c r="AF630" s="3"/>
      <c r="AG630" s="3"/>
      <c r="AH630" s="3"/>
      <c r="AI630" s="3"/>
      <c r="AJ630" s="3"/>
    </row>
    <row r="631" spans="5:36" s="2" customFormat="1">
      <c r="E631" s="47"/>
      <c r="N631" s="128"/>
      <c r="O631" s="244"/>
      <c r="P631" s="3"/>
      <c r="Q631" s="3"/>
      <c r="R631" s="3"/>
      <c r="S631" s="3"/>
      <c r="T631" s="3"/>
      <c r="U631" s="3"/>
      <c r="V631" s="3"/>
      <c r="W631" s="3"/>
      <c r="X631" s="3"/>
      <c r="Y631" s="3"/>
      <c r="Z631" s="3"/>
      <c r="AA631" s="3"/>
      <c r="AB631" s="3"/>
      <c r="AC631" s="3"/>
      <c r="AD631" s="3"/>
      <c r="AE631" s="3"/>
      <c r="AF631" s="3"/>
      <c r="AG631" s="3"/>
      <c r="AH631" s="3"/>
      <c r="AI631" s="3"/>
      <c r="AJ631" s="3"/>
    </row>
    <row r="632" spans="5:36" s="2" customFormat="1">
      <c r="E632" s="47"/>
      <c r="N632" s="128"/>
      <c r="O632" s="244"/>
      <c r="P632" s="3"/>
      <c r="Q632" s="3"/>
      <c r="R632" s="3"/>
      <c r="S632" s="3"/>
      <c r="T632" s="3"/>
      <c r="U632" s="3"/>
      <c r="V632" s="3"/>
      <c r="W632" s="3"/>
      <c r="X632" s="3"/>
      <c r="Y632" s="3"/>
      <c r="Z632" s="3"/>
      <c r="AA632" s="3"/>
      <c r="AB632" s="3"/>
      <c r="AC632" s="3"/>
      <c r="AD632" s="3"/>
      <c r="AE632" s="3"/>
      <c r="AF632" s="3"/>
      <c r="AG632" s="3"/>
      <c r="AH632" s="3"/>
      <c r="AI632" s="3"/>
      <c r="AJ632" s="3"/>
    </row>
    <row r="633" spans="5:36" s="2" customFormat="1">
      <c r="E633" s="47"/>
      <c r="N633" s="128"/>
      <c r="O633" s="244"/>
      <c r="P633" s="3"/>
      <c r="Q633" s="3"/>
      <c r="R633" s="3"/>
      <c r="S633" s="3"/>
      <c r="T633" s="3"/>
      <c r="U633" s="3"/>
      <c r="V633" s="3"/>
      <c r="W633" s="3"/>
      <c r="X633" s="3"/>
      <c r="Y633" s="3"/>
      <c r="Z633" s="3"/>
      <c r="AA633" s="3"/>
      <c r="AB633" s="3"/>
      <c r="AC633" s="3"/>
      <c r="AD633" s="3"/>
      <c r="AE633" s="3"/>
      <c r="AF633" s="3"/>
      <c r="AG633" s="3"/>
      <c r="AH633" s="3"/>
      <c r="AI633" s="3"/>
      <c r="AJ633" s="3"/>
    </row>
    <row r="634" spans="5:36" s="2" customFormat="1">
      <c r="E634" s="47"/>
      <c r="N634" s="128"/>
      <c r="O634" s="244"/>
      <c r="P634" s="3"/>
      <c r="Q634" s="3"/>
      <c r="R634" s="3"/>
      <c r="S634" s="3"/>
      <c r="T634" s="3"/>
      <c r="U634" s="3"/>
      <c r="V634" s="3"/>
      <c r="W634" s="3"/>
      <c r="X634" s="3"/>
      <c r="Y634" s="3"/>
      <c r="Z634" s="3"/>
      <c r="AA634" s="3"/>
      <c r="AB634" s="3"/>
      <c r="AC634" s="3"/>
      <c r="AD634" s="3"/>
      <c r="AE634" s="3"/>
      <c r="AF634" s="3"/>
      <c r="AG634" s="3"/>
      <c r="AH634" s="3"/>
      <c r="AI634" s="3"/>
      <c r="AJ634" s="3"/>
    </row>
    <row r="635" spans="5:36" s="2" customFormat="1">
      <c r="E635" s="47"/>
      <c r="N635" s="128"/>
      <c r="O635" s="244"/>
      <c r="P635" s="3"/>
      <c r="Q635" s="3"/>
      <c r="R635" s="3"/>
      <c r="S635" s="3"/>
      <c r="T635" s="3"/>
      <c r="U635" s="3"/>
      <c r="V635" s="3"/>
      <c r="W635" s="3"/>
      <c r="X635" s="3"/>
      <c r="Y635" s="3"/>
      <c r="Z635" s="3"/>
      <c r="AA635" s="3"/>
      <c r="AB635" s="3"/>
      <c r="AC635" s="3"/>
      <c r="AD635" s="3"/>
      <c r="AE635" s="3"/>
      <c r="AF635" s="3"/>
      <c r="AG635" s="3"/>
      <c r="AH635" s="3"/>
      <c r="AI635" s="3"/>
      <c r="AJ635" s="3"/>
    </row>
    <row r="636" spans="5:36" s="2" customFormat="1">
      <c r="E636" s="47"/>
      <c r="N636" s="128"/>
      <c r="O636" s="244"/>
      <c r="P636" s="3"/>
      <c r="Q636" s="3"/>
      <c r="R636" s="3"/>
      <c r="S636" s="3"/>
      <c r="T636" s="3"/>
      <c r="U636" s="3"/>
      <c r="V636" s="3"/>
      <c r="W636" s="3"/>
      <c r="X636" s="3"/>
      <c r="Y636" s="3"/>
      <c r="Z636" s="3"/>
      <c r="AA636" s="3"/>
      <c r="AB636" s="3"/>
      <c r="AC636" s="3"/>
      <c r="AD636" s="3"/>
      <c r="AE636" s="3"/>
      <c r="AF636" s="3"/>
      <c r="AG636" s="3"/>
      <c r="AH636" s="3"/>
      <c r="AI636" s="3"/>
      <c r="AJ636" s="3"/>
    </row>
    <row r="637" spans="5:36" s="2" customFormat="1">
      <c r="E637" s="47"/>
      <c r="N637" s="128"/>
      <c r="O637" s="244"/>
      <c r="P637" s="3"/>
      <c r="Q637" s="3"/>
      <c r="R637" s="3"/>
      <c r="S637" s="3"/>
      <c r="T637" s="3"/>
      <c r="U637" s="3"/>
      <c r="V637" s="3"/>
      <c r="W637" s="3"/>
      <c r="X637" s="3"/>
      <c r="Y637" s="3"/>
      <c r="Z637" s="3"/>
      <c r="AA637" s="3"/>
      <c r="AB637" s="3"/>
      <c r="AC637" s="3"/>
      <c r="AD637" s="3"/>
      <c r="AE637" s="3"/>
      <c r="AF637" s="3"/>
      <c r="AG637" s="3"/>
      <c r="AH637" s="3"/>
      <c r="AI637" s="3"/>
      <c r="AJ637" s="3"/>
    </row>
    <row r="638" spans="5:36" s="2" customFormat="1">
      <c r="E638" s="47"/>
      <c r="N638" s="128"/>
      <c r="O638" s="244"/>
      <c r="P638" s="3"/>
      <c r="Q638" s="3"/>
      <c r="R638" s="3"/>
      <c r="S638" s="3"/>
      <c r="T638" s="3"/>
      <c r="U638" s="3"/>
      <c r="V638" s="3"/>
      <c r="W638" s="3"/>
      <c r="X638" s="3"/>
      <c r="Y638" s="3"/>
      <c r="Z638" s="3"/>
      <c r="AA638" s="3"/>
      <c r="AB638" s="3"/>
      <c r="AC638" s="3"/>
      <c r="AD638" s="3"/>
      <c r="AE638" s="3"/>
      <c r="AF638" s="3"/>
      <c r="AG638" s="3"/>
      <c r="AH638" s="3"/>
      <c r="AI638" s="3"/>
      <c r="AJ638" s="3"/>
    </row>
    <row r="639" spans="5:36" s="2" customFormat="1">
      <c r="E639" s="47"/>
      <c r="N639" s="128"/>
      <c r="O639" s="244"/>
      <c r="P639" s="3"/>
      <c r="Q639" s="3"/>
      <c r="R639" s="3"/>
      <c r="S639" s="3"/>
      <c r="T639" s="3"/>
      <c r="U639" s="3"/>
      <c r="V639" s="3"/>
      <c r="W639" s="3"/>
      <c r="X639" s="3"/>
      <c r="Y639" s="3"/>
      <c r="Z639" s="3"/>
      <c r="AA639" s="3"/>
      <c r="AB639" s="3"/>
      <c r="AC639" s="3"/>
      <c r="AD639" s="3"/>
      <c r="AE639" s="3"/>
      <c r="AF639" s="3"/>
      <c r="AG639" s="3"/>
      <c r="AH639" s="3"/>
      <c r="AI639" s="3"/>
      <c r="AJ639" s="3"/>
    </row>
    <row r="640" spans="5:36" s="2" customFormat="1">
      <c r="E640" s="47"/>
      <c r="N640" s="128"/>
      <c r="O640" s="244"/>
      <c r="P640" s="3"/>
      <c r="Q640" s="3"/>
      <c r="R640" s="3"/>
      <c r="S640" s="3"/>
      <c r="T640" s="3"/>
      <c r="U640" s="3"/>
      <c r="V640" s="3"/>
      <c r="W640" s="3"/>
      <c r="X640" s="3"/>
      <c r="Y640" s="3"/>
      <c r="Z640" s="3"/>
      <c r="AA640" s="3"/>
      <c r="AB640" s="3"/>
      <c r="AC640" s="3"/>
      <c r="AD640" s="3"/>
      <c r="AE640" s="3"/>
      <c r="AF640" s="3"/>
      <c r="AG640" s="3"/>
      <c r="AH640" s="3"/>
      <c r="AI640" s="3"/>
      <c r="AJ640" s="3"/>
    </row>
    <row r="641" spans="5:36" s="2" customFormat="1">
      <c r="E641" s="47"/>
      <c r="N641" s="128"/>
      <c r="O641" s="244"/>
      <c r="P641" s="3"/>
      <c r="Q641" s="3"/>
      <c r="R641" s="3"/>
      <c r="S641" s="3"/>
      <c r="T641" s="3"/>
      <c r="U641" s="3"/>
      <c r="V641" s="3"/>
      <c r="W641" s="3"/>
      <c r="X641" s="3"/>
      <c r="Y641" s="3"/>
      <c r="Z641" s="3"/>
      <c r="AA641" s="3"/>
      <c r="AB641" s="3"/>
      <c r="AC641" s="3"/>
      <c r="AD641" s="3"/>
      <c r="AE641" s="3"/>
      <c r="AF641" s="3"/>
      <c r="AG641" s="3"/>
      <c r="AH641" s="3"/>
      <c r="AI641" s="3"/>
      <c r="AJ641" s="3"/>
    </row>
    <row r="642" spans="5:36" s="2" customFormat="1">
      <c r="E642" s="47"/>
      <c r="N642" s="128"/>
      <c r="O642" s="244"/>
      <c r="P642" s="3"/>
      <c r="Q642" s="3"/>
      <c r="R642" s="3"/>
      <c r="S642" s="3"/>
      <c r="T642" s="3"/>
      <c r="U642" s="3"/>
      <c r="V642" s="3"/>
      <c r="W642" s="3"/>
      <c r="X642" s="3"/>
      <c r="Y642" s="3"/>
      <c r="Z642" s="3"/>
      <c r="AA642" s="3"/>
      <c r="AB642" s="3"/>
      <c r="AC642" s="3"/>
      <c r="AD642" s="3"/>
      <c r="AE642" s="3"/>
      <c r="AF642" s="3"/>
      <c r="AG642" s="3"/>
      <c r="AH642" s="3"/>
      <c r="AI642" s="3"/>
      <c r="AJ642" s="3"/>
    </row>
    <row r="643" spans="5:36" s="2" customFormat="1">
      <c r="E643" s="47"/>
      <c r="N643" s="128"/>
      <c r="O643" s="244"/>
      <c r="P643" s="3"/>
      <c r="Q643" s="3"/>
      <c r="R643" s="3"/>
      <c r="S643" s="3"/>
      <c r="T643" s="3"/>
      <c r="U643" s="3"/>
      <c r="V643" s="3"/>
      <c r="W643" s="3"/>
      <c r="X643" s="3"/>
      <c r="Y643" s="3"/>
      <c r="Z643" s="3"/>
      <c r="AA643" s="3"/>
      <c r="AB643" s="3"/>
      <c r="AC643" s="3"/>
      <c r="AD643" s="3"/>
      <c r="AE643" s="3"/>
      <c r="AF643" s="3"/>
      <c r="AG643" s="3"/>
      <c r="AH643" s="3"/>
      <c r="AI643" s="3"/>
      <c r="AJ643" s="3"/>
    </row>
    <row r="644" spans="5:36" s="2" customFormat="1">
      <c r="E644" s="47"/>
      <c r="N644" s="128"/>
      <c r="O644" s="244"/>
      <c r="P644" s="3"/>
      <c r="Q644" s="3"/>
      <c r="R644" s="3"/>
      <c r="S644" s="3"/>
      <c r="T644" s="3"/>
      <c r="U644" s="3"/>
      <c r="V644" s="3"/>
      <c r="W644" s="3"/>
      <c r="X644" s="3"/>
      <c r="Y644" s="3"/>
      <c r="Z644" s="3"/>
      <c r="AA644" s="3"/>
      <c r="AB644" s="3"/>
      <c r="AC644" s="3"/>
      <c r="AD644" s="3"/>
      <c r="AE644" s="3"/>
      <c r="AF644" s="3"/>
      <c r="AG644" s="3"/>
      <c r="AH644" s="3"/>
      <c r="AI644" s="3"/>
      <c r="AJ644" s="3"/>
    </row>
    <row r="645" spans="5:36" s="2" customFormat="1">
      <c r="E645" s="47"/>
      <c r="N645" s="128"/>
      <c r="O645" s="244"/>
      <c r="P645" s="3"/>
      <c r="Q645" s="3"/>
      <c r="R645" s="3"/>
      <c r="S645" s="3"/>
      <c r="T645" s="3"/>
      <c r="U645" s="3"/>
      <c r="V645" s="3"/>
      <c r="W645" s="3"/>
      <c r="X645" s="3"/>
      <c r="Y645" s="3"/>
      <c r="Z645" s="3"/>
      <c r="AA645" s="3"/>
      <c r="AB645" s="3"/>
      <c r="AC645" s="3"/>
      <c r="AD645" s="3"/>
      <c r="AE645" s="3"/>
      <c r="AF645" s="3"/>
      <c r="AG645" s="3"/>
      <c r="AH645" s="3"/>
      <c r="AI645" s="3"/>
      <c r="AJ645" s="3"/>
    </row>
    <row r="646" spans="5:36" s="2" customFormat="1">
      <c r="E646" s="47"/>
      <c r="N646" s="128"/>
      <c r="O646" s="244"/>
      <c r="P646" s="3"/>
      <c r="Q646" s="3"/>
      <c r="R646" s="3"/>
      <c r="S646" s="3"/>
      <c r="T646" s="3"/>
      <c r="U646" s="3"/>
      <c r="V646" s="3"/>
      <c r="W646" s="3"/>
      <c r="X646" s="3"/>
      <c r="Y646" s="3"/>
      <c r="Z646" s="3"/>
      <c r="AA646" s="3"/>
      <c r="AB646" s="3"/>
      <c r="AC646" s="3"/>
      <c r="AD646" s="3"/>
      <c r="AE646" s="3"/>
      <c r="AF646" s="3"/>
      <c r="AG646" s="3"/>
      <c r="AH646" s="3"/>
      <c r="AI646" s="3"/>
      <c r="AJ646" s="3"/>
    </row>
    <row r="647" spans="5:36" s="2" customFormat="1">
      <c r="E647" s="47"/>
      <c r="N647" s="128"/>
      <c r="O647" s="244"/>
      <c r="P647" s="3"/>
      <c r="Q647" s="3"/>
      <c r="R647" s="3"/>
      <c r="S647" s="3"/>
      <c r="T647" s="3"/>
      <c r="U647" s="3"/>
      <c r="V647" s="3"/>
      <c r="W647" s="3"/>
      <c r="X647" s="3"/>
      <c r="Y647" s="3"/>
      <c r="Z647" s="3"/>
      <c r="AA647" s="3"/>
      <c r="AB647" s="3"/>
      <c r="AC647" s="3"/>
      <c r="AD647" s="3"/>
      <c r="AE647" s="3"/>
      <c r="AF647" s="3"/>
      <c r="AG647" s="3"/>
      <c r="AH647" s="3"/>
      <c r="AI647" s="3"/>
      <c r="AJ647" s="3"/>
    </row>
    <row r="648" spans="5:36" s="2" customFormat="1">
      <c r="E648" s="47"/>
      <c r="N648" s="128"/>
      <c r="O648" s="244"/>
      <c r="P648" s="3"/>
      <c r="Q648" s="3"/>
      <c r="R648" s="3"/>
      <c r="S648" s="3"/>
      <c r="T648" s="3"/>
      <c r="U648" s="3"/>
      <c r="V648" s="3"/>
      <c r="W648" s="3"/>
      <c r="X648" s="3"/>
      <c r="Y648" s="3"/>
      <c r="Z648" s="3"/>
      <c r="AA648" s="3"/>
      <c r="AB648" s="3"/>
      <c r="AC648" s="3"/>
      <c r="AD648" s="3"/>
      <c r="AE648" s="3"/>
      <c r="AF648" s="3"/>
      <c r="AG648" s="3"/>
      <c r="AH648" s="3"/>
      <c r="AI648" s="3"/>
      <c r="AJ648" s="3"/>
    </row>
    <row r="649" spans="5:36" s="2" customFormat="1">
      <c r="E649" s="47"/>
      <c r="N649" s="128"/>
      <c r="O649" s="244"/>
      <c r="P649" s="3"/>
      <c r="Q649" s="3"/>
      <c r="R649" s="3"/>
      <c r="S649" s="3"/>
      <c r="T649" s="3"/>
      <c r="U649" s="3"/>
      <c r="V649" s="3"/>
      <c r="W649" s="3"/>
      <c r="X649" s="3"/>
      <c r="Y649" s="3"/>
      <c r="Z649" s="3"/>
      <c r="AA649" s="3"/>
      <c r="AB649" s="3"/>
      <c r="AC649" s="3"/>
      <c r="AD649" s="3"/>
      <c r="AE649" s="3"/>
      <c r="AF649" s="3"/>
      <c r="AG649" s="3"/>
      <c r="AH649" s="3"/>
      <c r="AI649" s="3"/>
      <c r="AJ649" s="3"/>
    </row>
    <row r="650" spans="5:36" s="2" customFormat="1">
      <c r="E650" s="47"/>
      <c r="N650" s="128"/>
      <c r="O650" s="244"/>
      <c r="P650" s="3"/>
      <c r="Q650" s="3"/>
      <c r="R650" s="3"/>
      <c r="S650" s="3"/>
      <c r="T650" s="3"/>
      <c r="U650" s="3"/>
      <c r="V650" s="3"/>
      <c r="W650" s="3"/>
      <c r="X650" s="3"/>
      <c r="Y650" s="3"/>
      <c r="Z650" s="3"/>
      <c r="AA650" s="3"/>
      <c r="AB650" s="3"/>
      <c r="AC650" s="3"/>
      <c r="AD650" s="3"/>
      <c r="AE650" s="3"/>
      <c r="AF650" s="3"/>
      <c r="AG650" s="3"/>
      <c r="AH650" s="3"/>
      <c r="AI650" s="3"/>
      <c r="AJ650" s="3"/>
    </row>
    <row r="651" spans="5:36" s="2" customFormat="1">
      <c r="E651" s="47"/>
      <c r="N651" s="128"/>
      <c r="O651" s="244"/>
      <c r="P651" s="3"/>
      <c r="Q651" s="3"/>
      <c r="R651" s="3"/>
      <c r="S651" s="3"/>
      <c r="T651" s="3"/>
      <c r="U651" s="3"/>
      <c r="V651" s="3"/>
      <c r="W651" s="3"/>
      <c r="X651" s="3"/>
      <c r="Y651" s="3"/>
      <c r="Z651" s="3"/>
      <c r="AA651" s="3"/>
      <c r="AB651" s="3"/>
      <c r="AC651" s="3"/>
      <c r="AD651" s="3"/>
      <c r="AE651" s="3"/>
      <c r="AF651" s="3"/>
      <c r="AG651" s="3"/>
      <c r="AH651" s="3"/>
      <c r="AI651" s="3"/>
      <c r="AJ651" s="3"/>
    </row>
    <row r="652" spans="5:36" s="2" customFormat="1">
      <c r="E652" s="47"/>
      <c r="N652" s="128"/>
      <c r="O652" s="244"/>
      <c r="P652" s="3"/>
      <c r="Q652" s="3"/>
      <c r="R652" s="3"/>
      <c r="S652" s="3"/>
      <c r="T652" s="3"/>
      <c r="U652" s="3"/>
      <c r="V652" s="3"/>
      <c r="W652" s="3"/>
      <c r="X652" s="3"/>
      <c r="Y652" s="3"/>
      <c r="Z652" s="3"/>
      <c r="AA652" s="3"/>
      <c r="AB652" s="3"/>
      <c r="AC652" s="3"/>
      <c r="AD652" s="3"/>
      <c r="AE652" s="3"/>
      <c r="AF652" s="3"/>
      <c r="AG652" s="3"/>
      <c r="AH652" s="3"/>
      <c r="AI652" s="3"/>
      <c r="AJ652" s="3"/>
    </row>
    <row r="653" spans="5:36" s="2" customFormat="1">
      <c r="E653" s="47"/>
      <c r="N653" s="128"/>
      <c r="O653" s="244"/>
      <c r="P653" s="3"/>
      <c r="Q653" s="3"/>
      <c r="R653" s="3"/>
      <c r="S653" s="3"/>
      <c r="T653" s="3"/>
      <c r="U653" s="3"/>
      <c r="V653" s="3"/>
      <c r="W653" s="3"/>
      <c r="X653" s="3"/>
      <c r="Y653" s="3"/>
      <c r="Z653" s="3"/>
      <c r="AA653" s="3"/>
      <c r="AB653" s="3"/>
      <c r="AC653" s="3"/>
      <c r="AD653" s="3"/>
      <c r="AE653" s="3"/>
      <c r="AF653" s="3"/>
      <c r="AG653" s="3"/>
      <c r="AH653" s="3"/>
      <c r="AI653" s="3"/>
      <c r="AJ653" s="3"/>
    </row>
    <row r="654" spans="5:36" s="2" customFormat="1">
      <c r="E654" s="47"/>
      <c r="N654" s="128"/>
      <c r="O654" s="244"/>
      <c r="P654" s="3"/>
      <c r="Q654" s="3"/>
      <c r="R654" s="3"/>
      <c r="S654" s="3"/>
      <c r="T654" s="3"/>
      <c r="U654" s="3"/>
      <c r="V654" s="3"/>
      <c r="W654" s="3"/>
      <c r="X654" s="3"/>
      <c r="Y654" s="3"/>
      <c r="Z654" s="3"/>
      <c r="AA654" s="3"/>
      <c r="AB654" s="3"/>
      <c r="AC654" s="3"/>
      <c r="AD654" s="3"/>
      <c r="AE654" s="3"/>
      <c r="AF654" s="3"/>
      <c r="AG654" s="3"/>
      <c r="AH654" s="3"/>
      <c r="AI654" s="3"/>
      <c r="AJ654" s="3"/>
    </row>
    <row r="655" spans="5:36" s="2" customFormat="1">
      <c r="E655" s="47"/>
      <c r="N655" s="128"/>
      <c r="O655" s="244"/>
      <c r="P655" s="3"/>
      <c r="Q655" s="3"/>
      <c r="R655" s="3"/>
      <c r="S655" s="3"/>
      <c r="T655" s="3"/>
      <c r="U655" s="3"/>
      <c r="V655" s="3"/>
      <c r="W655" s="3"/>
      <c r="X655" s="3"/>
      <c r="Y655" s="3"/>
      <c r="Z655" s="3"/>
      <c r="AA655" s="3"/>
      <c r="AB655" s="3"/>
      <c r="AC655" s="3"/>
      <c r="AD655" s="3"/>
      <c r="AE655" s="3"/>
      <c r="AF655" s="3"/>
      <c r="AG655" s="3"/>
      <c r="AH655" s="3"/>
      <c r="AI655" s="3"/>
      <c r="AJ655" s="3"/>
    </row>
    <row r="656" spans="5:36" s="2" customFormat="1">
      <c r="E656" s="47"/>
      <c r="N656" s="128"/>
      <c r="O656" s="244"/>
      <c r="P656" s="3"/>
      <c r="Q656" s="3"/>
      <c r="R656" s="3"/>
      <c r="S656" s="3"/>
      <c r="T656" s="3"/>
      <c r="U656" s="3"/>
      <c r="V656" s="3"/>
      <c r="W656" s="3"/>
      <c r="X656" s="3"/>
      <c r="Y656" s="3"/>
      <c r="Z656" s="3"/>
      <c r="AA656" s="3"/>
      <c r="AB656" s="3"/>
      <c r="AC656" s="3"/>
      <c r="AD656" s="3"/>
      <c r="AE656" s="3"/>
      <c r="AF656" s="3"/>
      <c r="AG656" s="3"/>
      <c r="AH656" s="3"/>
      <c r="AI656" s="3"/>
      <c r="AJ656" s="3"/>
    </row>
    <row r="657" spans="5:36" s="2" customFormat="1">
      <c r="E657" s="47"/>
      <c r="N657" s="128"/>
      <c r="O657" s="244"/>
      <c r="P657" s="3"/>
      <c r="Q657" s="3"/>
      <c r="R657" s="3"/>
      <c r="S657" s="3"/>
      <c r="T657" s="3"/>
      <c r="U657" s="3"/>
      <c r="V657" s="3"/>
      <c r="W657" s="3"/>
      <c r="X657" s="3"/>
      <c r="Y657" s="3"/>
      <c r="Z657" s="3"/>
      <c r="AA657" s="3"/>
      <c r="AB657" s="3"/>
      <c r="AC657" s="3"/>
      <c r="AD657" s="3"/>
      <c r="AE657" s="3"/>
      <c r="AF657" s="3"/>
      <c r="AG657" s="3"/>
      <c r="AH657" s="3"/>
      <c r="AI657" s="3"/>
      <c r="AJ657" s="3"/>
    </row>
    <row r="658" spans="5:36" s="2" customFormat="1">
      <c r="E658" s="47"/>
      <c r="N658" s="128"/>
      <c r="O658" s="244"/>
      <c r="P658" s="3"/>
      <c r="Q658" s="3"/>
      <c r="R658" s="3"/>
      <c r="S658" s="3"/>
      <c r="T658" s="3"/>
      <c r="U658" s="3"/>
      <c r="V658" s="3"/>
      <c r="W658" s="3"/>
      <c r="X658" s="3"/>
      <c r="Y658" s="3"/>
      <c r="Z658" s="3"/>
      <c r="AA658" s="3"/>
      <c r="AB658" s="3"/>
      <c r="AC658" s="3"/>
      <c r="AD658" s="3"/>
      <c r="AE658" s="3"/>
      <c r="AF658" s="3"/>
      <c r="AG658" s="3"/>
      <c r="AH658" s="3"/>
      <c r="AI658" s="3"/>
      <c r="AJ658" s="3"/>
    </row>
    <row r="659" spans="5:36" s="2" customFormat="1">
      <c r="E659" s="47"/>
      <c r="N659" s="128"/>
      <c r="O659" s="244"/>
      <c r="P659" s="3"/>
      <c r="Q659" s="3"/>
      <c r="R659" s="3"/>
      <c r="S659" s="3"/>
      <c r="T659" s="3"/>
      <c r="U659" s="3"/>
      <c r="V659" s="3"/>
      <c r="W659" s="3"/>
      <c r="X659" s="3"/>
      <c r="Y659" s="3"/>
      <c r="Z659" s="3"/>
      <c r="AA659" s="3"/>
      <c r="AB659" s="3"/>
      <c r="AC659" s="3"/>
      <c r="AD659" s="3"/>
      <c r="AE659" s="3"/>
      <c r="AF659" s="3"/>
      <c r="AG659" s="3"/>
      <c r="AH659" s="3"/>
      <c r="AI659" s="3"/>
      <c r="AJ659" s="3"/>
    </row>
    <row r="660" spans="5:36" s="2" customFormat="1">
      <c r="E660" s="47"/>
      <c r="N660" s="128"/>
      <c r="O660" s="244"/>
      <c r="P660" s="3"/>
      <c r="Q660" s="3"/>
      <c r="R660" s="3"/>
      <c r="S660" s="3"/>
      <c r="T660" s="3"/>
      <c r="U660" s="3"/>
      <c r="V660" s="3"/>
      <c r="W660" s="3"/>
      <c r="X660" s="3"/>
      <c r="Y660" s="3"/>
      <c r="Z660" s="3"/>
      <c r="AA660" s="3"/>
      <c r="AB660" s="3"/>
      <c r="AC660" s="3"/>
      <c r="AD660" s="3"/>
      <c r="AE660" s="3"/>
      <c r="AF660" s="3"/>
      <c r="AG660" s="3"/>
      <c r="AH660" s="3"/>
      <c r="AI660" s="3"/>
      <c r="AJ660" s="3"/>
    </row>
    <row r="661" spans="5:36" s="2" customFormat="1">
      <c r="E661" s="47"/>
      <c r="N661" s="128"/>
      <c r="O661" s="244"/>
      <c r="P661" s="3"/>
      <c r="Q661" s="3"/>
      <c r="R661" s="3"/>
      <c r="S661" s="3"/>
      <c r="T661" s="3"/>
      <c r="U661" s="3"/>
      <c r="V661" s="3"/>
      <c r="W661" s="3"/>
      <c r="X661" s="3"/>
      <c r="Y661" s="3"/>
      <c r="Z661" s="3"/>
      <c r="AA661" s="3"/>
      <c r="AB661" s="3"/>
      <c r="AC661" s="3"/>
      <c r="AD661" s="3"/>
      <c r="AE661" s="3"/>
      <c r="AF661" s="3"/>
      <c r="AG661" s="3"/>
      <c r="AH661" s="3"/>
      <c r="AI661" s="3"/>
      <c r="AJ661" s="3"/>
    </row>
    <row r="662" spans="5:36" s="2" customFormat="1">
      <c r="E662" s="47"/>
      <c r="N662" s="128"/>
      <c r="O662" s="244"/>
      <c r="P662" s="3"/>
      <c r="Q662" s="3"/>
      <c r="R662" s="3"/>
      <c r="S662" s="3"/>
      <c r="T662" s="3"/>
      <c r="U662" s="3"/>
      <c r="V662" s="3"/>
      <c r="W662" s="3"/>
      <c r="X662" s="3"/>
      <c r="Y662" s="3"/>
      <c r="Z662" s="3"/>
      <c r="AA662" s="3"/>
      <c r="AB662" s="3"/>
      <c r="AC662" s="3"/>
      <c r="AD662" s="3"/>
      <c r="AE662" s="3"/>
      <c r="AF662" s="3"/>
      <c r="AG662" s="3"/>
      <c r="AH662" s="3"/>
      <c r="AI662" s="3"/>
      <c r="AJ662" s="3"/>
    </row>
    <row r="663" spans="5:36" s="2" customFormat="1">
      <c r="E663" s="47"/>
      <c r="N663" s="128"/>
      <c r="O663" s="244"/>
      <c r="P663" s="3"/>
      <c r="Q663" s="3"/>
      <c r="R663" s="3"/>
      <c r="S663" s="3"/>
      <c r="T663" s="3"/>
      <c r="U663" s="3"/>
      <c r="V663" s="3"/>
      <c r="W663" s="3"/>
      <c r="X663" s="3"/>
      <c r="Y663" s="3"/>
      <c r="Z663" s="3"/>
      <c r="AA663" s="3"/>
      <c r="AB663" s="3"/>
      <c r="AC663" s="3"/>
      <c r="AD663" s="3"/>
      <c r="AE663" s="3"/>
      <c r="AF663" s="3"/>
      <c r="AG663" s="3"/>
      <c r="AH663" s="3"/>
      <c r="AI663" s="3"/>
      <c r="AJ663" s="3"/>
    </row>
    <row r="664" spans="5:36" s="2" customFormat="1">
      <c r="E664" s="47"/>
      <c r="N664" s="128"/>
      <c r="O664" s="244"/>
      <c r="P664" s="3"/>
      <c r="Q664" s="3"/>
      <c r="R664" s="3"/>
      <c r="S664" s="3"/>
      <c r="T664" s="3"/>
      <c r="U664" s="3"/>
      <c r="V664" s="3"/>
      <c r="W664" s="3"/>
      <c r="X664" s="3"/>
      <c r="Y664" s="3"/>
      <c r="Z664" s="3"/>
      <c r="AA664" s="3"/>
      <c r="AB664" s="3"/>
      <c r="AC664" s="3"/>
      <c r="AD664" s="3"/>
      <c r="AE664" s="3"/>
      <c r="AF664" s="3"/>
      <c r="AG664" s="3"/>
      <c r="AH664" s="3"/>
      <c r="AI664" s="3"/>
      <c r="AJ664" s="3"/>
    </row>
    <row r="665" spans="5:36" s="2" customFormat="1">
      <c r="E665" s="47"/>
      <c r="N665" s="128"/>
      <c r="O665" s="244"/>
      <c r="P665" s="3"/>
      <c r="Q665" s="3"/>
      <c r="R665" s="3"/>
      <c r="S665" s="3"/>
      <c r="T665" s="3"/>
      <c r="U665" s="3"/>
      <c r="V665" s="3"/>
      <c r="W665" s="3"/>
      <c r="X665" s="3"/>
      <c r="Y665" s="3"/>
      <c r="Z665" s="3"/>
      <c r="AA665" s="3"/>
      <c r="AB665" s="3"/>
      <c r="AC665" s="3"/>
      <c r="AD665" s="3"/>
      <c r="AE665" s="3"/>
      <c r="AF665" s="3"/>
      <c r="AG665" s="3"/>
      <c r="AH665" s="3"/>
      <c r="AI665" s="3"/>
      <c r="AJ665" s="3"/>
    </row>
    <row r="666" spans="5:36" s="2" customFormat="1">
      <c r="E666" s="47"/>
      <c r="N666" s="128"/>
      <c r="O666" s="244"/>
      <c r="P666" s="3"/>
      <c r="Q666" s="3"/>
      <c r="R666" s="3"/>
      <c r="S666" s="3"/>
      <c r="T666" s="3"/>
      <c r="U666" s="3"/>
      <c r="V666" s="3"/>
      <c r="W666" s="3"/>
      <c r="X666" s="3"/>
      <c r="Y666" s="3"/>
      <c r="Z666" s="3"/>
      <c r="AA666" s="3"/>
      <c r="AB666" s="3"/>
      <c r="AC666" s="3"/>
      <c r="AD666" s="3"/>
      <c r="AE666" s="3"/>
      <c r="AF666" s="3"/>
      <c r="AG666" s="3"/>
      <c r="AH666" s="3"/>
      <c r="AI666" s="3"/>
      <c r="AJ666" s="3"/>
    </row>
    <row r="667" spans="5:36" s="2" customFormat="1">
      <c r="E667" s="47"/>
      <c r="N667" s="128"/>
      <c r="O667" s="244"/>
      <c r="P667" s="3"/>
      <c r="Q667" s="3"/>
      <c r="R667" s="3"/>
      <c r="S667" s="3"/>
      <c r="T667" s="3"/>
      <c r="U667" s="3"/>
      <c r="V667" s="3"/>
      <c r="W667" s="3"/>
      <c r="X667" s="3"/>
      <c r="Y667" s="3"/>
      <c r="Z667" s="3"/>
      <c r="AA667" s="3"/>
      <c r="AB667" s="3"/>
      <c r="AC667" s="3"/>
      <c r="AD667" s="3"/>
      <c r="AE667" s="3"/>
      <c r="AF667" s="3"/>
      <c r="AG667" s="3"/>
      <c r="AH667" s="3"/>
      <c r="AI667" s="3"/>
      <c r="AJ667" s="3"/>
    </row>
    <row r="668" spans="5:36" s="2" customFormat="1">
      <c r="E668" s="47"/>
      <c r="N668" s="128"/>
      <c r="O668" s="244"/>
      <c r="P668" s="3"/>
      <c r="Q668" s="3"/>
      <c r="R668" s="3"/>
      <c r="S668" s="3"/>
      <c r="T668" s="3"/>
      <c r="U668" s="3"/>
      <c r="V668" s="3"/>
      <c r="W668" s="3"/>
      <c r="X668" s="3"/>
      <c r="Y668" s="3"/>
      <c r="Z668" s="3"/>
      <c r="AA668" s="3"/>
      <c r="AB668" s="3"/>
      <c r="AC668" s="3"/>
      <c r="AD668" s="3"/>
      <c r="AE668" s="3"/>
      <c r="AF668" s="3"/>
      <c r="AG668" s="3"/>
      <c r="AH668" s="3"/>
      <c r="AI668" s="3"/>
      <c r="AJ668" s="3"/>
    </row>
    <row r="669" spans="5:36" s="2" customFormat="1">
      <c r="E669" s="47"/>
      <c r="N669" s="128"/>
      <c r="O669" s="244"/>
      <c r="P669" s="3"/>
      <c r="Q669" s="3"/>
      <c r="R669" s="3"/>
      <c r="S669" s="3"/>
      <c r="T669" s="3"/>
      <c r="U669" s="3"/>
      <c r="V669" s="3"/>
      <c r="W669" s="3"/>
      <c r="X669" s="3"/>
      <c r="Y669" s="3"/>
      <c r="Z669" s="3"/>
      <c r="AA669" s="3"/>
      <c r="AB669" s="3"/>
      <c r="AC669" s="3"/>
      <c r="AD669" s="3"/>
      <c r="AE669" s="3"/>
      <c r="AF669" s="3"/>
      <c r="AG669" s="3"/>
      <c r="AH669" s="3"/>
      <c r="AI669" s="3"/>
      <c r="AJ669" s="3"/>
    </row>
    <row r="670" spans="5:36" s="2" customFormat="1">
      <c r="E670" s="47"/>
      <c r="N670" s="128"/>
      <c r="O670" s="244"/>
      <c r="P670" s="3"/>
      <c r="Q670" s="3"/>
      <c r="R670" s="3"/>
      <c r="S670" s="3"/>
      <c r="T670" s="3"/>
      <c r="U670" s="3"/>
      <c r="V670" s="3"/>
      <c r="W670" s="3"/>
      <c r="X670" s="3"/>
      <c r="Y670" s="3"/>
      <c r="Z670" s="3"/>
      <c r="AA670" s="3"/>
      <c r="AB670" s="3"/>
      <c r="AC670" s="3"/>
      <c r="AD670" s="3"/>
      <c r="AE670" s="3"/>
      <c r="AF670" s="3"/>
      <c r="AG670" s="3"/>
      <c r="AH670" s="3"/>
      <c r="AI670" s="3"/>
      <c r="AJ670" s="3"/>
    </row>
    <row r="671" spans="5:36" s="2" customFormat="1">
      <c r="E671" s="47"/>
      <c r="N671" s="128"/>
      <c r="O671" s="244"/>
      <c r="P671" s="3"/>
      <c r="Q671" s="3"/>
      <c r="R671" s="3"/>
      <c r="S671" s="3"/>
      <c r="T671" s="3"/>
      <c r="U671" s="3"/>
      <c r="V671" s="3"/>
      <c r="W671" s="3"/>
      <c r="X671" s="3"/>
      <c r="Y671" s="3"/>
      <c r="Z671" s="3"/>
      <c r="AA671" s="3"/>
      <c r="AB671" s="3"/>
      <c r="AC671" s="3"/>
      <c r="AD671" s="3"/>
      <c r="AE671" s="3"/>
      <c r="AF671" s="3"/>
      <c r="AG671" s="3"/>
      <c r="AH671" s="3"/>
      <c r="AI671" s="3"/>
      <c r="AJ671" s="3"/>
    </row>
    <row r="672" spans="5:36" s="2" customFormat="1">
      <c r="E672" s="47"/>
      <c r="N672" s="128"/>
      <c r="O672" s="244"/>
      <c r="P672" s="3"/>
      <c r="Q672" s="3"/>
      <c r="R672" s="3"/>
      <c r="S672" s="3"/>
      <c r="T672" s="3"/>
      <c r="U672" s="3"/>
      <c r="V672" s="3"/>
      <c r="W672" s="3"/>
      <c r="X672" s="3"/>
      <c r="Y672" s="3"/>
      <c r="Z672" s="3"/>
      <c r="AA672" s="3"/>
      <c r="AB672" s="3"/>
      <c r="AC672" s="3"/>
      <c r="AD672" s="3"/>
      <c r="AE672" s="3"/>
      <c r="AF672" s="3"/>
      <c r="AG672" s="3"/>
      <c r="AH672" s="3"/>
      <c r="AI672" s="3"/>
      <c r="AJ672" s="3"/>
    </row>
    <row r="673" spans="5:36" s="2" customFormat="1">
      <c r="E673" s="47"/>
      <c r="N673" s="128"/>
      <c r="O673" s="244"/>
      <c r="P673" s="3"/>
      <c r="Q673" s="3"/>
      <c r="R673" s="3"/>
      <c r="S673" s="3"/>
      <c r="T673" s="3"/>
      <c r="U673" s="3"/>
      <c r="V673" s="3"/>
      <c r="W673" s="3"/>
      <c r="X673" s="3"/>
      <c r="Y673" s="3"/>
      <c r="Z673" s="3"/>
      <c r="AA673" s="3"/>
      <c r="AB673" s="3"/>
      <c r="AC673" s="3"/>
      <c r="AD673" s="3"/>
      <c r="AE673" s="3"/>
      <c r="AF673" s="3"/>
      <c r="AG673" s="3"/>
      <c r="AH673" s="3"/>
      <c r="AI673" s="3"/>
      <c r="AJ673" s="3"/>
    </row>
    <row r="674" spans="5:36" s="2" customFormat="1">
      <c r="E674" s="47"/>
      <c r="N674" s="128"/>
      <c r="O674" s="244"/>
      <c r="P674" s="3"/>
      <c r="Q674" s="3"/>
      <c r="R674" s="3"/>
      <c r="S674" s="3"/>
      <c r="T674" s="3"/>
      <c r="U674" s="3"/>
      <c r="V674" s="3"/>
      <c r="W674" s="3"/>
      <c r="X674" s="3"/>
      <c r="Y674" s="3"/>
      <c r="Z674" s="3"/>
      <c r="AA674" s="3"/>
      <c r="AB674" s="3"/>
      <c r="AC674" s="3"/>
      <c r="AD674" s="3"/>
      <c r="AE674" s="3"/>
      <c r="AF674" s="3"/>
      <c r="AG674" s="3"/>
      <c r="AH674" s="3"/>
      <c r="AI674" s="3"/>
      <c r="AJ674" s="3"/>
    </row>
    <row r="675" spans="5:36" s="2" customFormat="1">
      <c r="E675" s="47"/>
      <c r="N675" s="128"/>
      <c r="O675" s="244"/>
      <c r="P675" s="3"/>
      <c r="Q675" s="3"/>
      <c r="R675" s="3"/>
      <c r="S675" s="3"/>
      <c r="T675" s="3"/>
      <c r="U675" s="3"/>
      <c r="V675" s="3"/>
      <c r="W675" s="3"/>
      <c r="X675" s="3"/>
      <c r="Y675" s="3"/>
      <c r="Z675" s="3"/>
      <c r="AA675" s="3"/>
      <c r="AB675" s="3"/>
      <c r="AC675" s="3"/>
      <c r="AD675" s="3"/>
      <c r="AE675" s="3"/>
      <c r="AF675" s="3"/>
      <c r="AG675" s="3"/>
      <c r="AH675" s="3"/>
      <c r="AI675" s="3"/>
      <c r="AJ675" s="3"/>
    </row>
    <row r="676" spans="5:36" s="2" customFormat="1">
      <c r="E676" s="47"/>
      <c r="N676" s="128"/>
      <c r="O676" s="244"/>
      <c r="P676" s="3"/>
      <c r="Q676" s="3"/>
      <c r="R676" s="3"/>
      <c r="S676" s="3"/>
      <c r="T676" s="3"/>
      <c r="U676" s="3"/>
      <c r="V676" s="3"/>
      <c r="W676" s="3"/>
      <c r="X676" s="3"/>
      <c r="Y676" s="3"/>
      <c r="Z676" s="3"/>
      <c r="AA676" s="3"/>
      <c r="AB676" s="3"/>
      <c r="AC676" s="3"/>
      <c r="AD676" s="3"/>
      <c r="AE676" s="3"/>
      <c r="AF676" s="3"/>
      <c r="AG676" s="3"/>
      <c r="AH676" s="3"/>
      <c r="AI676" s="3"/>
      <c r="AJ676" s="3"/>
    </row>
    <row r="677" spans="5:36" s="2" customFormat="1">
      <c r="E677" s="47"/>
      <c r="N677" s="128"/>
      <c r="O677" s="244"/>
      <c r="P677" s="3"/>
      <c r="Q677" s="3"/>
      <c r="R677" s="3"/>
      <c r="S677" s="3"/>
      <c r="T677" s="3"/>
      <c r="U677" s="3"/>
      <c r="V677" s="3"/>
      <c r="W677" s="3"/>
      <c r="X677" s="3"/>
      <c r="Y677" s="3"/>
      <c r="Z677" s="3"/>
      <c r="AA677" s="3"/>
      <c r="AB677" s="3"/>
      <c r="AC677" s="3"/>
      <c r="AD677" s="3"/>
      <c r="AE677" s="3"/>
      <c r="AF677" s="3"/>
      <c r="AG677" s="3"/>
      <c r="AH677" s="3"/>
      <c r="AI677" s="3"/>
      <c r="AJ677" s="3"/>
    </row>
    <row r="678" spans="5:36" s="2" customFormat="1">
      <c r="E678" s="47"/>
      <c r="N678" s="128"/>
      <c r="O678" s="244"/>
      <c r="P678" s="3"/>
      <c r="Q678" s="3"/>
      <c r="R678" s="3"/>
      <c r="S678" s="3"/>
      <c r="T678" s="3"/>
      <c r="U678" s="3"/>
      <c r="V678" s="3"/>
      <c r="W678" s="3"/>
      <c r="X678" s="3"/>
      <c r="Y678" s="3"/>
      <c r="Z678" s="3"/>
      <c r="AA678" s="3"/>
      <c r="AB678" s="3"/>
      <c r="AC678" s="3"/>
      <c r="AD678" s="3"/>
      <c r="AE678" s="3"/>
      <c r="AF678" s="3"/>
      <c r="AG678" s="3"/>
      <c r="AH678" s="3"/>
      <c r="AI678" s="3"/>
      <c r="AJ678" s="3"/>
    </row>
    <row r="679" spans="5:36" s="2" customFormat="1">
      <c r="E679" s="47"/>
      <c r="N679" s="128"/>
      <c r="O679" s="244"/>
      <c r="P679" s="3"/>
      <c r="Q679" s="3"/>
      <c r="R679" s="3"/>
      <c r="S679" s="3"/>
      <c r="T679" s="3"/>
      <c r="U679" s="3"/>
      <c r="V679" s="3"/>
      <c r="W679" s="3"/>
      <c r="X679" s="3"/>
      <c r="Y679" s="3"/>
      <c r="Z679" s="3"/>
      <c r="AA679" s="3"/>
      <c r="AB679" s="3"/>
      <c r="AC679" s="3"/>
      <c r="AD679" s="3"/>
      <c r="AE679" s="3"/>
      <c r="AF679" s="3"/>
      <c r="AG679" s="3"/>
      <c r="AH679" s="3"/>
      <c r="AI679" s="3"/>
      <c r="AJ679" s="3"/>
    </row>
    <row r="680" spans="5:36" s="2" customFormat="1">
      <c r="E680" s="47"/>
      <c r="N680" s="128"/>
      <c r="O680" s="244"/>
      <c r="P680" s="3"/>
      <c r="Q680" s="3"/>
      <c r="R680" s="3"/>
      <c r="S680" s="3"/>
      <c r="T680" s="3"/>
      <c r="U680" s="3"/>
      <c r="V680" s="3"/>
      <c r="W680" s="3"/>
      <c r="X680" s="3"/>
      <c r="Y680" s="3"/>
      <c r="Z680" s="3"/>
      <c r="AA680" s="3"/>
      <c r="AB680" s="3"/>
      <c r="AC680" s="3"/>
      <c r="AD680" s="3"/>
      <c r="AE680" s="3"/>
      <c r="AF680" s="3"/>
      <c r="AG680" s="3"/>
      <c r="AH680" s="3"/>
      <c r="AI680" s="3"/>
      <c r="AJ680" s="3"/>
    </row>
    <row r="681" spans="5:36" s="2" customFormat="1">
      <c r="E681" s="47"/>
      <c r="N681" s="128"/>
      <c r="O681" s="244"/>
      <c r="P681" s="3"/>
      <c r="Q681" s="3"/>
      <c r="R681" s="3"/>
      <c r="S681" s="3"/>
      <c r="T681" s="3"/>
      <c r="U681" s="3"/>
      <c r="V681" s="3"/>
      <c r="W681" s="3"/>
      <c r="X681" s="3"/>
      <c r="Y681" s="3"/>
      <c r="Z681" s="3"/>
      <c r="AA681" s="3"/>
      <c r="AB681" s="3"/>
      <c r="AC681" s="3"/>
      <c r="AD681" s="3"/>
      <c r="AE681" s="3"/>
      <c r="AF681" s="3"/>
      <c r="AG681" s="3"/>
      <c r="AH681" s="3"/>
      <c r="AI681" s="3"/>
      <c r="AJ681" s="3"/>
    </row>
    <row r="682" spans="5:36" s="2" customFormat="1">
      <c r="E682" s="47"/>
      <c r="N682" s="128"/>
      <c r="O682" s="244"/>
      <c r="P682" s="3"/>
      <c r="Q682" s="3"/>
      <c r="R682" s="3"/>
      <c r="S682" s="3"/>
      <c r="T682" s="3"/>
      <c r="U682" s="3"/>
      <c r="V682" s="3"/>
      <c r="W682" s="3"/>
      <c r="X682" s="3"/>
      <c r="Y682" s="3"/>
      <c r="Z682" s="3"/>
      <c r="AA682" s="3"/>
      <c r="AB682" s="3"/>
      <c r="AC682" s="3"/>
      <c r="AD682" s="3"/>
      <c r="AE682" s="3"/>
      <c r="AF682" s="3"/>
      <c r="AG682" s="3"/>
      <c r="AH682" s="3"/>
      <c r="AI682" s="3"/>
      <c r="AJ682" s="3"/>
    </row>
    <row r="683" spans="5:36" s="2" customFormat="1">
      <c r="E683" s="47"/>
      <c r="N683" s="128"/>
      <c r="O683" s="244"/>
      <c r="P683" s="3"/>
      <c r="Q683" s="3"/>
      <c r="R683" s="3"/>
      <c r="S683" s="3"/>
      <c r="T683" s="3"/>
      <c r="U683" s="3"/>
      <c r="V683" s="3"/>
      <c r="W683" s="3"/>
      <c r="X683" s="3"/>
      <c r="Y683" s="3"/>
      <c r="Z683" s="3"/>
      <c r="AA683" s="3"/>
      <c r="AB683" s="3"/>
      <c r="AC683" s="3"/>
      <c r="AD683" s="3"/>
      <c r="AE683" s="3"/>
      <c r="AF683" s="3"/>
      <c r="AG683" s="3"/>
      <c r="AH683" s="3"/>
      <c r="AI683" s="3"/>
      <c r="AJ683" s="3"/>
    </row>
    <row r="684" spans="5:36" s="2" customFormat="1">
      <c r="E684" s="47"/>
      <c r="N684" s="128"/>
      <c r="O684" s="244"/>
      <c r="P684" s="3"/>
      <c r="Q684" s="3"/>
      <c r="R684" s="3"/>
      <c r="S684" s="3"/>
      <c r="T684" s="3"/>
      <c r="U684" s="3"/>
      <c r="V684" s="3"/>
      <c r="W684" s="3"/>
      <c r="X684" s="3"/>
      <c r="Y684" s="3"/>
      <c r="Z684" s="3"/>
      <c r="AA684" s="3"/>
      <c r="AB684" s="3"/>
      <c r="AC684" s="3"/>
      <c r="AD684" s="3"/>
      <c r="AE684" s="3"/>
      <c r="AF684" s="3"/>
      <c r="AG684" s="3"/>
      <c r="AH684" s="3"/>
      <c r="AI684" s="3"/>
      <c r="AJ684" s="3"/>
    </row>
    <row r="685" spans="5:36" s="2" customFormat="1">
      <c r="E685" s="47"/>
      <c r="N685" s="128"/>
      <c r="O685" s="244"/>
      <c r="P685" s="3"/>
      <c r="Q685" s="3"/>
      <c r="R685" s="3"/>
      <c r="S685" s="3"/>
      <c r="T685" s="3"/>
      <c r="U685" s="3"/>
      <c r="V685" s="3"/>
      <c r="W685" s="3"/>
      <c r="X685" s="3"/>
      <c r="Y685" s="3"/>
      <c r="Z685" s="3"/>
      <c r="AA685" s="3"/>
      <c r="AB685" s="3"/>
      <c r="AC685" s="3"/>
      <c r="AD685" s="3"/>
      <c r="AE685" s="3"/>
      <c r="AF685" s="3"/>
      <c r="AG685" s="3"/>
      <c r="AH685" s="3"/>
      <c r="AI685" s="3"/>
      <c r="AJ685" s="3"/>
    </row>
    <row r="686" spans="5:36" s="2" customFormat="1">
      <c r="E686" s="47"/>
      <c r="N686" s="128"/>
      <c r="O686" s="244"/>
      <c r="P686" s="3"/>
      <c r="Q686" s="3"/>
      <c r="R686" s="3"/>
      <c r="S686" s="3"/>
      <c r="T686" s="3"/>
      <c r="U686" s="3"/>
      <c r="V686" s="3"/>
      <c r="W686" s="3"/>
      <c r="X686" s="3"/>
      <c r="Y686" s="3"/>
      <c r="Z686" s="3"/>
      <c r="AA686" s="3"/>
      <c r="AB686" s="3"/>
      <c r="AC686" s="3"/>
      <c r="AD686" s="3"/>
      <c r="AE686" s="3"/>
      <c r="AF686" s="3"/>
      <c r="AG686" s="3"/>
      <c r="AH686" s="3"/>
      <c r="AI686" s="3"/>
      <c r="AJ686" s="3"/>
    </row>
    <row r="687" spans="5:36" s="2" customFormat="1">
      <c r="E687" s="47"/>
      <c r="N687" s="128"/>
      <c r="O687" s="244"/>
      <c r="P687" s="3"/>
      <c r="Q687" s="3"/>
      <c r="R687" s="3"/>
      <c r="S687" s="3"/>
      <c r="T687" s="3"/>
      <c r="U687" s="3"/>
      <c r="V687" s="3"/>
      <c r="W687" s="3"/>
      <c r="X687" s="3"/>
      <c r="Y687" s="3"/>
      <c r="Z687" s="3"/>
      <c r="AA687" s="3"/>
      <c r="AB687" s="3"/>
      <c r="AC687" s="3"/>
      <c r="AD687" s="3"/>
      <c r="AE687" s="3"/>
      <c r="AF687" s="3"/>
      <c r="AG687" s="3"/>
      <c r="AH687" s="3"/>
      <c r="AI687" s="3"/>
      <c r="AJ687" s="3"/>
    </row>
    <row r="688" spans="5:36" s="2" customFormat="1">
      <c r="E688" s="47"/>
      <c r="N688" s="128"/>
      <c r="O688" s="244"/>
      <c r="P688" s="3"/>
      <c r="Q688" s="3"/>
      <c r="R688" s="3"/>
      <c r="S688" s="3"/>
      <c r="T688" s="3"/>
      <c r="U688" s="3"/>
      <c r="V688" s="3"/>
      <c r="W688" s="3"/>
      <c r="X688" s="3"/>
      <c r="Y688" s="3"/>
      <c r="Z688" s="3"/>
      <c r="AA688" s="3"/>
      <c r="AB688" s="3"/>
      <c r="AC688" s="3"/>
      <c r="AD688" s="3"/>
      <c r="AE688" s="3"/>
      <c r="AF688" s="3"/>
      <c r="AG688" s="3"/>
      <c r="AH688" s="3"/>
      <c r="AI688" s="3"/>
      <c r="AJ688" s="3"/>
    </row>
    <row r="689" spans="5:36" s="2" customFormat="1">
      <c r="E689" s="47"/>
      <c r="N689" s="128"/>
      <c r="O689" s="244"/>
      <c r="P689" s="3"/>
      <c r="Q689" s="3"/>
      <c r="R689" s="3"/>
      <c r="S689" s="3"/>
      <c r="T689" s="3"/>
      <c r="U689" s="3"/>
      <c r="V689" s="3"/>
      <c r="W689" s="3"/>
      <c r="X689" s="3"/>
      <c r="Y689" s="3"/>
      <c r="Z689" s="3"/>
      <c r="AA689" s="3"/>
      <c r="AB689" s="3"/>
      <c r="AC689" s="3"/>
      <c r="AD689" s="3"/>
      <c r="AE689" s="3"/>
      <c r="AF689" s="3"/>
      <c r="AG689" s="3"/>
      <c r="AH689" s="3"/>
      <c r="AI689" s="3"/>
      <c r="AJ689" s="3"/>
    </row>
    <row r="690" spans="5:36" s="2" customFormat="1">
      <c r="E690" s="47"/>
      <c r="N690" s="128"/>
      <c r="O690" s="244"/>
      <c r="P690" s="3"/>
      <c r="Q690" s="3"/>
      <c r="R690" s="3"/>
      <c r="S690" s="3"/>
      <c r="T690" s="3"/>
      <c r="U690" s="3"/>
      <c r="V690" s="3"/>
      <c r="W690" s="3"/>
      <c r="X690" s="3"/>
      <c r="Y690" s="3"/>
      <c r="Z690" s="3"/>
      <c r="AA690" s="3"/>
      <c r="AB690" s="3"/>
      <c r="AC690" s="3"/>
      <c r="AD690" s="3"/>
      <c r="AE690" s="3"/>
      <c r="AF690" s="3"/>
      <c r="AG690" s="3"/>
      <c r="AH690" s="3"/>
      <c r="AI690" s="3"/>
      <c r="AJ690" s="3"/>
    </row>
    <row r="691" spans="5:36" s="2" customFormat="1">
      <c r="E691" s="47"/>
      <c r="N691" s="128"/>
      <c r="O691" s="244"/>
      <c r="P691" s="3"/>
      <c r="Q691" s="3"/>
      <c r="R691" s="3"/>
      <c r="S691" s="3"/>
      <c r="T691" s="3"/>
      <c r="U691" s="3"/>
      <c r="V691" s="3"/>
      <c r="W691" s="3"/>
      <c r="X691" s="3"/>
      <c r="Y691" s="3"/>
      <c r="Z691" s="3"/>
      <c r="AA691" s="3"/>
      <c r="AB691" s="3"/>
      <c r="AC691" s="3"/>
      <c r="AD691" s="3"/>
      <c r="AE691" s="3"/>
      <c r="AF691" s="3"/>
      <c r="AG691" s="3"/>
      <c r="AH691" s="3"/>
      <c r="AI691" s="3"/>
      <c r="AJ691" s="3"/>
    </row>
    <row r="692" spans="5:36" s="2" customFormat="1">
      <c r="E692" s="47"/>
      <c r="N692" s="128"/>
      <c r="O692" s="244"/>
      <c r="P692" s="3"/>
      <c r="Q692" s="3"/>
      <c r="R692" s="3"/>
      <c r="S692" s="3"/>
      <c r="T692" s="3"/>
      <c r="U692" s="3"/>
      <c r="V692" s="3"/>
      <c r="W692" s="3"/>
      <c r="X692" s="3"/>
      <c r="Y692" s="3"/>
      <c r="Z692" s="3"/>
      <c r="AA692" s="3"/>
      <c r="AB692" s="3"/>
      <c r="AC692" s="3"/>
      <c r="AD692" s="3"/>
      <c r="AE692" s="3"/>
      <c r="AF692" s="3"/>
      <c r="AG692" s="3"/>
      <c r="AH692" s="3"/>
      <c r="AI692" s="3"/>
      <c r="AJ692" s="3"/>
    </row>
    <row r="693" spans="5:36" s="2" customFormat="1">
      <c r="E693" s="47"/>
      <c r="N693" s="128"/>
      <c r="O693" s="244"/>
      <c r="P693" s="3"/>
      <c r="Q693" s="3"/>
      <c r="R693" s="3"/>
      <c r="S693" s="3"/>
      <c r="T693" s="3"/>
      <c r="U693" s="3"/>
      <c r="V693" s="3"/>
      <c r="W693" s="3"/>
      <c r="X693" s="3"/>
      <c r="Y693" s="3"/>
      <c r="Z693" s="3"/>
      <c r="AA693" s="3"/>
      <c r="AB693" s="3"/>
      <c r="AC693" s="3"/>
      <c r="AD693" s="3"/>
      <c r="AE693" s="3"/>
      <c r="AF693" s="3"/>
      <c r="AG693" s="3"/>
      <c r="AH693" s="3"/>
      <c r="AI693" s="3"/>
      <c r="AJ693" s="3"/>
    </row>
    <row r="694" spans="5:36" s="2" customFormat="1">
      <c r="E694" s="47"/>
      <c r="N694" s="128"/>
      <c r="O694" s="244"/>
      <c r="P694" s="3"/>
      <c r="Q694" s="3"/>
      <c r="R694" s="3"/>
      <c r="S694" s="3"/>
      <c r="T694" s="3"/>
      <c r="U694" s="3"/>
      <c r="V694" s="3"/>
      <c r="W694" s="3"/>
      <c r="X694" s="3"/>
      <c r="Y694" s="3"/>
      <c r="Z694" s="3"/>
      <c r="AA694" s="3"/>
      <c r="AB694" s="3"/>
      <c r="AC694" s="3"/>
      <c r="AD694" s="3"/>
      <c r="AE694" s="3"/>
      <c r="AF694" s="3"/>
      <c r="AG694" s="3"/>
      <c r="AH694" s="3"/>
      <c r="AI694" s="3"/>
      <c r="AJ694" s="3"/>
    </row>
    <row r="695" spans="5:36" s="2" customFormat="1">
      <c r="E695" s="47"/>
      <c r="N695" s="128"/>
      <c r="O695" s="244"/>
      <c r="P695" s="3"/>
      <c r="Q695" s="3"/>
      <c r="R695" s="3"/>
      <c r="S695" s="3"/>
      <c r="T695" s="3"/>
      <c r="U695" s="3"/>
      <c r="V695" s="3"/>
      <c r="W695" s="3"/>
      <c r="X695" s="3"/>
      <c r="Y695" s="3"/>
      <c r="Z695" s="3"/>
      <c r="AA695" s="3"/>
      <c r="AB695" s="3"/>
      <c r="AC695" s="3"/>
      <c r="AD695" s="3"/>
      <c r="AE695" s="3"/>
      <c r="AF695" s="3"/>
      <c r="AG695" s="3"/>
      <c r="AH695" s="3"/>
      <c r="AI695" s="3"/>
      <c r="AJ695" s="3"/>
    </row>
    <row r="696" spans="5:36" s="2" customFormat="1">
      <c r="E696" s="47"/>
      <c r="N696" s="128"/>
      <c r="O696" s="244"/>
      <c r="P696" s="3"/>
      <c r="Q696" s="3"/>
      <c r="R696" s="3"/>
      <c r="S696" s="3"/>
      <c r="T696" s="3"/>
      <c r="U696" s="3"/>
      <c r="V696" s="3"/>
      <c r="W696" s="3"/>
      <c r="X696" s="3"/>
      <c r="Y696" s="3"/>
      <c r="Z696" s="3"/>
      <c r="AA696" s="3"/>
      <c r="AB696" s="3"/>
      <c r="AC696" s="3"/>
      <c r="AD696" s="3"/>
      <c r="AE696" s="3"/>
      <c r="AF696" s="3"/>
      <c r="AG696" s="3"/>
      <c r="AH696" s="3"/>
      <c r="AI696" s="3"/>
      <c r="AJ696" s="3"/>
    </row>
    <row r="697" spans="5:36" s="2" customFormat="1">
      <c r="E697" s="47"/>
      <c r="N697" s="128"/>
      <c r="O697" s="244"/>
      <c r="P697" s="3"/>
      <c r="Q697" s="3"/>
      <c r="R697" s="3"/>
      <c r="S697" s="3"/>
      <c r="T697" s="3"/>
      <c r="U697" s="3"/>
      <c r="V697" s="3"/>
      <c r="W697" s="3"/>
      <c r="X697" s="3"/>
      <c r="Y697" s="3"/>
      <c r="Z697" s="3"/>
      <c r="AA697" s="3"/>
      <c r="AB697" s="3"/>
      <c r="AC697" s="3"/>
      <c r="AD697" s="3"/>
      <c r="AE697" s="3"/>
      <c r="AF697" s="3"/>
      <c r="AG697" s="3"/>
      <c r="AH697" s="3"/>
      <c r="AI697" s="3"/>
      <c r="AJ697" s="3"/>
    </row>
    <row r="698" spans="5:36" s="2" customFormat="1">
      <c r="E698" s="47"/>
      <c r="N698" s="128"/>
      <c r="O698" s="244"/>
      <c r="P698" s="3"/>
      <c r="Q698" s="3"/>
      <c r="R698" s="3"/>
      <c r="S698" s="3"/>
      <c r="T698" s="3"/>
      <c r="U698" s="3"/>
      <c r="V698" s="3"/>
      <c r="W698" s="3"/>
      <c r="X698" s="3"/>
      <c r="Y698" s="3"/>
      <c r="Z698" s="3"/>
      <c r="AA698" s="3"/>
      <c r="AB698" s="3"/>
      <c r="AC698" s="3"/>
      <c r="AD698" s="3"/>
      <c r="AE698" s="3"/>
      <c r="AF698" s="3"/>
      <c r="AG698" s="3"/>
      <c r="AH698" s="3"/>
      <c r="AI698" s="3"/>
      <c r="AJ698" s="3"/>
    </row>
    <row r="699" spans="5:36" s="2" customFormat="1">
      <c r="E699" s="47"/>
      <c r="N699" s="128"/>
      <c r="O699" s="244"/>
      <c r="P699" s="3"/>
      <c r="Q699" s="3"/>
      <c r="R699" s="3"/>
      <c r="S699" s="3"/>
      <c r="T699" s="3"/>
      <c r="U699" s="3"/>
      <c r="V699" s="3"/>
      <c r="W699" s="3"/>
      <c r="X699" s="3"/>
      <c r="Y699" s="3"/>
      <c r="Z699" s="3"/>
      <c r="AA699" s="3"/>
      <c r="AB699" s="3"/>
      <c r="AC699" s="3"/>
      <c r="AD699" s="3"/>
      <c r="AE699" s="3"/>
      <c r="AF699" s="3"/>
      <c r="AG699" s="3"/>
      <c r="AH699" s="3"/>
      <c r="AI699" s="3"/>
      <c r="AJ699" s="3"/>
    </row>
    <row r="700" spans="5:36" s="2" customFormat="1">
      <c r="E700" s="47"/>
      <c r="N700" s="128"/>
      <c r="O700" s="244"/>
      <c r="P700" s="3"/>
      <c r="Q700" s="3"/>
      <c r="R700" s="3"/>
      <c r="S700" s="3"/>
      <c r="T700" s="3"/>
      <c r="U700" s="3"/>
      <c r="V700" s="3"/>
      <c r="W700" s="3"/>
      <c r="X700" s="3"/>
      <c r="Y700" s="3"/>
      <c r="Z700" s="3"/>
      <c r="AA700" s="3"/>
      <c r="AB700" s="3"/>
      <c r="AC700" s="3"/>
      <c r="AD700" s="3"/>
      <c r="AE700" s="3"/>
      <c r="AF700" s="3"/>
      <c r="AG700" s="3"/>
      <c r="AH700" s="3"/>
      <c r="AI700" s="3"/>
      <c r="AJ700" s="3"/>
    </row>
    <row r="701" spans="5:36" s="2" customFormat="1">
      <c r="E701" s="47"/>
      <c r="N701" s="128"/>
      <c r="O701" s="244"/>
      <c r="P701" s="3"/>
      <c r="Q701" s="3"/>
      <c r="R701" s="3"/>
      <c r="S701" s="3"/>
      <c r="T701" s="3"/>
      <c r="U701" s="3"/>
      <c r="V701" s="3"/>
      <c r="W701" s="3"/>
      <c r="X701" s="3"/>
      <c r="Y701" s="3"/>
      <c r="Z701" s="3"/>
      <c r="AA701" s="3"/>
      <c r="AB701" s="3"/>
      <c r="AC701" s="3"/>
      <c r="AD701" s="3"/>
      <c r="AE701" s="3"/>
      <c r="AF701" s="3"/>
      <c r="AG701" s="3"/>
      <c r="AH701" s="3"/>
      <c r="AI701" s="3"/>
      <c r="AJ701" s="3"/>
    </row>
    <row r="702" spans="5:36" s="2" customFormat="1">
      <c r="E702" s="47"/>
      <c r="N702" s="128"/>
      <c r="O702" s="244"/>
      <c r="P702" s="3"/>
      <c r="Q702" s="3"/>
      <c r="R702" s="3"/>
      <c r="S702" s="3"/>
      <c r="T702" s="3"/>
      <c r="U702" s="3"/>
      <c r="V702" s="3"/>
      <c r="W702" s="3"/>
      <c r="X702" s="3"/>
      <c r="Y702" s="3"/>
      <c r="Z702" s="3"/>
      <c r="AA702" s="3"/>
      <c r="AB702" s="3"/>
      <c r="AC702" s="3"/>
      <c r="AD702" s="3"/>
      <c r="AE702" s="3"/>
      <c r="AF702" s="3"/>
      <c r="AG702" s="3"/>
      <c r="AH702" s="3"/>
      <c r="AI702" s="3"/>
      <c r="AJ702" s="3"/>
    </row>
    <row r="703" spans="5:36" s="2" customFormat="1">
      <c r="E703" s="47"/>
      <c r="N703" s="128"/>
      <c r="O703" s="244"/>
      <c r="P703" s="3"/>
      <c r="Q703" s="3"/>
      <c r="R703" s="3"/>
      <c r="S703" s="3"/>
      <c r="T703" s="3"/>
      <c r="U703" s="3"/>
      <c r="V703" s="3"/>
      <c r="W703" s="3"/>
      <c r="X703" s="3"/>
      <c r="Y703" s="3"/>
      <c r="Z703" s="3"/>
      <c r="AA703" s="3"/>
      <c r="AB703" s="3"/>
      <c r="AC703" s="3"/>
      <c r="AD703" s="3"/>
      <c r="AE703" s="3"/>
      <c r="AF703" s="3"/>
      <c r="AG703" s="3"/>
      <c r="AH703" s="3"/>
      <c r="AI703" s="3"/>
      <c r="AJ703" s="3"/>
    </row>
    <row r="704" spans="5:36" s="2" customFormat="1">
      <c r="E704" s="47"/>
      <c r="N704" s="128"/>
      <c r="O704" s="244"/>
      <c r="P704" s="3"/>
      <c r="Q704" s="3"/>
      <c r="R704" s="3"/>
      <c r="S704" s="3"/>
      <c r="T704" s="3"/>
      <c r="U704" s="3"/>
      <c r="V704" s="3"/>
      <c r="W704" s="3"/>
      <c r="X704" s="3"/>
      <c r="Y704" s="3"/>
      <c r="Z704" s="3"/>
      <c r="AA704" s="3"/>
      <c r="AB704" s="3"/>
      <c r="AC704" s="3"/>
      <c r="AD704" s="3"/>
      <c r="AE704" s="3"/>
      <c r="AF704" s="3"/>
      <c r="AG704" s="3"/>
      <c r="AH704" s="3"/>
      <c r="AI704" s="3"/>
      <c r="AJ704" s="3"/>
    </row>
    <row r="705" spans="5:36" s="2" customFormat="1">
      <c r="E705" s="47"/>
      <c r="N705" s="128"/>
      <c r="O705" s="244"/>
      <c r="P705" s="3"/>
      <c r="Q705" s="3"/>
      <c r="R705" s="3"/>
      <c r="S705" s="3"/>
      <c r="T705" s="3"/>
      <c r="U705" s="3"/>
      <c r="V705" s="3"/>
      <c r="W705" s="3"/>
      <c r="X705" s="3"/>
      <c r="Y705" s="3"/>
      <c r="Z705" s="3"/>
      <c r="AA705" s="3"/>
      <c r="AB705" s="3"/>
      <c r="AC705" s="3"/>
      <c r="AD705" s="3"/>
      <c r="AE705" s="3"/>
      <c r="AF705" s="3"/>
      <c r="AG705" s="3"/>
      <c r="AH705" s="3"/>
      <c r="AI705" s="3"/>
      <c r="AJ705" s="3"/>
    </row>
    <row r="706" spans="5:36" s="2" customFormat="1">
      <c r="E706" s="47"/>
      <c r="N706" s="128"/>
      <c r="O706" s="244"/>
      <c r="P706" s="3"/>
      <c r="Q706" s="3"/>
      <c r="R706" s="3"/>
      <c r="S706" s="3"/>
      <c r="T706" s="3"/>
      <c r="U706" s="3"/>
      <c r="V706" s="3"/>
      <c r="W706" s="3"/>
      <c r="X706" s="3"/>
      <c r="Y706" s="3"/>
      <c r="Z706" s="3"/>
      <c r="AA706" s="3"/>
      <c r="AB706" s="3"/>
      <c r="AC706" s="3"/>
      <c r="AD706" s="3"/>
      <c r="AE706" s="3"/>
      <c r="AF706" s="3"/>
      <c r="AG706" s="3"/>
      <c r="AH706" s="3"/>
      <c r="AI706" s="3"/>
      <c r="AJ706" s="3"/>
    </row>
    <row r="707" spans="5:36" s="2" customFormat="1">
      <c r="E707" s="47"/>
      <c r="N707" s="128"/>
      <c r="O707" s="244"/>
      <c r="P707" s="3"/>
      <c r="Q707" s="3"/>
      <c r="R707" s="3"/>
      <c r="S707" s="3"/>
      <c r="T707" s="3"/>
      <c r="U707" s="3"/>
      <c r="V707" s="3"/>
      <c r="W707" s="3"/>
      <c r="X707" s="3"/>
      <c r="Y707" s="3"/>
      <c r="Z707" s="3"/>
      <c r="AA707" s="3"/>
      <c r="AB707" s="3"/>
      <c r="AC707" s="3"/>
      <c r="AD707" s="3"/>
      <c r="AE707" s="3"/>
      <c r="AF707" s="3"/>
      <c r="AG707" s="3"/>
      <c r="AH707" s="3"/>
      <c r="AI707" s="3"/>
      <c r="AJ707" s="3"/>
    </row>
    <row r="708" spans="5:36" s="2" customFormat="1">
      <c r="E708" s="47"/>
      <c r="N708" s="128"/>
      <c r="O708" s="244"/>
      <c r="P708" s="3"/>
      <c r="Q708" s="3"/>
      <c r="R708" s="3"/>
      <c r="S708" s="3"/>
      <c r="T708" s="3"/>
      <c r="U708" s="3"/>
      <c r="V708" s="3"/>
      <c r="W708" s="3"/>
      <c r="X708" s="3"/>
      <c r="Y708" s="3"/>
      <c r="Z708" s="3"/>
      <c r="AA708" s="3"/>
      <c r="AB708" s="3"/>
      <c r="AC708" s="3"/>
      <c r="AD708" s="3"/>
      <c r="AE708" s="3"/>
      <c r="AF708" s="3"/>
      <c r="AG708" s="3"/>
      <c r="AH708" s="3"/>
      <c r="AI708" s="3"/>
      <c r="AJ708" s="3"/>
    </row>
    <row r="709" spans="5:36" s="2" customFormat="1">
      <c r="E709" s="47"/>
      <c r="N709" s="128"/>
      <c r="O709" s="244"/>
      <c r="P709" s="3"/>
      <c r="Q709" s="3"/>
      <c r="R709" s="3"/>
      <c r="S709" s="3"/>
      <c r="T709" s="3"/>
      <c r="U709" s="3"/>
      <c r="V709" s="3"/>
      <c r="W709" s="3"/>
      <c r="X709" s="3"/>
      <c r="Y709" s="3"/>
      <c r="Z709" s="3"/>
      <c r="AA709" s="3"/>
      <c r="AB709" s="3"/>
      <c r="AC709" s="3"/>
      <c r="AD709" s="3"/>
      <c r="AE709" s="3"/>
      <c r="AF709" s="3"/>
      <c r="AG709" s="3"/>
      <c r="AH709" s="3"/>
      <c r="AI709" s="3"/>
      <c r="AJ709" s="3"/>
    </row>
    <row r="710" spans="5:36" s="2" customFormat="1">
      <c r="E710" s="47"/>
      <c r="N710" s="128"/>
      <c r="O710" s="244"/>
      <c r="P710" s="3"/>
      <c r="Q710" s="3"/>
      <c r="R710" s="3"/>
      <c r="S710" s="3"/>
      <c r="T710" s="3"/>
      <c r="U710" s="3"/>
      <c r="V710" s="3"/>
      <c r="W710" s="3"/>
      <c r="X710" s="3"/>
      <c r="Y710" s="3"/>
      <c r="Z710" s="3"/>
      <c r="AA710" s="3"/>
      <c r="AB710" s="3"/>
      <c r="AC710" s="3"/>
      <c r="AD710" s="3"/>
      <c r="AE710" s="3"/>
      <c r="AF710" s="3"/>
      <c r="AG710" s="3"/>
      <c r="AH710" s="3"/>
      <c r="AI710" s="3"/>
      <c r="AJ710" s="3"/>
    </row>
    <row r="711" spans="5:36" s="2" customFormat="1">
      <c r="E711" s="47"/>
      <c r="N711" s="128"/>
      <c r="O711" s="244"/>
      <c r="P711" s="3"/>
      <c r="Q711" s="3"/>
      <c r="R711" s="3"/>
      <c r="S711" s="3"/>
      <c r="T711" s="3"/>
      <c r="U711" s="3"/>
      <c r="V711" s="3"/>
      <c r="W711" s="3"/>
      <c r="X711" s="3"/>
      <c r="Y711" s="3"/>
      <c r="Z711" s="3"/>
      <c r="AA711" s="3"/>
      <c r="AB711" s="3"/>
      <c r="AC711" s="3"/>
      <c r="AD711" s="3"/>
      <c r="AE711" s="3"/>
      <c r="AF711" s="3"/>
      <c r="AG711" s="3"/>
      <c r="AH711" s="3"/>
      <c r="AI711" s="3"/>
      <c r="AJ711" s="3"/>
    </row>
    <row r="712" spans="5:36" s="2" customFormat="1">
      <c r="E712" s="47"/>
      <c r="N712" s="128"/>
      <c r="O712" s="244"/>
      <c r="P712" s="3"/>
      <c r="Q712" s="3"/>
      <c r="R712" s="3"/>
      <c r="S712" s="3"/>
      <c r="T712" s="3"/>
      <c r="U712" s="3"/>
      <c r="V712" s="3"/>
      <c r="W712" s="3"/>
      <c r="X712" s="3"/>
      <c r="Y712" s="3"/>
      <c r="Z712" s="3"/>
      <c r="AA712" s="3"/>
      <c r="AB712" s="3"/>
      <c r="AC712" s="3"/>
      <c r="AD712" s="3"/>
      <c r="AE712" s="3"/>
      <c r="AF712" s="3"/>
      <c r="AG712" s="3"/>
      <c r="AH712" s="3"/>
      <c r="AI712" s="3"/>
      <c r="AJ712" s="3"/>
    </row>
    <row r="713" spans="5:36" s="2" customFormat="1">
      <c r="E713" s="47"/>
      <c r="N713" s="128"/>
      <c r="O713" s="244"/>
      <c r="P713" s="3"/>
      <c r="Q713" s="3"/>
      <c r="R713" s="3"/>
      <c r="S713" s="3"/>
      <c r="T713" s="3"/>
      <c r="U713" s="3"/>
      <c r="V713" s="3"/>
      <c r="W713" s="3"/>
      <c r="X713" s="3"/>
      <c r="Y713" s="3"/>
      <c r="Z713" s="3"/>
      <c r="AA713" s="3"/>
      <c r="AB713" s="3"/>
      <c r="AC713" s="3"/>
      <c r="AD713" s="3"/>
      <c r="AE713" s="3"/>
      <c r="AF713" s="3"/>
      <c r="AG713" s="3"/>
      <c r="AH713" s="3"/>
      <c r="AI713" s="3"/>
      <c r="AJ713" s="3"/>
    </row>
    <row r="714" spans="5:36" s="2" customFormat="1">
      <c r="E714" s="47"/>
      <c r="N714" s="128"/>
      <c r="O714" s="244"/>
      <c r="P714" s="3"/>
      <c r="Q714" s="3"/>
      <c r="R714" s="3"/>
      <c r="S714" s="3"/>
      <c r="T714" s="3"/>
      <c r="U714" s="3"/>
      <c r="V714" s="3"/>
      <c r="W714" s="3"/>
      <c r="X714" s="3"/>
      <c r="Y714" s="3"/>
      <c r="Z714" s="3"/>
      <c r="AA714" s="3"/>
      <c r="AB714" s="3"/>
      <c r="AC714" s="3"/>
      <c r="AD714" s="3"/>
      <c r="AE714" s="3"/>
      <c r="AF714" s="3"/>
      <c r="AG714" s="3"/>
      <c r="AH714" s="3"/>
      <c r="AI714" s="3"/>
      <c r="AJ714" s="3"/>
    </row>
    <row r="715" spans="5:36" s="2" customFormat="1">
      <c r="E715" s="47"/>
      <c r="N715" s="128"/>
      <c r="O715" s="244"/>
      <c r="P715" s="3"/>
      <c r="Q715" s="3"/>
      <c r="R715" s="3"/>
      <c r="S715" s="3"/>
      <c r="T715" s="3"/>
      <c r="U715" s="3"/>
      <c r="V715" s="3"/>
      <c r="W715" s="3"/>
      <c r="X715" s="3"/>
      <c r="Y715" s="3"/>
      <c r="Z715" s="3"/>
      <c r="AA715" s="3"/>
      <c r="AB715" s="3"/>
      <c r="AC715" s="3"/>
      <c r="AD715" s="3"/>
      <c r="AE715" s="3"/>
      <c r="AF715" s="3"/>
      <c r="AG715" s="3"/>
      <c r="AH715" s="3"/>
      <c r="AI715" s="3"/>
      <c r="AJ715" s="3"/>
    </row>
    <row r="716" spans="5:36" s="2" customFormat="1">
      <c r="E716" s="47"/>
      <c r="N716" s="128"/>
      <c r="O716" s="244"/>
      <c r="P716" s="3"/>
      <c r="Q716" s="3"/>
      <c r="R716" s="3"/>
      <c r="S716" s="3"/>
      <c r="T716" s="3"/>
      <c r="U716" s="3"/>
      <c r="V716" s="3"/>
      <c r="W716" s="3"/>
      <c r="X716" s="3"/>
      <c r="Y716" s="3"/>
      <c r="Z716" s="3"/>
      <c r="AA716" s="3"/>
      <c r="AB716" s="3"/>
      <c r="AC716" s="3"/>
      <c r="AD716" s="3"/>
      <c r="AE716" s="3"/>
      <c r="AF716" s="3"/>
      <c r="AG716" s="3"/>
      <c r="AH716" s="3"/>
      <c r="AI716" s="3"/>
      <c r="AJ716" s="3"/>
    </row>
    <row r="717" spans="5:36" s="2" customFormat="1">
      <c r="E717" s="47"/>
      <c r="N717" s="128"/>
      <c r="O717" s="244"/>
      <c r="P717" s="3"/>
      <c r="Q717" s="3"/>
      <c r="R717" s="3"/>
      <c r="S717" s="3"/>
      <c r="T717" s="3"/>
      <c r="U717" s="3"/>
      <c r="V717" s="3"/>
      <c r="W717" s="3"/>
      <c r="X717" s="3"/>
      <c r="Y717" s="3"/>
      <c r="Z717" s="3"/>
      <c r="AA717" s="3"/>
      <c r="AB717" s="3"/>
      <c r="AC717" s="3"/>
      <c r="AD717" s="3"/>
      <c r="AE717" s="3"/>
      <c r="AF717" s="3"/>
      <c r="AG717" s="3"/>
      <c r="AH717" s="3"/>
      <c r="AI717" s="3"/>
      <c r="AJ717" s="3"/>
    </row>
    <row r="718" spans="5:36" s="2" customFormat="1">
      <c r="E718" s="47"/>
      <c r="N718" s="128"/>
      <c r="O718" s="244"/>
      <c r="P718" s="3"/>
      <c r="Q718" s="3"/>
      <c r="R718" s="3"/>
      <c r="S718" s="3"/>
      <c r="T718" s="3"/>
      <c r="U718" s="3"/>
      <c r="V718" s="3"/>
      <c r="W718" s="3"/>
      <c r="X718" s="3"/>
      <c r="Y718" s="3"/>
      <c r="Z718" s="3"/>
      <c r="AA718" s="3"/>
      <c r="AB718" s="3"/>
      <c r="AC718" s="3"/>
      <c r="AD718" s="3"/>
      <c r="AE718" s="3"/>
      <c r="AF718" s="3"/>
      <c r="AG718" s="3"/>
      <c r="AH718" s="3"/>
      <c r="AI718" s="3"/>
      <c r="AJ718" s="3"/>
    </row>
  </sheetData>
  <mergeCells count="37">
    <mergeCell ref="B2:E2"/>
    <mergeCell ref="B14:E14"/>
    <mergeCell ref="C17:E17"/>
    <mergeCell ref="C18:E18"/>
    <mergeCell ref="C19:E19"/>
    <mergeCell ref="C20:E20"/>
    <mergeCell ref="C21:E21"/>
    <mergeCell ref="C16:E16"/>
    <mergeCell ref="C24:E24"/>
    <mergeCell ref="C25:E25"/>
    <mergeCell ref="C26:E26"/>
    <mergeCell ref="C27:E27"/>
    <mergeCell ref="C28:E28"/>
    <mergeCell ref="C29:E29"/>
    <mergeCell ref="C32:E32"/>
    <mergeCell ref="C33:E33"/>
    <mergeCell ref="C34:E34"/>
    <mergeCell ref="C35:E35"/>
    <mergeCell ref="C36:E36"/>
    <mergeCell ref="C37:E37"/>
    <mergeCell ref="C40:E40"/>
    <mergeCell ref="C41:E41"/>
    <mergeCell ref="C42:E42"/>
    <mergeCell ref="C43:E43"/>
    <mergeCell ref="C44:E44"/>
    <mergeCell ref="C52:E52"/>
    <mergeCell ref="C53:E53"/>
    <mergeCell ref="C45:E45"/>
    <mergeCell ref="C48:E48"/>
    <mergeCell ref="C49:E49"/>
    <mergeCell ref="C50:E50"/>
    <mergeCell ref="C51:E51"/>
    <mergeCell ref="C57:E57"/>
    <mergeCell ref="C58:E58"/>
    <mergeCell ref="C59:E59"/>
    <mergeCell ref="C60:E60"/>
    <mergeCell ref="C61:E61"/>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8BF5341F33FD841A1290077EA2FF5AF" ma:contentTypeVersion="15" ma:contentTypeDescription="Crear nuevo documento." ma:contentTypeScope="" ma:versionID="d5232743e0fea6eddc658c83df8b530b">
  <xsd:schema xmlns:xsd="http://www.w3.org/2001/XMLSchema" xmlns:xs="http://www.w3.org/2001/XMLSchema" xmlns:p="http://schemas.microsoft.com/office/2006/metadata/properties" xmlns:ns2="1f8d7d97-b52e-4e8e-add1-cddb6c7f9c6e" xmlns:ns3="ebe62426-be44-4ac6-b4e7-c6e91301097f" targetNamespace="http://schemas.microsoft.com/office/2006/metadata/properties" ma:root="true" ma:fieldsID="2d4cc1759981efddae7a68e803d5e4e8" ns2:_="" ns3:_="">
    <xsd:import namespace="1f8d7d97-b52e-4e8e-add1-cddb6c7f9c6e"/>
    <xsd:import namespace="ebe62426-be44-4ac6-b4e7-c6e91301097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d7d97-b52e-4e8e-add1-cddb6c7f9c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e31b1466-370e-4680-8e95-6fcae1d3fa8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e62426-be44-4ac6-b4e7-c6e91301097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31f8863d-40b5-48fb-8a46-f2f7ac83c21f}" ma:internalName="TaxCatchAll" ma:showField="CatchAllData" ma:web="ebe62426-be44-4ac6-b4e7-c6e9130109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f8d7d97-b52e-4e8e-add1-cddb6c7f9c6e">
      <Terms xmlns="http://schemas.microsoft.com/office/infopath/2007/PartnerControls"/>
    </lcf76f155ced4ddcb4097134ff3c332f>
    <TaxCatchAll xmlns="ebe62426-be44-4ac6-b4e7-c6e91301097f" xsi:nil="true"/>
  </documentManagement>
</p:properties>
</file>

<file path=customXml/itemProps1.xml><?xml version="1.0" encoding="utf-8"?>
<ds:datastoreItem xmlns:ds="http://schemas.openxmlformats.org/officeDocument/2006/customXml" ds:itemID="{BF2AAEB8-09F3-4393-97AD-C01CC87F93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8d7d97-b52e-4e8e-add1-cddb6c7f9c6e"/>
    <ds:schemaRef ds:uri="ebe62426-be44-4ac6-b4e7-c6e9130109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70950E4-CD41-4240-BECA-AF784CBEF87C}">
  <ds:schemaRefs>
    <ds:schemaRef ds:uri="http://schemas.microsoft.com/sharepoint/v3/contenttype/forms"/>
  </ds:schemaRefs>
</ds:datastoreItem>
</file>

<file path=customXml/itemProps3.xml><?xml version="1.0" encoding="utf-8"?>
<ds:datastoreItem xmlns:ds="http://schemas.openxmlformats.org/officeDocument/2006/customXml" ds:itemID="{5936D5F8-CD52-4385-82D0-CF6F07C0EB4E}">
  <ds:schemaRefs>
    <ds:schemaRef ds:uri="1f8d7d97-b52e-4e8e-add1-cddb6c7f9c6e"/>
    <ds:schemaRef ds:uri="http://purl.org/dc/dcmitype/"/>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ebe62426-be44-4ac6-b4e7-c6e91301097f"/>
    <ds:schemaRef ds:uri="http://www.w3.org/XML/1998/namespace"/>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1- Presentación </vt:lpstr>
      <vt:lpstr>Conceptos 37001 </vt:lpstr>
      <vt:lpstr>2- Análisis de Contexto </vt:lpstr>
      <vt:lpstr>3- Estrategias</vt:lpstr>
      <vt:lpstr>4- Instructivo Riesgos </vt:lpstr>
      <vt:lpstr>5- Identificación de Riesgos</vt:lpstr>
      <vt:lpstr>6- Valoración Controles</vt:lpstr>
      <vt:lpstr>7- Mapa Final</vt:lpstr>
      <vt:lpstr>8- Políticas de Administración </vt:lpstr>
      <vt:lpstr>9- Matriz de Calor </vt:lpstr>
      <vt:lpstr>Seguimiento 1 Trimestre</vt:lpstr>
      <vt:lpstr>Seguimiento 2 Trimestre</vt:lpstr>
      <vt:lpstr>Seguimiento 3 Trimestre</vt:lpstr>
      <vt:lpstr>Seguimiento 4 Trimestre</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USER</cp:lastModifiedBy>
  <cp:revision/>
  <dcterms:created xsi:type="dcterms:W3CDTF">2021-04-16T16:11:31Z</dcterms:created>
  <dcterms:modified xsi:type="dcterms:W3CDTF">2024-03-13T16:03:44Z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0x010100F8BF5341F33FD841A1290077EA2FF5AF</vt:lpwstr>
  </property>
  <property fmtid="{D5CDD505-2E9C-101B-9397-08002B2CF9AE}" pid="3" name="MediaServiceImageTags">
    <vt:lpwstr/>
  </property>
</Properties>
</file>