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arinb\Downloads\"/>
    </mc:Choice>
  </mc:AlternateContent>
  <xr:revisionPtr revIDLastSave="0" documentId="13_ncr:1_{51320929-6A2F-4679-906F-3EF79B013CDF}" xr6:coauthVersionLast="36" xr6:coauthVersionMax="36" xr10:uidLastSave="{00000000-0000-0000-0000-000000000000}"/>
  <bookViews>
    <workbookView xWindow="0" yWindow="0" windowWidth="21570" windowHeight="688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Hoja1!$A$1:$AG$42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" l="1"/>
  <c r="Y13" i="1"/>
  <c r="Y14" i="1"/>
  <c r="Y15" i="1"/>
  <c r="Y16" i="1"/>
  <c r="Y17" i="1"/>
  <c r="Y18" i="1"/>
  <c r="Y19" i="1"/>
  <c r="Y20" i="1"/>
  <c r="Y21" i="1"/>
  <c r="Y22" i="1"/>
  <c r="Y8" i="1"/>
  <c r="Y9" i="1"/>
  <c r="Y10" i="1"/>
  <c r="Y11" i="1"/>
  <c r="Y23" i="1"/>
  <c r="Y24" i="1"/>
  <c r="Y25" i="1"/>
  <c r="Y26" i="1"/>
  <c r="Y7" i="1"/>
  <c r="Y27" i="1"/>
  <c r="Y28" i="1"/>
  <c r="Y29" i="1"/>
  <c r="Y30" i="1"/>
  <c r="Y31" i="1"/>
  <c r="Y32" i="1"/>
  <c r="Y33" i="1"/>
  <c r="AH4" i="1" l="1"/>
  <c r="AH15" i="1" l="1"/>
  <c r="AH12" i="1"/>
  <c r="AH16" i="1"/>
  <c r="AH13" i="1"/>
  <c r="AH14" i="1"/>
  <c r="AH19" i="1"/>
  <c r="AH20" i="1"/>
  <c r="AH18" i="1"/>
  <c r="AH22" i="1"/>
  <c r="AH17" i="1"/>
  <c r="AH21" i="1"/>
  <c r="AH8" i="1"/>
  <c r="AH23" i="1"/>
  <c r="AH10" i="1"/>
  <c r="AH11" i="1"/>
  <c r="AH9" i="1"/>
  <c r="AH24" i="1"/>
  <c r="AH25" i="1"/>
  <c r="AH26" i="1"/>
  <c r="AH7" i="1"/>
  <c r="AH27" i="1"/>
  <c r="AH28" i="1"/>
  <c r="AH29" i="1"/>
  <c r="AH30" i="1"/>
  <c r="AH31" i="1"/>
  <c r="AH32" i="1"/>
  <c r="AH33" i="1"/>
  <c r="AH37" i="1"/>
  <c r="AB37" i="1" s="1"/>
  <c r="AH6" i="1"/>
  <c r="AH36" i="1"/>
  <c r="AH35" i="1"/>
  <c r="AH34" i="1"/>
  <c r="AC14" i="1" l="1"/>
  <c r="AG14" i="1"/>
  <c r="AD14" i="1"/>
  <c r="AB14" i="1"/>
  <c r="AF14" i="1"/>
  <c r="AE14" i="1"/>
  <c r="AE16" i="1"/>
  <c r="AD16" i="1"/>
  <c r="AG16" i="1"/>
  <c r="AC16" i="1"/>
  <c r="AB16" i="1"/>
  <c r="AF16" i="1"/>
  <c r="AE12" i="1"/>
  <c r="AB12" i="1"/>
  <c r="AF12" i="1"/>
  <c r="AD12" i="1"/>
  <c r="AC12" i="1"/>
  <c r="AG12" i="1"/>
  <c r="AB13" i="1"/>
  <c r="AF13" i="1"/>
  <c r="AC13" i="1"/>
  <c r="AE13" i="1"/>
  <c r="AD13" i="1"/>
  <c r="AG13" i="1"/>
  <c r="AD15" i="1"/>
  <c r="AF15" i="1"/>
  <c r="AC15" i="1"/>
  <c r="AG15" i="1"/>
  <c r="AE15" i="1"/>
  <c r="AB15" i="1"/>
  <c r="AC18" i="1"/>
  <c r="AG18" i="1"/>
  <c r="AB18" i="1"/>
  <c r="AF18" i="1"/>
  <c r="AD18" i="1"/>
  <c r="AE18" i="1"/>
  <c r="AB21" i="1"/>
  <c r="AF21" i="1"/>
  <c r="AE21" i="1"/>
  <c r="AD21" i="1"/>
  <c r="AC21" i="1"/>
  <c r="AG21" i="1"/>
  <c r="AE20" i="1"/>
  <c r="AD20" i="1"/>
  <c r="AB20" i="1"/>
  <c r="AC20" i="1"/>
  <c r="AG20" i="1"/>
  <c r="AF20" i="1"/>
  <c r="AB17" i="1"/>
  <c r="AF17" i="1"/>
  <c r="AE17" i="1"/>
  <c r="AC17" i="1"/>
  <c r="AG17" i="1"/>
  <c r="AD17" i="1"/>
  <c r="AC22" i="1"/>
  <c r="AG22" i="1"/>
  <c r="AB22" i="1"/>
  <c r="AF22" i="1"/>
  <c r="AE22" i="1"/>
  <c r="AD22" i="1"/>
  <c r="AD19" i="1"/>
  <c r="AC19" i="1"/>
  <c r="AG19" i="1"/>
  <c r="AB19" i="1"/>
  <c r="AF19" i="1"/>
  <c r="AE19" i="1"/>
  <c r="AD26" i="1"/>
  <c r="AE26" i="1"/>
  <c r="AB26" i="1"/>
  <c r="AC26" i="1"/>
  <c r="AF26" i="1"/>
  <c r="AG26" i="1"/>
  <c r="AC25" i="1"/>
  <c r="AD25" i="1"/>
  <c r="AE25" i="1"/>
  <c r="AB25" i="1"/>
  <c r="AF25" i="1"/>
  <c r="AG25" i="1"/>
  <c r="AB10" i="1"/>
  <c r="AC10" i="1"/>
  <c r="AF10" i="1"/>
  <c r="AG10" i="1"/>
  <c r="AD10" i="1"/>
  <c r="AE10" i="1"/>
  <c r="AB24" i="1"/>
  <c r="AC24" i="1"/>
  <c r="AD24" i="1"/>
  <c r="AE24" i="1"/>
  <c r="AF24" i="1"/>
  <c r="AG24" i="1"/>
  <c r="AB23" i="1"/>
  <c r="AC23" i="1"/>
  <c r="AD23" i="1"/>
  <c r="AE23" i="1"/>
  <c r="AF23" i="1"/>
  <c r="AG23" i="1"/>
  <c r="AC11" i="1"/>
  <c r="AF11" i="1"/>
  <c r="AG11" i="1"/>
  <c r="AB11" i="1"/>
  <c r="AD11" i="1"/>
  <c r="AE11" i="1"/>
  <c r="AB9" i="1"/>
  <c r="AC9" i="1"/>
  <c r="AD9" i="1"/>
  <c r="AE9" i="1"/>
  <c r="AF9" i="1"/>
  <c r="AG9" i="1"/>
  <c r="AB8" i="1"/>
  <c r="AC8" i="1"/>
  <c r="AD8" i="1"/>
  <c r="AE8" i="1"/>
  <c r="AF8" i="1"/>
  <c r="AG8" i="1"/>
  <c r="AC27" i="1"/>
  <c r="AD27" i="1"/>
  <c r="AE27" i="1"/>
  <c r="AF27" i="1"/>
  <c r="AB27" i="1"/>
  <c r="AG27" i="1"/>
  <c r="AB29" i="1"/>
  <c r="AC29" i="1"/>
  <c r="AD29" i="1"/>
  <c r="AE29" i="1"/>
  <c r="AF29" i="1"/>
  <c r="AG29" i="1"/>
  <c r="AB28" i="1"/>
  <c r="AC28" i="1"/>
  <c r="AD28" i="1"/>
  <c r="AE28" i="1"/>
  <c r="AF28" i="1"/>
  <c r="AG28" i="1"/>
  <c r="AB7" i="1"/>
  <c r="AC7" i="1"/>
  <c r="AD7" i="1"/>
  <c r="AE7" i="1"/>
  <c r="AF7" i="1"/>
  <c r="AG7" i="1"/>
  <c r="AB31" i="1"/>
  <c r="AC31" i="1"/>
  <c r="AD31" i="1"/>
  <c r="AE31" i="1"/>
  <c r="AF31" i="1"/>
  <c r="AG31" i="1"/>
  <c r="AB30" i="1"/>
  <c r="AC30" i="1"/>
  <c r="AD30" i="1"/>
  <c r="AE30" i="1"/>
  <c r="AF30" i="1"/>
  <c r="AG30" i="1"/>
  <c r="AD33" i="1"/>
  <c r="AG33" i="1"/>
  <c r="AF33" i="1"/>
  <c r="AB33" i="1"/>
  <c r="AC33" i="1"/>
  <c r="AE33" i="1"/>
  <c r="AB32" i="1"/>
  <c r="AC32" i="1"/>
  <c r="AD32" i="1"/>
  <c r="AE32" i="1"/>
  <c r="AF32" i="1"/>
  <c r="AG32" i="1"/>
  <c r="AD37" i="1"/>
  <c r="AF37" i="1"/>
  <c r="AC37" i="1"/>
  <c r="AF6" i="1"/>
  <c r="AD34" i="1"/>
  <c r="AE34" i="1"/>
  <c r="AD36" i="1"/>
  <c r="AE36" i="1"/>
  <c r="AD6" i="1"/>
  <c r="AD35" i="1"/>
  <c r="AE35" i="1"/>
  <c r="AC36" i="1"/>
  <c r="AC35" i="1"/>
  <c r="AC34" i="1"/>
  <c r="AC6" i="1"/>
  <c r="AB35" i="1"/>
  <c r="AB34" i="1"/>
  <c r="AB36" i="1"/>
  <c r="AB6" i="1"/>
  <c r="Y6" i="1" l="1"/>
  <c r="Y34" i="1"/>
  <c r="Y35" i="1"/>
  <c r="Y36" i="1"/>
  <c r="Y37" i="1"/>
  <c r="AF35" i="1" l="1"/>
  <c r="AG35" i="1"/>
  <c r="AF34" i="1"/>
  <c r="AG34" i="1"/>
  <c r="AE37" i="1"/>
  <c r="AG37" i="1"/>
  <c r="AE6" i="1"/>
  <c r="AG6" i="1"/>
  <c r="AF36" i="1"/>
  <c r="AG36" i="1"/>
</calcChain>
</file>

<file path=xl/sharedStrings.xml><?xml version="1.0" encoding="utf-8"?>
<sst xmlns="http://schemas.openxmlformats.org/spreadsheetml/2006/main" count="112" uniqueCount="106">
  <si>
    <t>ABONO 1</t>
  </si>
  <si>
    <t>ABONO 2</t>
  </si>
  <si>
    <t>ABONO 3</t>
  </si>
  <si>
    <t>ABONO 4</t>
  </si>
  <si>
    <t>ABONO 5</t>
  </si>
  <si>
    <t>FECHA DEL MAYOR VALOR PAGADO (DD/MM/AA)</t>
  </si>
  <si>
    <t xml:space="preserve">CEDULA </t>
  </si>
  <si>
    <t xml:space="preserve"> APELLIDOS Y NOMBRES</t>
  </si>
  <si>
    <t>UNIDAD EJECUTORA</t>
  </si>
  <si>
    <t xml:space="preserve">VALOR </t>
  </si>
  <si>
    <t>MOTIVO MAYOR VALOR PAGADO</t>
  </si>
  <si>
    <t>OTROS: CUAL</t>
  </si>
  <si>
    <t>CONCEPTO DE NÓMINA DEL MAYOR VALOR PAGADO</t>
  </si>
  <si>
    <t>MEDIO DEL ABONO</t>
  </si>
  <si>
    <t>VALOR DEL ABONO</t>
  </si>
  <si>
    <t>FECHA DEL ABONO (DD/MM/AA)</t>
  </si>
  <si>
    <t>MEDIO DEL ABONO 2</t>
  </si>
  <si>
    <t>VALOR DEL ABONO 2</t>
  </si>
  <si>
    <t>FECHA DEL ABONO 2 (DD/MM/AA)</t>
  </si>
  <si>
    <t>MEDIO DEL ABONO 3</t>
  </si>
  <si>
    <t>VALOR DEL ABONO 3</t>
  </si>
  <si>
    <t>FECHA DEL ABONO 3 (DD/MM/AA)</t>
  </si>
  <si>
    <t>MEDIO DEL ABONO 4</t>
  </si>
  <si>
    <t>VALOR DEL ABONO 4</t>
  </si>
  <si>
    <t>FECHA DEL ABONO 4 (DD/MM/AA)</t>
  </si>
  <si>
    <t>MEDIO DEL ABONO 5</t>
  </si>
  <si>
    <t>VALOR DEL ABONO 5</t>
  </si>
  <si>
    <t>FECHA DEL ABONO 5 (DD/MM/AA)</t>
  </si>
  <si>
    <t>DESCRIPCIÓN DETALLADA DE LA GESTIÓN REALIZADA (EN ATENCIÓN A LAS ACTIVIDADES DETALLADAS EN EL PROCEDIMIENTO P-AGH-09</t>
  </si>
  <si>
    <t>SALDO POR COBRAR</t>
  </si>
  <si>
    <t>LINK EVIDENCIAS</t>
  </si>
  <si>
    <t>08</t>
  </si>
  <si>
    <t>Otros</t>
  </si>
  <si>
    <t>Liquidación errónea por el aplicativo de Nómina</t>
  </si>
  <si>
    <t>Error Humano</t>
  </si>
  <si>
    <t>02</t>
  </si>
  <si>
    <t>Descuento directo en la nomina</t>
  </si>
  <si>
    <t>CONCEPTO</t>
  </si>
  <si>
    <t>Novedad Extemporanea de Retiro</t>
  </si>
  <si>
    <t>03</t>
  </si>
  <si>
    <t>04</t>
  </si>
  <si>
    <t xml:space="preserve">Abono con transferencia directa </t>
  </si>
  <si>
    <t>05</t>
  </si>
  <si>
    <t>09</t>
  </si>
  <si>
    <r>
      <rPr>
        <b/>
        <sz val="11"/>
        <rFont val="Calibri"/>
        <family val="2"/>
      </rPr>
      <t>Asignación Básica</t>
    </r>
    <r>
      <rPr>
        <sz val="11"/>
        <rFont val="Calibri"/>
        <family val="2"/>
      </rPr>
      <t xml:space="preserve"> (Decreto anual de salarios)</t>
    </r>
  </si>
  <si>
    <r>
      <rPr>
        <b/>
        <sz val="11"/>
        <rFont val="Calibri"/>
        <family val="2"/>
      </rPr>
      <t>Bonificación Judicial</t>
    </r>
    <r>
      <rPr>
        <sz val="11"/>
        <rFont val="Calibri"/>
        <family val="2"/>
      </rPr>
      <t>​ (D. 383 Y 384 de 2013, y decretos anuales de bonificación judicial)</t>
    </r>
  </si>
  <si>
    <r>
      <rPr>
        <b/>
        <sz val="11"/>
        <rFont val="Calibri"/>
        <family val="2"/>
      </rPr>
      <t xml:space="preserve">Auxilio de transporte o el auxilio de conectividad </t>
    </r>
    <r>
      <rPr>
        <sz val="11"/>
        <rFont val="Calibri"/>
        <family val="2"/>
      </rPr>
      <t>(L. 15/1959, D. 1258/1959, D. 2614/2022, y Decretos anuales de salarios)</t>
    </r>
  </si>
  <si>
    <r>
      <rPr>
        <b/>
        <sz val="11"/>
        <rFont val="Calibri"/>
        <family val="2"/>
      </rPr>
      <t xml:space="preserve">Auxilio Especial de Transporte </t>
    </r>
    <r>
      <rPr>
        <sz val="11"/>
        <rFont val="Calibri"/>
        <family val="2"/>
      </rPr>
      <t>(D. 717/1978, y Decretos anuales de salarios)</t>
    </r>
  </si>
  <si>
    <r>
      <rPr>
        <b/>
        <sz val="11"/>
        <rFont val="Calibri"/>
        <family val="2"/>
      </rPr>
      <t>Subsidio alimentación</t>
    </r>
    <r>
      <rPr>
        <sz val="11"/>
        <rFont val="Calibri"/>
        <family val="2"/>
      </rPr>
      <t xml:space="preserve">
(Decretos anuales de salarios)</t>
    </r>
  </si>
  <si>
    <r>
      <rPr>
        <b/>
        <sz val="11"/>
        <rFont val="Calibri"/>
        <family val="2"/>
      </rPr>
      <t>Gastos de representación</t>
    </r>
    <r>
      <rPr>
        <sz val="11"/>
        <rFont val="Calibri"/>
        <family val="2"/>
      </rPr>
      <t xml:space="preserve">
(Decretos anuales de salarios)</t>
    </r>
  </si>
  <si>
    <r>
      <rPr>
        <b/>
        <sz val="11"/>
        <rFont val="Calibri"/>
        <family val="2"/>
      </rPr>
      <t xml:space="preserve">Prima Especial de servicios Alta Corte </t>
    </r>
    <r>
      <rPr>
        <sz val="11"/>
        <rFont val="Calibri"/>
        <family val="2"/>
      </rPr>
      <t>(Art. 15 L. 4 de 1992 y D. 10/1993)</t>
    </r>
  </si>
  <si>
    <r>
      <rPr>
        <b/>
        <sz val="11"/>
        <rFont val="Calibri"/>
        <family val="2"/>
      </rPr>
      <t xml:space="preserve">Bonificación por compensación 80% </t>
    </r>
    <r>
      <rPr>
        <sz val="11"/>
        <rFont val="Calibri"/>
        <family val="2"/>
      </rPr>
      <t>(Art 15 L. 4/1992, D. 610 y 1239 de 1998, y 1102/2012)</t>
    </r>
  </si>
  <si>
    <r>
      <rPr>
        <b/>
        <sz val="11"/>
        <rFont val="Calibri"/>
        <family val="2"/>
      </rPr>
      <t xml:space="preserve">Prima especial sin carácter salarial 30% </t>
    </r>
    <r>
      <rPr>
        <sz val="11"/>
        <rFont val="Calibri"/>
        <family val="2"/>
      </rPr>
      <t>(Art. 14 L. 4/1992 y D. 272/2021)</t>
    </r>
  </si>
  <si>
    <t>Incremento 2.5% 
(Art. 17 D. 57/1993)</t>
  </si>
  <si>
    <r>
      <rPr>
        <b/>
        <sz val="11"/>
        <rFont val="Calibri"/>
        <family val="2"/>
      </rPr>
      <t xml:space="preserve">Horas extras diurnas - Conductores </t>
    </r>
    <r>
      <rPr>
        <sz val="11"/>
        <rFont val="Calibri"/>
        <family val="2"/>
      </rPr>
      <t>(D. 1692/1996, Art. 2.2.1.3.8. del D. 1083/2015, D. 1045/1978, y Decretos anuales de salarios)</t>
    </r>
  </si>
  <si>
    <r>
      <rPr>
        <b/>
        <sz val="11"/>
        <rFont val="Calibri"/>
        <family val="2"/>
      </rPr>
      <t>Prima de antigüedad (</t>
    </r>
    <r>
      <rPr>
        <sz val="11"/>
        <rFont val="Calibri"/>
        <family val="2"/>
      </rPr>
      <t>D. 903/1969, D. 1231/1973, D. 306/1983)</t>
    </r>
  </si>
  <si>
    <r>
      <rPr>
        <b/>
        <sz val="11"/>
        <rFont val="Calibri"/>
        <family val="2"/>
      </rPr>
      <t>Prima de capacitación</t>
    </r>
    <r>
      <rPr>
        <sz val="11"/>
        <rFont val="Calibri"/>
        <family val="2"/>
      </rPr>
      <t xml:space="preserve"> (D. 903/1969, D. 760/1970, D. 283/1973, y Decretos anuales de salarios NO acogidos)</t>
    </r>
  </si>
  <si>
    <r>
      <rPr>
        <b/>
        <sz val="11"/>
        <rFont val="Calibri"/>
        <family val="2"/>
      </rPr>
      <t>Prima ascensional</t>
    </r>
    <r>
      <rPr>
        <sz val="11"/>
        <rFont val="Calibri"/>
        <family val="2"/>
      </rPr>
      <t xml:space="preserve"> (D. 903/1969, D. 760/1970, D. 283/1973, y Decretos anuales de salarios NO acogidos)</t>
    </r>
  </si>
  <si>
    <r>
      <rPr>
        <b/>
        <sz val="11"/>
        <rFont val="Calibri"/>
        <family val="2"/>
      </rPr>
      <t xml:space="preserve">Remuneración adicional 8% </t>
    </r>
    <r>
      <rPr>
        <sz val="11"/>
        <rFont val="Calibri"/>
        <family val="2"/>
      </rPr>
      <t>(D. 144/1991, D. 57/1993, Art 309 de la CN, y decretos anuales de salarios)</t>
    </r>
  </si>
  <si>
    <r>
      <rPr>
        <b/>
        <sz val="11"/>
        <rFont val="Calibri"/>
        <family val="2"/>
      </rPr>
      <t xml:space="preserve">Aportes SGSS Pensiones  </t>
    </r>
    <r>
      <rPr>
        <sz val="11"/>
        <rFont val="Calibri"/>
        <family val="2"/>
      </rPr>
      <t>(4%)(L. 100/1993, L. 797/2003, D. 691/1994, D. 1158/1994, L. 1562/2012, D. 768/2022)</t>
    </r>
  </si>
  <si>
    <r>
      <rPr>
        <b/>
        <sz val="11"/>
        <rFont val="Calibri"/>
        <family val="2"/>
      </rPr>
      <t xml:space="preserve">Aportes SGSS Salud </t>
    </r>
    <r>
      <rPr>
        <sz val="11"/>
        <rFont val="Calibri"/>
        <family val="2"/>
      </rPr>
      <t>(4%)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(L. 100/1993, L. 797/2003, D. 691/1994, D. 1158/1994, L. 1562/2012, D. 768/2022)</t>
    </r>
  </si>
  <si>
    <r>
      <rPr>
        <b/>
        <sz val="11"/>
        <rFont val="Calibri"/>
        <family val="2"/>
      </rPr>
      <t xml:space="preserve">Fondos de solidaridad y subsistencia </t>
    </r>
    <r>
      <rPr>
        <sz val="11"/>
        <rFont val="Calibri"/>
        <family val="2"/>
      </rPr>
      <t>(% según corresponda) (Art. 25 L. 100/1993, Art. 8 L. 797/2003)</t>
    </r>
  </si>
  <si>
    <r>
      <rPr>
        <b/>
        <sz val="11"/>
        <rFont val="Calibri"/>
        <family val="2"/>
      </rPr>
      <t xml:space="preserve">Calzado y Vestido de labor 
</t>
    </r>
    <r>
      <rPr>
        <sz val="11"/>
        <rFont val="Calibri"/>
        <family val="2"/>
      </rPr>
      <t>(D. 81/1990)</t>
    </r>
  </si>
  <si>
    <r>
      <rPr>
        <b/>
        <sz val="11"/>
        <rFont val="Calibri"/>
        <family val="2"/>
      </rPr>
      <t>Bonificación semestral por Actividad Judicial</t>
    </r>
    <r>
      <rPr>
        <sz val="11"/>
        <rFont val="Calibri"/>
        <family val="2"/>
      </rPr>
      <t xml:space="preserve"> (D. 3131/2005, D. 3382/2005, D. 2435/2006, D. 3900/2008)</t>
    </r>
  </si>
  <si>
    <r>
      <rPr>
        <b/>
        <sz val="11"/>
        <rFont val="Calibri"/>
        <family val="2"/>
      </rPr>
      <t>Bonificación por servicios prestados</t>
    </r>
    <r>
      <rPr>
        <sz val="11"/>
        <rFont val="Calibri"/>
        <family val="2"/>
      </rPr>
      <t xml:space="preserve"> (D. L. 1042/1978, y D. 247/1997, y decreto anual de salarios)</t>
    </r>
  </si>
  <si>
    <r>
      <rPr>
        <b/>
        <sz val="11"/>
        <rFont val="Calibri"/>
        <family val="2"/>
      </rPr>
      <t>Prima de productividad</t>
    </r>
    <r>
      <rPr>
        <sz val="11"/>
        <rFont val="Calibri"/>
        <family val="2"/>
      </rPr>
      <t xml:space="preserve"> (D. 2460/2006 y D. 3899/2008)</t>
    </r>
  </si>
  <si>
    <r>
      <rPr>
        <b/>
        <sz val="11"/>
        <rFont val="Calibri"/>
        <family val="2"/>
      </rPr>
      <t>Prima de servicios anual</t>
    </r>
    <r>
      <rPr>
        <sz val="11"/>
        <rFont val="Calibri"/>
        <family val="2"/>
      </rPr>
      <t xml:space="preserve">
D. 1042/1978, 717/78, 1306/78, 3270/1979 y Decretos anuales de salarios desde 2019.</t>
    </r>
  </si>
  <si>
    <r>
      <rPr>
        <b/>
        <sz val="11"/>
        <rFont val="Calibri"/>
        <family val="2"/>
      </rPr>
      <t xml:space="preserve">Prima de Navidad </t>
    </r>
    <r>
      <rPr>
        <sz val="11"/>
        <rFont val="Calibri"/>
        <family val="2"/>
      </rPr>
      <t>(D. 1045/78, D. 2926/1978 y D. 330/2018)</t>
    </r>
  </si>
  <si>
    <r>
      <rPr>
        <b/>
        <sz val="11"/>
        <rFont val="Calibri"/>
        <family val="2"/>
      </rPr>
      <t xml:space="preserve">Vacaciones </t>
    </r>
    <r>
      <rPr>
        <sz val="11"/>
        <rFont val="Calibri"/>
        <family val="2"/>
      </rPr>
      <t>(Art. 146 LEAJ, D. 1045/1978, 1660/1978, L. 995/2005)</t>
    </r>
  </si>
  <si>
    <r>
      <rPr>
        <b/>
        <sz val="11"/>
        <rFont val="Calibri"/>
        <family val="2"/>
      </rPr>
      <t>Prima de vacaciones</t>
    </r>
    <r>
      <rPr>
        <sz val="11"/>
        <rFont val="Calibri"/>
        <family val="2"/>
      </rPr>
      <t xml:space="preserve"> (Art. 146 LEAJ, D. 1045/1978, 1660/1978, L. 995/2005)</t>
    </r>
  </si>
  <si>
    <r>
      <rPr>
        <b/>
        <sz val="11"/>
        <rFont val="Calibri"/>
        <family val="2"/>
      </rPr>
      <t xml:space="preserve">Bonificación especial por recreación </t>
    </r>
    <r>
      <rPr>
        <sz val="11"/>
        <rFont val="Calibri"/>
        <family val="2"/>
      </rPr>
      <t>D. 451/1984, D. 81/1990, Art. 15 del D. 25/1995</t>
    </r>
  </si>
  <si>
    <r>
      <rPr>
        <b/>
        <sz val="11"/>
        <rFont val="Calibri"/>
        <family val="2"/>
      </rPr>
      <t>Vacaciones compensadas en dinero</t>
    </r>
    <r>
      <rPr>
        <sz val="11"/>
        <rFont val="Calibri"/>
        <family val="2"/>
      </rPr>
      <t xml:space="preserve"> (Art. 146 LEAJ, D. 1045/1978, 1660/1978, L. 995/2005)</t>
    </r>
  </si>
  <si>
    <t>Cesantías</t>
  </si>
  <si>
    <t>Incapacidad de origen común</t>
  </si>
  <si>
    <t xml:space="preserve">Incapacidad origen laboral </t>
  </si>
  <si>
    <t>Licencia de maternidad</t>
  </si>
  <si>
    <t>Licencia de paternidad</t>
  </si>
  <si>
    <r>
      <t xml:space="preserve">Licencia por luto </t>
    </r>
    <r>
      <rPr>
        <sz val="11"/>
        <rFont val="Calibri"/>
        <family val="2"/>
      </rPr>
      <t>(Ausencia justificada - Pago normal)</t>
    </r>
  </si>
  <si>
    <t>Refuente - DIAN</t>
  </si>
  <si>
    <t>Aportes a cooperativas y sindicatos</t>
  </si>
  <si>
    <t>Libranzas, AFC y otros descuentos</t>
  </si>
  <si>
    <t>ESTADO</t>
  </si>
  <si>
    <t>Remisión a Cobro Coactivo</t>
  </si>
  <si>
    <t>Pago</t>
  </si>
  <si>
    <t>Descuento por nómina</t>
  </si>
  <si>
    <t>Compensación del valor cobrado</t>
  </si>
  <si>
    <t>Deducción en liquidación definitiva</t>
  </si>
  <si>
    <t>0-90</t>
  </si>
  <si>
    <t>91-180</t>
  </si>
  <si>
    <t>181-365</t>
  </si>
  <si>
    <t>366-730</t>
  </si>
  <si>
    <t>731-1094</t>
  </si>
  <si>
    <t>Mayor a 1095</t>
  </si>
  <si>
    <t>Edad (Dias)</t>
  </si>
  <si>
    <t>CARTERA POR EDADES</t>
  </si>
  <si>
    <t xml:space="preserve">FORMATO INFORME DE MAYORES VALORES </t>
  </si>
  <si>
    <t>CÓDIGO</t>
  </si>
  <si>
    <t>ELABORÓ</t>
  </si>
  <si>
    <t>REVISÓ</t>
  </si>
  <si>
    <t>APROBÓ</t>
  </si>
  <si>
    <t>Líder de Proceso</t>
  </si>
  <si>
    <t xml:space="preserve">Coordinación Nacional SIGCMA </t>
  </si>
  <si>
    <t>Comité Nacional SIGCMA</t>
  </si>
  <si>
    <t>VERSIÓN</t>
  </si>
  <si>
    <t>FECHA</t>
  </si>
  <si>
    <t xml:space="preserve">    F-AGH-10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</si>
</sst>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scheme val="minor"/>
    </font>
    <font>
      <b/>
      <sz val="9"/>
      <color theme="1"/>
      <name val="Belyrium"/>
    </font>
    <font>
      <b/>
      <sz val="9"/>
      <color rgb="FF767171"/>
      <name val="Belyrium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49" fontId="0" fillId="0" borderId="0" xfId="0" applyNumberFormat="1"/>
    <xf numFmtId="49" fontId="6" fillId="0" borderId="1" xfId="0" applyNumberFormat="1" applyFont="1" applyBorder="1"/>
    <xf numFmtId="0" fontId="6" fillId="0" borderId="1" xfId="0" applyFont="1" applyBorder="1"/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14" fontId="13" fillId="0" borderId="0" xfId="0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44" fontId="6" fillId="0" borderId="1" xfId="1" applyFont="1" applyBorder="1" applyAlignment="1" applyProtection="1">
      <alignment vertical="center" wrapText="1"/>
      <protection locked="0"/>
    </xf>
    <xf numFmtId="2" fontId="6" fillId="0" borderId="1" xfId="0" applyNumberFormat="1" applyFont="1" applyBorder="1" applyAlignment="1" applyProtection="1">
      <alignment horizontal="justify" vertical="center" wrapText="1"/>
      <protection locked="0"/>
    </xf>
    <xf numFmtId="0" fontId="6" fillId="0" borderId="7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" fontId="6" fillId="0" borderId="0" xfId="0" applyNumberFormat="1" applyFont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 wrapText="1"/>
      <protection locked="0"/>
    </xf>
    <xf numFmtId="44" fontId="6" fillId="3" borderId="1" xfId="1" applyFont="1" applyFill="1" applyBorder="1" applyAlignment="1" applyProtection="1">
      <alignment vertical="center" wrapText="1"/>
      <protection hidden="1"/>
    </xf>
    <xf numFmtId="164" fontId="6" fillId="3" borderId="1" xfId="3" applyNumberFormat="1" applyFont="1" applyFill="1" applyBorder="1" applyAlignment="1" applyProtection="1">
      <alignment vertical="center" wrapText="1"/>
      <protection hidden="1"/>
    </xf>
    <xf numFmtId="164" fontId="6" fillId="3" borderId="1" xfId="0" applyNumberFormat="1" applyFont="1" applyFill="1" applyBorder="1" applyAlignment="1" applyProtection="1">
      <alignment vertical="center" wrapText="1"/>
      <protection hidden="1"/>
    </xf>
    <xf numFmtId="14" fontId="14" fillId="0" borderId="1" xfId="0" applyNumberFormat="1" applyFont="1" applyBorder="1" applyAlignment="1" applyProtection="1">
      <alignment vertical="center" wrapText="1"/>
      <protection locked="0"/>
    </xf>
    <xf numFmtId="3" fontId="14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9" fontId="14" fillId="3" borderId="1" xfId="0" applyNumberFormat="1" applyFont="1" applyFill="1" applyBorder="1" applyAlignment="1" applyProtection="1">
      <alignment vertical="center" wrapText="1"/>
      <protection locked="0"/>
    </xf>
    <xf numFmtId="44" fontId="14" fillId="0" borderId="1" xfId="1" applyFont="1" applyBorder="1" applyAlignment="1" applyProtection="1">
      <alignment vertical="center" wrapText="1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2" fontId="14" fillId="0" borderId="1" xfId="0" applyNumberFormat="1" applyFont="1" applyBorder="1" applyAlignment="1" applyProtection="1">
      <alignment horizontal="justify" vertical="center" wrapText="1"/>
      <protection locked="0"/>
    </xf>
    <xf numFmtId="44" fontId="14" fillId="3" borderId="1" xfId="1" applyNumberFormat="1" applyFont="1" applyFill="1" applyBorder="1" applyAlignment="1" applyProtection="1">
      <alignment vertical="center" wrapText="1"/>
      <protection hidden="1"/>
    </xf>
    <xf numFmtId="0" fontId="14" fillId="0" borderId="1" xfId="2" applyFont="1" applyBorder="1" applyAlignment="1" applyProtection="1">
      <alignment vertical="center" wrapText="1"/>
      <protection locked="0"/>
    </xf>
    <xf numFmtId="164" fontId="14" fillId="3" borderId="1" xfId="3" applyNumberFormat="1" applyFont="1" applyFill="1" applyBorder="1" applyAlignment="1" applyProtection="1">
      <alignment vertical="center" wrapText="1"/>
      <protection hidden="1"/>
    </xf>
    <xf numFmtId="1" fontId="14" fillId="0" borderId="3" xfId="0" applyNumberFormat="1" applyFont="1" applyBorder="1" applyAlignment="1" applyProtection="1">
      <alignment vertical="center" wrapText="1"/>
      <protection hidden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3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general" vertical="center" textRotation="0" wrapText="1" indent="0" justifyLastLine="0" shrinkToFit="0" readingOrder="0"/>
      <border outline="0">
        <left style="thin">
          <color indexed="64"/>
        </left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\ * #,##0.00_-;\-&quot;$&quot;\ * #,##0.00_-;_-&quot;$&quot;\ * &quot;-&quot;??_-;_-@_-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138545</xdr:rowOff>
    </xdr:from>
    <xdr:to>
      <xdr:col>2</xdr:col>
      <xdr:colOff>1225279</xdr:colOff>
      <xdr:row>2</xdr:row>
      <xdr:rowOff>714375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8545"/>
          <a:ext cx="338745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396875</xdr:colOff>
      <xdr:row>0</xdr:row>
      <xdr:rowOff>174625</xdr:rowOff>
    </xdr:from>
    <xdr:to>
      <xdr:col>28</xdr:col>
      <xdr:colOff>599526</xdr:colOff>
      <xdr:row>2</xdr:row>
      <xdr:rowOff>714375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1500" y="174625"/>
          <a:ext cx="2499234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5:AH37" totalsRowShown="0" headerRowDxfId="37" dataDxfId="35" headerRowBorderDxfId="36" tableBorderDxfId="34">
  <autoFilter ref="A5:AH37" xr:uid="{00000000-0009-0000-0100-000004000000}"/>
  <tableColumns count="34">
    <tableColumn id="1" xr3:uid="{00000000-0010-0000-0000-000001000000}" name="FECHA DEL MAYOR VALOR PAGADO (DD/MM/AA)" dataDxfId="33"/>
    <tableColumn id="2" xr3:uid="{00000000-0010-0000-0000-000002000000}" name="CEDULA " dataDxfId="32"/>
    <tableColumn id="3" xr3:uid="{00000000-0010-0000-0000-000003000000}" name=" APELLIDOS Y NOMBRES" dataDxfId="31"/>
    <tableColumn id="4" xr3:uid="{00000000-0010-0000-0000-000004000000}" name="UNIDAD EJECUTORA" dataDxfId="30"/>
    <tableColumn id="5" xr3:uid="{00000000-0010-0000-0000-000005000000}" name="VALOR " dataDxfId="29" dataCellStyle="Moneda"/>
    <tableColumn id="6" xr3:uid="{00000000-0010-0000-0000-000006000000}" name="MOTIVO MAYOR VALOR PAGADO" dataDxfId="28"/>
    <tableColumn id="7" xr3:uid="{00000000-0010-0000-0000-000007000000}" name="OTROS: CUAL" dataDxfId="27"/>
    <tableColumn id="8" xr3:uid="{00000000-0010-0000-0000-000008000000}" name="CONCEPTO DE NÓMINA DEL MAYOR VALOR PAGADO" dataDxfId="26"/>
    <tableColumn id="9" xr3:uid="{00000000-0010-0000-0000-000009000000}" name="MEDIO DEL ABONO" dataDxfId="25"/>
    <tableColumn id="10" xr3:uid="{00000000-0010-0000-0000-00000A000000}" name="VALOR DEL ABONO" dataDxfId="24" dataCellStyle="Moneda"/>
    <tableColumn id="11" xr3:uid="{00000000-0010-0000-0000-00000B000000}" name="FECHA DEL ABONO (DD/MM/AA)" dataDxfId="23"/>
    <tableColumn id="12" xr3:uid="{00000000-0010-0000-0000-00000C000000}" name="MEDIO DEL ABONO 2" dataDxfId="22"/>
    <tableColumn id="13" xr3:uid="{00000000-0010-0000-0000-00000D000000}" name="VALOR DEL ABONO 2" dataDxfId="21" dataCellStyle="Moneda"/>
    <tableColumn id="14" xr3:uid="{00000000-0010-0000-0000-00000E000000}" name="FECHA DEL ABONO 2 (DD/MM/AA)" dataDxfId="20"/>
    <tableColumn id="15" xr3:uid="{00000000-0010-0000-0000-00000F000000}" name="MEDIO DEL ABONO 3" dataDxfId="19"/>
    <tableColumn id="16" xr3:uid="{00000000-0010-0000-0000-000010000000}" name="VALOR DEL ABONO 3" dataDxfId="18" dataCellStyle="Moneda"/>
    <tableColumn id="17" xr3:uid="{00000000-0010-0000-0000-000011000000}" name="FECHA DEL ABONO 3 (DD/MM/AA)" dataDxfId="17"/>
    <tableColumn id="18" xr3:uid="{00000000-0010-0000-0000-000012000000}" name="MEDIO DEL ABONO 4" dataDxfId="16"/>
    <tableColumn id="19" xr3:uid="{00000000-0010-0000-0000-000013000000}" name="VALOR DEL ABONO 4" dataDxfId="15" dataCellStyle="Moneda"/>
    <tableColumn id="20" xr3:uid="{00000000-0010-0000-0000-000014000000}" name="FECHA DEL ABONO 4 (DD/MM/AA)" dataDxfId="14"/>
    <tableColumn id="21" xr3:uid="{00000000-0010-0000-0000-000015000000}" name="MEDIO DEL ABONO 5" dataDxfId="13"/>
    <tableColumn id="22" xr3:uid="{00000000-0010-0000-0000-000016000000}" name="VALOR DEL ABONO 5" dataDxfId="12" dataCellStyle="Moneda"/>
    <tableColumn id="23" xr3:uid="{00000000-0010-0000-0000-000017000000}" name="FECHA DEL ABONO 5 (DD/MM/AA)" dataDxfId="11"/>
    <tableColumn id="24" xr3:uid="{00000000-0010-0000-0000-000018000000}" name="DESCRIPCIÓN DETALLADA DE LA GESTIÓN REALIZADA (EN ATENCIÓN A LAS ACTIVIDADES DETALLADAS EN EL PROCEDIMIENTO P-AGH-09" dataDxfId="10"/>
    <tableColumn id="25" xr3:uid="{00000000-0010-0000-0000-000019000000}" name="SALDO POR COBRAR" dataDxfId="9" dataCellStyle="Moneda">
      <calculatedColumnFormula>+Tabla4[[#This Row],[VALOR ]]-Tabla4[[#This Row],[VALOR DEL ABONO]]-Tabla4[[#This Row],[VALOR DEL ABONO 2]]-Tabla4[[#This Row],[VALOR DEL ABONO 3]]-Tabla4[[#This Row],[VALOR DEL ABONO 4]]-Tabla4[[#This Row],[VALOR DEL ABONO 5]]</calculatedColumnFormula>
    </tableColumn>
    <tableColumn id="28" xr3:uid="{00000000-0010-0000-0000-00001C000000}" name="ESTADO" dataDxfId="8" dataCellStyle="Moneda"/>
    <tableColumn id="26" xr3:uid="{00000000-0010-0000-0000-00001A000000}" name="LINK EVIDENCIAS" dataDxfId="7"/>
    <tableColumn id="29" xr3:uid="{00000000-0010-0000-0000-00001D000000}" name="0-90" dataDxfId="6">
      <calculatedColumnFormula>+IF(Tabla4[[#This Row],[Edad (Dias)]]&lt;=90,Tabla4[[#This Row],[SALDO POR COBRAR]],0)</calculatedColumnFormula>
    </tableColumn>
    <tableColumn id="30" xr3:uid="{00000000-0010-0000-0000-00001E000000}" name="91-180" dataDxfId="5">
      <calculatedColumnFormula>+IF(AND(Tabla4[[#This Row],[Edad (Dias)]]&gt;90,Tabla4[[#This Row],[Edad (Dias)]]&lt;=180),Tabla4[[#This Row],[SALDO POR COBRAR]],0)</calculatedColumnFormula>
    </tableColumn>
    <tableColumn id="31" xr3:uid="{00000000-0010-0000-0000-00001F000000}" name="181-365" dataDxfId="4">
      <calculatedColumnFormula>+IF(AND(Tabla4[[#This Row],[Edad (Dias)]]&gt;180,Tabla4[[#This Row],[Edad (Dias)]]&lt;=365),Tabla4[[#This Row],[SALDO POR COBRAR]],0)</calculatedColumnFormula>
    </tableColumn>
    <tableColumn id="32" xr3:uid="{00000000-0010-0000-0000-000020000000}" name="366-730" dataDxfId="3">
      <calculatedColumnFormula>+IF(AND(Tabla4[[#This Row],[Edad (Dias)]]&gt;365,Tabla4[[#This Row],[Edad (Dias)]]&lt;=730),Tabla4[[#This Row],[SALDO POR COBRAR]],0)</calculatedColumnFormula>
    </tableColumn>
    <tableColumn id="33" xr3:uid="{00000000-0010-0000-0000-000021000000}" name="731-1094" dataDxfId="2">
      <calculatedColumnFormula>+IF(AND(Tabla4[[#This Row],[Edad (Dias)]]&gt;730,Tabla4[[#This Row],[Edad (Dias)]]&lt;=1094),Tabla4[[#This Row],[SALDO POR COBRAR]],0)</calculatedColumnFormula>
    </tableColumn>
    <tableColumn id="34" xr3:uid="{00000000-0010-0000-0000-000022000000}" name="Mayor a 1095" dataDxfId="1">
      <calculatedColumnFormula>+IF(Tabla4[[#This Row],[Edad (Dias)]]&gt;1094,Tabla4[[#This Row],[SALDO POR COBRAR]],0)</calculatedColumnFormula>
    </tableColumn>
    <tableColumn id="36" xr3:uid="{00000000-0010-0000-0000-000024000000}" name="Edad (Dias)" dataDxfId="0">
      <calculatedColumnFormula>+($AH$4-Tabla4[[#This Row],[FECHA DEL MAYOR VALOR PAGADO (DD/MM/AA)]])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topLeftCell="T1" zoomScale="90" zoomScaleNormal="90" workbookViewId="0">
      <selection activeCell="C41" sqref="C41"/>
    </sheetView>
  </sheetViews>
  <sheetFormatPr baseColWidth="10" defaultColWidth="11.42578125" defaultRowHeight="15"/>
  <cols>
    <col min="1" max="1" width="18.7109375" style="15" customWidth="1"/>
    <col min="2" max="2" width="16.5703125" style="15" customWidth="1"/>
    <col min="3" max="3" width="24.5703125" style="15" customWidth="1"/>
    <col min="4" max="4" width="25.140625" style="15" customWidth="1"/>
    <col min="5" max="5" width="25.42578125" style="15" customWidth="1"/>
    <col min="6" max="6" width="21.42578125" style="15" customWidth="1"/>
    <col min="7" max="7" width="20" style="15" customWidth="1"/>
    <col min="8" max="8" width="26" style="15" customWidth="1"/>
    <col min="9" max="9" width="18.5703125" style="15" customWidth="1"/>
    <col min="10" max="10" width="17.7109375" style="15" customWidth="1"/>
    <col min="11" max="11" width="20.140625" style="15" customWidth="1"/>
    <col min="12" max="12" width="20.42578125" style="15" customWidth="1"/>
    <col min="13" max="13" width="20.140625" style="15" customWidth="1"/>
    <col min="14" max="14" width="27.7109375" style="15" customWidth="1"/>
    <col min="15" max="15" width="19.42578125" style="15" customWidth="1"/>
    <col min="16" max="16" width="20.140625" style="15" customWidth="1"/>
    <col min="17" max="17" width="27.7109375" style="15" customWidth="1"/>
    <col min="18" max="18" width="22.28515625" style="15" customWidth="1"/>
    <col min="19" max="19" width="18.5703125" style="15" customWidth="1"/>
    <col min="20" max="20" width="28.5703125" style="15" customWidth="1"/>
    <col min="21" max="21" width="24.28515625" style="15" customWidth="1"/>
    <col min="22" max="22" width="19.42578125" style="15" customWidth="1"/>
    <col min="23" max="23" width="28.5703125" style="15" customWidth="1"/>
    <col min="24" max="24" width="44.85546875" style="15" customWidth="1"/>
    <col min="25" max="26" width="25.140625" style="15" customWidth="1"/>
    <col min="27" max="27" width="23" style="15" customWidth="1"/>
    <col min="28" max="33" width="11.42578125" style="15"/>
    <col min="34" max="34" width="16.7109375" style="15" hidden="1" customWidth="1"/>
    <col min="35" max="16384" width="11.42578125" style="15"/>
  </cols>
  <sheetData>
    <row r="1" spans="1:34" ht="15" customHeight="1">
      <c r="A1" s="48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34" ht="1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34" ht="68.2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4" ht="15" customHeight="1">
      <c r="A4" s="16"/>
      <c r="B4" s="17"/>
      <c r="C4" s="17"/>
      <c r="D4" s="17"/>
      <c r="E4" s="16"/>
      <c r="F4" s="16"/>
      <c r="G4" s="17"/>
      <c r="H4" s="18"/>
      <c r="I4" s="50" t="s">
        <v>0</v>
      </c>
      <c r="J4" s="50"/>
      <c r="K4" s="50"/>
      <c r="L4" s="50" t="s">
        <v>1</v>
      </c>
      <c r="M4" s="50"/>
      <c r="N4" s="50"/>
      <c r="O4" s="50" t="s">
        <v>2</v>
      </c>
      <c r="P4" s="50"/>
      <c r="Q4" s="50"/>
      <c r="R4" s="50" t="s">
        <v>3</v>
      </c>
      <c r="S4" s="50"/>
      <c r="T4" s="50"/>
      <c r="U4" s="50" t="s">
        <v>4</v>
      </c>
      <c r="V4" s="50"/>
      <c r="W4" s="50"/>
      <c r="X4" s="16"/>
      <c r="Y4" s="16"/>
      <c r="Z4" s="16"/>
      <c r="AB4" s="46" t="s">
        <v>94</v>
      </c>
      <c r="AC4" s="47"/>
      <c r="AD4" s="47"/>
      <c r="AE4" s="47"/>
      <c r="AF4" s="47"/>
      <c r="AG4" s="47"/>
      <c r="AH4" s="19">
        <f ca="1">+TODAY()</f>
        <v>45329</v>
      </c>
    </row>
    <row r="5" spans="1:34" ht="45">
      <c r="A5" s="20" t="s">
        <v>5</v>
      </c>
      <c r="B5" s="21" t="s">
        <v>6</v>
      </c>
      <c r="C5" s="21" t="s">
        <v>7</v>
      </c>
      <c r="D5" s="20" t="s">
        <v>8</v>
      </c>
      <c r="E5" s="20" t="s">
        <v>9</v>
      </c>
      <c r="F5" s="20" t="s">
        <v>10</v>
      </c>
      <c r="G5" s="21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0" t="s">
        <v>16</v>
      </c>
      <c r="M5" s="20" t="s">
        <v>17</v>
      </c>
      <c r="N5" s="20" t="s">
        <v>18</v>
      </c>
      <c r="O5" s="20" t="s">
        <v>19</v>
      </c>
      <c r="P5" s="20" t="s">
        <v>20</v>
      </c>
      <c r="Q5" s="20" t="s">
        <v>21</v>
      </c>
      <c r="R5" s="20" t="s">
        <v>22</v>
      </c>
      <c r="S5" s="20" t="s">
        <v>23</v>
      </c>
      <c r="T5" s="20" t="s">
        <v>24</v>
      </c>
      <c r="U5" s="20" t="s">
        <v>25</v>
      </c>
      <c r="V5" s="20" t="s">
        <v>26</v>
      </c>
      <c r="W5" s="20" t="s">
        <v>27</v>
      </c>
      <c r="X5" s="20" t="s">
        <v>28</v>
      </c>
      <c r="Y5" s="20" t="s">
        <v>29</v>
      </c>
      <c r="Z5" s="20" t="s">
        <v>81</v>
      </c>
      <c r="AA5" s="20" t="s">
        <v>30</v>
      </c>
      <c r="AB5" s="20" t="s">
        <v>87</v>
      </c>
      <c r="AC5" s="20" t="s">
        <v>88</v>
      </c>
      <c r="AD5" s="20" t="s">
        <v>89</v>
      </c>
      <c r="AE5" s="20" t="s">
        <v>90</v>
      </c>
      <c r="AF5" s="20" t="s">
        <v>91</v>
      </c>
      <c r="AG5" s="20" t="s">
        <v>92</v>
      </c>
      <c r="AH5" s="20" t="s">
        <v>93</v>
      </c>
    </row>
    <row r="6" spans="1:34" s="29" customFormat="1">
      <c r="A6" s="22"/>
      <c r="B6" s="23"/>
      <c r="C6" s="24"/>
      <c r="D6" s="31"/>
      <c r="E6" s="26"/>
      <c r="F6" s="25"/>
      <c r="G6" s="27"/>
      <c r="H6" s="25"/>
      <c r="I6" s="25"/>
      <c r="J6" s="26"/>
      <c r="K6" s="24"/>
      <c r="L6" s="25"/>
      <c r="M6" s="26"/>
      <c r="N6" s="24"/>
      <c r="O6" s="25"/>
      <c r="P6" s="26"/>
      <c r="Q6" s="24"/>
      <c r="R6" s="25"/>
      <c r="S6" s="26"/>
      <c r="T6" s="24"/>
      <c r="U6" s="25"/>
      <c r="V6" s="26"/>
      <c r="W6" s="24"/>
      <c r="X6" s="24"/>
      <c r="Y6" s="3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6" s="26"/>
      <c r="AA6" s="28"/>
      <c r="AB6" s="33">
        <f ca="1">+IF(Tabla4[[#This Row],[Edad (Dias)]]&lt;=90,Tabla4[[#This Row],[SALDO POR COBRAR]],0)</f>
        <v>0</v>
      </c>
      <c r="AC6" s="33">
        <f ca="1">+IF(AND(Tabla4[[#This Row],[Edad (Dias)]]&gt;90,Tabla4[[#This Row],[Edad (Dias)]]&lt;=180),Tabla4[[#This Row],[SALDO POR COBRAR]],0)</f>
        <v>0</v>
      </c>
      <c r="AD6" s="33">
        <f ca="1">+IF(AND(Tabla4[[#This Row],[Edad (Dias)]]&gt;180,Tabla4[[#This Row],[Edad (Dias)]]&lt;=365),Tabla4[[#This Row],[SALDO POR COBRAR]],0)</f>
        <v>0</v>
      </c>
      <c r="AE6" s="33">
        <f ca="1">+IF(AND(Tabla4[[#This Row],[Edad (Dias)]]&gt;365,Tabla4[[#This Row],[Edad (Dias)]]&lt;=730),Tabla4[[#This Row],[SALDO POR COBRAR]],0)</f>
        <v>0</v>
      </c>
      <c r="AF6" s="33">
        <f ca="1">+IF(AND(Tabla4[[#This Row],[Edad (Dias)]]&gt;730,Tabla4[[#This Row],[Edad (Dias)]]&lt;=1094),Tabla4[[#This Row],[SALDO POR COBRAR]],0)</f>
        <v>0</v>
      </c>
      <c r="AG6" s="33">
        <f ca="1">+IF(Tabla4[[#This Row],[Edad (Dias)]]&gt;1094,Tabla4[[#This Row],[SALDO POR COBRAR]],0)</f>
        <v>0</v>
      </c>
      <c r="AH6" s="30">
        <f ca="1">+($AH$4-Tabla4[[#This Row],[FECHA DEL MAYOR VALOR PAGADO (DD/MM/AA)]])</f>
        <v>45329</v>
      </c>
    </row>
    <row r="7" spans="1:34" s="29" customFormat="1">
      <c r="A7" s="35"/>
      <c r="B7" s="36"/>
      <c r="C7" s="37"/>
      <c r="D7" s="38"/>
      <c r="E7" s="39"/>
      <c r="F7" s="40"/>
      <c r="G7" s="41"/>
      <c r="H7" s="40"/>
      <c r="I7" s="40"/>
      <c r="J7" s="39"/>
      <c r="K7" s="37"/>
      <c r="L7" s="40"/>
      <c r="M7" s="39"/>
      <c r="N7" s="37"/>
      <c r="O7" s="40"/>
      <c r="P7" s="39"/>
      <c r="Q7" s="37"/>
      <c r="R7" s="40"/>
      <c r="S7" s="39"/>
      <c r="T7" s="37"/>
      <c r="U7" s="40"/>
      <c r="V7" s="39"/>
      <c r="W7" s="37"/>
      <c r="X7" s="37"/>
      <c r="Y7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7" s="39"/>
      <c r="AA7" s="43"/>
      <c r="AB7" s="44">
        <f ca="1">+IF(Tabla4[[#This Row],[Edad (Dias)]]&lt;=90,Tabla4[[#This Row],[SALDO POR COBRAR]],0)</f>
        <v>0</v>
      </c>
      <c r="AC7" s="44">
        <f ca="1">+IF(AND(Tabla4[[#This Row],[Edad (Dias)]]&gt;90,Tabla4[[#This Row],[Edad (Dias)]]&lt;=180),Tabla4[[#This Row],[SALDO POR COBRAR]],0)</f>
        <v>0</v>
      </c>
      <c r="AD7" s="44">
        <f ca="1">+IF(AND(Tabla4[[#This Row],[Edad (Dias)]]&gt;180,Tabla4[[#This Row],[Edad (Dias)]]&lt;=365),Tabla4[[#This Row],[SALDO POR COBRAR]],0)</f>
        <v>0</v>
      </c>
      <c r="AE7" s="44">
        <f ca="1">+IF(AND(Tabla4[[#This Row],[Edad (Dias)]]&gt;365,Tabla4[[#This Row],[Edad (Dias)]]&lt;=730),Tabla4[[#This Row],[SALDO POR COBRAR]],0)</f>
        <v>0</v>
      </c>
      <c r="AF7" s="44">
        <f ca="1">+IF(AND(Tabla4[[#This Row],[Edad (Dias)]]&gt;730,Tabla4[[#This Row],[Edad (Dias)]]&lt;=1094),Tabla4[[#This Row],[SALDO POR COBRAR]],0)</f>
        <v>0</v>
      </c>
      <c r="AG7" s="44">
        <f ca="1">+IF(Tabla4[[#This Row],[Edad (Dias)]]&gt;1094,Tabla4[[#This Row],[SALDO POR COBRAR]],0)</f>
        <v>0</v>
      </c>
      <c r="AH7" s="45">
        <f ca="1">+($AH$4-Tabla4[[#This Row],[FECHA DEL MAYOR VALOR PAGADO (DD/MM/AA)]])</f>
        <v>45329</v>
      </c>
    </row>
    <row r="8" spans="1:34" s="29" customFormat="1">
      <c r="A8" s="35"/>
      <c r="B8" s="36"/>
      <c r="C8" s="37"/>
      <c r="D8" s="38"/>
      <c r="E8" s="39"/>
      <c r="F8" s="40"/>
      <c r="G8" s="41"/>
      <c r="H8" s="40"/>
      <c r="I8" s="40"/>
      <c r="J8" s="39"/>
      <c r="K8" s="37"/>
      <c r="L8" s="40"/>
      <c r="M8" s="39"/>
      <c r="N8" s="37"/>
      <c r="O8" s="40"/>
      <c r="P8" s="39"/>
      <c r="Q8" s="37"/>
      <c r="R8" s="40"/>
      <c r="S8" s="39"/>
      <c r="T8" s="37"/>
      <c r="U8" s="40"/>
      <c r="V8" s="39"/>
      <c r="W8" s="37"/>
      <c r="X8" s="37"/>
      <c r="Y8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8" s="39"/>
      <c r="AA8" s="43"/>
      <c r="AB8" s="44">
        <f ca="1">+IF(Tabla4[[#This Row],[Edad (Dias)]]&lt;=90,Tabla4[[#This Row],[SALDO POR COBRAR]],0)</f>
        <v>0</v>
      </c>
      <c r="AC8" s="44">
        <f ca="1">+IF(AND(Tabla4[[#This Row],[Edad (Dias)]]&gt;90,Tabla4[[#This Row],[Edad (Dias)]]&lt;=180),Tabla4[[#This Row],[SALDO POR COBRAR]],0)</f>
        <v>0</v>
      </c>
      <c r="AD8" s="44">
        <f ca="1">+IF(AND(Tabla4[[#This Row],[Edad (Dias)]]&gt;180,Tabla4[[#This Row],[Edad (Dias)]]&lt;=365),Tabla4[[#This Row],[SALDO POR COBRAR]],0)</f>
        <v>0</v>
      </c>
      <c r="AE8" s="44">
        <f ca="1">+IF(AND(Tabla4[[#This Row],[Edad (Dias)]]&gt;365,Tabla4[[#This Row],[Edad (Dias)]]&lt;=730),Tabla4[[#This Row],[SALDO POR COBRAR]],0)</f>
        <v>0</v>
      </c>
      <c r="AF8" s="44">
        <f ca="1">+IF(AND(Tabla4[[#This Row],[Edad (Dias)]]&gt;730,Tabla4[[#This Row],[Edad (Dias)]]&lt;=1094),Tabla4[[#This Row],[SALDO POR COBRAR]],0)</f>
        <v>0</v>
      </c>
      <c r="AG8" s="44">
        <f ca="1">+IF(Tabla4[[#This Row],[Edad (Dias)]]&gt;1094,Tabla4[[#This Row],[SALDO POR COBRAR]],0)</f>
        <v>0</v>
      </c>
      <c r="AH8" s="45">
        <f ca="1">+($AH$4-Tabla4[[#This Row],[FECHA DEL MAYOR VALOR PAGADO (DD/MM/AA)]])</f>
        <v>45329</v>
      </c>
    </row>
    <row r="9" spans="1:34" s="29" customFormat="1">
      <c r="A9" s="35"/>
      <c r="B9" s="36"/>
      <c r="C9" s="37"/>
      <c r="D9" s="38"/>
      <c r="E9" s="39"/>
      <c r="F9" s="40"/>
      <c r="G9" s="41"/>
      <c r="H9" s="40"/>
      <c r="I9" s="40"/>
      <c r="J9" s="39"/>
      <c r="K9" s="37"/>
      <c r="L9" s="40"/>
      <c r="M9" s="39"/>
      <c r="N9" s="37"/>
      <c r="O9" s="40"/>
      <c r="P9" s="39"/>
      <c r="Q9" s="37"/>
      <c r="R9" s="40"/>
      <c r="S9" s="39"/>
      <c r="T9" s="37"/>
      <c r="U9" s="40"/>
      <c r="V9" s="39"/>
      <c r="W9" s="37"/>
      <c r="X9" s="37"/>
      <c r="Y9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9" s="39"/>
      <c r="AA9" s="43"/>
      <c r="AB9" s="44">
        <f ca="1">+IF(Tabla4[[#This Row],[Edad (Dias)]]&lt;=90,Tabla4[[#This Row],[SALDO POR COBRAR]],0)</f>
        <v>0</v>
      </c>
      <c r="AC9" s="44">
        <f ca="1">+IF(AND(Tabla4[[#This Row],[Edad (Dias)]]&gt;90,Tabla4[[#This Row],[Edad (Dias)]]&lt;=180),Tabla4[[#This Row],[SALDO POR COBRAR]],0)</f>
        <v>0</v>
      </c>
      <c r="AD9" s="44">
        <f ca="1">+IF(AND(Tabla4[[#This Row],[Edad (Dias)]]&gt;180,Tabla4[[#This Row],[Edad (Dias)]]&lt;=365),Tabla4[[#This Row],[SALDO POR COBRAR]],0)</f>
        <v>0</v>
      </c>
      <c r="AE9" s="44">
        <f ca="1">+IF(AND(Tabla4[[#This Row],[Edad (Dias)]]&gt;365,Tabla4[[#This Row],[Edad (Dias)]]&lt;=730),Tabla4[[#This Row],[SALDO POR COBRAR]],0)</f>
        <v>0</v>
      </c>
      <c r="AF9" s="44">
        <f ca="1">+IF(AND(Tabla4[[#This Row],[Edad (Dias)]]&gt;730,Tabla4[[#This Row],[Edad (Dias)]]&lt;=1094),Tabla4[[#This Row],[SALDO POR COBRAR]],0)</f>
        <v>0</v>
      </c>
      <c r="AG9" s="44">
        <f ca="1">+IF(Tabla4[[#This Row],[Edad (Dias)]]&gt;1094,Tabla4[[#This Row],[SALDO POR COBRAR]],0)</f>
        <v>0</v>
      </c>
      <c r="AH9" s="45">
        <f ca="1">+($AH$4-Tabla4[[#This Row],[FECHA DEL MAYOR VALOR PAGADO (DD/MM/AA)]])</f>
        <v>45329</v>
      </c>
    </row>
    <row r="10" spans="1:34" s="29" customFormat="1">
      <c r="A10" s="35"/>
      <c r="B10" s="36"/>
      <c r="C10" s="37"/>
      <c r="D10" s="38"/>
      <c r="E10" s="39"/>
      <c r="F10" s="40"/>
      <c r="G10" s="41"/>
      <c r="H10" s="40"/>
      <c r="I10" s="40"/>
      <c r="J10" s="39"/>
      <c r="K10" s="37"/>
      <c r="L10" s="40"/>
      <c r="M10" s="39"/>
      <c r="N10" s="37"/>
      <c r="O10" s="40"/>
      <c r="P10" s="39"/>
      <c r="Q10" s="37"/>
      <c r="R10" s="40"/>
      <c r="S10" s="39"/>
      <c r="T10" s="37"/>
      <c r="U10" s="40"/>
      <c r="V10" s="39"/>
      <c r="W10" s="37"/>
      <c r="X10" s="37"/>
      <c r="Y10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0" s="39"/>
      <c r="AA10" s="43"/>
      <c r="AB10" s="44">
        <f ca="1">+IF(Tabla4[[#This Row],[Edad (Dias)]]&lt;=90,Tabla4[[#This Row],[SALDO POR COBRAR]],0)</f>
        <v>0</v>
      </c>
      <c r="AC10" s="44">
        <f ca="1">+IF(AND(Tabla4[[#This Row],[Edad (Dias)]]&gt;90,Tabla4[[#This Row],[Edad (Dias)]]&lt;=180),Tabla4[[#This Row],[SALDO POR COBRAR]],0)</f>
        <v>0</v>
      </c>
      <c r="AD10" s="44">
        <f ca="1">+IF(AND(Tabla4[[#This Row],[Edad (Dias)]]&gt;180,Tabla4[[#This Row],[Edad (Dias)]]&lt;=365),Tabla4[[#This Row],[SALDO POR COBRAR]],0)</f>
        <v>0</v>
      </c>
      <c r="AE10" s="44">
        <f ca="1">+IF(AND(Tabla4[[#This Row],[Edad (Dias)]]&gt;365,Tabla4[[#This Row],[Edad (Dias)]]&lt;=730),Tabla4[[#This Row],[SALDO POR COBRAR]],0)</f>
        <v>0</v>
      </c>
      <c r="AF10" s="44">
        <f ca="1">+IF(AND(Tabla4[[#This Row],[Edad (Dias)]]&gt;730,Tabla4[[#This Row],[Edad (Dias)]]&lt;=1094),Tabla4[[#This Row],[SALDO POR COBRAR]],0)</f>
        <v>0</v>
      </c>
      <c r="AG10" s="44">
        <f ca="1">+IF(Tabla4[[#This Row],[Edad (Dias)]]&gt;1094,Tabla4[[#This Row],[SALDO POR COBRAR]],0)</f>
        <v>0</v>
      </c>
      <c r="AH10" s="45">
        <f ca="1">+($AH$4-Tabla4[[#This Row],[FECHA DEL MAYOR VALOR PAGADO (DD/MM/AA)]])</f>
        <v>45329</v>
      </c>
    </row>
    <row r="11" spans="1:34" s="29" customFormat="1">
      <c r="A11" s="35"/>
      <c r="B11" s="36"/>
      <c r="C11" s="37"/>
      <c r="D11" s="38"/>
      <c r="E11" s="39"/>
      <c r="F11" s="40"/>
      <c r="G11" s="41"/>
      <c r="H11" s="40"/>
      <c r="I11" s="40"/>
      <c r="J11" s="39"/>
      <c r="K11" s="37"/>
      <c r="L11" s="40"/>
      <c r="M11" s="39"/>
      <c r="N11" s="37"/>
      <c r="O11" s="40"/>
      <c r="P11" s="39"/>
      <c r="Q11" s="37"/>
      <c r="R11" s="40"/>
      <c r="S11" s="39"/>
      <c r="T11" s="37"/>
      <c r="U11" s="40"/>
      <c r="V11" s="39"/>
      <c r="W11" s="37"/>
      <c r="X11" s="37"/>
      <c r="Y11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1" s="39"/>
      <c r="AA11" s="43"/>
      <c r="AB11" s="44">
        <f ca="1">+IF(Tabla4[[#This Row],[Edad (Dias)]]&lt;=90,Tabla4[[#This Row],[SALDO POR COBRAR]],0)</f>
        <v>0</v>
      </c>
      <c r="AC11" s="44">
        <f ca="1">+IF(AND(Tabla4[[#This Row],[Edad (Dias)]]&gt;90,Tabla4[[#This Row],[Edad (Dias)]]&lt;=180),Tabla4[[#This Row],[SALDO POR COBRAR]],0)</f>
        <v>0</v>
      </c>
      <c r="AD11" s="44">
        <f ca="1">+IF(AND(Tabla4[[#This Row],[Edad (Dias)]]&gt;180,Tabla4[[#This Row],[Edad (Dias)]]&lt;=365),Tabla4[[#This Row],[SALDO POR COBRAR]],0)</f>
        <v>0</v>
      </c>
      <c r="AE11" s="44">
        <f ca="1">+IF(AND(Tabla4[[#This Row],[Edad (Dias)]]&gt;365,Tabla4[[#This Row],[Edad (Dias)]]&lt;=730),Tabla4[[#This Row],[SALDO POR COBRAR]],0)</f>
        <v>0</v>
      </c>
      <c r="AF11" s="44">
        <f ca="1">+IF(AND(Tabla4[[#This Row],[Edad (Dias)]]&gt;730,Tabla4[[#This Row],[Edad (Dias)]]&lt;=1094),Tabla4[[#This Row],[SALDO POR COBRAR]],0)</f>
        <v>0</v>
      </c>
      <c r="AG11" s="44">
        <f ca="1">+IF(Tabla4[[#This Row],[Edad (Dias)]]&gt;1094,Tabla4[[#This Row],[SALDO POR COBRAR]],0)</f>
        <v>0</v>
      </c>
      <c r="AH11" s="45">
        <f ca="1">+($AH$4-Tabla4[[#This Row],[FECHA DEL MAYOR VALOR PAGADO (DD/MM/AA)]])</f>
        <v>45329</v>
      </c>
    </row>
    <row r="12" spans="1:34" s="29" customFormat="1">
      <c r="A12" s="35"/>
      <c r="B12" s="36"/>
      <c r="C12" s="37"/>
      <c r="D12" s="38"/>
      <c r="E12" s="39"/>
      <c r="F12" s="40"/>
      <c r="G12" s="41"/>
      <c r="H12" s="40"/>
      <c r="I12" s="40"/>
      <c r="J12" s="39"/>
      <c r="K12" s="37"/>
      <c r="L12" s="40"/>
      <c r="M12" s="39"/>
      <c r="N12" s="37"/>
      <c r="O12" s="40"/>
      <c r="P12" s="39"/>
      <c r="Q12" s="37"/>
      <c r="R12" s="40"/>
      <c r="S12" s="39"/>
      <c r="T12" s="37"/>
      <c r="U12" s="40"/>
      <c r="V12" s="39"/>
      <c r="W12" s="37"/>
      <c r="X12" s="37"/>
      <c r="Y12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2" s="39"/>
      <c r="AA12" s="43"/>
      <c r="AB12" s="44">
        <f ca="1">+IF(Tabla4[[#This Row],[Edad (Dias)]]&lt;=90,Tabla4[[#This Row],[SALDO POR COBRAR]],0)</f>
        <v>0</v>
      </c>
      <c r="AC12" s="44">
        <f ca="1">+IF(AND(Tabla4[[#This Row],[Edad (Dias)]]&gt;90,Tabla4[[#This Row],[Edad (Dias)]]&lt;=180),Tabla4[[#This Row],[SALDO POR COBRAR]],0)</f>
        <v>0</v>
      </c>
      <c r="AD12" s="44">
        <f ca="1">+IF(AND(Tabla4[[#This Row],[Edad (Dias)]]&gt;180,Tabla4[[#This Row],[Edad (Dias)]]&lt;=365),Tabla4[[#This Row],[SALDO POR COBRAR]],0)</f>
        <v>0</v>
      </c>
      <c r="AE12" s="44">
        <f ca="1">+IF(AND(Tabla4[[#This Row],[Edad (Dias)]]&gt;365,Tabla4[[#This Row],[Edad (Dias)]]&lt;=730),Tabla4[[#This Row],[SALDO POR COBRAR]],0)</f>
        <v>0</v>
      </c>
      <c r="AF12" s="44">
        <f ca="1">+IF(AND(Tabla4[[#This Row],[Edad (Dias)]]&gt;730,Tabla4[[#This Row],[Edad (Dias)]]&lt;=1094),Tabla4[[#This Row],[SALDO POR COBRAR]],0)</f>
        <v>0</v>
      </c>
      <c r="AG12" s="44">
        <f ca="1">+IF(Tabla4[[#This Row],[Edad (Dias)]]&gt;1094,Tabla4[[#This Row],[SALDO POR COBRAR]],0)</f>
        <v>0</v>
      </c>
      <c r="AH12" s="45">
        <f ca="1">+($AH$4-Tabla4[[#This Row],[FECHA DEL MAYOR VALOR PAGADO (DD/MM/AA)]])</f>
        <v>45329</v>
      </c>
    </row>
    <row r="13" spans="1:34" s="29" customFormat="1">
      <c r="A13" s="35"/>
      <c r="B13" s="36"/>
      <c r="C13" s="37"/>
      <c r="D13" s="38"/>
      <c r="E13" s="39"/>
      <c r="F13" s="40"/>
      <c r="G13" s="41"/>
      <c r="H13" s="40"/>
      <c r="I13" s="40"/>
      <c r="J13" s="39"/>
      <c r="K13" s="37"/>
      <c r="L13" s="40"/>
      <c r="M13" s="39"/>
      <c r="N13" s="37"/>
      <c r="O13" s="40"/>
      <c r="P13" s="39"/>
      <c r="Q13" s="37"/>
      <c r="R13" s="40"/>
      <c r="S13" s="39"/>
      <c r="T13" s="37"/>
      <c r="U13" s="40"/>
      <c r="V13" s="39"/>
      <c r="W13" s="37"/>
      <c r="X13" s="37"/>
      <c r="Y13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3" s="39"/>
      <c r="AA13" s="43"/>
      <c r="AB13" s="44">
        <f ca="1">+IF(Tabla4[[#This Row],[Edad (Dias)]]&lt;=90,Tabla4[[#This Row],[SALDO POR COBRAR]],0)</f>
        <v>0</v>
      </c>
      <c r="AC13" s="44">
        <f ca="1">+IF(AND(Tabla4[[#This Row],[Edad (Dias)]]&gt;90,Tabla4[[#This Row],[Edad (Dias)]]&lt;=180),Tabla4[[#This Row],[SALDO POR COBRAR]],0)</f>
        <v>0</v>
      </c>
      <c r="AD13" s="44">
        <f ca="1">+IF(AND(Tabla4[[#This Row],[Edad (Dias)]]&gt;180,Tabla4[[#This Row],[Edad (Dias)]]&lt;=365),Tabla4[[#This Row],[SALDO POR COBRAR]],0)</f>
        <v>0</v>
      </c>
      <c r="AE13" s="44">
        <f ca="1">+IF(AND(Tabla4[[#This Row],[Edad (Dias)]]&gt;365,Tabla4[[#This Row],[Edad (Dias)]]&lt;=730),Tabla4[[#This Row],[SALDO POR COBRAR]],0)</f>
        <v>0</v>
      </c>
      <c r="AF13" s="44">
        <f ca="1">+IF(AND(Tabla4[[#This Row],[Edad (Dias)]]&gt;730,Tabla4[[#This Row],[Edad (Dias)]]&lt;=1094),Tabla4[[#This Row],[SALDO POR COBRAR]],0)</f>
        <v>0</v>
      </c>
      <c r="AG13" s="44">
        <f ca="1">+IF(Tabla4[[#This Row],[Edad (Dias)]]&gt;1094,Tabla4[[#This Row],[SALDO POR COBRAR]],0)</f>
        <v>0</v>
      </c>
      <c r="AH13" s="45">
        <f ca="1">+($AH$4-Tabla4[[#This Row],[FECHA DEL MAYOR VALOR PAGADO (DD/MM/AA)]])</f>
        <v>45329</v>
      </c>
    </row>
    <row r="14" spans="1:34" s="29" customFormat="1">
      <c r="A14" s="35"/>
      <c r="B14" s="36"/>
      <c r="C14" s="37"/>
      <c r="D14" s="38"/>
      <c r="E14" s="39"/>
      <c r="F14" s="40"/>
      <c r="G14" s="41"/>
      <c r="H14" s="40"/>
      <c r="I14" s="40"/>
      <c r="J14" s="39"/>
      <c r="K14" s="37"/>
      <c r="L14" s="40"/>
      <c r="M14" s="39"/>
      <c r="N14" s="37"/>
      <c r="O14" s="40"/>
      <c r="P14" s="39"/>
      <c r="Q14" s="37"/>
      <c r="R14" s="40"/>
      <c r="S14" s="39"/>
      <c r="T14" s="37"/>
      <c r="U14" s="40"/>
      <c r="V14" s="39"/>
      <c r="W14" s="37"/>
      <c r="X14" s="37"/>
      <c r="Y14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4" s="39"/>
      <c r="AA14" s="43"/>
      <c r="AB14" s="44">
        <f ca="1">+IF(Tabla4[[#This Row],[Edad (Dias)]]&lt;=90,Tabla4[[#This Row],[SALDO POR COBRAR]],0)</f>
        <v>0</v>
      </c>
      <c r="AC14" s="44">
        <f ca="1">+IF(AND(Tabla4[[#This Row],[Edad (Dias)]]&gt;90,Tabla4[[#This Row],[Edad (Dias)]]&lt;=180),Tabla4[[#This Row],[SALDO POR COBRAR]],0)</f>
        <v>0</v>
      </c>
      <c r="AD14" s="44">
        <f ca="1">+IF(AND(Tabla4[[#This Row],[Edad (Dias)]]&gt;180,Tabla4[[#This Row],[Edad (Dias)]]&lt;=365),Tabla4[[#This Row],[SALDO POR COBRAR]],0)</f>
        <v>0</v>
      </c>
      <c r="AE14" s="44">
        <f ca="1">+IF(AND(Tabla4[[#This Row],[Edad (Dias)]]&gt;365,Tabla4[[#This Row],[Edad (Dias)]]&lt;=730),Tabla4[[#This Row],[SALDO POR COBRAR]],0)</f>
        <v>0</v>
      </c>
      <c r="AF14" s="44">
        <f ca="1">+IF(AND(Tabla4[[#This Row],[Edad (Dias)]]&gt;730,Tabla4[[#This Row],[Edad (Dias)]]&lt;=1094),Tabla4[[#This Row],[SALDO POR COBRAR]],0)</f>
        <v>0</v>
      </c>
      <c r="AG14" s="44">
        <f ca="1">+IF(Tabla4[[#This Row],[Edad (Dias)]]&gt;1094,Tabla4[[#This Row],[SALDO POR COBRAR]],0)</f>
        <v>0</v>
      </c>
      <c r="AH14" s="45">
        <f ca="1">+($AH$4-Tabla4[[#This Row],[FECHA DEL MAYOR VALOR PAGADO (DD/MM/AA)]])</f>
        <v>45329</v>
      </c>
    </row>
    <row r="15" spans="1:34" s="29" customFormat="1">
      <c r="A15" s="35"/>
      <c r="B15" s="36"/>
      <c r="C15" s="37"/>
      <c r="D15" s="38"/>
      <c r="E15" s="39"/>
      <c r="F15" s="40"/>
      <c r="G15" s="41"/>
      <c r="H15" s="40"/>
      <c r="I15" s="40"/>
      <c r="J15" s="39"/>
      <c r="K15" s="37"/>
      <c r="L15" s="40"/>
      <c r="M15" s="39"/>
      <c r="N15" s="37"/>
      <c r="O15" s="40"/>
      <c r="P15" s="39"/>
      <c r="Q15" s="37"/>
      <c r="R15" s="40"/>
      <c r="S15" s="39"/>
      <c r="T15" s="37"/>
      <c r="U15" s="40"/>
      <c r="V15" s="39"/>
      <c r="W15" s="37"/>
      <c r="X15" s="37"/>
      <c r="Y15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5" s="39"/>
      <c r="AA15" s="43"/>
      <c r="AB15" s="44">
        <f ca="1">+IF(Tabla4[[#This Row],[Edad (Dias)]]&lt;=90,Tabla4[[#This Row],[SALDO POR COBRAR]],0)</f>
        <v>0</v>
      </c>
      <c r="AC15" s="44">
        <f ca="1">+IF(AND(Tabla4[[#This Row],[Edad (Dias)]]&gt;90,Tabla4[[#This Row],[Edad (Dias)]]&lt;=180),Tabla4[[#This Row],[SALDO POR COBRAR]],0)</f>
        <v>0</v>
      </c>
      <c r="AD15" s="44">
        <f ca="1">+IF(AND(Tabla4[[#This Row],[Edad (Dias)]]&gt;180,Tabla4[[#This Row],[Edad (Dias)]]&lt;=365),Tabla4[[#This Row],[SALDO POR COBRAR]],0)</f>
        <v>0</v>
      </c>
      <c r="AE15" s="44">
        <f ca="1">+IF(AND(Tabla4[[#This Row],[Edad (Dias)]]&gt;365,Tabla4[[#This Row],[Edad (Dias)]]&lt;=730),Tabla4[[#This Row],[SALDO POR COBRAR]],0)</f>
        <v>0</v>
      </c>
      <c r="AF15" s="44">
        <f ca="1">+IF(AND(Tabla4[[#This Row],[Edad (Dias)]]&gt;730,Tabla4[[#This Row],[Edad (Dias)]]&lt;=1094),Tabla4[[#This Row],[SALDO POR COBRAR]],0)</f>
        <v>0</v>
      </c>
      <c r="AG15" s="44">
        <f ca="1">+IF(Tabla4[[#This Row],[Edad (Dias)]]&gt;1094,Tabla4[[#This Row],[SALDO POR COBRAR]],0)</f>
        <v>0</v>
      </c>
      <c r="AH15" s="45">
        <f ca="1">+($AH$4-Tabla4[[#This Row],[FECHA DEL MAYOR VALOR PAGADO (DD/MM/AA)]])</f>
        <v>45329</v>
      </c>
    </row>
    <row r="16" spans="1:34" s="29" customFormat="1">
      <c r="A16" s="35"/>
      <c r="B16" s="36"/>
      <c r="C16" s="37"/>
      <c r="D16" s="38"/>
      <c r="E16" s="39"/>
      <c r="F16" s="40"/>
      <c r="G16" s="41"/>
      <c r="H16" s="40"/>
      <c r="I16" s="40"/>
      <c r="J16" s="39"/>
      <c r="K16" s="37"/>
      <c r="L16" s="40"/>
      <c r="M16" s="39"/>
      <c r="N16" s="37"/>
      <c r="O16" s="40"/>
      <c r="P16" s="39"/>
      <c r="Q16" s="37"/>
      <c r="R16" s="40"/>
      <c r="S16" s="39"/>
      <c r="T16" s="37"/>
      <c r="U16" s="40"/>
      <c r="V16" s="39"/>
      <c r="W16" s="37"/>
      <c r="X16" s="37"/>
      <c r="Y16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6" s="39"/>
      <c r="AA16" s="43"/>
      <c r="AB16" s="44">
        <f ca="1">+IF(Tabla4[[#This Row],[Edad (Dias)]]&lt;=90,Tabla4[[#This Row],[SALDO POR COBRAR]],0)</f>
        <v>0</v>
      </c>
      <c r="AC16" s="44">
        <f ca="1">+IF(AND(Tabla4[[#This Row],[Edad (Dias)]]&gt;90,Tabla4[[#This Row],[Edad (Dias)]]&lt;=180),Tabla4[[#This Row],[SALDO POR COBRAR]],0)</f>
        <v>0</v>
      </c>
      <c r="AD16" s="44">
        <f ca="1">+IF(AND(Tabla4[[#This Row],[Edad (Dias)]]&gt;180,Tabla4[[#This Row],[Edad (Dias)]]&lt;=365),Tabla4[[#This Row],[SALDO POR COBRAR]],0)</f>
        <v>0</v>
      </c>
      <c r="AE16" s="44">
        <f ca="1">+IF(AND(Tabla4[[#This Row],[Edad (Dias)]]&gt;365,Tabla4[[#This Row],[Edad (Dias)]]&lt;=730),Tabla4[[#This Row],[SALDO POR COBRAR]],0)</f>
        <v>0</v>
      </c>
      <c r="AF16" s="44">
        <f ca="1">+IF(AND(Tabla4[[#This Row],[Edad (Dias)]]&gt;730,Tabla4[[#This Row],[Edad (Dias)]]&lt;=1094),Tabla4[[#This Row],[SALDO POR COBRAR]],0)</f>
        <v>0</v>
      </c>
      <c r="AG16" s="44">
        <f ca="1">+IF(Tabla4[[#This Row],[Edad (Dias)]]&gt;1094,Tabla4[[#This Row],[SALDO POR COBRAR]],0)</f>
        <v>0</v>
      </c>
      <c r="AH16" s="45">
        <f ca="1">+($AH$4-Tabla4[[#This Row],[FECHA DEL MAYOR VALOR PAGADO (DD/MM/AA)]])</f>
        <v>45329</v>
      </c>
    </row>
    <row r="17" spans="1:34" s="29" customFormat="1">
      <c r="A17" s="35"/>
      <c r="B17" s="36"/>
      <c r="C17" s="37"/>
      <c r="D17" s="38"/>
      <c r="E17" s="39"/>
      <c r="F17" s="40"/>
      <c r="G17" s="41"/>
      <c r="H17" s="40"/>
      <c r="I17" s="40"/>
      <c r="J17" s="39"/>
      <c r="K17" s="37"/>
      <c r="L17" s="40"/>
      <c r="M17" s="39"/>
      <c r="N17" s="37"/>
      <c r="O17" s="40"/>
      <c r="P17" s="39"/>
      <c r="Q17" s="37"/>
      <c r="R17" s="40"/>
      <c r="S17" s="39"/>
      <c r="T17" s="37"/>
      <c r="U17" s="40"/>
      <c r="V17" s="39"/>
      <c r="W17" s="37"/>
      <c r="X17" s="37"/>
      <c r="Y17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7" s="39"/>
      <c r="AA17" s="43"/>
      <c r="AB17" s="44">
        <f ca="1">+IF(Tabla4[[#This Row],[Edad (Dias)]]&lt;=90,Tabla4[[#This Row],[SALDO POR COBRAR]],0)</f>
        <v>0</v>
      </c>
      <c r="AC17" s="44">
        <f ca="1">+IF(AND(Tabla4[[#This Row],[Edad (Dias)]]&gt;90,Tabla4[[#This Row],[Edad (Dias)]]&lt;=180),Tabla4[[#This Row],[SALDO POR COBRAR]],0)</f>
        <v>0</v>
      </c>
      <c r="AD17" s="44">
        <f ca="1">+IF(AND(Tabla4[[#This Row],[Edad (Dias)]]&gt;180,Tabla4[[#This Row],[Edad (Dias)]]&lt;=365),Tabla4[[#This Row],[SALDO POR COBRAR]],0)</f>
        <v>0</v>
      </c>
      <c r="AE17" s="44">
        <f ca="1">+IF(AND(Tabla4[[#This Row],[Edad (Dias)]]&gt;365,Tabla4[[#This Row],[Edad (Dias)]]&lt;=730),Tabla4[[#This Row],[SALDO POR COBRAR]],0)</f>
        <v>0</v>
      </c>
      <c r="AF17" s="44">
        <f ca="1">+IF(AND(Tabla4[[#This Row],[Edad (Dias)]]&gt;730,Tabla4[[#This Row],[Edad (Dias)]]&lt;=1094),Tabla4[[#This Row],[SALDO POR COBRAR]],0)</f>
        <v>0</v>
      </c>
      <c r="AG17" s="44">
        <f ca="1">+IF(Tabla4[[#This Row],[Edad (Dias)]]&gt;1094,Tabla4[[#This Row],[SALDO POR COBRAR]],0)</f>
        <v>0</v>
      </c>
      <c r="AH17" s="45">
        <f ca="1">+($AH$4-Tabla4[[#This Row],[FECHA DEL MAYOR VALOR PAGADO (DD/MM/AA)]])</f>
        <v>45329</v>
      </c>
    </row>
    <row r="18" spans="1:34" s="29" customFormat="1">
      <c r="A18" s="35"/>
      <c r="B18" s="36"/>
      <c r="C18" s="37"/>
      <c r="D18" s="38"/>
      <c r="E18" s="39"/>
      <c r="F18" s="40"/>
      <c r="G18" s="41"/>
      <c r="H18" s="40"/>
      <c r="I18" s="40"/>
      <c r="J18" s="39"/>
      <c r="K18" s="37"/>
      <c r="L18" s="40"/>
      <c r="M18" s="39"/>
      <c r="N18" s="37"/>
      <c r="O18" s="40"/>
      <c r="P18" s="39"/>
      <c r="Q18" s="37"/>
      <c r="R18" s="40"/>
      <c r="S18" s="39"/>
      <c r="T18" s="37"/>
      <c r="U18" s="40"/>
      <c r="V18" s="39"/>
      <c r="W18" s="37"/>
      <c r="X18" s="37"/>
      <c r="Y18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8" s="39"/>
      <c r="AA18" s="43"/>
      <c r="AB18" s="44">
        <f ca="1">+IF(Tabla4[[#This Row],[Edad (Dias)]]&lt;=90,Tabla4[[#This Row],[SALDO POR COBRAR]],0)</f>
        <v>0</v>
      </c>
      <c r="AC18" s="44">
        <f ca="1">+IF(AND(Tabla4[[#This Row],[Edad (Dias)]]&gt;90,Tabla4[[#This Row],[Edad (Dias)]]&lt;=180),Tabla4[[#This Row],[SALDO POR COBRAR]],0)</f>
        <v>0</v>
      </c>
      <c r="AD18" s="44">
        <f ca="1">+IF(AND(Tabla4[[#This Row],[Edad (Dias)]]&gt;180,Tabla4[[#This Row],[Edad (Dias)]]&lt;=365),Tabla4[[#This Row],[SALDO POR COBRAR]],0)</f>
        <v>0</v>
      </c>
      <c r="AE18" s="44">
        <f ca="1">+IF(AND(Tabla4[[#This Row],[Edad (Dias)]]&gt;365,Tabla4[[#This Row],[Edad (Dias)]]&lt;=730),Tabla4[[#This Row],[SALDO POR COBRAR]],0)</f>
        <v>0</v>
      </c>
      <c r="AF18" s="44">
        <f ca="1">+IF(AND(Tabla4[[#This Row],[Edad (Dias)]]&gt;730,Tabla4[[#This Row],[Edad (Dias)]]&lt;=1094),Tabla4[[#This Row],[SALDO POR COBRAR]],0)</f>
        <v>0</v>
      </c>
      <c r="AG18" s="44">
        <f ca="1">+IF(Tabla4[[#This Row],[Edad (Dias)]]&gt;1094,Tabla4[[#This Row],[SALDO POR COBRAR]],0)</f>
        <v>0</v>
      </c>
      <c r="AH18" s="45">
        <f ca="1">+($AH$4-Tabla4[[#This Row],[FECHA DEL MAYOR VALOR PAGADO (DD/MM/AA)]])</f>
        <v>45329</v>
      </c>
    </row>
    <row r="19" spans="1:34" s="29" customFormat="1">
      <c r="A19" s="35"/>
      <c r="B19" s="36"/>
      <c r="C19" s="37"/>
      <c r="D19" s="38"/>
      <c r="E19" s="39"/>
      <c r="F19" s="40"/>
      <c r="G19" s="41"/>
      <c r="H19" s="40"/>
      <c r="I19" s="40"/>
      <c r="J19" s="39"/>
      <c r="K19" s="37"/>
      <c r="L19" s="40"/>
      <c r="M19" s="39"/>
      <c r="N19" s="37"/>
      <c r="O19" s="40"/>
      <c r="P19" s="39"/>
      <c r="Q19" s="37"/>
      <c r="R19" s="40"/>
      <c r="S19" s="39"/>
      <c r="T19" s="37"/>
      <c r="U19" s="40"/>
      <c r="V19" s="39"/>
      <c r="W19" s="37"/>
      <c r="X19" s="37"/>
      <c r="Y19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19" s="39"/>
      <c r="AA19" s="43"/>
      <c r="AB19" s="44">
        <f ca="1">+IF(Tabla4[[#This Row],[Edad (Dias)]]&lt;=90,Tabla4[[#This Row],[SALDO POR COBRAR]],0)</f>
        <v>0</v>
      </c>
      <c r="AC19" s="44">
        <f ca="1">+IF(AND(Tabla4[[#This Row],[Edad (Dias)]]&gt;90,Tabla4[[#This Row],[Edad (Dias)]]&lt;=180),Tabla4[[#This Row],[SALDO POR COBRAR]],0)</f>
        <v>0</v>
      </c>
      <c r="AD19" s="44">
        <f ca="1">+IF(AND(Tabla4[[#This Row],[Edad (Dias)]]&gt;180,Tabla4[[#This Row],[Edad (Dias)]]&lt;=365),Tabla4[[#This Row],[SALDO POR COBRAR]],0)</f>
        <v>0</v>
      </c>
      <c r="AE19" s="44">
        <f ca="1">+IF(AND(Tabla4[[#This Row],[Edad (Dias)]]&gt;365,Tabla4[[#This Row],[Edad (Dias)]]&lt;=730),Tabla4[[#This Row],[SALDO POR COBRAR]],0)</f>
        <v>0</v>
      </c>
      <c r="AF19" s="44">
        <f ca="1">+IF(AND(Tabla4[[#This Row],[Edad (Dias)]]&gt;730,Tabla4[[#This Row],[Edad (Dias)]]&lt;=1094),Tabla4[[#This Row],[SALDO POR COBRAR]],0)</f>
        <v>0</v>
      </c>
      <c r="AG19" s="44">
        <f ca="1">+IF(Tabla4[[#This Row],[Edad (Dias)]]&gt;1094,Tabla4[[#This Row],[SALDO POR COBRAR]],0)</f>
        <v>0</v>
      </c>
      <c r="AH19" s="45">
        <f ca="1">+($AH$4-Tabla4[[#This Row],[FECHA DEL MAYOR VALOR PAGADO (DD/MM/AA)]])</f>
        <v>45329</v>
      </c>
    </row>
    <row r="20" spans="1:34" s="29" customFormat="1">
      <c r="A20" s="35"/>
      <c r="B20" s="36"/>
      <c r="C20" s="37"/>
      <c r="D20" s="38"/>
      <c r="E20" s="39"/>
      <c r="F20" s="40"/>
      <c r="G20" s="41"/>
      <c r="H20" s="40"/>
      <c r="I20" s="40"/>
      <c r="J20" s="39"/>
      <c r="K20" s="37"/>
      <c r="L20" s="40"/>
      <c r="M20" s="39"/>
      <c r="N20" s="37"/>
      <c r="O20" s="40"/>
      <c r="P20" s="39"/>
      <c r="Q20" s="37"/>
      <c r="R20" s="40"/>
      <c r="S20" s="39"/>
      <c r="T20" s="37"/>
      <c r="U20" s="40"/>
      <c r="V20" s="39"/>
      <c r="W20" s="37"/>
      <c r="X20" s="37"/>
      <c r="Y20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0" s="39"/>
      <c r="AA20" s="43"/>
      <c r="AB20" s="44">
        <f ca="1">+IF(Tabla4[[#This Row],[Edad (Dias)]]&lt;=90,Tabla4[[#This Row],[SALDO POR COBRAR]],0)</f>
        <v>0</v>
      </c>
      <c r="AC20" s="44">
        <f ca="1">+IF(AND(Tabla4[[#This Row],[Edad (Dias)]]&gt;90,Tabla4[[#This Row],[Edad (Dias)]]&lt;=180),Tabla4[[#This Row],[SALDO POR COBRAR]],0)</f>
        <v>0</v>
      </c>
      <c r="AD20" s="44">
        <f ca="1">+IF(AND(Tabla4[[#This Row],[Edad (Dias)]]&gt;180,Tabla4[[#This Row],[Edad (Dias)]]&lt;=365),Tabla4[[#This Row],[SALDO POR COBRAR]],0)</f>
        <v>0</v>
      </c>
      <c r="AE20" s="44">
        <f ca="1">+IF(AND(Tabla4[[#This Row],[Edad (Dias)]]&gt;365,Tabla4[[#This Row],[Edad (Dias)]]&lt;=730),Tabla4[[#This Row],[SALDO POR COBRAR]],0)</f>
        <v>0</v>
      </c>
      <c r="AF20" s="44">
        <f ca="1">+IF(AND(Tabla4[[#This Row],[Edad (Dias)]]&gt;730,Tabla4[[#This Row],[Edad (Dias)]]&lt;=1094),Tabla4[[#This Row],[SALDO POR COBRAR]],0)</f>
        <v>0</v>
      </c>
      <c r="AG20" s="44">
        <f ca="1">+IF(Tabla4[[#This Row],[Edad (Dias)]]&gt;1094,Tabla4[[#This Row],[SALDO POR COBRAR]],0)</f>
        <v>0</v>
      </c>
      <c r="AH20" s="45">
        <f ca="1">+($AH$4-Tabla4[[#This Row],[FECHA DEL MAYOR VALOR PAGADO (DD/MM/AA)]])</f>
        <v>45329</v>
      </c>
    </row>
    <row r="21" spans="1:34" s="29" customFormat="1">
      <c r="A21" s="35"/>
      <c r="B21" s="36"/>
      <c r="C21" s="37"/>
      <c r="D21" s="38"/>
      <c r="E21" s="39"/>
      <c r="F21" s="40"/>
      <c r="G21" s="41"/>
      <c r="H21" s="40"/>
      <c r="I21" s="40"/>
      <c r="J21" s="39"/>
      <c r="K21" s="37"/>
      <c r="L21" s="40"/>
      <c r="M21" s="39"/>
      <c r="N21" s="37"/>
      <c r="O21" s="40"/>
      <c r="P21" s="39"/>
      <c r="Q21" s="37"/>
      <c r="R21" s="40"/>
      <c r="S21" s="39"/>
      <c r="T21" s="37"/>
      <c r="U21" s="40"/>
      <c r="V21" s="39"/>
      <c r="W21" s="37"/>
      <c r="X21" s="37"/>
      <c r="Y21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1" s="39"/>
      <c r="AA21" s="43"/>
      <c r="AB21" s="44">
        <f ca="1">+IF(Tabla4[[#This Row],[Edad (Dias)]]&lt;=90,Tabla4[[#This Row],[SALDO POR COBRAR]],0)</f>
        <v>0</v>
      </c>
      <c r="AC21" s="44">
        <f ca="1">+IF(AND(Tabla4[[#This Row],[Edad (Dias)]]&gt;90,Tabla4[[#This Row],[Edad (Dias)]]&lt;=180),Tabla4[[#This Row],[SALDO POR COBRAR]],0)</f>
        <v>0</v>
      </c>
      <c r="AD21" s="44">
        <f ca="1">+IF(AND(Tabla4[[#This Row],[Edad (Dias)]]&gt;180,Tabla4[[#This Row],[Edad (Dias)]]&lt;=365),Tabla4[[#This Row],[SALDO POR COBRAR]],0)</f>
        <v>0</v>
      </c>
      <c r="AE21" s="44">
        <f ca="1">+IF(AND(Tabla4[[#This Row],[Edad (Dias)]]&gt;365,Tabla4[[#This Row],[Edad (Dias)]]&lt;=730),Tabla4[[#This Row],[SALDO POR COBRAR]],0)</f>
        <v>0</v>
      </c>
      <c r="AF21" s="44">
        <f ca="1">+IF(AND(Tabla4[[#This Row],[Edad (Dias)]]&gt;730,Tabla4[[#This Row],[Edad (Dias)]]&lt;=1094),Tabla4[[#This Row],[SALDO POR COBRAR]],0)</f>
        <v>0</v>
      </c>
      <c r="AG21" s="44">
        <f ca="1">+IF(Tabla4[[#This Row],[Edad (Dias)]]&gt;1094,Tabla4[[#This Row],[SALDO POR COBRAR]],0)</f>
        <v>0</v>
      </c>
      <c r="AH21" s="45">
        <f ca="1">+($AH$4-Tabla4[[#This Row],[FECHA DEL MAYOR VALOR PAGADO (DD/MM/AA)]])</f>
        <v>45329</v>
      </c>
    </row>
    <row r="22" spans="1:34" s="29" customFormat="1">
      <c r="A22" s="35"/>
      <c r="B22" s="36"/>
      <c r="C22" s="37"/>
      <c r="D22" s="38"/>
      <c r="E22" s="39"/>
      <c r="F22" s="40"/>
      <c r="G22" s="41"/>
      <c r="H22" s="40"/>
      <c r="I22" s="40"/>
      <c r="J22" s="39"/>
      <c r="K22" s="37"/>
      <c r="L22" s="40"/>
      <c r="M22" s="39"/>
      <c r="N22" s="37"/>
      <c r="O22" s="40"/>
      <c r="P22" s="39"/>
      <c r="Q22" s="37"/>
      <c r="R22" s="40"/>
      <c r="S22" s="39"/>
      <c r="T22" s="37"/>
      <c r="U22" s="40"/>
      <c r="V22" s="39"/>
      <c r="W22" s="37"/>
      <c r="X22" s="37"/>
      <c r="Y22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2" s="39"/>
      <c r="AA22" s="43"/>
      <c r="AB22" s="44">
        <f ca="1">+IF(Tabla4[[#This Row],[Edad (Dias)]]&lt;=90,Tabla4[[#This Row],[SALDO POR COBRAR]],0)</f>
        <v>0</v>
      </c>
      <c r="AC22" s="44">
        <f ca="1">+IF(AND(Tabla4[[#This Row],[Edad (Dias)]]&gt;90,Tabla4[[#This Row],[Edad (Dias)]]&lt;=180),Tabla4[[#This Row],[SALDO POR COBRAR]],0)</f>
        <v>0</v>
      </c>
      <c r="AD22" s="44">
        <f ca="1">+IF(AND(Tabla4[[#This Row],[Edad (Dias)]]&gt;180,Tabla4[[#This Row],[Edad (Dias)]]&lt;=365),Tabla4[[#This Row],[SALDO POR COBRAR]],0)</f>
        <v>0</v>
      </c>
      <c r="AE22" s="44">
        <f ca="1">+IF(AND(Tabla4[[#This Row],[Edad (Dias)]]&gt;365,Tabla4[[#This Row],[Edad (Dias)]]&lt;=730),Tabla4[[#This Row],[SALDO POR COBRAR]],0)</f>
        <v>0</v>
      </c>
      <c r="AF22" s="44">
        <f ca="1">+IF(AND(Tabla4[[#This Row],[Edad (Dias)]]&gt;730,Tabla4[[#This Row],[Edad (Dias)]]&lt;=1094),Tabla4[[#This Row],[SALDO POR COBRAR]],0)</f>
        <v>0</v>
      </c>
      <c r="AG22" s="44">
        <f ca="1">+IF(Tabla4[[#This Row],[Edad (Dias)]]&gt;1094,Tabla4[[#This Row],[SALDO POR COBRAR]],0)</f>
        <v>0</v>
      </c>
      <c r="AH22" s="45">
        <f ca="1">+($AH$4-Tabla4[[#This Row],[FECHA DEL MAYOR VALOR PAGADO (DD/MM/AA)]])</f>
        <v>45329</v>
      </c>
    </row>
    <row r="23" spans="1:34" s="29" customFormat="1">
      <c r="A23" s="35"/>
      <c r="B23" s="36"/>
      <c r="C23" s="37"/>
      <c r="D23" s="38"/>
      <c r="E23" s="39"/>
      <c r="F23" s="40"/>
      <c r="G23" s="41"/>
      <c r="H23" s="40"/>
      <c r="I23" s="40"/>
      <c r="J23" s="39"/>
      <c r="K23" s="37"/>
      <c r="L23" s="40"/>
      <c r="M23" s="39"/>
      <c r="N23" s="37"/>
      <c r="O23" s="40"/>
      <c r="P23" s="39"/>
      <c r="Q23" s="37"/>
      <c r="R23" s="40"/>
      <c r="S23" s="39"/>
      <c r="T23" s="37"/>
      <c r="U23" s="40"/>
      <c r="V23" s="39"/>
      <c r="W23" s="37"/>
      <c r="X23" s="37"/>
      <c r="Y23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3" s="39"/>
      <c r="AA23" s="43"/>
      <c r="AB23" s="44">
        <f ca="1">+IF(Tabla4[[#This Row],[Edad (Dias)]]&lt;=90,Tabla4[[#This Row],[SALDO POR COBRAR]],0)</f>
        <v>0</v>
      </c>
      <c r="AC23" s="44">
        <f ca="1">+IF(AND(Tabla4[[#This Row],[Edad (Dias)]]&gt;90,Tabla4[[#This Row],[Edad (Dias)]]&lt;=180),Tabla4[[#This Row],[SALDO POR COBRAR]],0)</f>
        <v>0</v>
      </c>
      <c r="AD23" s="44">
        <f ca="1">+IF(AND(Tabla4[[#This Row],[Edad (Dias)]]&gt;180,Tabla4[[#This Row],[Edad (Dias)]]&lt;=365),Tabla4[[#This Row],[SALDO POR COBRAR]],0)</f>
        <v>0</v>
      </c>
      <c r="AE23" s="44">
        <f ca="1">+IF(AND(Tabla4[[#This Row],[Edad (Dias)]]&gt;365,Tabla4[[#This Row],[Edad (Dias)]]&lt;=730),Tabla4[[#This Row],[SALDO POR COBRAR]],0)</f>
        <v>0</v>
      </c>
      <c r="AF23" s="44">
        <f ca="1">+IF(AND(Tabla4[[#This Row],[Edad (Dias)]]&gt;730,Tabla4[[#This Row],[Edad (Dias)]]&lt;=1094),Tabla4[[#This Row],[SALDO POR COBRAR]],0)</f>
        <v>0</v>
      </c>
      <c r="AG23" s="44">
        <f ca="1">+IF(Tabla4[[#This Row],[Edad (Dias)]]&gt;1094,Tabla4[[#This Row],[SALDO POR COBRAR]],0)</f>
        <v>0</v>
      </c>
      <c r="AH23" s="45">
        <f ca="1">+($AH$4-Tabla4[[#This Row],[FECHA DEL MAYOR VALOR PAGADO (DD/MM/AA)]])</f>
        <v>45329</v>
      </c>
    </row>
    <row r="24" spans="1:34" s="29" customFormat="1">
      <c r="A24" s="35"/>
      <c r="B24" s="36"/>
      <c r="C24" s="37"/>
      <c r="D24" s="38"/>
      <c r="E24" s="39"/>
      <c r="F24" s="40"/>
      <c r="G24" s="41"/>
      <c r="H24" s="40"/>
      <c r="I24" s="40"/>
      <c r="J24" s="39"/>
      <c r="K24" s="37"/>
      <c r="L24" s="40"/>
      <c r="M24" s="39"/>
      <c r="N24" s="37"/>
      <c r="O24" s="40"/>
      <c r="P24" s="39"/>
      <c r="Q24" s="37"/>
      <c r="R24" s="40"/>
      <c r="S24" s="39"/>
      <c r="T24" s="37"/>
      <c r="U24" s="40"/>
      <c r="V24" s="39"/>
      <c r="W24" s="37"/>
      <c r="X24" s="37"/>
      <c r="Y24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4" s="39"/>
      <c r="AA24" s="43"/>
      <c r="AB24" s="44">
        <f ca="1">+IF(Tabla4[[#This Row],[Edad (Dias)]]&lt;=90,Tabla4[[#This Row],[SALDO POR COBRAR]],0)</f>
        <v>0</v>
      </c>
      <c r="AC24" s="44">
        <f ca="1">+IF(AND(Tabla4[[#This Row],[Edad (Dias)]]&gt;90,Tabla4[[#This Row],[Edad (Dias)]]&lt;=180),Tabla4[[#This Row],[SALDO POR COBRAR]],0)</f>
        <v>0</v>
      </c>
      <c r="AD24" s="44">
        <f ca="1">+IF(AND(Tabla4[[#This Row],[Edad (Dias)]]&gt;180,Tabla4[[#This Row],[Edad (Dias)]]&lt;=365),Tabla4[[#This Row],[SALDO POR COBRAR]],0)</f>
        <v>0</v>
      </c>
      <c r="AE24" s="44">
        <f ca="1">+IF(AND(Tabla4[[#This Row],[Edad (Dias)]]&gt;365,Tabla4[[#This Row],[Edad (Dias)]]&lt;=730),Tabla4[[#This Row],[SALDO POR COBRAR]],0)</f>
        <v>0</v>
      </c>
      <c r="AF24" s="44">
        <f ca="1">+IF(AND(Tabla4[[#This Row],[Edad (Dias)]]&gt;730,Tabla4[[#This Row],[Edad (Dias)]]&lt;=1094),Tabla4[[#This Row],[SALDO POR COBRAR]],0)</f>
        <v>0</v>
      </c>
      <c r="AG24" s="44">
        <f ca="1">+IF(Tabla4[[#This Row],[Edad (Dias)]]&gt;1094,Tabla4[[#This Row],[SALDO POR COBRAR]],0)</f>
        <v>0</v>
      </c>
      <c r="AH24" s="45">
        <f ca="1">+($AH$4-Tabla4[[#This Row],[FECHA DEL MAYOR VALOR PAGADO (DD/MM/AA)]])</f>
        <v>45329</v>
      </c>
    </row>
    <row r="25" spans="1:34" s="29" customFormat="1">
      <c r="A25" s="35"/>
      <c r="B25" s="36"/>
      <c r="C25" s="37"/>
      <c r="D25" s="38"/>
      <c r="E25" s="39"/>
      <c r="F25" s="40"/>
      <c r="G25" s="41"/>
      <c r="H25" s="40"/>
      <c r="I25" s="40"/>
      <c r="J25" s="39"/>
      <c r="K25" s="37"/>
      <c r="L25" s="40"/>
      <c r="M25" s="39"/>
      <c r="N25" s="37"/>
      <c r="O25" s="40"/>
      <c r="P25" s="39"/>
      <c r="Q25" s="37"/>
      <c r="R25" s="40"/>
      <c r="S25" s="39"/>
      <c r="T25" s="37"/>
      <c r="U25" s="40"/>
      <c r="V25" s="39"/>
      <c r="W25" s="37"/>
      <c r="X25" s="37"/>
      <c r="Y25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5" s="39"/>
      <c r="AA25" s="43"/>
      <c r="AB25" s="44">
        <f ca="1">+IF(Tabla4[[#This Row],[Edad (Dias)]]&lt;=90,Tabla4[[#This Row],[SALDO POR COBRAR]],0)</f>
        <v>0</v>
      </c>
      <c r="AC25" s="44">
        <f ca="1">+IF(AND(Tabla4[[#This Row],[Edad (Dias)]]&gt;90,Tabla4[[#This Row],[Edad (Dias)]]&lt;=180),Tabla4[[#This Row],[SALDO POR COBRAR]],0)</f>
        <v>0</v>
      </c>
      <c r="AD25" s="44">
        <f ca="1">+IF(AND(Tabla4[[#This Row],[Edad (Dias)]]&gt;180,Tabla4[[#This Row],[Edad (Dias)]]&lt;=365),Tabla4[[#This Row],[SALDO POR COBRAR]],0)</f>
        <v>0</v>
      </c>
      <c r="AE25" s="44">
        <f ca="1">+IF(AND(Tabla4[[#This Row],[Edad (Dias)]]&gt;365,Tabla4[[#This Row],[Edad (Dias)]]&lt;=730),Tabla4[[#This Row],[SALDO POR COBRAR]],0)</f>
        <v>0</v>
      </c>
      <c r="AF25" s="44">
        <f ca="1">+IF(AND(Tabla4[[#This Row],[Edad (Dias)]]&gt;730,Tabla4[[#This Row],[Edad (Dias)]]&lt;=1094),Tabla4[[#This Row],[SALDO POR COBRAR]],0)</f>
        <v>0</v>
      </c>
      <c r="AG25" s="44">
        <f ca="1">+IF(Tabla4[[#This Row],[Edad (Dias)]]&gt;1094,Tabla4[[#This Row],[SALDO POR COBRAR]],0)</f>
        <v>0</v>
      </c>
      <c r="AH25" s="45">
        <f ca="1">+($AH$4-Tabla4[[#This Row],[FECHA DEL MAYOR VALOR PAGADO (DD/MM/AA)]])</f>
        <v>45329</v>
      </c>
    </row>
    <row r="26" spans="1:34" s="29" customFormat="1">
      <c r="A26" s="35"/>
      <c r="B26" s="36"/>
      <c r="C26" s="37"/>
      <c r="D26" s="38"/>
      <c r="E26" s="39"/>
      <c r="F26" s="40"/>
      <c r="G26" s="41"/>
      <c r="H26" s="40"/>
      <c r="I26" s="40"/>
      <c r="J26" s="39"/>
      <c r="K26" s="37"/>
      <c r="L26" s="40"/>
      <c r="M26" s="39"/>
      <c r="N26" s="37"/>
      <c r="O26" s="40"/>
      <c r="P26" s="39"/>
      <c r="Q26" s="37"/>
      <c r="R26" s="40"/>
      <c r="S26" s="39"/>
      <c r="T26" s="37"/>
      <c r="U26" s="40"/>
      <c r="V26" s="39"/>
      <c r="W26" s="37"/>
      <c r="X26" s="37"/>
      <c r="Y26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6" s="39"/>
      <c r="AA26" s="43"/>
      <c r="AB26" s="44">
        <f ca="1">+IF(Tabla4[[#This Row],[Edad (Dias)]]&lt;=90,Tabla4[[#This Row],[SALDO POR COBRAR]],0)</f>
        <v>0</v>
      </c>
      <c r="AC26" s="44">
        <f ca="1">+IF(AND(Tabla4[[#This Row],[Edad (Dias)]]&gt;90,Tabla4[[#This Row],[Edad (Dias)]]&lt;=180),Tabla4[[#This Row],[SALDO POR COBRAR]],0)</f>
        <v>0</v>
      </c>
      <c r="AD26" s="44">
        <f ca="1">+IF(AND(Tabla4[[#This Row],[Edad (Dias)]]&gt;180,Tabla4[[#This Row],[Edad (Dias)]]&lt;=365),Tabla4[[#This Row],[SALDO POR COBRAR]],0)</f>
        <v>0</v>
      </c>
      <c r="AE26" s="44">
        <f ca="1">+IF(AND(Tabla4[[#This Row],[Edad (Dias)]]&gt;365,Tabla4[[#This Row],[Edad (Dias)]]&lt;=730),Tabla4[[#This Row],[SALDO POR COBRAR]],0)</f>
        <v>0</v>
      </c>
      <c r="AF26" s="44">
        <f ca="1">+IF(AND(Tabla4[[#This Row],[Edad (Dias)]]&gt;730,Tabla4[[#This Row],[Edad (Dias)]]&lt;=1094),Tabla4[[#This Row],[SALDO POR COBRAR]],0)</f>
        <v>0</v>
      </c>
      <c r="AG26" s="44">
        <f ca="1">+IF(Tabla4[[#This Row],[Edad (Dias)]]&gt;1094,Tabla4[[#This Row],[SALDO POR COBRAR]],0)</f>
        <v>0</v>
      </c>
      <c r="AH26" s="45">
        <f ca="1">+($AH$4-Tabla4[[#This Row],[FECHA DEL MAYOR VALOR PAGADO (DD/MM/AA)]])</f>
        <v>45329</v>
      </c>
    </row>
    <row r="27" spans="1:34" s="29" customFormat="1">
      <c r="A27" s="35"/>
      <c r="B27" s="36"/>
      <c r="C27" s="37"/>
      <c r="D27" s="38"/>
      <c r="E27" s="39"/>
      <c r="F27" s="40"/>
      <c r="G27" s="41"/>
      <c r="H27" s="40"/>
      <c r="I27" s="40"/>
      <c r="J27" s="39"/>
      <c r="K27" s="37"/>
      <c r="L27" s="40"/>
      <c r="M27" s="39"/>
      <c r="N27" s="37"/>
      <c r="O27" s="40"/>
      <c r="P27" s="39"/>
      <c r="Q27" s="37"/>
      <c r="R27" s="40"/>
      <c r="S27" s="39"/>
      <c r="T27" s="37"/>
      <c r="U27" s="40"/>
      <c r="V27" s="39"/>
      <c r="W27" s="37"/>
      <c r="X27" s="37"/>
      <c r="Y27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7" s="39"/>
      <c r="AA27" s="43"/>
      <c r="AB27" s="44">
        <f ca="1">+IF(Tabla4[[#This Row],[Edad (Dias)]]&lt;=90,Tabla4[[#This Row],[SALDO POR COBRAR]],0)</f>
        <v>0</v>
      </c>
      <c r="AC27" s="44">
        <f ca="1">+IF(AND(Tabla4[[#This Row],[Edad (Dias)]]&gt;90,Tabla4[[#This Row],[Edad (Dias)]]&lt;=180),Tabla4[[#This Row],[SALDO POR COBRAR]],0)</f>
        <v>0</v>
      </c>
      <c r="AD27" s="44">
        <f ca="1">+IF(AND(Tabla4[[#This Row],[Edad (Dias)]]&gt;180,Tabla4[[#This Row],[Edad (Dias)]]&lt;=365),Tabla4[[#This Row],[SALDO POR COBRAR]],0)</f>
        <v>0</v>
      </c>
      <c r="AE27" s="44">
        <f ca="1">+IF(AND(Tabla4[[#This Row],[Edad (Dias)]]&gt;365,Tabla4[[#This Row],[Edad (Dias)]]&lt;=730),Tabla4[[#This Row],[SALDO POR COBRAR]],0)</f>
        <v>0</v>
      </c>
      <c r="AF27" s="44">
        <f ca="1">+IF(AND(Tabla4[[#This Row],[Edad (Dias)]]&gt;730,Tabla4[[#This Row],[Edad (Dias)]]&lt;=1094),Tabla4[[#This Row],[SALDO POR COBRAR]],0)</f>
        <v>0</v>
      </c>
      <c r="AG27" s="44">
        <f ca="1">+IF(Tabla4[[#This Row],[Edad (Dias)]]&gt;1094,Tabla4[[#This Row],[SALDO POR COBRAR]],0)</f>
        <v>0</v>
      </c>
      <c r="AH27" s="45">
        <f ca="1">+($AH$4-Tabla4[[#This Row],[FECHA DEL MAYOR VALOR PAGADO (DD/MM/AA)]])</f>
        <v>45329</v>
      </c>
    </row>
    <row r="28" spans="1:34" s="29" customFormat="1">
      <c r="A28" s="35"/>
      <c r="B28" s="36"/>
      <c r="C28" s="37"/>
      <c r="D28" s="38"/>
      <c r="E28" s="39"/>
      <c r="F28" s="40"/>
      <c r="G28" s="41"/>
      <c r="H28" s="40"/>
      <c r="I28" s="40"/>
      <c r="J28" s="39"/>
      <c r="K28" s="37"/>
      <c r="L28" s="40"/>
      <c r="M28" s="39"/>
      <c r="N28" s="37"/>
      <c r="O28" s="40"/>
      <c r="P28" s="39"/>
      <c r="Q28" s="37"/>
      <c r="R28" s="40"/>
      <c r="S28" s="39"/>
      <c r="T28" s="37"/>
      <c r="U28" s="40"/>
      <c r="V28" s="39"/>
      <c r="W28" s="37"/>
      <c r="X28" s="37"/>
      <c r="Y28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8" s="39"/>
      <c r="AA28" s="43"/>
      <c r="AB28" s="44">
        <f ca="1">+IF(Tabla4[[#This Row],[Edad (Dias)]]&lt;=90,Tabla4[[#This Row],[SALDO POR COBRAR]],0)</f>
        <v>0</v>
      </c>
      <c r="AC28" s="44">
        <f ca="1">+IF(AND(Tabla4[[#This Row],[Edad (Dias)]]&gt;90,Tabla4[[#This Row],[Edad (Dias)]]&lt;=180),Tabla4[[#This Row],[SALDO POR COBRAR]],0)</f>
        <v>0</v>
      </c>
      <c r="AD28" s="44">
        <f ca="1">+IF(AND(Tabla4[[#This Row],[Edad (Dias)]]&gt;180,Tabla4[[#This Row],[Edad (Dias)]]&lt;=365),Tabla4[[#This Row],[SALDO POR COBRAR]],0)</f>
        <v>0</v>
      </c>
      <c r="AE28" s="44">
        <f ca="1">+IF(AND(Tabla4[[#This Row],[Edad (Dias)]]&gt;365,Tabla4[[#This Row],[Edad (Dias)]]&lt;=730),Tabla4[[#This Row],[SALDO POR COBRAR]],0)</f>
        <v>0</v>
      </c>
      <c r="AF28" s="44">
        <f ca="1">+IF(AND(Tabla4[[#This Row],[Edad (Dias)]]&gt;730,Tabla4[[#This Row],[Edad (Dias)]]&lt;=1094),Tabla4[[#This Row],[SALDO POR COBRAR]],0)</f>
        <v>0</v>
      </c>
      <c r="AG28" s="44">
        <f ca="1">+IF(Tabla4[[#This Row],[Edad (Dias)]]&gt;1094,Tabla4[[#This Row],[SALDO POR COBRAR]],0)</f>
        <v>0</v>
      </c>
      <c r="AH28" s="45">
        <f ca="1">+($AH$4-Tabla4[[#This Row],[FECHA DEL MAYOR VALOR PAGADO (DD/MM/AA)]])</f>
        <v>45329</v>
      </c>
    </row>
    <row r="29" spans="1:34" s="29" customFormat="1">
      <c r="A29" s="35"/>
      <c r="B29" s="36"/>
      <c r="C29" s="37"/>
      <c r="D29" s="38"/>
      <c r="E29" s="39"/>
      <c r="F29" s="40"/>
      <c r="G29" s="41"/>
      <c r="H29" s="40"/>
      <c r="I29" s="40"/>
      <c r="J29" s="39"/>
      <c r="K29" s="37"/>
      <c r="L29" s="40"/>
      <c r="M29" s="39"/>
      <c r="N29" s="37"/>
      <c r="O29" s="40"/>
      <c r="P29" s="39"/>
      <c r="Q29" s="37"/>
      <c r="R29" s="40"/>
      <c r="S29" s="39"/>
      <c r="T29" s="37"/>
      <c r="U29" s="40"/>
      <c r="V29" s="39"/>
      <c r="W29" s="37"/>
      <c r="X29" s="37"/>
      <c r="Y29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29" s="39"/>
      <c r="AA29" s="43"/>
      <c r="AB29" s="44">
        <f ca="1">+IF(Tabla4[[#This Row],[Edad (Dias)]]&lt;=90,Tabla4[[#This Row],[SALDO POR COBRAR]],0)</f>
        <v>0</v>
      </c>
      <c r="AC29" s="44">
        <f ca="1">+IF(AND(Tabla4[[#This Row],[Edad (Dias)]]&gt;90,Tabla4[[#This Row],[Edad (Dias)]]&lt;=180),Tabla4[[#This Row],[SALDO POR COBRAR]],0)</f>
        <v>0</v>
      </c>
      <c r="AD29" s="44">
        <f ca="1">+IF(AND(Tabla4[[#This Row],[Edad (Dias)]]&gt;180,Tabla4[[#This Row],[Edad (Dias)]]&lt;=365),Tabla4[[#This Row],[SALDO POR COBRAR]],0)</f>
        <v>0</v>
      </c>
      <c r="AE29" s="44">
        <f ca="1">+IF(AND(Tabla4[[#This Row],[Edad (Dias)]]&gt;365,Tabla4[[#This Row],[Edad (Dias)]]&lt;=730),Tabla4[[#This Row],[SALDO POR COBRAR]],0)</f>
        <v>0</v>
      </c>
      <c r="AF29" s="44">
        <f ca="1">+IF(AND(Tabla4[[#This Row],[Edad (Dias)]]&gt;730,Tabla4[[#This Row],[Edad (Dias)]]&lt;=1094),Tabla4[[#This Row],[SALDO POR COBRAR]],0)</f>
        <v>0</v>
      </c>
      <c r="AG29" s="44">
        <f ca="1">+IF(Tabla4[[#This Row],[Edad (Dias)]]&gt;1094,Tabla4[[#This Row],[SALDO POR COBRAR]],0)</f>
        <v>0</v>
      </c>
      <c r="AH29" s="45">
        <f ca="1">+($AH$4-Tabla4[[#This Row],[FECHA DEL MAYOR VALOR PAGADO (DD/MM/AA)]])</f>
        <v>45329</v>
      </c>
    </row>
    <row r="30" spans="1:34" s="29" customFormat="1">
      <c r="A30" s="35"/>
      <c r="B30" s="36"/>
      <c r="C30" s="37"/>
      <c r="D30" s="38"/>
      <c r="E30" s="39"/>
      <c r="F30" s="40"/>
      <c r="G30" s="41"/>
      <c r="H30" s="40"/>
      <c r="I30" s="40"/>
      <c r="J30" s="39"/>
      <c r="K30" s="37"/>
      <c r="L30" s="40"/>
      <c r="M30" s="39"/>
      <c r="N30" s="37"/>
      <c r="O30" s="40"/>
      <c r="P30" s="39"/>
      <c r="Q30" s="37"/>
      <c r="R30" s="40"/>
      <c r="S30" s="39"/>
      <c r="T30" s="37"/>
      <c r="U30" s="40"/>
      <c r="V30" s="39"/>
      <c r="W30" s="37"/>
      <c r="X30" s="37"/>
      <c r="Y30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0" s="39"/>
      <c r="AA30" s="43"/>
      <c r="AB30" s="44">
        <f ca="1">+IF(Tabla4[[#This Row],[Edad (Dias)]]&lt;=90,Tabla4[[#This Row],[SALDO POR COBRAR]],0)</f>
        <v>0</v>
      </c>
      <c r="AC30" s="44">
        <f ca="1">+IF(AND(Tabla4[[#This Row],[Edad (Dias)]]&gt;90,Tabla4[[#This Row],[Edad (Dias)]]&lt;=180),Tabla4[[#This Row],[SALDO POR COBRAR]],0)</f>
        <v>0</v>
      </c>
      <c r="AD30" s="44">
        <f ca="1">+IF(AND(Tabla4[[#This Row],[Edad (Dias)]]&gt;180,Tabla4[[#This Row],[Edad (Dias)]]&lt;=365),Tabla4[[#This Row],[SALDO POR COBRAR]],0)</f>
        <v>0</v>
      </c>
      <c r="AE30" s="44">
        <f ca="1">+IF(AND(Tabla4[[#This Row],[Edad (Dias)]]&gt;365,Tabla4[[#This Row],[Edad (Dias)]]&lt;=730),Tabla4[[#This Row],[SALDO POR COBRAR]],0)</f>
        <v>0</v>
      </c>
      <c r="AF30" s="44">
        <f ca="1">+IF(AND(Tabla4[[#This Row],[Edad (Dias)]]&gt;730,Tabla4[[#This Row],[Edad (Dias)]]&lt;=1094),Tabla4[[#This Row],[SALDO POR COBRAR]],0)</f>
        <v>0</v>
      </c>
      <c r="AG30" s="44">
        <f ca="1">+IF(Tabla4[[#This Row],[Edad (Dias)]]&gt;1094,Tabla4[[#This Row],[SALDO POR COBRAR]],0)</f>
        <v>0</v>
      </c>
      <c r="AH30" s="45">
        <f ca="1">+($AH$4-Tabla4[[#This Row],[FECHA DEL MAYOR VALOR PAGADO (DD/MM/AA)]])</f>
        <v>45329</v>
      </c>
    </row>
    <row r="31" spans="1:34" s="29" customFormat="1">
      <c r="A31" s="35"/>
      <c r="B31" s="36"/>
      <c r="C31" s="37"/>
      <c r="D31" s="38"/>
      <c r="E31" s="39"/>
      <c r="F31" s="40"/>
      <c r="G31" s="41"/>
      <c r="H31" s="40"/>
      <c r="I31" s="40"/>
      <c r="J31" s="39"/>
      <c r="K31" s="37"/>
      <c r="L31" s="40"/>
      <c r="M31" s="39"/>
      <c r="N31" s="37"/>
      <c r="O31" s="40"/>
      <c r="P31" s="39"/>
      <c r="Q31" s="37"/>
      <c r="R31" s="40"/>
      <c r="S31" s="39"/>
      <c r="T31" s="37"/>
      <c r="U31" s="40"/>
      <c r="V31" s="39"/>
      <c r="W31" s="37"/>
      <c r="X31" s="37"/>
      <c r="Y31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1" s="39"/>
      <c r="AA31" s="43"/>
      <c r="AB31" s="44">
        <f ca="1">+IF(Tabla4[[#This Row],[Edad (Dias)]]&lt;=90,Tabla4[[#This Row],[SALDO POR COBRAR]],0)</f>
        <v>0</v>
      </c>
      <c r="AC31" s="44">
        <f ca="1">+IF(AND(Tabla4[[#This Row],[Edad (Dias)]]&gt;90,Tabla4[[#This Row],[Edad (Dias)]]&lt;=180),Tabla4[[#This Row],[SALDO POR COBRAR]],0)</f>
        <v>0</v>
      </c>
      <c r="AD31" s="44">
        <f ca="1">+IF(AND(Tabla4[[#This Row],[Edad (Dias)]]&gt;180,Tabla4[[#This Row],[Edad (Dias)]]&lt;=365),Tabla4[[#This Row],[SALDO POR COBRAR]],0)</f>
        <v>0</v>
      </c>
      <c r="AE31" s="44">
        <f ca="1">+IF(AND(Tabla4[[#This Row],[Edad (Dias)]]&gt;365,Tabla4[[#This Row],[Edad (Dias)]]&lt;=730),Tabla4[[#This Row],[SALDO POR COBRAR]],0)</f>
        <v>0</v>
      </c>
      <c r="AF31" s="44">
        <f ca="1">+IF(AND(Tabla4[[#This Row],[Edad (Dias)]]&gt;730,Tabla4[[#This Row],[Edad (Dias)]]&lt;=1094),Tabla4[[#This Row],[SALDO POR COBRAR]],0)</f>
        <v>0</v>
      </c>
      <c r="AG31" s="44">
        <f ca="1">+IF(Tabla4[[#This Row],[Edad (Dias)]]&gt;1094,Tabla4[[#This Row],[SALDO POR COBRAR]],0)</f>
        <v>0</v>
      </c>
      <c r="AH31" s="45">
        <f ca="1">+($AH$4-Tabla4[[#This Row],[FECHA DEL MAYOR VALOR PAGADO (DD/MM/AA)]])</f>
        <v>45329</v>
      </c>
    </row>
    <row r="32" spans="1:34" s="29" customFormat="1">
      <c r="A32" s="35"/>
      <c r="B32" s="36"/>
      <c r="C32" s="37"/>
      <c r="D32" s="38"/>
      <c r="E32" s="39"/>
      <c r="F32" s="40"/>
      <c r="G32" s="41"/>
      <c r="H32" s="40"/>
      <c r="I32" s="40"/>
      <c r="J32" s="39"/>
      <c r="K32" s="37"/>
      <c r="L32" s="40"/>
      <c r="M32" s="39"/>
      <c r="N32" s="37"/>
      <c r="O32" s="40"/>
      <c r="P32" s="39"/>
      <c r="Q32" s="37"/>
      <c r="R32" s="40"/>
      <c r="S32" s="39"/>
      <c r="T32" s="37"/>
      <c r="U32" s="40"/>
      <c r="V32" s="39"/>
      <c r="W32" s="37"/>
      <c r="X32" s="37"/>
      <c r="Y32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2" s="39"/>
      <c r="AA32" s="43"/>
      <c r="AB32" s="44">
        <f ca="1">+IF(Tabla4[[#This Row],[Edad (Dias)]]&lt;=90,Tabla4[[#This Row],[SALDO POR COBRAR]],0)</f>
        <v>0</v>
      </c>
      <c r="AC32" s="44">
        <f ca="1">+IF(AND(Tabla4[[#This Row],[Edad (Dias)]]&gt;90,Tabla4[[#This Row],[Edad (Dias)]]&lt;=180),Tabla4[[#This Row],[SALDO POR COBRAR]],0)</f>
        <v>0</v>
      </c>
      <c r="AD32" s="44">
        <f ca="1">+IF(AND(Tabla4[[#This Row],[Edad (Dias)]]&gt;180,Tabla4[[#This Row],[Edad (Dias)]]&lt;=365),Tabla4[[#This Row],[SALDO POR COBRAR]],0)</f>
        <v>0</v>
      </c>
      <c r="AE32" s="44">
        <f ca="1">+IF(AND(Tabla4[[#This Row],[Edad (Dias)]]&gt;365,Tabla4[[#This Row],[Edad (Dias)]]&lt;=730),Tabla4[[#This Row],[SALDO POR COBRAR]],0)</f>
        <v>0</v>
      </c>
      <c r="AF32" s="44">
        <f ca="1">+IF(AND(Tabla4[[#This Row],[Edad (Dias)]]&gt;730,Tabla4[[#This Row],[Edad (Dias)]]&lt;=1094),Tabla4[[#This Row],[SALDO POR COBRAR]],0)</f>
        <v>0</v>
      </c>
      <c r="AG32" s="44">
        <f ca="1">+IF(Tabla4[[#This Row],[Edad (Dias)]]&gt;1094,Tabla4[[#This Row],[SALDO POR COBRAR]],0)</f>
        <v>0</v>
      </c>
      <c r="AH32" s="45">
        <f ca="1">+($AH$4-Tabla4[[#This Row],[FECHA DEL MAYOR VALOR PAGADO (DD/MM/AA)]])</f>
        <v>45329</v>
      </c>
    </row>
    <row r="33" spans="1:34" s="29" customFormat="1">
      <c r="A33" s="35"/>
      <c r="B33" s="36"/>
      <c r="C33" s="37"/>
      <c r="D33" s="38"/>
      <c r="E33" s="39"/>
      <c r="F33" s="40"/>
      <c r="G33" s="41"/>
      <c r="H33" s="40"/>
      <c r="I33" s="40"/>
      <c r="J33" s="39"/>
      <c r="K33" s="37"/>
      <c r="L33" s="40"/>
      <c r="M33" s="39"/>
      <c r="N33" s="37"/>
      <c r="O33" s="40"/>
      <c r="P33" s="39"/>
      <c r="Q33" s="37"/>
      <c r="R33" s="40"/>
      <c r="S33" s="39"/>
      <c r="T33" s="37"/>
      <c r="U33" s="40"/>
      <c r="V33" s="39"/>
      <c r="W33" s="37"/>
      <c r="X33" s="37"/>
      <c r="Y33" s="4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3" s="39"/>
      <c r="AA33" s="43"/>
      <c r="AB33" s="44">
        <f ca="1">+IF(Tabla4[[#This Row],[Edad (Dias)]]&lt;=90,Tabla4[[#This Row],[SALDO POR COBRAR]],0)</f>
        <v>0</v>
      </c>
      <c r="AC33" s="44">
        <f ca="1">+IF(AND(Tabla4[[#This Row],[Edad (Dias)]]&gt;90,Tabla4[[#This Row],[Edad (Dias)]]&lt;=180),Tabla4[[#This Row],[SALDO POR COBRAR]],0)</f>
        <v>0</v>
      </c>
      <c r="AD33" s="44">
        <f ca="1">+IF(AND(Tabla4[[#This Row],[Edad (Dias)]]&gt;180,Tabla4[[#This Row],[Edad (Dias)]]&lt;=365),Tabla4[[#This Row],[SALDO POR COBRAR]],0)</f>
        <v>0</v>
      </c>
      <c r="AE33" s="44">
        <f ca="1">+IF(AND(Tabla4[[#This Row],[Edad (Dias)]]&gt;365,Tabla4[[#This Row],[Edad (Dias)]]&lt;=730),Tabla4[[#This Row],[SALDO POR COBRAR]],0)</f>
        <v>0</v>
      </c>
      <c r="AF33" s="44">
        <f ca="1">+IF(AND(Tabla4[[#This Row],[Edad (Dias)]]&gt;730,Tabla4[[#This Row],[Edad (Dias)]]&lt;=1094),Tabla4[[#This Row],[SALDO POR COBRAR]],0)</f>
        <v>0</v>
      </c>
      <c r="AG33" s="44">
        <f ca="1">+IF(Tabla4[[#This Row],[Edad (Dias)]]&gt;1094,Tabla4[[#This Row],[SALDO POR COBRAR]],0)</f>
        <v>0</v>
      </c>
      <c r="AH33" s="45">
        <f ca="1">+($AH$4-Tabla4[[#This Row],[FECHA DEL MAYOR VALOR PAGADO (DD/MM/AA)]])</f>
        <v>45329</v>
      </c>
    </row>
    <row r="34" spans="1:34" s="29" customFormat="1">
      <c r="A34" s="22"/>
      <c r="B34" s="23"/>
      <c r="C34" s="24"/>
      <c r="D34" s="31"/>
      <c r="E34" s="26"/>
      <c r="F34" s="25"/>
      <c r="G34" s="27"/>
      <c r="H34" s="25"/>
      <c r="I34" s="25"/>
      <c r="J34" s="26"/>
      <c r="K34" s="24"/>
      <c r="L34" s="25"/>
      <c r="M34" s="26"/>
      <c r="N34" s="24"/>
      <c r="O34" s="25"/>
      <c r="P34" s="26"/>
      <c r="Q34" s="24"/>
      <c r="R34" s="25"/>
      <c r="S34" s="26"/>
      <c r="T34" s="24"/>
      <c r="U34" s="25"/>
      <c r="V34" s="26"/>
      <c r="W34" s="24"/>
      <c r="X34" s="24"/>
      <c r="Y34" s="3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4" s="26"/>
      <c r="AA34" s="28"/>
      <c r="AB34" s="34">
        <f ca="1">+IF(Tabla4[[#This Row],[Edad (Dias)]]&lt;=90,Tabla4[[#This Row],[SALDO POR COBRAR]],0)</f>
        <v>0</v>
      </c>
      <c r="AC34" s="34">
        <f ca="1">+IF(AND(Tabla4[[#This Row],[Edad (Dias)]]&gt;90,Tabla4[[#This Row],[Edad (Dias)]]&lt;=180),Tabla4[[#This Row],[SALDO POR COBRAR]],0)</f>
        <v>0</v>
      </c>
      <c r="AD34" s="34">
        <f ca="1">+IF(AND(Tabla4[[#This Row],[Edad (Dias)]]&gt;180,Tabla4[[#This Row],[Edad (Dias)]]&lt;=365),Tabla4[[#This Row],[SALDO POR COBRAR]],0)</f>
        <v>0</v>
      </c>
      <c r="AE34" s="34">
        <f ca="1">+IF(AND(Tabla4[[#This Row],[Edad (Dias)]]&gt;365,Tabla4[[#This Row],[Edad (Dias)]]&lt;=730),Tabla4[[#This Row],[SALDO POR COBRAR]],0)</f>
        <v>0</v>
      </c>
      <c r="AF34" s="34">
        <f ca="1">+IF(AND(Tabla4[[#This Row],[Edad (Dias)]]&gt;730,Tabla4[[#This Row],[Edad (Dias)]]&lt;=1094),Tabla4[[#This Row],[SALDO POR COBRAR]],0)</f>
        <v>0</v>
      </c>
      <c r="AG34" s="34">
        <f ca="1">+IF(Tabla4[[#This Row],[Edad (Dias)]]&gt;1094,Tabla4[[#This Row],[SALDO POR COBRAR]],0)</f>
        <v>0</v>
      </c>
      <c r="AH34" s="30">
        <f ca="1">+($AH$4-Tabla4[[#This Row],[FECHA DEL MAYOR VALOR PAGADO (DD/MM/AA)]])</f>
        <v>45329</v>
      </c>
    </row>
    <row r="35" spans="1:34" s="29" customFormat="1">
      <c r="A35" s="22"/>
      <c r="B35" s="23"/>
      <c r="C35" s="24"/>
      <c r="D35" s="31"/>
      <c r="E35" s="26"/>
      <c r="F35" s="25"/>
      <c r="G35" s="27"/>
      <c r="H35" s="25"/>
      <c r="I35" s="25"/>
      <c r="J35" s="26"/>
      <c r="K35" s="24"/>
      <c r="L35" s="25"/>
      <c r="M35" s="26"/>
      <c r="N35" s="24"/>
      <c r="O35" s="25"/>
      <c r="P35" s="26"/>
      <c r="Q35" s="24"/>
      <c r="R35" s="25"/>
      <c r="S35" s="26"/>
      <c r="T35" s="24"/>
      <c r="U35" s="25"/>
      <c r="V35" s="26"/>
      <c r="W35" s="24"/>
      <c r="X35" s="24"/>
      <c r="Y35" s="3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5" s="26"/>
      <c r="AA35" s="28"/>
      <c r="AB35" s="34">
        <f ca="1">+IF(Tabla4[[#This Row],[Edad (Dias)]]&lt;=90,Tabla4[[#This Row],[SALDO POR COBRAR]],0)</f>
        <v>0</v>
      </c>
      <c r="AC35" s="34">
        <f ca="1">+IF(AND(Tabla4[[#This Row],[Edad (Dias)]]&gt;90,Tabla4[[#This Row],[Edad (Dias)]]&lt;=180),Tabla4[[#This Row],[SALDO POR COBRAR]],0)</f>
        <v>0</v>
      </c>
      <c r="AD35" s="34">
        <f ca="1">+IF(AND(Tabla4[[#This Row],[Edad (Dias)]]&gt;180,Tabla4[[#This Row],[Edad (Dias)]]&lt;=365),Tabla4[[#This Row],[SALDO POR COBRAR]],0)</f>
        <v>0</v>
      </c>
      <c r="AE35" s="34">
        <f ca="1">+IF(AND(Tabla4[[#This Row],[Edad (Dias)]]&gt;365,Tabla4[[#This Row],[Edad (Dias)]]&lt;=730),Tabla4[[#This Row],[SALDO POR COBRAR]],0)</f>
        <v>0</v>
      </c>
      <c r="AF35" s="34">
        <f ca="1">+IF(AND(Tabla4[[#This Row],[Edad (Dias)]]&gt;730,Tabla4[[#This Row],[Edad (Dias)]]&lt;=1094),Tabla4[[#This Row],[SALDO POR COBRAR]],0)</f>
        <v>0</v>
      </c>
      <c r="AG35" s="34">
        <f ca="1">+IF(Tabla4[[#This Row],[Edad (Dias)]]&gt;1094,Tabla4[[#This Row],[SALDO POR COBRAR]],0)</f>
        <v>0</v>
      </c>
      <c r="AH35" s="30">
        <f ca="1">+($AH$4-Tabla4[[#This Row],[FECHA DEL MAYOR VALOR PAGADO (DD/MM/AA)]])</f>
        <v>45329</v>
      </c>
    </row>
    <row r="36" spans="1:34" s="29" customFormat="1">
      <c r="A36" s="22"/>
      <c r="B36" s="23"/>
      <c r="C36" s="24"/>
      <c r="D36" s="31"/>
      <c r="E36" s="26"/>
      <c r="F36" s="25"/>
      <c r="G36" s="27"/>
      <c r="H36" s="25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  <c r="W36" s="24"/>
      <c r="X36" s="24"/>
      <c r="Y36" s="3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6" s="26"/>
      <c r="AA36" s="28"/>
      <c r="AB36" s="34">
        <f ca="1">+IF(Tabla4[[#This Row],[Edad (Dias)]]&lt;=90,Tabla4[[#This Row],[SALDO POR COBRAR]],0)</f>
        <v>0</v>
      </c>
      <c r="AC36" s="34">
        <f ca="1">+IF(AND(Tabla4[[#This Row],[Edad (Dias)]]&gt;90,Tabla4[[#This Row],[Edad (Dias)]]&lt;=180),Tabla4[[#This Row],[SALDO POR COBRAR]],0)</f>
        <v>0</v>
      </c>
      <c r="AD36" s="34">
        <f ca="1">+IF(AND(Tabla4[[#This Row],[Edad (Dias)]]&gt;180,Tabla4[[#This Row],[Edad (Dias)]]&lt;=365),Tabla4[[#This Row],[SALDO POR COBRAR]],0)</f>
        <v>0</v>
      </c>
      <c r="AE36" s="34">
        <f ca="1">+IF(AND(Tabla4[[#This Row],[Edad (Dias)]]&gt;365,Tabla4[[#This Row],[Edad (Dias)]]&lt;=730),Tabla4[[#This Row],[SALDO POR COBRAR]],0)</f>
        <v>0</v>
      </c>
      <c r="AF36" s="34">
        <f ca="1">+IF(AND(Tabla4[[#This Row],[Edad (Dias)]]&gt;730,Tabla4[[#This Row],[Edad (Dias)]]&lt;=1094),Tabla4[[#This Row],[SALDO POR COBRAR]],0)</f>
        <v>0</v>
      </c>
      <c r="AG36" s="34">
        <f ca="1">+IF(Tabla4[[#This Row],[Edad (Dias)]]&gt;1094,Tabla4[[#This Row],[SALDO POR COBRAR]],0)</f>
        <v>0</v>
      </c>
      <c r="AH36" s="30">
        <f ca="1">+($AH$4-Tabla4[[#This Row],[FECHA DEL MAYOR VALOR PAGADO (DD/MM/AA)]])</f>
        <v>45329</v>
      </c>
    </row>
    <row r="37" spans="1:34" s="29" customFormat="1">
      <c r="A37" s="22"/>
      <c r="B37" s="23"/>
      <c r="C37" s="24"/>
      <c r="D37" s="31"/>
      <c r="E37" s="26"/>
      <c r="F37" s="25"/>
      <c r="G37" s="27"/>
      <c r="H37" s="25"/>
      <c r="I37" s="25"/>
      <c r="J37" s="26"/>
      <c r="K37" s="24"/>
      <c r="L37" s="25"/>
      <c r="M37" s="26"/>
      <c r="N37" s="24"/>
      <c r="O37" s="25"/>
      <c r="P37" s="26"/>
      <c r="Q37" s="24"/>
      <c r="R37" s="25"/>
      <c r="S37" s="26"/>
      <c r="T37" s="24"/>
      <c r="U37" s="25"/>
      <c r="V37" s="26"/>
      <c r="W37" s="24"/>
      <c r="X37" s="24"/>
      <c r="Y37" s="32">
        <f>+Tabla4[[#This Row],[VALOR ]]-Tabla4[[#This Row],[VALOR DEL ABONO]]-Tabla4[[#This Row],[VALOR DEL ABONO 2]]-Tabla4[[#This Row],[VALOR DEL ABONO 3]]-Tabla4[[#This Row],[VALOR DEL ABONO 4]]-Tabla4[[#This Row],[VALOR DEL ABONO 5]]</f>
        <v>0</v>
      </c>
      <c r="Z37" s="26"/>
      <c r="AA37" s="28"/>
      <c r="AB37" s="34">
        <f ca="1">+IF(Tabla4[[#This Row],[Edad (Dias)]]&lt;=90,Tabla4[[#This Row],[SALDO POR COBRAR]],0)</f>
        <v>0</v>
      </c>
      <c r="AC37" s="34">
        <f ca="1">+IF(AND(Tabla4[[#This Row],[Edad (Dias)]]&gt;90,Tabla4[[#This Row],[Edad (Dias)]]&lt;=180),Tabla4[[#This Row],[SALDO POR COBRAR]],0)</f>
        <v>0</v>
      </c>
      <c r="AD37" s="34">
        <f ca="1">+IF(AND(Tabla4[[#This Row],[Edad (Dias)]]&gt;180,Tabla4[[#This Row],[Edad (Dias)]]&lt;=365),Tabla4[[#This Row],[SALDO POR COBRAR]],0)</f>
        <v>0</v>
      </c>
      <c r="AE37" s="34">
        <f ca="1">+IF(AND(Tabla4[[#This Row],[Edad (Dias)]]&gt;365,Tabla4[[#This Row],[Edad (Dias)]]&lt;=730),Tabla4[[#This Row],[SALDO POR COBRAR]],0)</f>
        <v>0</v>
      </c>
      <c r="AF37" s="34">
        <f ca="1">+IF(AND(Tabla4[[#This Row],[Edad (Dias)]]&gt;730,Tabla4[[#This Row],[Edad (Dias)]]&lt;=1094),Tabla4[[#This Row],[SALDO POR COBRAR]],0)</f>
        <v>0</v>
      </c>
      <c r="AG37" s="34">
        <f ca="1">+IF(Tabla4[[#This Row],[Edad (Dias)]]&gt;1094,Tabla4[[#This Row],[SALDO POR COBRAR]],0)</f>
        <v>0</v>
      </c>
      <c r="AH37" s="30">
        <f ca="1">+($AH$4-Tabla4[[#This Row],[FECHA DEL MAYOR VALOR PAGADO (DD/MM/AA)]])</f>
        <v>45329</v>
      </c>
    </row>
    <row r="38" spans="1:34" ht="15.75" thickBot="1"/>
    <row r="39" spans="1:34">
      <c r="B39" s="51" t="s">
        <v>96</v>
      </c>
      <c r="C39" s="52" t="s">
        <v>97</v>
      </c>
      <c r="D39" s="52" t="s">
        <v>98</v>
      </c>
      <c r="E39" s="52" t="s">
        <v>99</v>
      </c>
    </row>
    <row r="40" spans="1:34" ht="24.75" thickBot="1">
      <c r="B40" s="53" t="s">
        <v>105</v>
      </c>
      <c r="C40" s="54" t="s">
        <v>100</v>
      </c>
      <c r="D40" s="54" t="s">
        <v>101</v>
      </c>
      <c r="E40" s="54" t="s">
        <v>102</v>
      </c>
    </row>
    <row r="41" spans="1:34">
      <c r="B41" s="55" t="s">
        <v>103</v>
      </c>
      <c r="C41" s="56" t="s">
        <v>104</v>
      </c>
      <c r="D41" s="56" t="s">
        <v>104</v>
      </c>
      <c r="E41" s="56" t="s">
        <v>104</v>
      </c>
    </row>
    <row r="42" spans="1:34" ht="15.75" thickBot="1">
      <c r="B42" s="53">
        <v>1</v>
      </c>
      <c r="C42" s="57">
        <v>45289</v>
      </c>
      <c r="D42" s="57">
        <v>45314</v>
      </c>
      <c r="E42" s="57">
        <v>45316</v>
      </c>
    </row>
  </sheetData>
  <sheetProtection formatCells="0" formatRows="0"/>
  <mergeCells count="7">
    <mergeCell ref="AB4:AG4"/>
    <mergeCell ref="A1:AA3"/>
    <mergeCell ref="U4:W4"/>
    <mergeCell ref="I4:K4"/>
    <mergeCell ref="L4:N4"/>
    <mergeCell ref="O4:Q4"/>
    <mergeCell ref="R4:T4"/>
  </mergeCells>
  <phoneticPr fontId="12" type="noConversion"/>
  <pageMargins left="0.7" right="0.7" top="0.75" bottom="0.75" header="0.3" footer="0.3"/>
  <pageSetup paperSize="14" orientation="landscape" horizontalDpi="4294967293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Hoja2!$C$2:$C$5</xm:f>
          </x14:formula1>
          <xm:sqref>F6:F37</xm:sqref>
        </x14:dataValidation>
        <x14:dataValidation type="list" allowBlank="1" showInputMessage="1" showErrorMessage="1" xr:uid="{00000000-0002-0000-0000-000001000000}">
          <x14:formula1>
            <xm:f>Hoja2!$E$2:$E$4</xm:f>
          </x14:formula1>
          <xm:sqref>R6:R37 U6:U37 L6:L37 I6:I37 O6:O37</xm:sqref>
        </x14:dataValidation>
        <x14:dataValidation type="list" allowBlank="1" showInputMessage="1" showErrorMessage="1" xr:uid="{00000000-0002-0000-0000-000002000000}">
          <x14:formula1>
            <xm:f>Hoja2!$A$2:$A$7</xm:f>
          </x14:formula1>
          <xm:sqref>D6:D37</xm:sqref>
        </x14:dataValidation>
        <x14:dataValidation type="list" allowBlank="1" showInputMessage="1" showErrorMessage="1" xr:uid="{00000000-0002-0000-0000-000003000000}">
          <x14:formula1>
            <xm:f>Hoja2!$I$2:$I$38</xm:f>
          </x14:formula1>
          <xm:sqref>H6:H37</xm:sqref>
        </x14:dataValidation>
        <x14:dataValidation type="list" allowBlank="1" showInputMessage="1" showErrorMessage="1" xr:uid="{00000000-0002-0000-0000-000004000000}">
          <x14:formula1>
            <xm:f>Hoja2!$G$2:$G$5</xm:f>
          </x14:formula1>
          <xm:sqref>Z6:Z37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D1" workbookViewId="0">
      <selection activeCell="E18" sqref="E18"/>
    </sheetView>
  </sheetViews>
  <sheetFormatPr baseColWidth="10" defaultColWidth="11.42578125" defaultRowHeight="15"/>
  <cols>
    <col min="1" max="1" width="18.7109375" bestFit="1" customWidth="1"/>
    <col min="3" max="3" width="44.140625" bestFit="1" customWidth="1"/>
    <col min="5" max="5" width="57.5703125" bestFit="1" customWidth="1"/>
    <col min="7" max="7" width="28.42578125" bestFit="1" customWidth="1"/>
    <col min="9" max="9" width="41.28515625" bestFit="1" customWidth="1"/>
    <col min="11" max="11" width="109.42578125" bestFit="1" customWidth="1"/>
  </cols>
  <sheetData>
    <row r="1" spans="1:16">
      <c r="A1" s="1" t="s">
        <v>8</v>
      </c>
      <c r="C1" s="1" t="s">
        <v>10</v>
      </c>
      <c r="E1" s="1" t="s">
        <v>13</v>
      </c>
      <c r="G1" t="s">
        <v>81</v>
      </c>
      <c r="I1" s="1" t="s">
        <v>37</v>
      </c>
    </row>
    <row r="2" spans="1:16" ht="14.45" customHeight="1">
      <c r="A2" s="3" t="s">
        <v>35</v>
      </c>
      <c r="C2" s="4" t="s">
        <v>38</v>
      </c>
      <c r="E2" s="4" t="s">
        <v>36</v>
      </c>
      <c r="G2" t="s">
        <v>83</v>
      </c>
      <c r="I2" s="5" t="s">
        <v>44</v>
      </c>
      <c r="L2" s="6"/>
      <c r="M2" s="6"/>
      <c r="N2" s="6"/>
      <c r="O2" s="6"/>
      <c r="P2" s="7"/>
    </row>
    <row r="3" spans="1:16" ht="14.45" customHeight="1">
      <c r="A3" s="3" t="s">
        <v>39</v>
      </c>
      <c r="C3" s="4" t="s">
        <v>33</v>
      </c>
      <c r="E3" s="4" t="s">
        <v>86</v>
      </c>
      <c r="G3" t="s">
        <v>84</v>
      </c>
      <c r="I3" s="8" t="s">
        <v>45</v>
      </c>
      <c r="L3" s="9"/>
      <c r="M3" s="9"/>
      <c r="N3" s="9"/>
      <c r="O3" s="9"/>
      <c r="P3" s="10"/>
    </row>
    <row r="4" spans="1:16" ht="14.45" customHeight="1">
      <c r="A4" s="3" t="s">
        <v>40</v>
      </c>
      <c r="C4" s="4" t="s">
        <v>34</v>
      </c>
      <c r="E4" s="4" t="s">
        <v>41</v>
      </c>
      <c r="G4" t="s">
        <v>85</v>
      </c>
      <c r="I4" s="11" t="s">
        <v>46</v>
      </c>
      <c r="L4" s="9"/>
      <c r="M4" s="9"/>
      <c r="N4" s="9"/>
      <c r="O4" s="9"/>
      <c r="P4" s="10"/>
    </row>
    <row r="5" spans="1:16" ht="14.45" customHeight="1">
      <c r="A5" s="3" t="s">
        <v>42</v>
      </c>
      <c r="C5" s="4" t="s">
        <v>32</v>
      </c>
      <c r="G5" t="s">
        <v>82</v>
      </c>
      <c r="I5" s="8" t="s">
        <v>47</v>
      </c>
      <c r="L5" s="9"/>
      <c r="M5" s="9"/>
      <c r="N5" s="9"/>
      <c r="O5" s="9"/>
      <c r="P5" s="10"/>
    </row>
    <row r="6" spans="1:16" ht="14.45" customHeight="1">
      <c r="A6" s="3" t="s">
        <v>31</v>
      </c>
      <c r="I6" s="8" t="s">
        <v>48</v>
      </c>
      <c r="L6" s="9"/>
      <c r="M6" s="9"/>
      <c r="N6" s="9"/>
      <c r="O6" s="9"/>
      <c r="P6" s="10"/>
    </row>
    <row r="7" spans="1:16" ht="14.45" customHeight="1">
      <c r="A7" s="3" t="s">
        <v>43</v>
      </c>
      <c r="I7" s="8" t="s">
        <v>49</v>
      </c>
      <c r="L7" s="9"/>
      <c r="M7" s="9"/>
      <c r="N7" s="9"/>
      <c r="O7" s="9"/>
      <c r="P7" s="10"/>
    </row>
    <row r="8" spans="1:16" ht="14.45" customHeight="1">
      <c r="A8" s="2"/>
      <c r="I8" s="8" t="s">
        <v>50</v>
      </c>
      <c r="L8" s="9"/>
      <c r="M8" s="9"/>
      <c r="N8" s="9"/>
      <c r="O8" s="9"/>
      <c r="P8" s="10"/>
    </row>
    <row r="9" spans="1:16" ht="14.45" customHeight="1">
      <c r="I9" s="8" t="s">
        <v>51</v>
      </c>
      <c r="L9" s="9"/>
      <c r="M9" s="9"/>
      <c r="N9" s="9"/>
      <c r="O9" s="9"/>
      <c r="P9" s="10"/>
    </row>
    <row r="10" spans="1:16" ht="14.45" customHeight="1">
      <c r="I10" s="8" t="s">
        <v>52</v>
      </c>
      <c r="L10" s="9"/>
      <c r="M10" s="9"/>
      <c r="N10" s="9"/>
      <c r="O10" s="9"/>
      <c r="P10" s="10"/>
    </row>
    <row r="11" spans="1:16" ht="14.45" customHeight="1">
      <c r="I11" s="12" t="s">
        <v>53</v>
      </c>
      <c r="L11" s="13"/>
      <c r="M11" s="13"/>
      <c r="N11" s="13"/>
      <c r="O11" s="13"/>
      <c r="P11" s="14"/>
    </row>
    <row r="12" spans="1:16" ht="14.45" customHeight="1">
      <c r="I12" s="8" t="s">
        <v>54</v>
      </c>
      <c r="L12" s="9"/>
      <c r="M12" s="9"/>
      <c r="N12" s="9"/>
      <c r="O12" s="9"/>
      <c r="P12" s="10"/>
    </row>
    <row r="13" spans="1:16" ht="14.45" customHeight="1">
      <c r="I13" s="8" t="s">
        <v>55</v>
      </c>
      <c r="L13" s="9"/>
      <c r="M13" s="9"/>
      <c r="N13" s="9"/>
      <c r="O13" s="9"/>
      <c r="P13" s="10"/>
    </row>
    <row r="14" spans="1:16" ht="14.45" customHeight="1">
      <c r="I14" s="8" t="s">
        <v>56</v>
      </c>
      <c r="L14" s="9"/>
      <c r="M14" s="9"/>
      <c r="N14" s="9"/>
      <c r="O14" s="9"/>
      <c r="P14" s="10"/>
    </row>
    <row r="15" spans="1:16" ht="14.45" customHeight="1">
      <c r="I15" s="8" t="s">
        <v>57</v>
      </c>
      <c r="L15" s="9"/>
      <c r="M15" s="9"/>
      <c r="N15" s="9"/>
      <c r="O15" s="9"/>
      <c r="P15" s="10"/>
    </row>
    <row r="16" spans="1:16" ht="14.45" customHeight="1">
      <c r="I16" s="8" t="s">
        <v>58</v>
      </c>
      <c r="L16" s="9"/>
      <c r="M16" s="9"/>
      <c r="N16" s="9"/>
      <c r="O16" s="9"/>
      <c r="P16" s="10"/>
    </row>
    <row r="17" spans="9:16" ht="14.45" customHeight="1">
      <c r="I17" s="8" t="s">
        <v>59</v>
      </c>
      <c r="L17" s="9"/>
      <c r="M17" s="9"/>
      <c r="N17" s="9"/>
      <c r="O17" s="9"/>
      <c r="P17" s="10"/>
    </row>
    <row r="18" spans="9:16" ht="14.45" customHeight="1">
      <c r="I18" s="8" t="s">
        <v>60</v>
      </c>
      <c r="L18" s="9"/>
      <c r="M18" s="9"/>
      <c r="N18" s="9"/>
      <c r="O18" s="9"/>
      <c r="P18" s="10"/>
    </row>
    <row r="19" spans="9:16" ht="14.45" customHeight="1">
      <c r="I19" s="8" t="s">
        <v>61</v>
      </c>
      <c r="L19" s="9"/>
      <c r="M19" s="9"/>
      <c r="N19" s="9"/>
      <c r="O19" s="9"/>
      <c r="P19" s="10"/>
    </row>
    <row r="20" spans="9:16" ht="14.45" customHeight="1">
      <c r="I20" s="8" t="s">
        <v>62</v>
      </c>
      <c r="L20" s="9"/>
      <c r="M20" s="9"/>
      <c r="N20" s="9"/>
      <c r="O20" s="9"/>
      <c r="P20" s="10"/>
    </row>
    <row r="21" spans="9:16" ht="14.45" customHeight="1">
      <c r="I21" s="8" t="s">
        <v>63</v>
      </c>
      <c r="L21" s="9"/>
      <c r="M21" s="9"/>
      <c r="N21" s="9"/>
      <c r="O21" s="9"/>
      <c r="P21" s="10"/>
    </row>
    <row r="22" spans="9:16" ht="14.45" customHeight="1">
      <c r="I22" s="8" t="s">
        <v>64</v>
      </c>
      <c r="L22" s="9"/>
      <c r="M22" s="9"/>
      <c r="N22" s="9"/>
      <c r="O22" s="9"/>
      <c r="P22" s="10"/>
    </row>
    <row r="23" spans="9:16" ht="14.45" customHeight="1">
      <c r="I23" s="8" t="s">
        <v>65</v>
      </c>
      <c r="L23" s="9"/>
      <c r="M23" s="9"/>
      <c r="N23" s="9"/>
      <c r="O23" s="9"/>
      <c r="P23" s="10"/>
    </row>
    <row r="24" spans="9:16" ht="14.45" customHeight="1">
      <c r="I24" s="8" t="s">
        <v>66</v>
      </c>
      <c r="L24" s="9"/>
      <c r="M24" s="9"/>
      <c r="N24" s="9"/>
      <c r="O24" s="9"/>
      <c r="P24" s="10"/>
    </row>
    <row r="25" spans="9:16" ht="14.45" customHeight="1">
      <c r="I25" s="8" t="s">
        <v>67</v>
      </c>
      <c r="L25" s="9"/>
      <c r="M25" s="9"/>
      <c r="N25" s="9"/>
      <c r="O25" s="9"/>
      <c r="P25" s="10"/>
    </row>
    <row r="26" spans="9:16" ht="14.45" customHeight="1">
      <c r="I26" s="8" t="s">
        <v>68</v>
      </c>
      <c r="L26" s="9"/>
      <c r="M26" s="9"/>
      <c r="N26" s="9"/>
      <c r="O26" s="9"/>
      <c r="P26" s="10"/>
    </row>
    <row r="27" spans="9:16" ht="14.45" customHeight="1">
      <c r="I27" s="8" t="s">
        <v>69</v>
      </c>
      <c r="L27" s="9"/>
      <c r="M27" s="9"/>
      <c r="N27" s="9"/>
      <c r="O27" s="9"/>
      <c r="P27" s="10"/>
    </row>
    <row r="28" spans="9:16" ht="14.45" customHeight="1">
      <c r="I28" s="8" t="s">
        <v>70</v>
      </c>
      <c r="L28" s="9"/>
      <c r="M28" s="9"/>
      <c r="N28" s="9"/>
      <c r="O28" s="9"/>
      <c r="P28" s="10"/>
    </row>
    <row r="29" spans="9:16" ht="14.45" customHeight="1">
      <c r="I29" s="8" t="s">
        <v>71</v>
      </c>
      <c r="L29" s="9"/>
      <c r="M29" s="9"/>
      <c r="N29" s="9"/>
      <c r="O29" s="9"/>
      <c r="P29" s="10"/>
    </row>
    <row r="30" spans="9:16">
      <c r="I30" s="8" t="s">
        <v>72</v>
      </c>
      <c r="L30" s="9"/>
      <c r="M30" s="9"/>
      <c r="N30" s="9"/>
      <c r="O30" s="9"/>
      <c r="P30" s="10"/>
    </row>
    <row r="31" spans="9:16" ht="14.45" customHeight="1">
      <c r="I31" s="8" t="s">
        <v>73</v>
      </c>
      <c r="L31" s="9"/>
      <c r="M31" s="9"/>
      <c r="N31" s="9"/>
      <c r="O31" s="9"/>
      <c r="P31" s="10"/>
    </row>
    <row r="32" spans="9:16" ht="14.45" customHeight="1">
      <c r="I32" s="8" t="s">
        <v>74</v>
      </c>
      <c r="L32" s="9"/>
      <c r="M32" s="9"/>
      <c r="N32" s="9"/>
      <c r="O32" s="9"/>
      <c r="P32" s="10"/>
    </row>
    <row r="33" spans="9:16" ht="14.45" customHeight="1">
      <c r="I33" s="8" t="s">
        <v>75</v>
      </c>
      <c r="L33" s="9"/>
      <c r="M33" s="9"/>
      <c r="N33" s="9"/>
      <c r="O33" s="9"/>
      <c r="P33" s="10"/>
    </row>
    <row r="34" spans="9:16" ht="14.45" customHeight="1">
      <c r="I34" s="8" t="s">
        <v>76</v>
      </c>
      <c r="L34" s="9"/>
      <c r="M34" s="9"/>
      <c r="N34" s="9"/>
      <c r="O34" s="9"/>
      <c r="P34" s="10"/>
    </row>
    <row r="35" spans="9:16" ht="14.45" customHeight="1">
      <c r="I35" s="8" t="s">
        <v>77</v>
      </c>
      <c r="L35" s="9"/>
      <c r="M35" s="9"/>
      <c r="N35" s="9"/>
      <c r="O35" s="9"/>
      <c r="P35" s="10"/>
    </row>
    <row r="36" spans="9:16" ht="14.45" customHeight="1">
      <c r="I36" s="8" t="s">
        <v>78</v>
      </c>
      <c r="L36" s="9"/>
      <c r="M36" s="9"/>
      <c r="N36" s="9"/>
      <c r="O36" s="9"/>
      <c r="P36" s="10"/>
    </row>
    <row r="37" spans="9:16" ht="14.45" customHeight="1">
      <c r="I37" s="8" t="s">
        <v>79</v>
      </c>
      <c r="L37" s="9"/>
      <c r="M37" s="9"/>
      <c r="N37" s="9"/>
      <c r="O37" s="9"/>
      <c r="P37" s="10"/>
    </row>
    <row r="38" spans="9:16" ht="14.45" customHeight="1">
      <c r="I38" s="8" t="s">
        <v>80</v>
      </c>
      <c r="L38" s="9"/>
      <c r="M38" s="9"/>
      <c r="N38" s="9"/>
      <c r="O38" s="9"/>
      <c r="P38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E320090F76A408B35B034E0CB4FE4" ma:contentTypeVersion="13" ma:contentTypeDescription="Crear nuevo documento." ma:contentTypeScope="" ma:versionID="b70e1a166615836ce8a05f3fa43dc34a">
  <xsd:schema xmlns:xsd="http://www.w3.org/2001/XMLSchema" xmlns:xs="http://www.w3.org/2001/XMLSchema" xmlns:p="http://schemas.microsoft.com/office/2006/metadata/properties" xmlns:ns2="06bebecf-fee1-4f27-b5e7-20d978649f14" xmlns:ns3="ee7b5bcd-3924-41a4-8d36-31d1ec7a4d42" targetNamespace="http://schemas.microsoft.com/office/2006/metadata/properties" ma:root="true" ma:fieldsID="ff1c8c2db06ddfe42fc2b08db8e6db25" ns2:_="" ns3:_="">
    <xsd:import namespace="06bebecf-fee1-4f27-b5e7-20d978649f14"/>
    <xsd:import namespace="ee7b5bcd-3924-41a4-8d36-31d1ec7a4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becf-fee1-4f27-b5e7-20d978649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b5bcd-3924-41a4-8d36-31d1ec7a4d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6f48c0-5f95-41a6-89df-eb2423e2e4fc}" ma:internalName="TaxCatchAll" ma:showField="CatchAllData" ma:web="ee7b5bcd-3924-41a4-8d36-31d1ec7a4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ebecf-fee1-4f27-b5e7-20d978649f14">
      <Terms xmlns="http://schemas.microsoft.com/office/infopath/2007/PartnerControls"/>
    </lcf76f155ced4ddcb4097134ff3c332f>
    <TaxCatchAll xmlns="ee7b5bcd-3924-41a4-8d36-31d1ec7a4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DFFA9-4D86-4F6A-A4EC-B394AEE93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ebecf-fee1-4f27-b5e7-20d978649f14"/>
    <ds:schemaRef ds:uri="ee7b5bcd-3924-41a4-8d36-31d1ec7a4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1BDA3C-1D1F-4B6E-92A0-EEBD468F2A88}">
  <ds:schemaRefs>
    <ds:schemaRef ds:uri="06bebecf-fee1-4f27-b5e7-20d978649f14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e7b5bcd-3924-41a4-8d36-31d1ec7a4d4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989C7AD-054A-4C13-BE26-FCF72200E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>Rama Judicial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Bernardo Hernandez Uriza</dc:creator>
  <cp:keywords/>
  <dc:description/>
  <cp:lastModifiedBy>USER</cp:lastModifiedBy>
  <cp:revision/>
  <cp:lastPrinted>2024-02-07T13:50:26Z</cp:lastPrinted>
  <dcterms:created xsi:type="dcterms:W3CDTF">2023-03-27T21:41:07Z</dcterms:created>
  <dcterms:modified xsi:type="dcterms:W3CDTF">2024-02-07T15:01:44Z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0x01010064AE320090F76A408B35B034E0CB4FE4</vt:lpwstr>
  </property>
  <property fmtid="{D5CDD505-2E9C-101B-9397-08002B2CF9AE}" pid="3" name="MediaServiceImageTags">
    <vt:lpwstr/>
  </property>
</Properties>
</file>