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D:\Rama Judicial\SRPA\CESPA\SIGCMA\09 MATRIZ DE RIESGOS\2023\"/>
    </mc:Choice>
  </mc:AlternateContent>
  <xr:revisionPtr revIDLastSave="0" documentId="13_ncr:1_{6249BE81-6E15-4425-B5F2-2A44ECF62E34}" xr6:coauthVersionLast="47" xr6:coauthVersionMax="47" xr10:uidLastSave="{00000000-0000-0000-0000-000000000000}"/>
  <bookViews>
    <workbookView xWindow="-120" yWindow="-120" windowWidth="29040" windowHeight="15720" tabRatio="833" activeTab="9" xr2:uid="{00000000-000D-0000-FFFF-FFFF00000000}"/>
  </bookViews>
  <sheets>
    <sheet name="Presentacion " sheetId="10" r:id="rId1"/>
    <sheet name="Análisis de Contexto " sheetId="12" r:id="rId2"/>
    <sheet name="Estrategias" sheetId="25" r:id="rId3"/>
    <sheet name="Mapa Final" sheetId="1" r:id="rId4"/>
    <sheet name="Hoja1" sheetId="13" state="hidden" r:id="rId5"/>
    <sheet name="LISTA" sheetId="2" state="hidden" r:id="rId6"/>
    <sheet name="Seguimiento 1 Trimestre" sheetId="16" r:id="rId7"/>
    <sheet name="Seguimiento 2 Trimestre" sheetId="22" r:id="rId8"/>
    <sheet name="Seguimiento 3 Trimestre" sheetId="26" r:id="rId9"/>
    <sheet name="Seguimiento 4 Trimestre" sheetId="27" r:id="rId10"/>
    <sheet name="Instructivo" sheetId="20" r:id="rId11"/>
    <sheet name="Clasificación Riesgo" sheetId="4" r:id="rId12"/>
    <sheet name="Tabla Impacto " sheetId="21" r:id="rId13"/>
    <sheet name="Tabla probabilidad" sheetId="5" r:id="rId14"/>
    <sheet name="Tabla Valoración de Controles" sheetId="7" r:id="rId15"/>
    <sheet name="Matriz de Calor" sheetId="15"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0" i="27" l="1"/>
  <c r="M60" i="27"/>
  <c r="L60" i="27"/>
  <c r="K60" i="27"/>
  <c r="J60" i="27"/>
  <c r="I60" i="27"/>
  <c r="H60" i="27"/>
  <c r="G60" i="27"/>
  <c r="F60" i="27"/>
  <c r="E60" i="27"/>
  <c r="D60" i="27"/>
  <c r="C60" i="27"/>
  <c r="B60" i="27"/>
  <c r="A60" i="27"/>
  <c r="N55" i="27"/>
  <c r="M55" i="27"/>
  <c r="L55" i="27"/>
  <c r="K55" i="27"/>
  <c r="J55" i="27"/>
  <c r="I55" i="27"/>
  <c r="H55" i="27"/>
  <c r="G55" i="27"/>
  <c r="F55" i="27"/>
  <c r="E55" i="27"/>
  <c r="D55" i="27"/>
  <c r="C55" i="27"/>
  <c r="B55" i="27"/>
  <c r="A55" i="27"/>
  <c r="N50" i="27"/>
  <c r="M50" i="27"/>
  <c r="L50" i="27"/>
  <c r="K50" i="27"/>
  <c r="J50" i="27"/>
  <c r="I50" i="27"/>
  <c r="H50" i="27"/>
  <c r="G50" i="27"/>
  <c r="F50" i="27"/>
  <c r="E50" i="27"/>
  <c r="D50" i="27"/>
  <c r="C50" i="27"/>
  <c r="B50" i="27"/>
  <c r="A50" i="27"/>
  <c r="N45" i="27"/>
  <c r="M45" i="27"/>
  <c r="L45" i="27"/>
  <c r="K45" i="27"/>
  <c r="J45" i="27"/>
  <c r="I45" i="27"/>
  <c r="H45" i="27"/>
  <c r="G45" i="27"/>
  <c r="F45" i="27"/>
  <c r="E45" i="27"/>
  <c r="D45" i="27"/>
  <c r="C45" i="27"/>
  <c r="B45" i="27"/>
  <c r="A45" i="27"/>
  <c r="N40" i="27"/>
  <c r="M40" i="27"/>
  <c r="L40" i="27"/>
  <c r="K40" i="27"/>
  <c r="J40" i="27"/>
  <c r="I40" i="27"/>
  <c r="H40" i="27"/>
  <c r="G40" i="27"/>
  <c r="F40" i="27"/>
  <c r="E40" i="27"/>
  <c r="D40" i="27"/>
  <c r="C40" i="27"/>
  <c r="B40" i="27"/>
  <c r="A40" i="27"/>
  <c r="N35" i="27"/>
  <c r="M35" i="27"/>
  <c r="L35" i="27"/>
  <c r="K35" i="27"/>
  <c r="J35" i="27"/>
  <c r="I35" i="27"/>
  <c r="H35" i="27"/>
  <c r="G35" i="27"/>
  <c r="F35" i="27"/>
  <c r="E35" i="27"/>
  <c r="D35" i="27"/>
  <c r="C35" i="27"/>
  <c r="B35" i="27"/>
  <c r="A35" i="27"/>
  <c r="N30" i="27"/>
  <c r="M30" i="27"/>
  <c r="L30" i="27"/>
  <c r="K30" i="27"/>
  <c r="J30" i="27"/>
  <c r="I30" i="27"/>
  <c r="H30" i="27"/>
  <c r="G30" i="27"/>
  <c r="F30" i="27"/>
  <c r="E30" i="27"/>
  <c r="D30" i="27"/>
  <c r="C30" i="27"/>
  <c r="B30" i="27"/>
  <c r="A30" i="27"/>
  <c r="N25" i="27"/>
  <c r="M25" i="27"/>
  <c r="L25" i="27"/>
  <c r="K25" i="27"/>
  <c r="J25" i="27"/>
  <c r="I25" i="27"/>
  <c r="H25" i="27"/>
  <c r="G25" i="27"/>
  <c r="F25" i="27"/>
  <c r="E25" i="27"/>
  <c r="D25" i="27"/>
  <c r="C25" i="27"/>
  <c r="B25" i="27"/>
  <c r="A25" i="27"/>
  <c r="N20" i="27"/>
  <c r="M20" i="27"/>
  <c r="L20" i="27"/>
  <c r="K20" i="27"/>
  <c r="J20" i="27"/>
  <c r="I20" i="27"/>
  <c r="H20" i="27"/>
  <c r="G20" i="27"/>
  <c r="F20" i="27"/>
  <c r="E20" i="27"/>
  <c r="D20" i="27"/>
  <c r="C20" i="27"/>
  <c r="B20" i="27"/>
  <c r="A20" i="27"/>
  <c r="N15" i="27"/>
  <c r="M15" i="27"/>
  <c r="L15" i="27"/>
  <c r="K15" i="27"/>
  <c r="J15" i="27"/>
  <c r="I15" i="27"/>
  <c r="H15" i="27"/>
  <c r="G15" i="27"/>
  <c r="F15" i="27"/>
  <c r="E15" i="27"/>
  <c r="D15" i="27"/>
  <c r="C15" i="27"/>
  <c r="B15" i="27"/>
  <c r="A15" i="27"/>
  <c r="N10" i="27"/>
  <c r="M10" i="27"/>
  <c r="L10" i="27"/>
  <c r="K10" i="27"/>
  <c r="J10" i="27"/>
  <c r="I10" i="27"/>
  <c r="H10" i="27"/>
  <c r="G10" i="27"/>
  <c r="F10" i="27"/>
  <c r="E10" i="27"/>
  <c r="D10" i="27"/>
  <c r="C10" i="27"/>
  <c r="B10" i="27"/>
  <c r="A10" i="27"/>
  <c r="D6" i="27"/>
  <c r="D5" i="27"/>
  <c r="D4" i="27"/>
  <c r="N60" i="26"/>
  <c r="G60" i="26"/>
  <c r="F60" i="26"/>
  <c r="E60" i="26"/>
  <c r="D60" i="26"/>
  <c r="C60" i="26"/>
  <c r="B60" i="26"/>
  <c r="A60" i="26"/>
  <c r="N55" i="26"/>
  <c r="G55" i="26"/>
  <c r="F55" i="26"/>
  <c r="E55" i="26"/>
  <c r="D55" i="26"/>
  <c r="C55" i="26"/>
  <c r="B55" i="26"/>
  <c r="A55" i="26"/>
  <c r="N50" i="26"/>
  <c r="G50" i="26"/>
  <c r="F50" i="26"/>
  <c r="E50" i="26"/>
  <c r="D50" i="26"/>
  <c r="C50" i="26"/>
  <c r="B50" i="26"/>
  <c r="A50" i="26"/>
  <c r="N45" i="26"/>
  <c r="G45" i="26"/>
  <c r="F45" i="26"/>
  <c r="E45" i="26"/>
  <c r="D45" i="26"/>
  <c r="C45" i="26"/>
  <c r="B45" i="26"/>
  <c r="A45" i="26"/>
  <c r="N40" i="26"/>
  <c r="G40" i="26"/>
  <c r="F40" i="26"/>
  <c r="E40" i="26"/>
  <c r="D40" i="26"/>
  <c r="C40" i="26"/>
  <c r="B40" i="26"/>
  <c r="A40" i="26"/>
  <c r="N35" i="26"/>
  <c r="G35" i="26"/>
  <c r="F35" i="26"/>
  <c r="E35" i="26"/>
  <c r="D35" i="26"/>
  <c r="C35" i="26"/>
  <c r="B35" i="26"/>
  <c r="A35" i="26"/>
  <c r="N30" i="26"/>
  <c r="G30" i="26"/>
  <c r="F30" i="26"/>
  <c r="E30" i="26"/>
  <c r="D30" i="26"/>
  <c r="C30" i="26"/>
  <c r="B30" i="26"/>
  <c r="A30" i="26"/>
  <c r="N25" i="26"/>
  <c r="G25" i="26"/>
  <c r="F25" i="26"/>
  <c r="E25" i="26"/>
  <c r="D25" i="26"/>
  <c r="C25" i="26"/>
  <c r="B25" i="26"/>
  <c r="A25" i="26"/>
  <c r="N20" i="26"/>
  <c r="G20" i="26"/>
  <c r="F20" i="26"/>
  <c r="E20" i="26"/>
  <c r="D20" i="26"/>
  <c r="C20" i="26"/>
  <c r="B20" i="26"/>
  <c r="A20" i="26"/>
  <c r="N15" i="26"/>
  <c r="G15" i="26"/>
  <c r="F15" i="26"/>
  <c r="E15" i="26"/>
  <c r="D15" i="26"/>
  <c r="C15" i="26"/>
  <c r="B15" i="26"/>
  <c r="A15" i="26"/>
  <c r="N10" i="26"/>
  <c r="G10" i="26"/>
  <c r="F10" i="26"/>
  <c r="E10" i="26"/>
  <c r="D10" i="26"/>
  <c r="C10" i="26"/>
  <c r="B10" i="26"/>
  <c r="A10" i="26"/>
  <c r="D6" i="26"/>
  <c r="D5" i="26"/>
  <c r="D4" i="26"/>
  <c r="N30" i="16" l="1"/>
  <c r="M50" i="1"/>
  <c r="I50" i="1"/>
  <c r="H50" i="26" s="1"/>
  <c r="T64" i="1" l="1"/>
  <c r="Q64" i="1"/>
  <c r="T63" i="1"/>
  <c r="Q63" i="1"/>
  <c r="T62" i="1"/>
  <c r="Q62" i="1"/>
  <c r="T61" i="1"/>
  <c r="Q61" i="1"/>
  <c r="T60" i="1"/>
  <c r="Q60" i="1"/>
  <c r="M60" i="1"/>
  <c r="L60" i="1"/>
  <c r="I60" i="26" s="1"/>
  <c r="J60" i="1"/>
  <c r="I60" i="1"/>
  <c r="H60" i="26" s="1"/>
  <c r="T59" i="1"/>
  <c r="Q59" i="1"/>
  <c r="T58" i="1"/>
  <c r="Q58" i="1"/>
  <c r="T57" i="1"/>
  <c r="Q57" i="1"/>
  <c r="T56" i="1"/>
  <c r="Q56" i="1"/>
  <c r="T55" i="1"/>
  <c r="Q55" i="1"/>
  <c r="M55" i="1"/>
  <c r="L55" i="1"/>
  <c r="I55" i="26" s="1"/>
  <c r="J55" i="1"/>
  <c r="I55" i="1"/>
  <c r="H55" i="26" s="1"/>
  <c r="T54" i="1"/>
  <c r="Q54" i="1"/>
  <c r="T53" i="1"/>
  <c r="Q53" i="1"/>
  <c r="AD53" i="1" s="1"/>
  <c r="AC53" i="1" s="1"/>
  <c r="T52" i="1"/>
  <c r="Q52" i="1"/>
  <c r="AD52" i="1" s="1"/>
  <c r="AC52" i="1" s="1"/>
  <c r="T51" i="1"/>
  <c r="Q51" i="1"/>
  <c r="T50" i="1"/>
  <c r="Q50" i="1"/>
  <c r="AD50" i="1" s="1"/>
  <c r="L50" i="1"/>
  <c r="I50" i="26" s="1"/>
  <c r="J50" i="1"/>
  <c r="T49" i="1"/>
  <c r="Q49" i="1"/>
  <c r="T48" i="1"/>
  <c r="Q48" i="1"/>
  <c r="T47" i="1"/>
  <c r="Q47" i="1"/>
  <c r="T46" i="1"/>
  <c r="Q46" i="1"/>
  <c r="T45" i="1"/>
  <c r="Q45" i="1"/>
  <c r="M45" i="1"/>
  <c r="L45" i="1"/>
  <c r="I45" i="26" s="1"/>
  <c r="J45" i="1"/>
  <c r="I45" i="1"/>
  <c r="H45" i="26" s="1"/>
  <c r="T44" i="1"/>
  <c r="Q44" i="1"/>
  <c r="T43" i="1"/>
  <c r="Q43" i="1"/>
  <c r="T42" i="1"/>
  <c r="Q42" i="1"/>
  <c r="T41" i="1"/>
  <c r="Q41" i="1"/>
  <c r="T40" i="1"/>
  <c r="Q40" i="1"/>
  <c r="M40" i="1"/>
  <c r="L40" i="1"/>
  <c r="I40" i="26" s="1"/>
  <c r="J40" i="1"/>
  <c r="I40" i="1"/>
  <c r="H40" i="26" s="1"/>
  <c r="T39" i="1"/>
  <c r="Q39" i="1"/>
  <c r="T38" i="1"/>
  <c r="Q38" i="1"/>
  <c r="T37" i="1"/>
  <c r="Q37" i="1"/>
  <c r="T36" i="1"/>
  <c r="Q36" i="1"/>
  <c r="T35" i="1"/>
  <c r="Q35" i="1"/>
  <c r="M35" i="1"/>
  <c r="L35" i="1"/>
  <c r="I35" i="26" s="1"/>
  <c r="J35" i="1"/>
  <c r="I35" i="1"/>
  <c r="H35" i="26" s="1"/>
  <c r="T34" i="1"/>
  <c r="Q34" i="1"/>
  <c r="T33" i="1"/>
  <c r="Q33" i="1"/>
  <c r="T32" i="1"/>
  <c r="Q32" i="1"/>
  <c r="T31" i="1"/>
  <c r="Q31" i="1"/>
  <c r="T30" i="1"/>
  <c r="Q30" i="1"/>
  <c r="M30" i="1"/>
  <c r="L30" i="1"/>
  <c r="I30" i="26" s="1"/>
  <c r="J30" i="1"/>
  <c r="I30" i="1"/>
  <c r="H30" i="26" s="1"/>
  <c r="T29" i="1"/>
  <c r="Q29" i="1"/>
  <c r="T28" i="1"/>
  <c r="Q28" i="1"/>
  <c r="T27" i="1"/>
  <c r="Q27" i="1"/>
  <c r="T26" i="1"/>
  <c r="Q26" i="1"/>
  <c r="T25" i="1"/>
  <c r="Q25" i="1"/>
  <c r="M25" i="1"/>
  <c r="L25" i="1"/>
  <c r="I25" i="26" s="1"/>
  <c r="J25" i="1"/>
  <c r="I25" i="1"/>
  <c r="H25" i="26" s="1"/>
  <c r="T24" i="1"/>
  <c r="Q24" i="1"/>
  <c r="T23" i="1"/>
  <c r="Q23" i="1"/>
  <c r="T22" i="1"/>
  <c r="Q22" i="1"/>
  <c r="T21" i="1"/>
  <c r="Q21" i="1"/>
  <c r="T20" i="1"/>
  <c r="Q20" i="1"/>
  <c r="M20" i="1"/>
  <c r="L20" i="1"/>
  <c r="I20" i="26" s="1"/>
  <c r="J20" i="1"/>
  <c r="Z22" i="1" s="1"/>
  <c r="Y22" i="1" s="1"/>
  <c r="I20" i="1"/>
  <c r="H20" i="26" s="1"/>
  <c r="T19" i="1"/>
  <c r="Q19" i="1"/>
  <c r="T18" i="1"/>
  <c r="Q18" i="1"/>
  <c r="T17" i="1"/>
  <c r="Q17" i="1"/>
  <c r="T16" i="1"/>
  <c r="Q16" i="1"/>
  <c r="T15" i="1"/>
  <c r="Q15" i="1"/>
  <c r="M15" i="1"/>
  <c r="L15" i="1"/>
  <c r="I15" i="26" s="1"/>
  <c r="J15" i="1"/>
  <c r="I15" i="1"/>
  <c r="H15" i="26" s="1"/>
  <c r="T14" i="1"/>
  <c r="Q14" i="1"/>
  <c r="T13" i="1"/>
  <c r="Q13" i="1"/>
  <c r="T12" i="1"/>
  <c r="Q12" i="1"/>
  <c r="T11" i="1"/>
  <c r="Q11" i="1"/>
  <c r="T10" i="1"/>
  <c r="Q10" i="1"/>
  <c r="M10" i="1"/>
  <c r="L10" i="1"/>
  <c r="I10" i="26" s="1"/>
  <c r="J10" i="1"/>
  <c r="I10" i="1"/>
  <c r="H10" i="26" s="1"/>
  <c r="Z47" i="1" l="1"/>
  <c r="Y47" i="1" s="1"/>
  <c r="N55" i="1"/>
  <c r="J55" i="26" s="1"/>
  <c r="Z42" i="1"/>
  <c r="Y42" i="1" s="1"/>
  <c r="Z62" i="1"/>
  <c r="Y62" i="1" s="1"/>
  <c r="AD10" i="1"/>
  <c r="AC10" i="1" s="1"/>
  <c r="AD24" i="1"/>
  <c r="AC24" i="1" s="1"/>
  <c r="AD30" i="1"/>
  <c r="AC30" i="1" s="1"/>
  <c r="AD32" i="1"/>
  <c r="AC32" i="1" s="1"/>
  <c r="AD38" i="1"/>
  <c r="AC38" i="1" s="1"/>
  <c r="AD42" i="1"/>
  <c r="AC42" i="1" s="1"/>
  <c r="AD44" i="1"/>
  <c r="AC44" i="1" s="1"/>
  <c r="AD46" i="1"/>
  <c r="AC46" i="1" s="1"/>
  <c r="Z54" i="1"/>
  <c r="Y54" i="1" s="1"/>
  <c r="AD55" i="1"/>
  <c r="AD57" i="1"/>
  <c r="AC57" i="1" s="1"/>
  <c r="AD61" i="1"/>
  <c r="AC61" i="1" s="1"/>
  <c r="AD63" i="1"/>
  <c r="AC63" i="1" s="1"/>
  <c r="Z36" i="1"/>
  <c r="Y36" i="1" s="1"/>
  <c r="N15" i="1"/>
  <c r="J15" i="26" s="1"/>
  <c r="AD21" i="1"/>
  <c r="AC21" i="1" s="1"/>
  <c r="AD23" i="1"/>
  <c r="AC23" i="1" s="1"/>
  <c r="N25" i="1"/>
  <c r="J25" i="26" s="1"/>
  <c r="AD33" i="1"/>
  <c r="AC33" i="1" s="1"/>
  <c r="N35" i="1"/>
  <c r="J35" i="26" s="1"/>
  <c r="AD35" i="1"/>
  <c r="AD37" i="1"/>
  <c r="AC37" i="1" s="1"/>
  <c r="AD41" i="1"/>
  <c r="AC41" i="1" s="1"/>
  <c r="N45" i="1"/>
  <c r="J45" i="26" s="1"/>
  <c r="AD47" i="1"/>
  <c r="AC47" i="1" s="1"/>
  <c r="AD58" i="1"/>
  <c r="AC58" i="1" s="1"/>
  <c r="AD62" i="1"/>
  <c r="AC62" i="1" s="1"/>
  <c r="AD64" i="1"/>
  <c r="AC64" i="1" s="1"/>
  <c r="AD14" i="1"/>
  <c r="AC14" i="1" s="1"/>
  <c r="AD22" i="1"/>
  <c r="AC22" i="1" s="1"/>
  <c r="AD39" i="1"/>
  <c r="AC39" i="1" s="1"/>
  <c r="AD43" i="1"/>
  <c r="AC43" i="1" s="1"/>
  <c r="AD54" i="1"/>
  <c r="AC54" i="1" s="1"/>
  <c r="N10" i="1"/>
  <c r="J10" i="26" s="1"/>
  <c r="N20" i="1"/>
  <c r="J20" i="26" s="1"/>
  <c r="N30" i="1"/>
  <c r="J30" i="26" s="1"/>
  <c r="N40" i="1"/>
  <c r="J40" i="26" s="1"/>
  <c r="N50" i="1"/>
  <c r="J50" i="26" s="1"/>
  <c r="N60" i="1"/>
  <c r="J60" i="26" s="1"/>
  <c r="AD48" i="1"/>
  <c r="AC48" i="1" s="1"/>
  <c r="AD59" i="1"/>
  <c r="AC59" i="1" s="1"/>
  <c r="Z56" i="1"/>
  <c r="Y56" i="1" s="1"/>
  <c r="Z13" i="1"/>
  <c r="Y13" i="1" s="1"/>
  <c r="X45" i="1"/>
  <c r="X13" i="1"/>
  <c r="X30" i="1"/>
  <c r="X55" i="1"/>
  <c r="X60" i="1"/>
  <c r="Z11" i="1"/>
  <c r="Y11" i="1" s="1"/>
  <c r="Z48" i="1"/>
  <c r="Y48" i="1" s="1"/>
  <c r="X50" i="1"/>
  <c r="X10" i="1"/>
  <c r="X20" i="1"/>
  <c r="Z32" i="1"/>
  <c r="Y32" i="1" s="1"/>
  <c r="X40" i="1"/>
  <c r="Z57" i="1"/>
  <c r="Y57" i="1" s="1"/>
  <c r="X11" i="1"/>
  <c r="X31" i="1"/>
  <c r="X34" i="1"/>
  <c r="X56" i="1"/>
  <c r="X59" i="1"/>
  <c r="AD26" i="1"/>
  <c r="AC26" i="1" s="1"/>
  <c r="AC55" i="1"/>
  <c r="AD11" i="1"/>
  <c r="AC11" i="1" s="1"/>
  <c r="Z12" i="1"/>
  <c r="Y12" i="1" s="1"/>
  <c r="X15" i="1"/>
  <c r="Z18" i="1"/>
  <c r="Y18" i="1" s="1"/>
  <c r="AC50" i="1"/>
  <c r="AD12" i="1"/>
  <c r="AC12" i="1" s="1"/>
  <c r="X12" i="1"/>
  <c r="X25" i="1"/>
  <c r="AD27" i="1"/>
  <c r="AC27" i="1" s="1"/>
  <c r="AC35" i="1"/>
  <c r="AD28" i="1"/>
  <c r="AC28" i="1" s="1"/>
  <c r="AD29" i="1"/>
  <c r="AC29" i="1" s="1"/>
  <c r="AD13" i="1"/>
  <c r="AC13" i="1" s="1"/>
  <c r="AD17" i="1"/>
  <c r="AC17" i="1" s="1"/>
  <c r="Z28" i="1"/>
  <c r="Y28" i="1" s="1"/>
  <c r="Z16" i="1"/>
  <c r="Y16" i="1" s="1"/>
  <c r="Z15" i="1"/>
  <c r="Z14" i="1"/>
  <c r="Y14" i="1" s="1"/>
  <c r="Z29" i="1"/>
  <c r="Y29" i="1" s="1"/>
  <c r="Z17" i="1"/>
  <c r="Y17" i="1" s="1"/>
  <c r="X28" i="1"/>
  <c r="Z26" i="1"/>
  <c r="Y26" i="1" s="1"/>
  <c r="Z25" i="1"/>
  <c r="X29" i="1"/>
  <c r="Z27" i="1"/>
  <c r="Y27" i="1" s="1"/>
  <c r="Z19" i="1"/>
  <c r="Y19" i="1" s="1"/>
  <c r="Z10" i="1"/>
  <c r="X16" i="1"/>
  <c r="AD19" i="1"/>
  <c r="AC19" i="1" s="1"/>
  <c r="X14" i="1"/>
  <c r="AD15" i="1"/>
  <c r="AD16" i="1"/>
  <c r="AC16" i="1" s="1"/>
  <c r="AD18" i="1"/>
  <c r="AC18" i="1" s="1"/>
  <c r="X18" i="1"/>
  <c r="X17" i="1"/>
  <c r="Z20" i="1"/>
  <c r="AD20" i="1"/>
  <c r="Z21" i="1"/>
  <c r="Y21" i="1" s="1"/>
  <c r="X23" i="1"/>
  <c r="AD31" i="1"/>
  <c r="AC31" i="1" s="1"/>
  <c r="Z33" i="1"/>
  <c r="Y33" i="1" s="1"/>
  <c r="X37" i="1"/>
  <c r="Z39" i="1"/>
  <c r="Y39" i="1" s="1"/>
  <c r="Z40" i="1"/>
  <c r="AD40" i="1"/>
  <c r="Z41" i="1"/>
  <c r="Y41" i="1" s="1"/>
  <c r="X43" i="1"/>
  <c r="X49" i="1"/>
  <c r="AD49" i="1"/>
  <c r="AC49" i="1" s="1"/>
  <c r="X51" i="1"/>
  <c r="AD51" i="1"/>
  <c r="AC51" i="1" s="1"/>
  <c r="Z53" i="1"/>
  <c r="Y53" i="1" s="1"/>
  <c r="X57" i="1"/>
  <c r="Z59" i="1"/>
  <c r="Y59" i="1" s="1"/>
  <c r="Z60" i="1"/>
  <c r="AD60" i="1"/>
  <c r="Z61" i="1"/>
  <c r="Y61" i="1" s="1"/>
  <c r="X63" i="1"/>
  <c r="X22" i="1"/>
  <c r="Z24" i="1"/>
  <c r="Y24" i="1" s="1"/>
  <c r="AD25" i="1"/>
  <c r="AD34" i="1"/>
  <c r="AC34" i="1" s="1"/>
  <c r="X35" i="1"/>
  <c r="X36" i="1"/>
  <c r="AD36" i="1"/>
  <c r="AC36" i="1" s="1"/>
  <c r="Z38" i="1"/>
  <c r="Y38" i="1" s="1"/>
  <c r="X42" i="1"/>
  <c r="Z44" i="1"/>
  <c r="Y44" i="1" s="1"/>
  <c r="Z45" i="1"/>
  <c r="AD45" i="1"/>
  <c r="Z46" i="1"/>
  <c r="Y46" i="1" s="1"/>
  <c r="X48" i="1"/>
  <c r="Z52" i="1"/>
  <c r="Y52" i="1" s="1"/>
  <c r="X54" i="1"/>
  <c r="AD56" i="1"/>
  <c r="AC56" i="1" s="1"/>
  <c r="Z58" i="1"/>
  <c r="Y58" i="1" s="1"/>
  <c r="X62" i="1"/>
  <c r="Z64" i="1"/>
  <c r="Y64" i="1" s="1"/>
  <c r="X19" i="1"/>
  <c r="X21" i="1"/>
  <c r="Z23" i="1"/>
  <c r="Y23" i="1" s="1"/>
  <c r="X27" i="1"/>
  <c r="Z30" i="1"/>
  <c r="Z31" i="1"/>
  <c r="Y31" i="1" s="1"/>
  <c r="X33" i="1"/>
  <c r="Z37" i="1"/>
  <c r="Y37" i="1" s="1"/>
  <c r="X39" i="1"/>
  <c r="X41" i="1"/>
  <c r="Z43" i="1"/>
  <c r="Y43" i="1" s="1"/>
  <c r="X47" i="1"/>
  <c r="Z49" i="1"/>
  <c r="Y49" i="1" s="1"/>
  <c r="Z50" i="1"/>
  <c r="Z51" i="1"/>
  <c r="Y51" i="1" s="1"/>
  <c r="X53" i="1"/>
  <c r="X61" i="1"/>
  <c r="Z63" i="1"/>
  <c r="Y63" i="1" s="1"/>
  <c r="X24" i="1"/>
  <c r="X26" i="1"/>
  <c r="X32" i="1"/>
  <c r="Z34" i="1"/>
  <c r="Y34" i="1" s="1"/>
  <c r="Z35" i="1"/>
  <c r="X38" i="1"/>
  <c r="X44" i="1"/>
  <c r="X46" i="1"/>
  <c r="X52" i="1"/>
  <c r="Z55" i="1"/>
  <c r="X58" i="1"/>
  <c r="X64" i="1"/>
  <c r="Y60" i="1" l="1"/>
  <c r="AB60" i="1"/>
  <c r="AA60" i="1" s="1"/>
  <c r="K60" i="26" s="1"/>
  <c r="AC15" i="1"/>
  <c r="AF15" i="1"/>
  <c r="AE15" i="1" s="1"/>
  <c r="L15" i="26" s="1"/>
  <c r="AF45" i="1"/>
  <c r="AE45" i="1" s="1"/>
  <c r="L45" i="26" s="1"/>
  <c r="AC45" i="1"/>
  <c r="AF35" i="1"/>
  <c r="AE35" i="1" s="1"/>
  <c r="L35" i="26" s="1"/>
  <c r="AF55" i="1"/>
  <c r="AE55" i="1" s="1"/>
  <c r="L55" i="26" s="1"/>
  <c r="AB25" i="1"/>
  <c r="AA25" i="1" s="1"/>
  <c r="K25" i="26" s="1"/>
  <c r="Y25" i="1"/>
  <c r="AB45" i="1"/>
  <c r="AA45" i="1" s="1"/>
  <c r="K45" i="26" s="1"/>
  <c r="Y45" i="1"/>
  <c r="AF25" i="1"/>
  <c r="AE25" i="1" s="1"/>
  <c r="L25" i="26" s="1"/>
  <c r="AC25" i="1"/>
  <c r="AC20" i="1"/>
  <c r="AF20" i="1"/>
  <c r="AE20" i="1" s="1"/>
  <c r="L20" i="26" s="1"/>
  <c r="Y15" i="1"/>
  <c r="AB15" i="1"/>
  <c r="AA15" i="1" s="1"/>
  <c r="K15" i="26" s="1"/>
  <c r="Y30" i="1"/>
  <c r="AB30" i="1"/>
  <c r="AA30" i="1" s="1"/>
  <c r="K30" i="26" s="1"/>
  <c r="AB10" i="1"/>
  <c r="AA10" i="1" s="1"/>
  <c r="K10" i="26" s="1"/>
  <c r="Y10" i="1"/>
  <c r="Y55" i="1"/>
  <c r="AB55" i="1"/>
  <c r="AA55" i="1" s="1"/>
  <c r="K55" i="26" s="1"/>
  <c r="Y35" i="1"/>
  <c r="AB35" i="1"/>
  <c r="AA35" i="1" s="1"/>
  <c r="K35" i="26" s="1"/>
  <c r="AC40" i="1"/>
  <c r="AF40" i="1"/>
  <c r="AE40" i="1" s="1"/>
  <c r="L40" i="26" s="1"/>
  <c r="Y50" i="1"/>
  <c r="AB50" i="1"/>
  <c r="AA50" i="1" s="1"/>
  <c r="K50" i="26" s="1"/>
  <c r="AC60" i="1"/>
  <c r="AF60" i="1"/>
  <c r="AE60" i="1" s="1"/>
  <c r="L60" i="26" s="1"/>
  <c r="Y40" i="1"/>
  <c r="AB40" i="1"/>
  <c r="AA40" i="1" s="1"/>
  <c r="K40" i="26" s="1"/>
  <c r="Y20" i="1"/>
  <c r="AB20" i="1"/>
  <c r="AA20" i="1" s="1"/>
  <c r="K20" i="26" s="1"/>
  <c r="AF50" i="1"/>
  <c r="AE50" i="1" s="1"/>
  <c r="L50" i="26" s="1"/>
  <c r="AF30" i="1"/>
  <c r="AE30" i="1" s="1"/>
  <c r="L30" i="26" s="1"/>
  <c r="AF10" i="1"/>
  <c r="AE10" i="1" s="1"/>
  <c r="L10" i="26" s="1"/>
  <c r="AG20" i="1" l="1"/>
  <c r="M20" i="26" s="1"/>
  <c r="AG55" i="1"/>
  <c r="M55" i="26" s="1"/>
  <c r="AG45" i="1"/>
  <c r="M45" i="26" s="1"/>
  <c r="AG30" i="1"/>
  <c r="M30" i="26" s="1"/>
  <c r="AG40" i="1"/>
  <c r="M40" i="26" s="1"/>
  <c r="AG50" i="1"/>
  <c r="M50" i="26" s="1"/>
  <c r="AG35" i="1"/>
  <c r="M35" i="26" s="1"/>
  <c r="AG15" i="1"/>
  <c r="M15" i="26" s="1"/>
  <c r="AG60" i="1"/>
  <c r="M60" i="26" s="1"/>
  <c r="AG10" i="1"/>
  <c r="M10" i="26" s="1"/>
  <c r="AG25" i="1"/>
  <c r="M25" i="26" s="1"/>
  <c r="D60" i="16" l="1"/>
  <c r="D6" i="22" l="1"/>
  <c r="N60" i="22" l="1"/>
  <c r="G60" i="22"/>
  <c r="F60" i="22"/>
  <c r="E60" i="22"/>
  <c r="D60" i="22"/>
  <c r="C60" i="22"/>
  <c r="B60" i="22"/>
  <c r="A60" i="22"/>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N60" i="16"/>
  <c r="G60" i="16"/>
  <c r="F60" i="16"/>
  <c r="E60" i="16"/>
  <c r="C60" i="16"/>
  <c r="B60" i="16"/>
  <c r="A60" i="16"/>
  <c r="N55" i="16"/>
  <c r="G55" i="16"/>
  <c r="F55" i="16"/>
  <c r="E55" i="16"/>
  <c r="D55" i="16"/>
  <c r="C55" i="16"/>
  <c r="B55" i="16"/>
  <c r="A55" i="16"/>
  <c r="N50" i="16"/>
  <c r="G50" i="16"/>
  <c r="F50" i="16"/>
  <c r="E50" i="16"/>
  <c r="D50" i="16"/>
  <c r="C50" i="16"/>
  <c r="B50" i="16"/>
  <c r="A50" i="16"/>
  <c r="N45" i="16"/>
  <c r="G45" i="16"/>
  <c r="F45" i="16"/>
  <c r="E45" i="16"/>
  <c r="D45" i="16"/>
  <c r="C45" i="16"/>
  <c r="B45" i="16"/>
  <c r="A45" i="16"/>
  <c r="N40" i="16"/>
  <c r="G40" i="16"/>
  <c r="F40" i="16"/>
  <c r="E40" i="16"/>
  <c r="D40" i="16"/>
  <c r="C40" i="16"/>
  <c r="B40" i="16"/>
  <c r="A40" i="16"/>
  <c r="N35" i="16"/>
  <c r="G35" i="16"/>
  <c r="F35" i="16"/>
  <c r="E35" i="16"/>
  <c r="D35" i="16"/>
  <c r="C35" i="16"/>
  <c r="B35" i="16"/>
  <c r="A35" i="16"/>
  <c r="G30" i="16"/>
  <c r="F30" i="16"/>
  <c r="E30" i="16"/>
  <c r="D30" i="16"/>
  <c r="C30" i="16"/>
  <c r="B30" i="16"/>
  <c r="A30" i="16"/>
  <c r="N25" i="16"/>
  <c r="F25" i="16"/>
  <c r="E25" i="16"/>
  <c r="D25" i="16"/>
  <c r="C25" i="16"/>
  <c r="B25" i="16"/>
  <c r="A25" i="16"/>
  <c r="N20" i="16"/>
  <c r="G20" i="16"/>
  <c r="F20" i="16"/>
  <c r="E20" i="16"/>
  <c r="D20" i="16"/>
  <c r="C20" i="16"/>
  <c r="B20" i="16"/>
  <c r="A20" i="16"/>
  <c r="N15" i="16"/>
  <c r="G15" i="16"/>
  <c r="F15" i="16"/>
  <c r="E15" i="16"/>
  <c r="D15" i="16"/>
  <c r="C15" i="16"/>
  <c r="B15" i="16"/>
  <c r="A15" i="16"/>
  <c r="N10" i="16"/>
  <c r="G10" i="16"/>
  <c r="F10" i="16"/>
  <c r="E10" i="16"/>
  <c r="D10" i="16"/>
  <c r="C10" i="16"/>
  <c r="B10" i="16"/>
  <c r="A10" i="16"/>
  <c r="I55" i="16" l="1"/>
  <c r="I55" i="22"/>
  <c r="H55" i="16"/>
  <c r="H55" i="22"/>
  <c r="D5" i="22"/>
  <c r="D4" i="22"/>
  <c r="J55" i="22" l="1"/>
  <c r="J55" i="16"/>
  <c r="I15" i="22" l="1"/>
  <c r="I15" i="16"/>
  <c r="I35" i="22"/>
  <c r="I35" i="16"/>
  <c r="I40" i="22"/>
  <c r="I40" i="16"/>
  <c r="I25" i="22"/>
  <c r="I25" i="16"/>
  <c r="I20" i="22"/>
  <c r="I20" i="16"/>
  <c r="I50" i="22"/>
  <c r="I50" i="16"/>
  <c r="I60" i="22"/>
  <c r="I60" i="16"/>
  <c r="I45" i="22"/>
  <c r="I45" i="16"/>
  <c r="I10" i="22"/>
  <c r="I10" i="16"/>
  <c r="I30" i="22" l="1"/>
  <c r="I30" i="16"/>
  <c r="B249" i="21" a="1"/>
  <c r="B249" i="21" l="1"/>
  <c r="L55" i="22"/>
  <c r="L55" i="16"/>
  <c r="D6" i="16"/>
  <c r="D5" i="16"/>
  <c r="D4" i="16"/>
  <c r="G238" i="21"/>
  <c r="H40" i="22" l="1"/>
  <c r="H40" i="16"/>
  <c r="H45" i="22"/>
  <c r="H45" i="16"/>
  <c r="J40" i="22" l="1"/>
  <c r="J40" i="16"/>
  <c r="J45" i="22"/>
  <c r="J45" i="16"/>
  <c r="L45" i="22" l="1"/>
  <c r="L45" i="16"/>
  <c r="L40" i="22"/>
  <c r="L40" i="16"/>
  <c r="K40" i="22"/>
  <c r="K40" i="16"/>
  <c r="K45" i="22"/>
  <c r="K45" i="16"/>
  <c r="H60" i="22" l="1"/>
  <c r="H60" i="16"/>
  <c r="H15" i="22"/>
  <c r="H15" i="16"/>
  <c r="M40" i="22"/>
  <c r="M40" i="16"/>
  <c r="M45" i="22"/>
  <c r="M45" i="16"/>
  <c r="H20" i="22" l="1"/>
  <c r="H20" i="16"/>
  <c r="J15" i="22"/>
  <c r="J15" i="16"/>
  <c r="J60" i="22"/>
  <c r="J60" i="16"/>
  <c r="J20" i="22" l="1"/>
  <c r="J20" i="16"/>
  <c r="K60" i="22"/>
  <c r="K60" i="16"/>
  <c r="K15" i="22"/>
  <c r="K15" i="16"/>
  <c r="L60" i="22"/>
  <c r="L60" i="16"/>
  <c r="L15" i="22"/>
  <c r="L15" i="16"/>
  <c r="K20" i="22" l="1"/>
  <c r="K20" i="16"/>
  <c r="L20" i="22"/>
  <c r="L20" i="16"/>
  <c r="M60" i="22"/>
  <c r="M60" i="16"/>
  <c r="M15" i="22"/>
  <c r="M15" i="16"/>
  <c r="M20" i="22" l="1"/>
  <c r="M20" i="16"/>
  <c r="H35" i="22" l="1"/>
  <c r="H35" i="16"/>
  <c r="J35" i="22" l="1"/>
  <c r="J35" i="16"/>
  <c r="K35" i="22" l="1"/>
  <c r="K35" i="16"/>
  <c r="L35" i="22"/>
  <c r="L35" i="16"/>
  <c r="H25" i="22" l="1"/>
  <c r="H25" i="16"/>
  <c r="M35" i="22"/>
  <c r="M35" i="16"/>
  <c r="H50" i="22" l="1"/>
  <c r="H50" i="16"/>
  <c r="H10" i="22"/>
  <c r="H10" i="16"/>
  <c r="J25" i="22"/>
  <c r="J25" i="16"/>
  <c r="K25" i="22" l="1"/>
  <c r="K25" i="16"/>
  <c r="J50" i="22"/>
  <c r="J50" i="16"/>
  <c r="L25" i="22"/>
  <c r="L25" i="16"/>
  <c r="J10" i="22"/>
  <c r="J10" i="16"/>
  <c r="K10" i="22" l="1"/>
  <c r="K10" i="16"/>
  <c r="M25" i="22"/>
  <c r="M25" i="16"/>
  <c r="K55" i="22"/>
  <c r="K55" i="16"/>
  <c r="K50" i="22"/>
  <c r="K50" i="16"/>
  <c r="M55" i="22" l="1"/>
  <c r="M55" i="16"/>
  <c r="L50" i="22" l="1"/>
  <c r="L50" i="16"/>
  <c r="L10" i="22"/>
  <c r="L10" i="16"/>
  <c r="H30" i="22" l="1"/>
  <c r="H30" i="16"/>
  <c r="M50" i="22"/>
  <c r="M50" i="16"/>
  <c r="M10" i="22"/>
  <c r="M10" i="16"/>
  <c r="K30" i="22" l="1"/>
  <c r="K30" i="16"/>
  <c r="L30" i="22"/>
  <c r="L30" i="16"/>
  <c r="J30" i="22"/>
  <c r="J30" i="16"/>
  <c r="M30" i="22" l="1"/>
  <c r="M3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<sst xmlns="http://schemas.openxmlformats.org/spreadsheetml/2006/main" count="3057" uniqueCount="689">
  <si>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</si>
  <si>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</si>
  <si>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</si>
  <si>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</si>
  <si>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</si>
  <si>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</si>
  <si>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</si>
  <si>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</si>
  <si>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</si>
  <si>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</si>
  <si>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</si>
  <si>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</si>
  <si>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</si>
  <si>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</si>
  <si>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</si>
  <si>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</si>
  <si>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</si>
  <si>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</si>
  <si>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</si>
  <si>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</si>
  <si>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</si>
  <si>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</si>
  <si>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</si>
  <si>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</si>
  <si>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</si>
  <si>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</si>
  <si>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</si>
  <si>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</si>
  <si>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</si>
  <si>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</si>
  <si>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</si>
  <si>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</si>
  <si>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</si>
  <si>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</si>
  <si>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</si>
  <si>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</si>
  <si>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</si>
  <si>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</si>
  <si>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</si>
  <si>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</si>
  <si>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</si>
  <si>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</si>
  <si>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</si>
  <si>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</si>
  <si>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</si>
  <si>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</si>
  <si>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</si>
  <si>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</si>
  <si>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</si>
  <si>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</si>
  <si>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</si>
  <si>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</si>
  <si>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</si>
  <si>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</si>
  <si>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</si>
  <si>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</si>
  <si>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</si>
  <si>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</si>
  <si>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</si>
  <si>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</si>
  <si>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</si>
  <si>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</si>
  <si>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</si>
  <si>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</si>
  <si>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</si>
  <si>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</si>
  <si>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</si>
  <si>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</si>
  <si>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</si>
  <si>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</si>
  <si>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</si>
  <si>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</si>
  <si>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</si>
  <si>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</si>
  <si>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</si>
  <si>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</si>
  <si>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</si>
  <si>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</si>
  <si>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</si>
  <si>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</si>
  <si>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</si>
  <si>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</si>
  <si>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</si>
  <si>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</si>
  <si>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</si>
  <si>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</si>
  <si>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</si>
  <si>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</si>
  <si>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</si>
  <si>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</si>
  <si>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</si>
  <si>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</si>
  <si>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</si>
  <si>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</si>
  <si>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</si>
  <si>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</si>
  <si>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</si>
  <si>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</si>
  <si>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</si>
  <si>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</si>
  <si>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</si>
  <si>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</si>
  <si>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</si>
  <si>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</si>
  <si>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</si>
  <si>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</si>
  <si>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</si>
  <si>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</si>
  <si>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</si>
  <si>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</si>
  <si>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</si>
  <si>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</si>
  <si>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</si>
  <si>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</si>
  <si>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</si>
  <si>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</si>
  <si>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</si>
  <si>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</si>
  <si>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</si>
  <si>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</si>
  <si>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</si>
  <si>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</si>
  <si>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</si>
  <si>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</si>
  <si>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</si>
  <si>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</si>
  <si>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</si>
  <si>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</si>
  <si>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</si>
  <si>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</si>
  <si>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</si>
  <si>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</si>
  <si>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</si>
  <si>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</si>
  <si>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</si>
  <si>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</si>
  <si>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</si>
  <si>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</si>
  <si>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</si>
  <si>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</si>
  <si>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</si>
  <si>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</si>
  <si>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</si>
  <si>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</si>
  <si>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</si>
  <si>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</si>
  <si>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</si>
  <si>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</si>
  <si>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</si>
  <si>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</si>
  <si>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</si>
  <si>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</si>
  <si>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</si>
  <si>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</si>
  <si>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</si>
  <si>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</si>
  <si>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</si>
  <si>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</si>
  <si>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</si>
  <si>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</si>
  <si>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</si>
  <si>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</si>
  <si>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</si>
  <si>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</si>
  <si>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</si>
  <si>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</si>
  <si>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</si>
  <si>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</si>
  <si>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</si>
  <si>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</si>
  <si>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</si>
  <si>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</si>
  <si>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</si>
  <si>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</si>
  <si>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</si>
  <si>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</si>
  <si>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</si>
  <si>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</si>
  <si>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</si>
  <si>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</si>
  <si>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</si>
  <si>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</si>
  <si>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</si>
  <si>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</si>
  <si>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</si>
  <si>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</si>
  <si>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ESTRATEGIAS  DOFA</t>
  </si>
  <si>
    <t>ESTRATEGIA/ACCIÓN/ PROYECTO</t>
  </si>
  <si>
    <t xml:space="preserve">GESTIONA </t>
  </si>
  <si>
    <t xml:space="preserve">DOCUMENTADA EN </t>
  </si>
  <si>
    <t>A</t>
  </si>
  <si>
    <t>O</t>
  </si>
  <si>
    <t>D</t>
  </si>
  <si>
    <t>F</t>
  </si>
  <si>
    <t xml:space="preserve">CONTEXTO EXTERNO </t>
  </si>
  <si>
    <t>No.</t>
  </si>
  <si>
    <t xml:space="preserve">AMENAZAS (Factores específicos) </t>
  </si>
  <si>
    <t xml:space="preserve">No. </t>
  </si>
  <si>
    <t xml:space="preserve">OPORTUNIDADES (Factores específicos) </t>
  </si>
  <si>
    <t>Falta de conocimiento y capacitación de las partes interesadas externas en la totalidad de las herramientas tecnológicas dispuestas para prestar el servicio de justicia.</t>
  </si>
  <si>
    <t>Divulgación en la comunidad de las herramientas tecnológicas dispuestas para prestar el servicio de justicia y su funcionamiento.</t>
  </si>
  <si>
    <t xml:space="preserve">CONTEXTO INTERNO </t>
  </si>
  <si>
    <t xml:space="preserve">DEBILIDADES  (Factores específicos)  </t>
  </si>
  <si>
    <t>Recursos financieros (presupuesto de funcionamiento, recursos de inversión</t>
  </si>
  <si>
    <t xml:space="preserve">Tecnológicos </t>
  </si>
  <si>
    <t>Inconvenientes con el reporte de estadistica con el sistema SIERJU</t>
  </si>
  <si>
    <t>Micrositio de fácil acceso a los documentos propios del Sistema Integrado de Gestión y Control de la Calidad y el Medio Ambiente.</t>
  </si>
  <si>
    <t>Infraestructura física (suficiencia, comodidad)</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</si>
  <si>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</si>
  <si>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</si>
  <si>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</si>
  <si>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</si>
  <si>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</si>
  <si>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</si>
  <si>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</si>
  <si>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</si>
  <si>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</si>
  <si>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</si>
  <si>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</si>
  <si>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</si>
  <si>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</si>
  <si>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</si>
  <si>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</si>
  <si>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</si>
  <si>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</si>
  <si>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</si>
  <si>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</si>
  <si>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</si>
  <si>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</si>
  <si>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</si>
  <si>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</si>
  <si>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</si>
  <si>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</si>
  <si>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</si>
  <si>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</si>
  <si>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</si>
  <si>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</si>
  <si>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</si>
  <si>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</si>
  <si>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</si>
  <si>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</si>
  <si>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</si>
  <si>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</si>
  <si>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</si>
  <si>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</si>
  <si>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</si>
  <si>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</si>
  <si>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</si>
  <si>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</si>
  <si>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</si>
  <si>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</si>
  <si>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</si>
  <si>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</si>
  <si>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</si>
  <si>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</si>
  <si>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</si>
  <si>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</si>
  <si>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</si>
  <si>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</si>
  <si>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</si>
  <si>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</si>
  <si>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</si>
  <si>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</si>
  <si>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</si>
  <si>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</si>
  <si>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</si>
  <si>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</si>
  <si>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</si>
  <si>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</si>
  <si>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</si>
  <si>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</si>
  <si>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</si>
  <si>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</si>
  <si>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</si>
  <si>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</si>
  <si>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</si>
  <si>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</si>
  <si>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</si>
  <si>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</si>
  <si>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</si>
  <si>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</si>
  <si>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</si>
  <si>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</si>
  <si>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</si>
  <si>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</si>
  <si>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</si>
  <si>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</si>
  <si>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</si>
  <si>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</si>
  <si>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 xml:space="preserve"> Actuaciones procesales después del vencimiento de los términos legales  </t>
  </si>
  <si>
    <t xml:space="preserve">Posibilidad de vulneración de los derechos fundamentales de los ciudadanos  debido a las  actuaciones procesales después del vencimiento de los términos legales  </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</si>
  <si>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</si>
  <si>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</si>
  <si>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</si>
  <si>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</si>
  <si>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</si>
  <si>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</si>
  <si>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</si>
  <si>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</si>
  <si>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</si>
  <si>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</si>
  <si>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</si>
  <si>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</si>
  <si>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</si>
  <si>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</si>
  <si>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</si>
  <si>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</si>
  <si>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</si>
  <si>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Incumplimiento en la realización de las audiencias programadas</t>
  </si>
  <si>
    <t>Posibilidad de vulneración de los derechos fundamentales de los ciudadanos  debido al Incumplimiento en la realización de las audiencias programadas</t>
  </si>
  <si>
    <t>Revisión diaria del procedimiento de verificación  de los equipos antes de iniciar las audiencias</t>
  </si>
  <si>
    <t>Planear con antelación  y  programar  la audiencias según  la complejidad de la audiencia</t>
  </si>
  <si>
    <t>Revisión periódica de las comunicaciones por parte del centro de servicio ante de ser enviadas</t>
  </si>
  <si>
    <t xml:space="preserve">Soporte periódico del área tecnólogica </t>
  </si>
  <si>
    <t>Incumplimiento de las metas establecidas</t>
  </si>
  <si>
    <t>Usuarios, productos y prácticas organizacionales</t>
  </si>
  <si>
    <r>
      <t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t>
    </r>
    <r>
      <rPr>
        <b/>
        <sz val="11"/>
        <color rgb="FF00B050"/>
        <rFont val="Calibri"/>
        <family val="2"/>
        <scheme val="minor"/>
      </rPr>
      <t>4.Carencia de internet y  conectividad adecuada para los  equipos en las sedes judiciales y salas de audiencias.</t>
    </r>
    <r>
      <rPr>
        <sz val="11"/>
        <color theme="1"/>
        <rFont val="Calibri"/>
        <family val="2"/>
        <scheme val="minor"/>
      </rPr>
      <t xml:space="preserve">
5.Desactualización de la información suministrada por el usuario para la debida citación.
</t>
    </r>
  </si>
  <si>
    <r>
      <rPr>
        <b/>
        <sz val="11"/>
        <color rgb="FF00B050"/>
        <rFont val="Calibri"/>
        <family val="2"/>
        <scheme val="minor"/>
      </rPr>
      <t>1. Falta de implementación de modelos operativos de preparación de audiencias (MOPA's) y guías de realización de audiencias para reducir el tiempo de las diligencias.</t>
    </r>
    <r>
      <rPr>
        <sz val="11"/>
        <color theme="1"/>
        <rFont val="Calibri"/>
        <family val="2"/>
        <scheme val="minor"/>
      </rPr>
      <t xml:space="preserve">
</t>
    </r>
    <r>
      <rPr>
        <b/>
        <sz val="11"/>
        <color rgb="FF00B050"/>
        <rFont val="Calibri"/>
        <family val="2"/>
        <scheme val="minor"/>
      </rPr>
      <t>2.Insuficiencia de personal para la carga laboral presentada.</t>
    </r>
    <r>
      <rPr>
        <sz val="11"/>
        <color theme="1"/>
        <rFont val="Calibri"/>
        <family val="2"/>
        <scheme val="minor"/>
      </rPr>
      <t xml:space="preserve">
</t>
    </r>
    <r>
      <rPr>
        <b/>
        <sz val="11"/>
        <color rgb="FF00B050"/>
        <rFont val="Calibri"/>
        <family val="2"/>
        <scheme val="minor"/>
      </rPr>
      <t>3.Incremento de solicitudes vía correo electrónico, reparto de demandas y solicitudes judiciales..</t>
    </r>
    <r>
      <rPr>
        <sz val="11"/>
        <color theme="1"/>
        <rFont val="Calibri"/>
        <family val="2"/>
        <scheme val="minor"/>
      </rPr>
      <t xml:space="preserve">
4.Demora en la entrega del reparto por parte del centro de sevicios
</t>
    </r>
    <r>
      <rPr>
        <b/>
        <sz val="11"/>
        <color rgb="FF00B050"/>
        <rFont val="Calibri"/>
        <family val="2"/>
        <scheme val="minor"/>
      </rPr>
      <t>5.Afectación del orden público, genera mayor demanda y congestión de la justicia.</t>
    </r>
    <r>
      <rPr>
        <sz val="11"/>
        <color theme="1"/>
        <rFont val="Calibri"/>
        <family val="2"/>
        <scheme val="minor"/>
      </rPr>
      <t xml:space="preserve">
</t>
    </r>
  </si>
  <si>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</si>
  <si>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</si>
  <si>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</si>
  <si>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</si>
  <si>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</si>
  <si>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</si>
  <si>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</si>
  <si>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</si>
  <si>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</si>
  <si>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</si>
  <si>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</si>
  <si>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</si>
  <si>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</si>
  <si>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</si>
  <si>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</si>
  <si>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</si>
  <si>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</si>
  <si>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</si>
  <si>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</si>
  <si>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 xml:space="preserve">Carencia en transparencia, etica y valores .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</si>
  <si>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</si>
  <si>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</si>
  <si>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Informes de Gestión seguimiento a la contratación, rendición de cuentas, Auditorias Internas, Externas de Control Interno y de entes de control.</t>
  </si>
  <si>
    <r>
      <t xml:space="preserve">1. Falta de implementación del expediente electrónico en todas las dependencias y juzgados
2.Falta de software institucional para el control en el archivo de documentos tanto físicos como virtuales.
</t>
    </r>
    <r>
      <rPr>
        <b/>
        <sz val="11"/>
        <color rgb="FF00B050"/>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
5. Carencia de organización documental</t>
    </r>
  </si>
  <si>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</si>
  <si>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</si>
  <si>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</si>
  <si>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</si>
  <si>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</si>
  <si>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</si>
  <si>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</si>
  <si>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</si>
  <si>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</si>
  <si>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</si>
  <si>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</si>
  <si>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</si>
  <si>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</si>
  <si>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</si>
  <si>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</si>
  <si>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</si>
  <si>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</si>
  <si>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</si>
  <si>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</si>
  <si>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</si>
  <si>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</si>
  <si>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</si>
  <si>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</si>
  <si>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</si>
  <si>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</si>
  <si>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</si>
  <si>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</si>
  <si>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t xml:space="preserve">Asignación de personal por descongestión </t>
  </si>
  <si>
    <t>Seguimientos de control  periódicos para el registro de la información</t>
  </si>
  <si>
    <t>Reportar periódicamente los incidentes de fallas  técnicas de los aplicativos utilizados</t>
  </si>
  <si>
    <t xml:space="preserve">Cambios en la  planeación  y redistribución de funciones asignadas al personal </t>
  </si>
  <si>
    <t>Falencia en la gestión, control y seguimiento del proceso de reparto</t>
  </si>
  <si>
    <t xml:space="preserve">Establecimiento de lineamientos y politicas claras de planeación y revisión del procedimiento establecido del proceso de reparto </t>
  </si>
  <si>
    <t xml:space="preserve">Asignación de personal por descongestión y/o adecuados lineamientos de planeación  y redistribución de funciones asignadas al personal </t>
  </si>
  <si>
    <t>Revisión periódica del administrador del sistema cumpla lo previsto en el Acuerdo que regula el órden de los Despachos para el reparto.</t>
  </si>
  <si>
    <t>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t>
  </si>
  <si>
    <t xml:space="preserve">Inadecuada comunicación de las notificaciones judiciales </t>
  </si>
  <si>
    <t xml:space="preserve">Seguimientos de control  periódicas de las notificaciones judiciales enviadas </t>
  </si>
  <si>
    <t>Revisión permanente de los datos consignados en el acta de reparto para confirmar que coincidan con el expediente.</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</si>
  <si>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</si>
  <si>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</si>
  <si>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</si>
  <si>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</si>
  <si>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</si>
  <si>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</si>
  <si>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</si>
  <si>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</si>
  <si>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</si>
  <si>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</si>
  <si>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</si>
  <si>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</si>
  <si>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</si>
  <si>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</si>
  <si>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</si>
  <si>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</si>
  <si>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</si>
  <si>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</si>
  <si>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</si>
  <si>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</si>
  <si>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</si>
  <si>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</si>
  <si>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</si>
  <si>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</si>
  <si>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</si>
  <si>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</si>
  <si>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</si>
  <si>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</si>
  <si>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</si>
  <si>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</si>
  <si>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</si>
  <si>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</si>
  <si>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</si>
  <si>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</si>
  <si>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</si>
  <si>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</si>
  <si>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</si>
  <si>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</si>
  <si>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</si>
  <si>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</si>
  <si>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</si>
  <si>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</si>
  <si>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</si>
  <si>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</si>
  <si>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</si>
  <si>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</si>
  <si>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</si>
  <si>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</si>
  <si>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</si>
  <si>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</si>
  <si>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</si>
  <si>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</si>
  <si>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</si>
  <si>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</si>
  <si>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</si>
  <si>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</si>
  <si>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</si>
  <si>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</si>
  <si>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</si>
  <si>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</si>
  <si>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</si>
  <si>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Inconsistencias en el reparto</t>
  </si>
  <si>
    <t>Error en las notificaciones judiicales</t>
  </si>
  <si>
    <t>Pérdida de documentos</t>
  </si>
  <si>
    <t>Corrupción</t>
  </si>
  <si>
    <t>Interrupción o demora en el Servicio Público de Administrar  Justicia</t>
  </si>
  <si>
    <t xml:space="preserve">Inexactitud en el registro de la gestion de los procesos misionales y actuaciones administrativa </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</si>
  <si>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</si>
  <si>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</si>
  <si>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</si>
  <si>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</si>
  <si>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</si>
  <si>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</si>
  <si>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</si>
  <si>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Archivo de  control y seguimiento de vencimientos de términos</t>
  </si>
  <si>
    <t>DESPACHO JUDICIAL</t>
  </si>
  <si>
    <t xml:space="preserve">PROCESOS </t>
  </si>
  <si>
    <t>Disposición de un grupo reducido de partes o sujetos procesales (2 funcionarios), como fiscales, Defensores públicos y defensores de Familia, lo que limita la programación y realización de las audiencias por los despachos judiciales.</t>
  </si>
  <si>
    <t>No realización de los Seguimientos a las Sanciones</t>
  </si>
  <si>
    <t>Inadecuada realización de los seguimientos a las sanciones</t>
  </si>
  <si>
    <t>Posibilidad de incumplimiento de las metas establecidas debido al inadecuado seguimientos de las sanciones</t>
  </si>
  <si>
    <t>Seguimientos de control  periódicas de las sanciones sujetas de seguimiento</t>
  </si>
  <si>
    <t xml:space="preserve">Revisión permanente de recepción de correos electrónicos por la Asistente Soical y actualización de datos de las partes </t>
  </si>
  <si>
    <t>Verificación de recepción de correos electrónicos por la Asistente Social y demás datos con información de contactos</t>
  </si>
  <si>
    <t xml:space="preserve">Seguimiento, Verificación y Control de las sanciones impuestas y su cumplimiento </t>
  </si>
  <si>
    <t>No realización de las Audiencias Programadas</t>
  </si>
  <si>
    <t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t>
  </si>
  <si>
    <t>Desconocimiento de los lineamientos calidad y normatividad vigente de calidad</t>
  </si>
  <si>
    <t xml:space="preserve">
Divulgación de programas, guías y procedimientos del Plan de Gestión Ambiental, además del  acompañamiento y/o seguimiento a implementación del  Acuerdo No. PSAA14-10161, "Por el cual se actualiza el Sistema Integrado de Gestión y Control de la Calidad creado mediante Acuerdo PSAA07-3926 de 2007 y se establece el SIGCMA -".
</t>
  </si>
  <si>
    <t>Listas de asistencia de las sensibilización y capacitaciones charlas del Sistema de Gestión de la Callidad</t>
  </si>
  <si>
    <t xml:space="preserve">Actas de reunión donde se ratifica el compromiso de la Alta Dirección, para la implementación, mantenimiento y fortalecimiento del Sistema de Gestión de la calidad en la Rama Judicial por medio de revisiones y seguimiento periódico por medio de los Comites del SIGCMA y reuniones de la Alta Dirección  </t>
  </si>
  <si>
    <t>SeguImiento y control a Resultados  de las Auditorías Internas del SIGCMA (Informe de Auditorias Interna )</t>
  </si>
  <si>
    <t xml:space="preserve">1. </t>
  </si>
  <si>
    <t xml:space="preserve">                            </t>
  </si>
  <si>
    <t>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t>
  </si>
  <si>
    <t>Juez</t>
  </si>
  <si>
    <t>Con las actividades realizadas, se evitó que  el riesgo se materializara</t>
  </si>
  <si>
    <t>Realizar Actividades tendientes a garantizar y fortalecer la efectividad de los controles estipulados para evitar la materialización del riesgo y dejar constancia de dichas actividades realizadas en los seguimientos trimestrales</t>
  </si>
  <si>
    <t>Descertificación</t>
  </si>
  <si>
    <t>GESTIÓN DE ACCIONES CONSTITUCIONALES, GESTIÓN DE PROCESOS PENALES PARA ADOLESCENTES, GESTIÓN ADMINISTRATIVA Y GESTIÓN DOCUMENTAL</t>
  </si>
  <si>
    <t>JUZGADOS Y CENTRO DE SERVICIOS JUDICIALES DEL SISTEMA DE RESPONSABILIDAD PENAL PARA ADOLESCENTES DE MONTERÍA</t>
  </si>
  <si>
    <t>N/A</t>
  </si>
  <si>
    <t>No realización de audiencias, de notificaciones derivadas de la Atención de Acciones Contitucionales y de Audiencias,  del Seguimiento a las Sanciones  por factores atribuibles a las partes interesadas externas (no traslados a las sedes judiciales de manera presencial, desconocimiento de las partes en el usoTics, no asistencia de las partes procesales necesarias en el proceso,  por falta de suministro de contactos actualizados (Ciudadania en general, fiscalia, defensoria, ICBF) o que estos estén errados o porque no dispongan de los mismos (Direcciones Físicas, líneas telefónicas)</t>
  </si>
  <si>
    <t>Mayor nivel de cumplimiento y realización de las etapas procesales ante el cambio cultural orientado a un mayor uso de las tecnologías de la información y las telecomunicaciones.</t>
  </si>
  <si>
    <t>Accesibilidad a nuevas herramientas virtuales, que facilitan el acceso a la información, la optimización del tiempo y contribuyen a la disminución de los consumos de papel</t>
  </si>
  <si>
    <t>Encuentro nacional e internacional del SIGCMA</t>
  </si>
  <si>
    <t xml:space="preserve">Congestión judicial derivada de la no realización de audiencias programadas por causas asociadas a las partes interesadas externas </t>
  </si>
  <si>
    <t xml:space="preserve">Apoyo del Centro de Servicios Judiciales en el agendamientoy citación a las audiencias. </t>
  </si>
  <si>
    <t>Deficiencia en el  mantenimiento de la pagina web de la Rama Judicial</t>
  </si>
  <si>
    <t>Desconocimiento del Plan de Gestión Ambiental que aplica para la Rama Judicial Acuerdo PSAA14-10160</t>
  </si>
  <si>
    <t>Ausencia de indicadores ambientales establecidos en los programas de gestión del Acuerdo PSAA14-10160</t>
  </si>
  <si>
    <t xml:space="preserve">Registro de las estadisticas Sistema Sierju-BI
Consolidar y reportar las estadisticas trimestralmente  en la plataforma Sierju- BI y revisar y atender las inconsistencias de las estadísticas reportadas </t>
  </si>
  <si>
    <t>Planificación  y Gestión de audiencias
Dar celeridad a los procesos mediante la aplicación de metodos que optimicen los recursos en la realización de audiencias y el trámite de los procesos.
Instar a las demás entidades del SRPA para que esten en la capacidad de responder ante la demanda eventual de mas funcionarios, para la realización de audiencias</t>
  </si>
  <si>
    <t>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</si>
  <si>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t>
  </si>
  <si>
    <t>Posibilidad de incumplimiento de las metas establecidas debido  a repartos extemporáneos y/o asignaciones erradas en el mismo</t>
  </si>
  <si>
    <t>Revisión  periódica de las compensaciones de reparto correspondientes y del reparto de los Procesos Penales para Adolescentes entre los Despachos competentes, dentro del término establecido. .</t>
  </si>
  <si>
    <t xml:space="preserve">Posibilidad de incumplimiento de las metas establecidas debido  a la inadecuada comunicación de las notificaciones judiciales </t>
  </si>
  <si>
    <t xml:space="preserve">Seguimientos de control  periódicos de las notificaciones judiciales enviadas </t>
  </si>
  <si>
    <t xml:space="preserve">Revisión permanente de recepción de correos electrónicos y actualización de datos de las partes </t>
  </si>
  <si>
    <t xml:space="preserve">Verificación de recepción de correos electrónicos </t>
  </si>
  <si>
    <t>Coordinador Centro de Serviicos</t>
  </si>
  <si>
    <r>
      <t xml:space="preserve">1. Errores en la información registrada en el aplicativo Justicia XXI WEB y el expediente digital
</t>
    </r>
    <r>
      <rPr>
        <b/>
        <sz val="11"/>
        <color rgb="FF00B050"/>
        <rFont val="Calibri"/>
        <family val="2"/>
        <scheme val="minor"/>
      </rPr>
      <t xml:space="preserve">2.Insuficiencia de personal para la carga laboral presentada. 
</t>
    </r>
    <r>
      <rPr>
        <sz val="11"/>
        <color theme="1"/>
        <rFont val="Calibri"/>
        <family val="2"/>
        <scheme val="minor"/>
      </rPr>
      <t xml:space="preserve">3.Fallas en la funcionalidad de los aplicativos    
4.Incremento de solicitudes  por la  alta demanda judiciales 
5.Inadecuado control de verificación del registro de la información </t>
    </r>
  </si>
  <si>
    <t>Revisión y validación de la información por parte de los Juzgados, Consejo Seccional, las  Unidades de Desarrollo y Análisis Estadístico</t>
  </si>
  <si>
    <t xml:space="preserve">Realizar Actividades tendientes a evitar la materialización de este riesgo, como socializar la normatividad vigente y abordar sobre la importancia de los valoreS éticos, la transparencia y anticorrupción en reuniones del equipo de trabajo </t>
  </si>
  <si>
    <t>Posibilidad de Incumpliemiento en las Metas Establecidas por Desconocimiento de los lineamientos calidad y normatividad vigente de calidad</t>
  </si>
  <si>
    <t>1. Seguimiento a la Realización de Audiencias, revisando el desempeño del grupo de soporte técnico y Planeación de Audiencias en Actas de Reunión del Comité General del Centro de Servicios Judiciales del SRPA de Montería
2. Revisar y Verificar, antes de agendar y notificar las audiencias, que la solicitud esté debidamente diligenciada, que este fijada para un día y hora hábil y que corresponda a los horarios establecidos para los juzgados de control de Garantías y de Conocimiento, considerar las limitaciones de talento humano y recursos como técnicos y tecnológicos, así mismo que la duración promedio de la audiencia solicitada, permita agendarla en el espacio de tiempo solicitado, tanto por parte del Escribiente del Circuito, como por parte del Coordinador del Centro de Servicios.</t>
  </si>
  <si>
    <t>Con las actividades realizadas, se evitó que  el riesgo se volviera a materializar.</t>
  </si>
  <si>
    <t>1. Seguimiento al desempeño de los Citadores, respecto de las Notificaciones Judiciales,  en Actas de Reunión del Comité General del Centro de Servicios Judiciales del SRPA de Montería.
2. Revisión y verificación semanal por parte del Coordinador, el Escribiente y los Citadores del Centro de Servicios, así como por parte de los Secretarios y Oficiales Mayores de los Juzgados, de que las actuaciones de las notificaciones registradas, es los expedientes digitales esten completas y actualizadas.</t>
  </si>
  <si>
    <t xml:space="preserve">1. Seguimiento al desempeño de la Asistente Social, respecto de los Seguimientos a las Sanciones,  en Actas de Reunión del Comité General del Centro de Servicios Judiciales del SRPA de Montería, por parte del Coordinador del Centro de Servicios.
2. Revisión y Control por parte del Juez del Circuito a los seguimientos realizados a los adolescentes sancionados, por parte de la Asistente Social del Centro de Servicios </t>
  </si>
  <si>
    <t xml:space="preserve">1. Seguimiento al desempeño del Técnico en Sitemas, el Citador Designado para Apoyo de Oficina y el Escribiente del Circuito, respecto de los Repartos Solicitados y Realizados, en Actas de Reunión del Comité General del Centro de Servicios Judiciales del SRPA de Montería.
2. Uso exclusivo de la cuenta de correo electrónico repartoprocesoscsmon@cendoj.ramajudicial.gov.co para la recepción y trámite de los repartos de procesos penales para adolescentes por parte del servidor del grupo de repartos de turno
3. Seguimiento y control del Coordinador del Centro de Servicios, verificando a diario que se le dé un trámite oportuno a todas las solicitudes que se reciban de la Fiscalía y los Defensores, así como cuando los procesos finalizan su etapa de control de garantías y deben pasar a conocimiento por reparto.
4. Apoyo de los Juzgados en el sentido que, una vez finalicen las actuaciones de garantías de cada proceso penal en sus respectivos despachos, notifiquen al Centro de Servicios que las actuaciones han sido cargadas en las respectivas carpetas de los expedientes digitales, indicando si el adolescente se allano a cargos o no,  si sobre el proceso se solicitó apelación o cualquier actuación relevante que requiera del conocimiento y respuesta del centro de servicios.  </t>
  </si>
  <si>
    <t xml:space="preserve">1. Realizar un examen y verificación del cumplimiento de los procedimientos ACCIONES CONSTITUCIONALES y PROCESOS PENALES PARA ADOLESCENTES, y los responsables de ejecutarlos son el juez y de los empleados del juzgado.                                    
2. Organizar diariamente el expediente digital de las acciones constitucionales y de los procesos penales para adolescentes y registrar sus actuaciones en debida forma en los radicadores y en el sistema TYBA.                                       
3. Planeación y organización de las actividades para el registro efectivo de las actuaciones de las acciones constitucionales y los procesos penales para adolescentes .     </t>
  </si>
  <si>
    <t xml:space="preserve">1. La celebración de audiencias y las citaciones con el cumplimiento de los términos judiciales establecidos en la Ley.             
2. El Uso de herramientas tecnológicas como el correo electrónico, TYBA y la carpeta con los expedientes digitales, permite facilitar la emisión de las decisiones judiciales en los términos legales.                                                                    
3. Concretar las actuaciones a fin de aumentar el rendimiento del trabajo y realizar una division equitativa del trabajo. </t>
  </si>
  <si>
    <t xml:space="preserve">1. Uso del expediente digital y trámite de admisión de forma inmediata de las acciones y procesos penales para adolescentes.                                                    
2. Registro y organización diaria, en Tyba y en la carpeta compartida del juzgado, de las actuaciones ,memoriales y documentos presentados dentro de las acciones constitucionales y procesos penales para adolescentes , la cual está administrada por todos los empleados de cada juzgado y del Centro de Servicios.                                                        </t>
  </si>
  <si>
    <t xml:space="preserve">1. Control interno de los repartos, los procesos penales para adolescentes y acciones constitucionales con el fin de garantizar un tramite igualitario y sin lugar a discriminaciones.                                         
2. Dar trámite a las actuaciones judiciales conforme a su turno, respetando el orden de llegada y de prelación.                                                         
3. Fomentar el uso de las buenas practicas .                                                         
4. Vigilar  que se garantice un comportamiento ético por parte de los empleados de los juzgados y el centro de servicios y se brinde transparencia en las actuaciones adelantadas en las acciones constitucionales y los procesos penales para adolescentes.  </t>
  </si>
  <si>
    <t>1. En los juzgados y el Centro de Servicios del SRPA de Montería se aporta al mejoramiento del medio ambiente a través de la disminución en el uso de tóner y papel y el ahorro y uso eficiente del agua y el servicio de energía eléctrica, como consecuencia de la implementación de la digitalización de expedientes y desarrollo de las actividades por medios virtuales (realización de audiencias, reuniones, eventos etc.).                                                      
2. Organización y planificacion del trabajo para lograr espacios para formacion y capacitación de temas relacionados con el Sistema de Gestión Ambiental.</t>
  </si>
  <si>
    <t>1. Motivacion constante para el cumplimiento de las metas y objetivos planteados.                                                      
2. Programar un espacio para la solcializacion de los logros y deficiencias de las tareas de los juzgados y el centro de servicios.                                   
3. Participacion activa de las reuniones de los Comités de Liíideres y de Profesionales Enlace del SIGCMA del SRPA de Montería.                       
4. Asistencia a reuniones y Capacitaciones Programadas por la Coordinación Nacional del SICGMA
5. Preparación y Presentación de las auditorias Internas y Externas de Calidad por parte de los servidores del SRPA de Montería.                                             
6. Revisión de los Informes de Auditoria Interna y Externa y diseño e implementación de las acciones a que haya lugar.</t>
  </si>
  <si>
    <t xml:space="preserve">1. Darle continuidad a la prestación del servicio de administrar justicia y atención al público mientras las condiciones de seguridad, de orden público, las condiciones climáticas y naturales lo permitan.                                                           
2. Uso permanente de herramientas tecnológicas como correos electrónicos, líneas telefónicas y redes sociales como complemento, o único medio según las circunstancias, en la atención al público. 
3. Maximizar los beneficios del teletrabajo, que no hacen necesario el desplazamiento de los servidores desde su casa hasta las sedes judiciales y posibilita realizar las funciones desde donde esten dispuestas las condiciones necesarias, cuando no lo esten en el lugar de trabajo.                                         
4.  Celebración de audiencias virtuales.                                                       </t>
  </si>
  <si>
    <t>ANÁLISIS DE CONTEXTO</t>
  </si>
  <si>
    <t>CONSEJO SECCIONAL/DIRECCIÓN SECCIONAL DE ADMINISTRACIÓN JUDICIAL Y/O DISTRITO JUDICIAL SEGÚN SEA EL CASO</t>
  </si>
  <si>
    <t xml:space="preserve">DEPENDENCIA ADMINISTRATIVA O JUDICIAL CERTIFICADA </t>
  </si>
  <si>
    <t>OBJETIVO DE LOS PROCESOS</t>
  </si>
  <si>
    <t>MAPA DE PROCESOS CONSEJO SUPERIOR DE LA JUDICATURA</t>
  </si>
  <si>
    <t>PROCESOS DEPENDENCIA JUDICIALES CERTIFICADAS</t>
  </si>
  <si>
    <r>
      <rPr>
        <u/>
        <sz val="8"/>
        <rFont val="Azo Sans Medium"/>
      </rPr>
      <t>Garantizar</t>
    </r>
    <r>
      <rPr>
        <sz val="8"/>
        <rFont val="Azo Sans Medium"/>
      </rPr>
      <t xml:space="preserve"> oportunamente el cumplimiento de los derechos fundamentales de los usuarios,  cuando éstos resulten amenazados o vulnerados por la acción u omisión de cualquier autoridad pública o de los particulares según sea el caso, a partir de la aplicación de los instrumentos contemplados en la Constitución y la Ley.
</t>
    </r>
    <r>
      <rPr>
        <u/>
        <sz val="8"/>
        <rFont val="Azo Sans Medium"/>
      </rPr>
      <t>Garantizar</t>
    </r>
    <r>
      <rPr>
        <sz val="8"/>
        <rFont val="Azo Sans Medium"/>
      </rPr>
      <t xml:space="preserve"> los derechos fundamentales y procesales de las partes e intervinientes a través de los mecanismos que se establezcan en la Ley, con el fin de administrar justicia
</t>
    </r>
    <r>
      <rPr>
        <u/>
        <sz val="8"/>
        <rFont val="Azo Sans Medium"/>
      </rPr>
      <t>Realizar</t>
    </r>
    <r>
      <rPr>
        <sz val="8"/>
        <rFont val="Azo Sans Medium"/>
      </rPr>
      <t xml:space="preserve"> por parte de los servidores del Centro de Servicios Judiciales del SRPA de Montería los Repartos, La Planeación de las Audiencias, las Notificaciones derivadas de las Acciones Constitucionales y los Procesos Penales para adolescentes y el Seguimiento a las Sanciones, satisfaciendo las necesidades de las partes interesadas internas y externas, con el compromiso de mejorar continuamente el sistema de gestión de calidad y garantizando la debida documentación, la estandarización y trazabilidad, de conformidad con el Acuerdo PSAA09-5910 de 2009, la constitución y la ley.
</t>
    </r>
    <r>
      <rPr>
        <u/>
        <sz val="8"/>
        <rFont val="Azo Sans Medium"/>
      </rPr>
      <t>Definir</t>
    </r>
    <r>
      <rPr>
        <sz val="8"/>
        <rFont val="Azo Sans Medium"/>
      </rPr>
      <t xml:space="preserve"> y mantener actualizada la política de gestión documental, los lineamientos e instrumentos archivísticos de la Rama Judicial, conforme a las mejores prácticas y regulaciones existentes en esta materia, y propender por su correcta aplicación en las diferentes jurisdicciones, especialidades y niveles territoriales, así como su seguimiento y mejoramiento, con el fin de proteger el patrimonio documental y salvaguardar la memoria institucional y desde el punto de vista tecnológico, proponer al Consejo Superior de la Judicatura  la incorporación de Tecnologías de la Información para la gestión y conservación de los documentos de archivo electrónicos y velar por el correcto funcionamiento del sistema para la gestión de la correspondencia, en el marco del Sistema de Gestión de Calidad, Medio Ambiente, Seguridad y Salud en el Trabajo.</t>
    </r>
  </si>
  <si>
    <t>FACTORES TEMÁTICOS</t>
  </si>
  <si>
    <t>Político (cambios de gobierno, legislación, políticas públicas, regulación)</t>
  </si>
  <si>
    <t>Cambio de Normatividad y Regulaciones Expedidas por el Gobierno Nacional o el Congreso de la Republica que afecten la administración de Justicia.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</si>
  <si>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</si>
  <si>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Económicos y Financieros (disponibilidad de capital, liquidez, mercados financieros, desempleo, competencia)</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</si>
  <si>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</si>
  <si>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</si>
  <si>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</si>
  <si>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</si>
  <si>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</si>
  <si>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</si>
  <si>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</si>
  <si>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 y/u otros factores</t>
  </si>
  <si>
    <t>Amenazas a servidores judiciales en razón al ejercicio de sus funciones.</t>
  </si>
  <si>
    <t xml:space="preserve">Afectaciones a la infraestructura física de las sedes Judiciales y Administrativas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</si>
  <si>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</si>
  <si>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</si>
  <si>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</si>
  <si>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</si>
  <si>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</si>
  <si>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</si>
  <si>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</si>
  <si>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</si>
  <si>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</si>
  <si>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</si>
  <si>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</si>
  <si>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</si>
  <si>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</si>
  <si>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Aumento de los impactos ambientales negativos por pandemias</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</si>
  <si>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</si>
  <si>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</si>
  <si>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</si>
  <si>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</si>
  <si>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</si>
  <si>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</si>
  <si>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Falta de conocimiento y compromiso respecto del SIGCMA por parte de la totalidad de servidores del SRPA de Montería</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</si>
  <si>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</si>
  <si>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</si>
  <si>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6256:2021 y GTC 286 2021</t>
  </si>
  <si>
    <t>El compromiso de la Alta Dirección y de los líderes de proceso para ampliar, mantener y mejorar el SIGCMA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</si>
  <si>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</si>
  <si>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</si>
  <si>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</si>
  <si>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</si>
  <si>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</si>
  <si>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</si>
  <si>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manuales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</si>
  <si>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</si>
  <si>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</si>
  <si>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</si>
  <si>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para el fortalecimiento de competencias propias en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</si>
  <si>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</si>
  <si>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</si>
  <si>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entre otras.  </t>
  </si>
  <si>
    <t>Actualización de la plataforma estratégica para responder a los cambios normativos y legales</t>
  </si>
  <si>
    <t>Falta de tiempo para acceder a la formación de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</si>
  <si>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</si>
  <si>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</si>
  <si>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Falencias del proveedor (Operador Postal) en la comunicación y notificación para sectores rurales de la ciudad y otros municipios del país, que impiden la notificación física a estos destinos, por cuanto la entidad contratada por el nivel central (Operador Postal), no garantiza la efectividad del servicio para tales zonas, dificultando la realización de audiencias, notificaciones derivadas de la atención de Acciones Constitucionales, notificacions de Audiencias y Seguimiento a Sanciones</t>
  </si>
  <si>
    <t>Debilidad de la plataforma tecnológica a nivel nacional de  software y hardware en las sedes administrativas y judiciales</t>
  </si>
  <si>
    <t>Falta de apropiación y aplicación del conocimiento y de las buenas prácticas en los avances tecnológicos</t>
  </si>
  <si>
    <t xml:space="preserve">Capacitación para el uso de herramientas tecnológicas  </t>
  </si>
  <si>
    <t>Limitación en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</si>
  <si>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</si>
  <si>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</si>
  <si>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Falencias en la articulación con los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</si>
  <si>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</si>
  <si>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</si>
  <si>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</si>
  <si>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</si>
  <si>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</si>
  <si>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</si>
  <si>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</si>
  <si>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Debilidad en  la estandarización de tablas de retención documental</t>
  </si>
  <si>
    <t>Falta de  documentacion respecto de las competencias y funciones  de los servidores judiciales</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</si>
  <si>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</si>
  <si>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</si>
  <si>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</si>
  <si>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</si>
  <si>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</si>
  <si>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</si>
  <si>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</si>
  <si>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</si>
  <si>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</si>
  <si>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</si>
  <si>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</si>
  <si>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</si>
  <si>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</si>
  <si>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</si>
  <si>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</si>
  <si>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</si>
  <si>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</si>
  <si>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</si>
  <si>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Disminución en el uso de papel, toners y demás elementos de oficina al implementar el uso de medios tecnológicos</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</si>
  <si>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</si>
  <si>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</si>
  <si>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</si>
  <si>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</si>
  <si>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modelos de gestión en los esquemas en los que se encuentran certificada la Rama Judicial.</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</si>
  <si>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</si>
  <si>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</si>
  <si>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</si>
  <si>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</si>
  <si>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 xml:space="preserve">Desarrollar el plan de formación de la Escuela Judicial para el fortalecimiento de competencias de los servidores judiciales </t>
  </si>
  <si>
    <t>1, 17</t>
  </si>
  <si>
    <t>1, 10</t>
  </si>
  <si>
    <t>6, 9, 11</t>
  </si>
  <si>
    <t>9, 12, 13, 18, 19</t>
  </si>
  <si>
    <t xml:space="preserve">Plan de acción </t>
  </si>
  <si>
    <t xml:space="preserve">Asistir y participar activamente en los procesos de sensibilización, capacitación y formación en los procesos SIGCMA </t>
  </si>
  <si>
    <t>1, 3, 10, 11, 25</t>
  </si>
  <si>
    <t>2, 3, 4, 5, 6, 7, 9, 12, 18, 19</t>
  </si>
  <si>
    <t>Realizar seguimiento al plan de acción y realizar el reporte oportuno</t>
  </si>
  <si>
    <t>1, 10, 25</t>
  </si>
  <si>
    <t>Implementar mecanismos para la retroalimentación de las  partes interesadas</t>
  </si>
  <si>
    <t>2, 3, 4, 5, 6, 7,
8, 9, 11, 12, 13, 14, 15, 18, 19</t>
  </si>
  <si>
    <t>1, 2, 3, 4, 7, 8,
 9</t>
  </si>
  <si>
    <t>12, 13, 15, 18, 
19, 31, 32</t>
  </si>
  <si>
    <t>15, 16, 17, 23, 
24, 25, 26, 27, 28, 29, 30</t>
  </si>
  <si>
    <t>Mantener, actualizar y documentar  el Sistema Integrado de Gestión SIGCMA, en el contexto especifico al igual que los manuales de funciones de los servidores de los Juzgados y el Centro de Servicios para facilitar transiciones o cambios de personal y realizar la inducción del personal nuevo y reinducción al personal existente que lo requiera</t>
  </si>
  <si>
    <t>1, 2</t>
  </si>
  <si>
    <t>1, 3, 6, 7, 8. 9, 10, 25, 28, 31</t>
  </si>
  <si>
    <t>1, 3, 4, 5, 6, 7, 8, 11, 14, 18, 19</t>
  </si>
  <si>
    <t>Solicitar apoyo al CENDOJ para realización de capacitaciones en tablas de retención documental (TRD)</t>
  </si>
  <si>
    <t>2, 10, 11, 17, 25, 26, 27</t>
  </si>
  <si>
    <t>Hacer uso adecuado de la información y de las herramientas tecnológicas dispuestas para la prestación del servicios</t>
  </si>
  <si>
    <t>2, 3, 4, 5, 6, 7,
8, 9, 11, 12, 15, 18, 19</t>
  </si>
  <si>
    <t>1, 2, 3, 4, 5, 6,
7, 8, 9</t>
  </si>
  <si>
    <t>2, 5, 6, 10, 11, 13, 15, 16, 17, 18, 19, 20, 21, 22, 23, 24, 31, 32</t>
  </si>
  <si>
    <t>15, 16, 17, 21, 
24, 25, 26, 27, 28, 29, 30</t>
  </si>
  <si>
    <t>Motivar a los servidores judiciales en la Implementación del plan de gestión ambiental en cada sede administrativa o judicial</t>
  </si>
  <si>
    <t>3, 10, 11, 25, 29, 33, 34, 35, 36, 37</t>
  </si>
  <si>
    <t>2, 31, 32, 33, 34, 35</t>
  </si>
  <si>
    <t>Realizar identificación y cumplimiento de los requisitos legales y reglamentarios</t>
  </si>
  <si>
    <t>1, 6, 8, 9</t>
  </si>
  <si>
    <t>1, 3, 4, 10</t>
  </si>
  <si>
    <t>4, 6, 7, 8, 9, 18, 19, 29, 30</t>
  </si>
  <si>
    <t>10, 13, 20, 21, 
30</t>
  </si>
  <si>
    <t>15, 18, 19, 20, 21, 22, 23, 24</t>
  </si>
  <si>
    <t>2, 3, 4, 5, 6,
 7 , 8, 9, 10</t>
  </si>
  <si>
    <t>1, 2, 4, 5, 6, 7, 
8, 9</t>
  </si>
  <si>
    <t>13, 14, 15, 18, 19, 20, 21, 22, 23, 24, 31, 32</t>
  </si>
  <si>
    <t>10, 15, 16, 17, 
24, 25, 26, 27, 28, 29, 30</t>
  </si>
  <si>
    <t>Planificación y Gestión de los Repartos, las Notificaciones y el Seguimiento a las sanciones
Gestionar la realización efectiva, por parte de los servidores del Centro de Servicios,  de los Repartos, las Notificaciones y el Seguimiento a las sanciones</t>
  </si>
  <si>
    <t>1, 2, 4, 5, 6, 7,
8, 9</t>
  </si>
  <si>
    <t>13, 14, 18, 19, 20, 21, 22, 23, 24, 31, 32</t>
  </si>
  <si>
    <t>Apoyo</t>
  </si>
  <si>
    <t xml:space="preserve">GESTIÓN DE ACCIONES CONSTITUCIONALES
GESTIÓN DE PROCESOS PENALES PARA ADOLESCENTES
</t>
  </si>
  <si>
    <t xml:space="preserve">
GESTIÓN ADMINISTRATIVA
GESTIÓN DOCUMENTAL</t>
  </si>
  <si>
    <t>MATRIZ DE RIESGOS SIGCMA 2023</t>
  </si>
  <si>
    <t>Plan de acción - Matriz de Riesgo</t>
  </si>
  <si>
    <t>Uso de tecnologias para garantizar la continuidad del servicio de adminsitración de justicia</t>
  </si>
  <si>
    <t>x</t>
  </si>
  <si>
    <t xml:space="preserve">Con las actividades realizadas, se minimizo el impacto ambiental cumpliendo con las politicas ambientales </t>
  </si>
  <si>
    <t>Inaplicabilidad de la normatividad ambiental vigente</t>
  </si>
  <si>
    <t>06 de marzo de 2023</t>
  </si>
  <si>
    <t>SEGUIMIENTO MATRIZ DE RIESGOS SIGCMA 3 TRIMESTRE</t>
  </si>
  <si>
    <t>ANÁLISIS DEL RESULTADO FINAL 
3 TRIMESTRE</t>
  </si>
  <si>
    <t xml:space="preserve">1. Darle continuidad a la prestación del servicio de administrar justicia y atención al público mientras las condiciones de seguridad, de orden público, las condiciones climáticas y naturales lo permitan.                                                           
2. Uso permanente de herramientas tecnológicas como correos electrónicos, líneas telefónicas y redes sociales como complemento, o único medio según las circunstancias, en la atención al público. 
3. Maximizar los beneficios del teletrabajo, que no hacen necesario el desplazamiento de los servidores desde su casa hasta las sedes judiciales y posibilita realizar las funciones desde donde esten dispuestas las condiciones necesarias, cuando no lo esten en el lugar de trabajo.                                         
4.  Celebración de audiencias virtuales.              
5. Mantener copias de seguridad de los expedientes, tanto de procesos ordinarios, como constitucionales, independientes de Justicia XXI Web y One Drive, que garanticen la prestación del servicio, cuando estos sean afectados por algún daño, ciberataque o similar.                                        </t>
  </si>
  <si>
    <t>Con las actividades realizadas, se evitó que la afectación por el ciber ataque fuera mayor, dado que a pesar de que el Acuerdo PCSJA23-12089 del 13 de septiembre de 2023, emanado del Consejo Superior de la Judicatura, ordenó la suspensión de términos judiciales, en todo el territorio nacional, entre el 14 y el 20 de septiembre de 2023; en el SRPA de Montería se aplazó solo 1 audiencia, programada para el día 14 de septiembre de 2023, las demás, salvo aplazamientos solicitados por las partes, ajenos a la voluntad de los juzgados y el Centro de Servicios, se realizaron, dado que a pesar de no contar con el acceso a Justicia XXI Web, sí disponiamos del respaldo de nuestras copias de seguridad de los expedientes, tanto de procesos ordinarios, como constitucionales, independientes de Justicia XXI Web y One Drive.</t>
  </si>
  <si>
    <t>Con las actividades realizadas, se evitó que la afectación por el ciber ataque fuera mayor, dado que a pesar de que el Acuerdo PCSJA23-12089 del 13 de septiembre de 2023, emanado del Consejo Superior de la Judicatura, ordenó la suspensión de términos judiciales, en todo el territorio nacional, entre el 14 y el 20 de septiembre de 2023; en el SRPA de Montería,  a pesar de no contar con el acceso a Justicia XXI Web, siempre tuvimos a disposición el respaldo de nuestras copias de seguridad de los expedientes, tanto de procesos ordinarios, como constitucionales, independientes de Justicia XXI Web y One Drive.</t>
  </si>
  <si>
    <t>Con las actividades realizadas, se evitó que la afectación por el ciber ataque fuera mayor, dado que a pesar de que el Acuerdo PCSJA23-12089 del 13 de septiembre de 2023, emanado del Consejo Superior de la Judicatura, ordenó la suspensión de términos judiciales, en todo el territorio nacional, entre el 14 y el 20 de septiembre de 2023; en el SRPA de Montería se aplazó solo 1 audiencia, programada para el día 14 de septiembre de 2023, las demás, salvo aplazamientos solicitados por las partes, ajenos a la voluntad de los juzgados y el Centro de Servicios, se realizaron, dado que a pesar de no contar con el acceso a Justicia XXI Web, sí disponiamos del respaldo de nuestras copias de seguridad de los expedientes de procesos penales para adolescentes, independientes de Justicia XXI Web y One Drive.</t>
  </si>
  <si>
    <t xml:space="preserve">Con las actividades realizadas, se evitó que la afectación por el ciber ataque fuera mayor, dado que a pesar de que el Acuerdo PCSJA23-12089 del 13 de septiembre de 2023, emanado del Consejo Superior de la Judicatura, ordenó la suspensión de términos judiciales, en todo el territorio nacional, entre el 14 y el 20 de septiembre de 2023; en el SRPA de Montería siempre estuvimos en capacidad de realizar los repartos, dado que en nuestro procedimiento PARP - REPARTO, esta definido, el trámite a seguir, cuando por algún problema técnico o de conexión, el reparto resulte imposible de realizar en el aplicativo JUSTICIA XXI WEB-TYBA; estos repartos manulaes se llevaron a cabo en 5 ocasiones durante esta contingencia y NO presentaron inconsistencias, por lo tanto y dado que el trámite se encuentra establecido en el pocedimiento antes mencionado, el riesgo no se materializó.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</si>
</sst>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9"/>
      <color theme="1"/>
      <name val="Calibri"/>
      <family val="2"/>
      <scheme val="minor"/>
    </font>
    <font>
      <sz val="14"/>
      <name val="Arial Narrow"/>
      <family val="2"/>
    </font>
    <font>
      <sz val="8"/>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b/>
      <sz val="14"/>
      <name val="Azo Sans Medium"/>
    </font>
    <font>
      <sz val="8"/>
      <name val="Azo Sans Medium"/>
    </font>
    <font>
      <u/>
      <sz val="8"/>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s>
  <borders count="112">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s>
  <cellStyleXfs count="3">
    <xf numFmtId="0" fontId="0" fillId="0" borderId="0"/>
    <xf numFmtId="0" fontId="8" fillId="0" borderId="0"/>
    <xf numFmtId="0" fontId="14" fillId="0" borderId="0"/>
  </cellStyleXfs>
  <cellXfs count="500">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5" fillId="3" borderId="0" xfId="0" applyFont="1" applyFill="1"/>
    <xf numFmtId="0" fontId="53" fillId="7" borderId="0" xfId="0" applyFont="1" applyFill="1" applyAlignment="1">
      <alignment horizontal="center" vertical="center" wrapText="1" readingOrder="1"/>
    </xf>
    <xf numFmtId="0" fontId="54" fillId="8" borderId="51" xfId="0" applyFont="1" applyFill="1" applyBorder="1" applyAlignment="1">
      <alignment horizontal="center" vertical="center" wrapText="1" readingOrder="1"/>
    </xf>
    <xf numFmtId="0" fontId="54" fillId="0" borderId="51" xfId="0" applyFont="1" applyBorder="1" applyAlignment="1">
      <alignment horizontal="center" vertical="center" wrapText="1" readingOrder="1"/>
    </xf>
    <xf numFmtId="0" fontId="54" fillId="0" borderId="51" xfId="0" applyFont="1" applyBorder="1" applyAlignment="1">
      <alignment horizontal="justify" vertical="center" wrapText="1" readingOrder="1"/>
    </xf>
    <xf numFmtId="0" fontId="54" fillId="9" borderId="52" xfId="0" applyFont="1" applyFill="1" applyBorder="1" applyAlignment="1">
      <alignment horizontal="center" vertical="center" wrapText="1" readingOrder="1"/>
    </xf>
    <xf numFmtId="0" fontId="54" fillId="0" borderId="52" xfId="0" applyFont="1" applyBorder="1" applyAlignment="1">
      <alignment horizontal="center" vertical="center" wrapText="1" readingOrder="1"/>
    </xf>
    <xf numFmtId="0" fontId="54" fillId="0" borderId="52" xfId="0" applyFont="1" applyBorder="1" applyAlignment="1">
      <alignment horizontal="justify" vertical="center" wrapText="1" readingOrder="1"/>
    </xf>
    <xf numFmtId="0" fontId="54" fillId="10" borderId="52" xfId="0" applyFont="1" applyFill="1" applyBorder="1" applyAlignment="1">
      <alignment horizontal="center" vertical="center" wrapText="1" readingOrder="1"/>
    </xf>
    <xf numFmtId="0" fontId="54" fillId="11" borderId="52" xfId="0" applyFont="1" applyFill="1" applyBorder="1" applyAlignment="1">
      <alignment horizontal="center" vertical="center" wrapText="1" readingOrder="1"/>
    </xf>
    <xf numFmtId="0" fontId="55"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57" fillId="7" borderId="0" xfId="0" applyFont="1" applyFill="1" applyAlignment="1">
      <alignment horizontal="center" vertical="center" wrapText="1" readingOrder="1"/>
    </xf>
    <xf numFmtId="0" fontId="58" fillId="8" borderId="51" xfId="0" applyFont="1" applyFill="1" applyBorder="1" applyAlignment="1">
      <alignment horizontal="center" vertical="center" wrapText="1" readingOrder="1"/>
    </xf>
    <xf numFmtId="0" fontId="58" fillId="0" borderId="51" xfId="0" applyFont="1" applyBorder="1" applyAlignment="1">
      <alignment horizontal="justify" vertical="center" wrapText="1" readingOrder="1"/>
    </xf>
    <xf numFmtId="9" fontId="58" fillId="0" borderId="51" xfId="0" applyNumberFormat="1" applyFont="1" applyBorder="1" applyAlignment="1">
      <alignment horizontal="center" vertical="center" wrapText="1" readingOrder="1"/>
    </xf>
    <xf numFmtId="0" fontId="58" fillId="9" borderId="52" xfId="0" applyFont="1" applyFill="1" applyBorder="1" applyAlignment="1">
      <alignment horizontal="center" vertical="center" wrapText="1" readingOrder="1"/>
    </xf>
    <xf numFmtId="0" fontId="58" fillId="0" borderId="52" xfId="0" applyFont="1" applyBorder="1" applyAlignment="1">
      <alignment horizontal="justify" vertical="center" wrapText="1" readingOrder="1"/>
    </xf>
    <xf numFmtId="9" fontId="58" fillId="0" borderId="52" xfId="0" applyNumberFormat="1" applyFont="1" applyBorder="1" applyAlignment="1">
      <alignment horizontal="center" vertical="center" wrapText="1" readingOrder="1"/>
    </xf>
    <xf numFmtId="0" fontId="58" fillId="10" borderId="52" xfId="0" applyFont="1" applyFill="1" applyBorder="1" applyAlignment="1">
      <alignment horizontal="center" vertical="center" wrapText="1" readingOrder="1"/>
    </xf>
    <xf numFmtId="0" fontId="58" fillId="11" borderId="52" xfId="0" applyFont="1" applyFill="1" applyBorder="1" applyAlignment="1">
      <alignment horizontal="center" vertical="center" wrapText="1" readingOrder="1"/>
    </xf>
    <xf numFmtId="0" fontId="59"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54"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62" fillId="0" borderId="13" xfId="0" applyFont="1" applyBorder="1" applyAlignment="1">
      <alignment horizontal="left" vertical="center" wrapText="1"/>
    </xf>
    <xf numFmtId="0" fontId="62" fillId="0" borderId="0" xfId="0" applyFont="1" applyAlignment="1">
      <alignment horizontal="left" vertical="center" wrapText="1"/>
    </xf>
    <xf numFmtId="0" fontId="0" fillId="0" borderId="0" xfId="0" applyAlignment="1">
      <alignment vertical="center" wrapText="1"/>
    </xf>
    <xf numFmtId="0" fontId="63" fillId="3" borderId="0" xfId="0" applyFont="1" applyFill="1" applyBorder="1"/>
    <xf numFmtId="0" fontId="63"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87" xfId="0" applyFont="1" applyFill="1" applyBorder="1" applyAlignment="1">
      <alignment horizontal="center" vertical="center" wrapText="1"/>
    </xf>
    <xf numFmtId="0" fontId="24" fillId="3" borderId="88"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50" fillId="0" borderId="89" xfId="0" applyFont="1" applyBorder="1" applyAlignment="1" applyProtection="1">
      <alignment horizontal="left" vertical="top" wrapText="1"/>
      <protection locked="0"/>
    </xf>
    <xf numFmtId="0" fontId="50" fillId="0" borderId="13" xfId="0" applyFont="1" applyBorder="1" applyAlignment="1" applyProtection="1">
      <alignment vertical="center" wrapText="1"/>
      <protection locked="0"/>
    </xf>
    <xf numFmtId="0" fontId="50" fillId="0" borderId="13" xfId="0" applyFont="1" applyBorder="1" applyAlignment="1" applyProtection="1">
      <alignment horizontal="left" vertical="top" wrapText="1"/>
      <protection locked="0"/>
    </xf>
    <xf numFmtId="0" fontId="50" fillId="0" borderId="65" xfId="0" applyFont="1" applyBorder="1" applyAlignment="1" applyProtection="1">
      <alignment horizontal="left" vertical="top" wrapText="1"/>
      <protection locked="0"/>
    </xf>
    <xf numFmtId="0" fontId="1" fillId="3" borderId="0" xfId="0" applyFont="1" applyFill="1" applyAlignment="1">
      <alignment horizontal="left" vertical="center"/>
    </xf>
    <xf numFmtId="0" fontId="24" fillId="3" borderId="48" xfId="0" applyFont="1" applyFill="1" applyBorder="1" applyAlignment="1">
      <alignment vertical="top" wrapText="1"/>
    </xf>
    <xf numFmtId="0" fontId="63" fillId="3" borderId="0" xfId="0" applyFont="1" applyFill="1"/>
    <xf numFmtId="0" fontId="63" fillId="0" borderId="0" xfId="0" applyFont="1"/>
    <xf numFmtId="0" fontId="69" fillId="4" borderId="95"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69" fillId="4" borderId="95" xfId="0" applyFont="1" applyFill="1" applyBorder="1" applyAlignment="1" applyProtection="1">
      <alignment vertical="center" wrapText="1"/>
      <protection locked="0"/>
    </xf>
    <xf numFmtId="0" fontId="69" fillId="4" borderId="95" xfId="0" applyFont="1" applyFill="1" applyBorder="1" applyAlignment="1" applyProtection="1">
      <alignment vertical="center"/>
      <protection locked="0"/>
    </xf>
    <xf numFmtId="0" fontId="69" fillId="4" borderId="95" xfId="0" applyFont="1" applyFill="1" applyBorder="1" applyAlignment="1">
      <alignment horizontal="center" vertical="center" wrapText="1"/>
    </xf>
    <xf numFmtId="0" fontId="69" fillId="4" borderId="95" xfId="0" applyFont="1" applyFill="1" applyBorder="1" applyAlignment="1" applyProtection="1">
      <alignment horizontal="center" vertical="center" wrapText="1"/>
      <protection locked="0"/>
    </xf>
    <xf numFmtId="0" fontId="69" fillId="20" borderId="95" xfId="0" applyFont="1" applyFill="1" applyBorder="1" applyAlignment="1" applyProtection="1">
      <alignment horizontal="center" vertical="center" textRotation="90"/>
      <protection locked="0"/>
    </xf>
    <xf numFmtId="0" fontId="70" fillId="4" borderId="95" xfId="0" applyFont="1" applyFill="1" applyBorder="1" applyAlignment="1">
      <alignment horizontal="center" vertical="center" wrapText="1"/>
    </xf>
    <xf numFmtId="0" fontId="71" fillId="3" borderId="0" xfId="0" applyFont="1" applyFill="1" applyAlignment="1" applyProtection="1">
      <alignment horizontal="center" vertical="center"/>
      <protection locked="0"/>
    </xf>
    <xf numFmtId="0" fontId="71" fillId="0" borderId="0" xfId="0" applyFont="1" applyAlignment="1" applyProtection="1">
      <alignment horizontal="center" vertical="center"/>
      <protection locked="0"/>
    </xf>
    <xf numFmtId="0" fontId="72" fillId="0" borderId="0" xfId="0" applyFont="1"/>
    <xf numFmtId="0" fontId="72" fillId="21" borderId="0" xfId="0" applyFont="1" applyFill="1"/>
    <xf numFmtId="0" fontId="72"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69" fillId="4" borderId="95" xfId="0" applyFont="1" applyFill="1" applyBorder="1" applyAlignment="1" applyProtection="1">
      <alignment horizontal="center" vertical="center" wrapText="1"/>
      <protection locked="0"/>
    </xf>
    <xf numFmtId="0" fontId="68" fillId="4" borderId="90" xfId="0" applyFont="1" applyFill="1" applyBorder="1" applyAlignment="1">
      <alignment horizontal="center" vertical="center" wrapText="1"/>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27" fillId="0" borderId="78" xfId="0" applyFont="1" applyBorder="1" applyAlignment="1" applyProtection="1">
      <alignment horizontal="left" vertical="top" wrapText="1"/>
      <protection locked="0"/>
    </xf>
    <xf numFmtId="0" fontId="0" fillId="0" borderId="79" xfId="0" applyBorder="1" applyAlignment="1">
      <alignment horizontal="center"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0" borderId="79" xfId="0" applyNumberFormat="1" applyBorder="1" applyAlignment="1">
      <alignment horizontal="center" vertical="center" wrapText="1"/>
    </xf>
    <xf numFmtId="0" fontId="0" fillId="0" borderId="13" xfId="0" applyBorder="1" applyAlignment="1">
      <alignment horizontal="left"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2" xfId="0" applyFont="1" applyFill="1" applyBorder="1" applyAlignment="1">
      <alignment horizontal="center" vertical="center" textRotation="90" wrapText="1"/>
    </xf>
    <xf numFmtId="0" fontId="0" fillId="0" borderId="79" xfId="0" applyBorder="1" applyAlignment="1" applyProtection="1">
      <alignment horizontal="left" vertical="top" wrapText="1"/>
      <protection locked="0"/>
    </xf>
    <xf numFmtId="0" fontId="78" fillId="0" borderId="0" xfId="0" applyFont="1" applyAlignment="1" applyProtection="1">
      <alignment vertical="center"/>
      <protection locked="0"/>
    </xf>
    <xf numFmtId="0" fontId="78" fillId="0" borderId="0" xfId="0" applyFont="1" applyProtection="1">
      <protection locked="0"/>
    </xf>
    <xf numFmtId="0" fontId="78" fillId="0" borderId="0" xfId="0" applyFont="1"/>
    <xf numFmtId="0" fontId="80" fillId="23" borderId="105" xfId="0" applyFont="1" applyFill="1" applyBorder="1" applyAlignment="1" applyProtection="1">
      <alignment horizontal="left" vertical="center" wrapText="1"/>
      <protection locked="0"/>
    </xf>
    <xf numFmtId="0" fontId="80" fillId="23" borderId="105" xfId="0" applyFont="1" applyFill="1" applyBorder="1" applyAlignment="1" applyProtection="1">
      <alignment horizontal="center" vertical="center"/>
      <protection locked="0"/>
    </xf>
    <xf numFmtId="0" fontId="81" fillId="5" borderId="105" xfId="0" applyFont="1" applyFill="1" applyBorder="1" applyAlignment="1" applyProtection="1">
      <alignment horizontal="center" vertical="center" wrapText="1"/>
      <protection locked="0"/>
    </xf>
    <xf numFmtId="0" fontId="78" fillId="0" borderId="0" xfId="0" applyFont="1" applyAlignment="1" applyProtection="1">
      <alignment horizontal="left" vertical="center"/>
      <protection locked="0"/>
    </xf>
    <xf numFmtId="0" fontId="80"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8" fillId="0" borderId="0" xfId="0" applyFont="1" applyAlignment="1" applyProtection="1">
      <alignment horizontal="left"/>
      <protection locked="0"/>
    </xf>
    <xf numFmtId="0" fontId="78" fillId="0" borderId="0" xfId="0" applyFont="1" applyAlignment="1" applyProtection="1">
      <alignment horizontal="center"/>
      <protection locked="0"/>
    </xf>
    <xf numFmtId="0" fontId="82" fillId="24" borderId="108" xfId="0" applyFont="1" applyFill="1" applyBorder="1" applyAlignment="1">
      <alignment horizontal="center" vertical="center" wrapText="1" readingOrder="1"/>
    </xf>
    <xf numFmtId="0" fontId="87" fillId="3" borderId="108" xfId="0" applyFont="1" applyFill="1" applyBorder="1" applyAlignment="1">
      <alignment horizontal="center" vertical="center" wrapText="1" readingOrder="1"/>
    </xf>
    <xf numFmtId="0" fontId="87" fillId="3" borderId="108" xfId="0" applyFont="1" applyFill="1" applyBorder="1" applyAlignment="1">
      <alignment horizontal="left" vertical="center" wrapText="1"/>
    </xf>
    <xf numFmtId="0" fontId="87" fillId="3" borderId="108" xfId="0" applyFont="1" applyFill="1" applyBorder="1" applyAlignment="1">
      <alignment horizontal="center" vertical="center" wrapText="1"/>
    </xf>
    <xf numFmtId="0" fontId="78" fillId="3" borderId="0" xfId="0" applyFont="1" applyFill="1"/>
    <xf numFmtId="0" fontId="82" fillId="0" borderId="108" xfId="0" applyFont="1" applyBorder="1" applyAlignment="1">
      <alignment vertical="center" wrapText="1" readingOrder="1"/>
    </xf>
    <xf numFmtId="0" fontId="87" fillId="0" borderId="108" xfId="0" applyFont="1" applyBorder="1" applyAlignment="1">
      <alignment horizontal="center" vertical="center" wrapText="1" readingOrder="1"/>
    </xf>
    <xf numFmtId="0" fontId="87" fillId="0" borderId="108" xfId="0" applyFont="1" applyBorder="1" applyAlignment="1">
      <alignment horizontal="left" vertical="center" wrapText="1"/>
    </xf>
    <xf numFmtId="0" fontId="78" fillId="0" borderId="0" xfId="0" applyFont="1" applyAlignment="1">
      <alignment horizontal="center"/>
    </xf>
    <xf numFmtId="0" fontId="81" fillId="0" borderId="0" xfId="0" applyFont="1" applyAlignment="1">
      <alignment vertical="center" wrapText="1"/>
    </xf>
    <xf numFmtId="0" fontId="87" fillId="3" borderId="108" xfId="0" applyFont="1" applyFill="1" applyBorder="1" applyAlignment="1">
      <alignment horizontal="left" vertical="center" wrapText="1" readingOrder="1"/>
    </xf>
    <xf numFmtId="0" fontId="87" fillId="3" borderId="108" xfId="0" applyFont="1" applyFill="1" applyBorder="1" applyAlignment="1">
      <alignment vertical="center" wrapText="1"/>
    </xf>
    <xf numFmtId="0" fontId="80" fillId="0" borderId="0" xfId="0" applyFont="1"/>
    <xf numFmtId="0" fontId="87" fillId="3" borderId="108" xfId="0" applyFont="1" applyFill="1" applyBorder="1" applyAlignment="1">
      <alignment vertical="center" wrapText="1" readingOrder="1"/>
    </xf>
    <xf numFmtId="0" fontId="87" fillId="3" borderId="108" xfId="0" applyFont="1" applyFill="1" applyBorder="1" applyAlignment="1">
      <alignment vertical="center"/>
    </xf>
    <xf numFmtId="0" fontId="87" fillId="3" borderId="108" xfId="0" applyFont="1" applyFill="1" applyBorder="1" applyAlignment="1">
      <alignment horizontal="center" vertical="center"/>
    </xf>
    <xf numFmtId="0" fontId="87" fillId="3" borderId="109" xfId="0" applyFont="1" applyFill="1" applyBorder="1" applyAlignment="1">
      <alignment horizontal="center" vertical="center" wrapText="1" readingOrder="1"/>
    </xf>
    <xf numFmtId="0" fontId="87" fillId="3" borderId="109" xfId="0" applyFont="1" applyFill="1" applyBorder="1" applyAlignment="1">
      <alignment horizontal="left" vertical="center" wrapText="1"/>
    </xf>
    <xf numFmtId="0" fontId="87" fillId="3" borderId="109" xfId="0" applyFont="1" applyFill="1" applyBorder="1" applyAlignment="1">
      <alignment horizontal="center" vertical="center"/>
    </xf>
    <xf numFmtId="0" fontId="82" fillId="0" borderId="0" xfId="0" applyFont="1" applyAlignment="1">
      <alignment vertical="center" wrapText="1" readingOrder="1"/>
    </xf>
    <xf numFmtId="0" fontId="87" fillId="3" borderId="0" xfId="0" applyFont="1" applyFill="1" applyAlignment="1">
      <alignment horizontal="center" vertical="center" wrapText="1" readingOrder="1"/>
    </xf>
    <xf numFmtId="0" fontId="87" fillId="0" borderId="0" xfId="0" applyFont="1" applyAlignment="1">
      <alignment vertical="center"/>
    </xf>
    <xf numFmtId="0" fontId="78" fillId="0" borderId="0" xfId="0" applyFont="1" applyAlignment="1">
      <alignment horizontal="left"/>
    </xf>
    <xf numFmtId="0" fontId="88" fillId="0" borderId="0" xfId="0" applyFont="1" applyAlignment="1">
      <alignment wrapText="1"/>
    </xf>
    <xf numFmtId="0" fontId="90" fillId="0" borderId="0" xfId="0" applyFont="1"/>
    <xf numFmtId="0" fontId="92" fillId="24" borderId="105" xfId="0" applyFont="1" applyFill="1" applyBorder="1" applyAlignment="1">
      <alignment horizontal="center" vertical="center"/>
    </xf>
    <xf numFmtId="0" fontId="92" fillId="5" borderId="105" xfId="0" applyFont="1" applyFill="1" applyBorder="1" applyAlignment="1">
      <alignment horizontal="center" vertical="center"/>
    </xf>
    <xf numFmtId="0" fontId="92" fillId="5" borderId="105" xfId="0" applyFont="1" applyFill="1" applyBorder="1" applyAlignment="1">
      <alignment vertical="center" wrapText="1"/>
    </xf>
    <xf numFmtId="0" fontId="92" fillId="3" borderId="105" xfId="0" applyFont="1" applyFill="1" applyBorder="1" applyAlignment="1">
      <alignment horizontal="left" vertical="top" wrapText="1"/>
    </xf>
    <xf numFmtId="0" fontId="93" fillId="3" borderId="105" xfId="0" applyFont="1" applyFill="1" applyBorder="1" applyAlignment="1">
      <alignment horizontal="center" vertical="center" wrapText="1"/>
    </xf>
    <xf numFmtId="0" fontId="94" fillId="3" borderId="105" xfId="0" applyFont="1" applyFill="1" applyBorder="1" applyAlignment="1">
      <alignment horizontal="center" vertical="center" wrapText="1"/>
    </xf>
    <xf numFmtId="0" fontId="94" fillId="3" borderId="105" xfId="0" applyFont="1" applyFill="1" applyBorder="1" applyAlignment="1">
      <alignment horizontal="left" vertical="center"/>
    </xf>
    <xf numFmtId="0" fontId="92" fillId="0" borderId="105" xfId="0" applyFont="1" applyBorder="1" applyAlignment="1">
      <alignment vertical="top" wrapText="1"/>
    </xf>
    <xf numFmtId="0" fontId="93" fillId="3" borderId="105" xfId="0" applyFont="1" applyFill="1" applyBorder="1" applyAlignment="1">
      <alignment horizontal="center" vertical="center"/>
    </xf>
    <xf numFmtId="0" fontId="94" fillId="3" borderId="105" xfId="0" applyFont="1" applyFill="1" applyBorder="1" applyAlignment="1">
      <alignment horizontal="center" vertical="center"/>
    </xf>
    <xf numFmtId="0" fontId="92" fillId="3" borderId="105" xfId="0" applyFont="1" applyFill="1" applyBorder="1" applyAlignment="1">
      <alignment horizontal="left" vertical="center" wrapText="1"/>
    </xf>
    <xf numFmtId="0" fontId="92" fillId="0" borderId="105" xfId="0" applyFont="1" applyBorder="1" applyAlignment="1">
      <alignment horizontal="left" vertical="center" wrapText="1"/>
    </xf>
    <xf numFmtId="0" fontId="94" fillId="0" borderId="105" xfId="0" applyFont="1" applyBorder="1" applyAlignment="1">
      <alignment horizontal="left" vertical="center"/>
    </xf>
    <xf numFmtId="0" fontId="90" fillId="0" borderId="0" xfId="0" applyFont="1" applyAlignment="1">
      <alignment horizontal="left"/>
    </xf>
    <xf numFmtId="0" fontId="88" fillId="0" borderId="0" xfId="0" applyFont="1" applyAlignment="1">
      <alignment horizontal="center"/>
    </xf>
    <xf numFmtId="0" fontId="90" fillId="0" borderId="0" xfId="0" applyFont="1" applyAlignment="1">
      <alignment horizontal="center"/>
    </xf>
    <xf numFmtId="0" fontId="1" fillId="3" borderId="0" xfId="0" applyFont="1" applyFill="1" applyAlignment="1">
      <alignment horizontal="left" vertical="center"/>
    </xf>
    <xf numFmtId="0" fontId="69" fillId="4" borderId="95" xfId="0" applyFont="1" applyFill="1" applyBorder="1" applyAlignment="1" applyProtection="1">
      <alignment horizontal="center" vertical="center" wrapText="1"/>
      <protection locked="0"/>
    </xf>
    <xf numFmtId="0" fontId="68" fillId="4" borderId="90" xfId="0" applyFont="1" applyFill="1" applyBorder="1" applyAlignment="1">
      <alignment horizontal="center" vertical="center" wrapText="1"/>
    </xf>
    <xf numFmtId="0" fontId="1" fillId="3" borderId="0" xfId="0" applyFont="1" applyFill="1" applyAlignment="1">
      <alignment horizontal="left" vertical="center"/>
    </xf>
    <xf numFmtId="0" fontId="69" fillId="4" borderId="95" xfId="0" applyFont="1" applyFill="1" applyBorder="1" applyAlignment="1" applyProtection="1">
      <alignment horizontal="center" vertical="center" wrapText="1"/>
      <protection locked="0"/>
    </xf>
    <xf numFmtId="0" fontId="68" fillId="4" borderId="90" xfId="0" applyFont="1" applyFill="1" applyBorder="1" applyAlignment="1">
      <alignment horizontal="center" vertical="center"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1"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79" fillId="0" borderId="0" xfId="0" applyFont="1" applyAlignment="1" applyProtection="1">
      <alignment horizontal="center" vertical="center" wrapText="1"/>
      <protection locked="0"/>
    </xf>
    <xf numFmtId="0" fontId="82" fillId="0" borderId="108" xfId="0" applyFont="1" applyBorder="1" applyAlignment="1">
      <alignment horizontal="center" vertical="center" wrapText="1" readingOrder="1"/>
    </xf>
    <xf numFmtId="0" fontId="82" fillId="0" borderId="109" xfId="0" applyFont="1" applyBorder="1" applyAlignment="1">
      <alignment horizontal="center" vertical="center" wrapText="1" readingOrder="1"/>
    </xf>
    <xf numFmtId="0" fontId="82" fillId="0" borderId="110" xfId="0" applyFont="1" applyBorder="1" applyAlignment="1">
      <alignment horizontal="center" vertical="center" wrapText="1" readingOrder="1"/>
    </xf>
    <xf numFmtId="0" fontId="81" fillId="5" borderId="106" xfId="0" applyFont="1" applyFill="1" applyBorder="1" applyAlignment="1" applyProtection="1">
      <alignment horizontal="center" vertical="center" wrapText="1"/>
      <protection locked="0"/>
    </xf>
    <xf numFmtId="0" fontId="81" fillId="5" borderId="107" xfId="0" applyFont="1" applyFill="1" applyBorder="1" applyAlignment="1" applyProtection="1">
      <alignment horizontal="center" vertical="center" wrapText="1"/>
      <protection locked="0"/>
    </xf>
    <xf numFmtId="0" fontId="81" fillId="5" borderId="105" xfId="0" applyFont="1" applyFill="1" applyBorder="1" applyAlignment="1" applyProtection="1">
      <alignment horizontal="center" vertical="center"/>
      <protection locked="0"/>
    </xf>
    <xf numFmtId="0" fontId="80" fillId="5" borderId="105" xfId="0" applyFont="1" applyFill="1" applyBorder="1" applyAlignment="1" applyProtection="1">
      <alignment horizontal="center" vertical="center"/>
      <protection locked="0"/>
    </xf>
    <xf numFmtId="0" fontId="82" fillId="0" borderId="105" xfId="0" applyFont="1" applyBorder="1" applyAlignment="1" applyProtection="1">
      <alignment horizontal="center" vertical="center"/>
      <protection locked="0"/>
    </xf>
    <xf numFmtId="0" fontId="82" fillId="24" borderId="105" xfId="0" applyFont="1" applyFill="1" applyBorder="1" applyAlignment="1" applyProtection="1">
      <alignment horizontal="center" vertical="center"/>
      <protection locked="0"/>
    </xf>
    <xf numFmtId="0" fontId="83" fillId="5" borderId="106" xfId="0" applyFont="1" applyFill="1" applyBorder="1" applyAlignment="1" applyProtection="1">
      <alignment horizontal="center" vertical="center" wrapText="1"/>
      <protection locked="0"/>
    </xf>
    <xf numFmtId="0" fontId="83" fillId="5" borderId="107" xfId="0" applyFont="1" applyFill="1" applyBorder="1" applyAlignment="1" applyProtection="1">
      <alignment horizontal="center" vertical="center" wrapText="1"/>
      <protection locked="0"/>
    </xf>
    <xf numFmtId="0" fontId="84" fillId="5" borderId="105" xfId="0" applyFont="1" applyFill="1" applyBorder="1" applyAlignment="1" applyProtection="1">
      <alignment horizontal="left" wrapText="1"/>
      <protection locked="0"/>
    </xf>
    <xf numFmtId="0" fontId="84" fillId="5" borderId="105" xfId="0" applyFont="1" applyFill="1" applyBorder="1" applyAlignment="1" applyProtection="1">
      <alignment horizontal="left"/>
      <protection locked="0"/>
    </xf>
    <xf numFmtId="0" fontId="86" fillId="23" borderId="108" xfId="0" applyFont="1" applyFill="1" applyBorder="1" applyAlignment="1">
      <alignment horizontal="center" vertical="center" wrapText="1" readingOrder="1"/>
    </xf>
    <xf numFmtId="0" fontId="82" fillId="3" borderId="108" xfId="0" applyFont="1" applyFill="1" applyBorder="1" applyAlignment="1">
      <alignment horizontal="center" vertical="center" wrapText="1" readingOrder="1"/>
    </xf>
    <xf numFmtId="0" fontId="82" fillId="0" borderId="111" xfId="0" applyFont="1" applyBorder="1" applyAlignment="1">
      <alignment horizontal="center" vertical="center" wrapText="1" readingOrder="1"/>
    </xf>
    <xf numFmtId="0" fontId="89" fillId="0" borderId="0" xfId="0" applyFont="1" applyAlignment="1">
      <alignment horizontal="center" vertical="center" wrapText="1"/>
    </xf>
    <xf numFmtId="0" fontId="91" fillId="23" borderId="105" xfId="0" applyFont="1" applyFill="1" applyBorder="1" applyAlignment="1">
      <alignment horizontal="center"/>
    </xf>
    <xf numFmtId="0" fontId="92" fillId="24" borderId="105" xfId="0" applyFont="1" applyFill="1" applyBorder="1" applyAlignment="1">
      <alignment horizontal="center" vertical="center" wrapText="1"/>
    </xf>
    <xf numFmtId="0" fontId="92" fillId="24" borderId="105" xfId="0" applyFont="1" applyFill="1" applyBorder="1" applyAlignment="1">
      <alignment horizontal="center" vertical="center"/>
    </xf>
    <xf numFmtId="9" fontId="0" fillId="0" borderId="79"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60"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17" fontId="0" fillId="0" borderId="13" xfId="0" applyNumberFormat="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1" fillId="4" borderId="2" xfId="0" applyFont="1" applyFill="1" applyBorder="1" applyAlignment="1">
      <alignment horizontal="center" vertical="center"/>
    </xf>
    <xf numFmtId="0" fontId="61"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76" fillId="3" borderId="5" xfId="0" applyFont="1" applyFill="1" applyBorder="1" applyAlignment="1" applyProtection="1">
      <alignment horizontal="left" vertical="center"/>
      <protection locked="0"/>
    </xf>
    <xf numFmtId="0" fontId="76" fillId="3" borderId="7" xfId="0" applyFont="1" applyFill="1" applyBorder="1" applyAlignment="1" applyProtection="1">
      <alignment horizontal="left" vertical="center"/>
      <protection locked="0"/>
    </xf>
    <xf numFmtId="0" fontId="76"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6" fillId="0" borderId="5" xfId="0" applyFont="1" applyFill="1" applyBorder="1" applyAlignment="1" applyProtection="1">
      <alignment horizontal="left" vertical="center" wrapText="1"/>
      <protection locked="0"/>
    </xf>
    <xf numFmtId="0" fontId="76" fillId="0" borderId="7" xfId="0" applyFont="1" applyFill="1" applyBorder="1" applyAlignment="1" applyProtection="1">
      <alignment horizontal="left" vertical="center" wrapText="1"/>
      <protection locked="0"/>
    </xf>
    <xf numFmtId="0" fontId="76" fillId="0" borderId="6" xfId="0" applyFont="1" applyFill="1" applyBorder="1" applyAlignment="1" applyProtection="1">
      <alignment horizontal="left" vertical="center" wrapText="1"/>
      <protection locked="0"/>
    </xf>
    <xf numFmtId="0" fontId="76" fillId="3" borderId="5" xfId="0" applyFont="1" applyFill="1" applyBorder="1" applyAlignment="1" applyProtection="1">
      <alignment horizontal="left" vertical="center" wrapText="1"/>
      <protection locked="0"/>
    </xf>
    <xf numFmtId="0" fontId="76" fillId="3" borderId="7" xfId="0" applyFont="1" applyFill="1" applyBorder="1" applyAlignment="1" applyProtection="1">
      <alignment horizontal="left" vertical="center" wrapText="1"/>
      <protection locked="0"/>
    </xf>
    <xf numFmtId="0" fontId="76" fillId="3" borderId="6" xfId="0" applyFont="1" applyFill="1" applyBorder="1" applyAlignment="1" applyProtection="1">
      <alignment horizontal="left" vertical="center" wrapText="1"/>
      <protection locked="0"/>
    </xf>
    <xf numFmtId="0" fontId="4" fillId="4" borderId="86"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2"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2" xfId="0" applyFont="1" applyFill="1" applyBorder="1" applyAlignment="1">
      <alignment horizontal="center" vertical="center" textRotation="90" wrapText="1"/>
    </xf>
    <xf numFmtId="0" fontId="0" fillId="0" borderId="79"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60" fillId="0" borderId="79" xfId="0" applyFont="1" applyBorder="1" applyAlignment="1">
      <alignment horizontal="center" vertical="center" wrapText="1"/>
    </xf>
    <xf numFmtId="0" fontId="60" fillId="0" borderId="78" xfId="0" applyFont="1" applyBorder="1" applyAlignment="1">
      <alignment horizontal="center" vertical="center" wrapText="1"/>
    </xf>
    <xf numFmtId="0" fontId="60" fillId="0" borderId="60" xfId="0" applyFont="1" applyBorder="1" applyAlignment="1">
      <alignment horizontal="center" vertical="center" wrapText="1"/>
    </xf>
    <xf numFmtId="14" fontId="32" fillId="0" borderId="101" xfId="0" applyNumberFormat="1" applyFont="1" applyBorder="1" applyAlignment="1">
      <alignment horizontal="center"/>
    </xf>
    <xf numFmtId="0" fontId="32" fillId="0" borderId="78" xfId="0" applyFont="1" applyBorder="1" applyAlignment="1">
      <alignment horizontal="center"/>
    </xf>
    <xf numFmtId="0" fontId="32" fillId="0" borderId="104" xfId="0" applyFont="1" applyBorder="1" applyAlignment="1">
      <alignment horizontal="center"/>
    </xf>
    <xf numFmtId="0" fontId="75" fillId="0" borderId="101" xfId="0" applyFont="1" applyBorder="1" applyAlignment="1">
      <alignment horizontal="left" vertical="top" wrapText="1"/>
    </xf>
    <xf numFmtId="0" fontId="75" fillId="0" borderId="78" xfId="0" applyFont="1" applyBorder="1" applyAlignment="1">
      <alignment horizontal="left" vertical="top"/>
    </xf>
    <xf numFmtId="0" fontId="75" fillId="0" borderId="104" xfId="0" applyFont="1" applyBorder="1" applyAlignment="1">
      <alignment horizontal="left" vertical="top"/>
    </xf>
    <xf numFmtId="0" fontId="32" fillId="0" borderId="101"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1" fontId="73" fillId="0" borderId="101" xfId="0" applyNumberFormat="1" applyFont="1" applyBorder="1" applyAlignment="1">
      <alignment horizontal="center" vertical="center"/>
    </xf>
    <xf numFmtId="1" fontId="73" fillId="0" borderId="78" xfId="0" applyNumberFormat="1" applyFont="1" applyBorder="1" applyAlignment="1">
      <alignment horizontal="center" vertical="center"/>
    </xf>
    <xf numFmtId="1" fontId="73" fillId="0" borderId="104" xfId="0" applyNumberFormat="1" applyFont="1" applyBorder="1" applyAlignment="1">
      <alignment horizontal="center" vertical="center"/>
    </xf>
    <xf numFmtId="0" fontId="32" fillId="0" borderId="101" xfId="0" applyFont="1" applyBorder="1" applyAlignment="1">
      <alignment horizontal="left" wrapText="1"/>
    </xf>
    <xf numFmtId="0" fontId="32" fillId="0" borderId="78" xfId="0" applyFont="1" applyBorder="1" applyAlignment="1">
      <alignment horizontal="left" wrapText="1"/>
    </xf>
    <xf numFmtId="0" fontId="32" fillId="0" borderId="104" xfId="0" applyFont="1" applyBorder="1" applyAlignment="1">
      <alignment horizontal="left" wrapText="1"/>
    </xf>
    <xf numFmtId="0" fontId="32" fillId="0" borderId="101" xfId="0" applyFont="1" applyBorder="1" applyAlignment="1">
      <alignment horizontal="center"/>
    </xf>
    <xf numFmtId="1" fontId="73" fillId="0" borderId="100" xfId="0" applyNumberFormat="1" applyFont="1" applyBorder="1" applyAlignment="1" applyProtection="1">
      <alignment horizontal="center" vertical="center" wrapText="1"/>
      <protection locked="0"/>
    </xf>
    <xf numFmtId="1" fontId="73" fillId="0" borderId="102" xfId="0" applyNumberFormat="1" applyFont="1" applyBorder="1" applyAlignment="1" applyProtection="1">
      <alignment horizontal="center" vertical="center" wrapText="1"/>
      <protection locked="0"/>
    </xf>
    <xf numFmtId="1" fontId="73" fillId="0" borderId="103" xfId="0" applyNumberFormat="1" applyFont="1" applyBorder="1" applyAlignment="1" applyProtection="1">
      <alignment horizontal="center" vertical="center" wrapText="1"/>
      <protection locked="0"/>
    </xf>
    <xf numFmtId="0" fontId="73" fillId="0" borderId="101" xfId="0" applyFont="1" applyBorder="1" applyAlignment="1" applyProtection="1">
      <alignment horizontal="center" vertical="center"/>
      <protection locked="0"/>
    </xf>
    <xf numFmtId="0" fontId="73" fillId="0" borderId="78" xfId="0" applyFont="1" applyBorder="1" applyAlignment="1" applyProtection="1">
      <alignment horizontal="center" vertical="center"/>
      <protection locked="0"/>
    </xf>
    <xf numFmtId="0" fontId="73" fillId="0" borderId="104" xfId="0" applyFont="1" applyBorder="1" applyAlignment="1" applyProtection="1">
      <alignment horizontal="center" vertical="center"/>
      <protection locked="0"/>
    </xf>
    <xf numFmtId="0" fontId="77" fillId="0" borderId="101" xfId="0" applyFont="1" applyBorder="1" applyAlignment="1">
      <alignment horizontal="left" vertical="top" wrapText="1"/>
    </xf>
    <xf numFmtId="0" fontId="77" fillId="0" borderId="78" xfId="0" applyFont="1" applyBorder="1" applyAlignment="1">
      <alignment horizontal="left" vertical="top"/>
    </xf>
    <xf numFmtId="0" fontId="77" fillId="0" borderId="104" xfId="0" applyFont="1" applyBorder="1" applyAlignment="1">
      <alignment horizontal="left" vertical="top"/>
    </xf>
    <xf numFmtId="0" fontId="75" fillId="0" borderId="78" xfId="0" applyFont="1" applyBorder="1" applyAlignment="1">
      <alignment horizontal="left" vertical="top" wrapText="1"/>
    </xf>
    <xf numFmtId="0" fontId="75" fillId="0" borderId="104" xfId="0" applyFont="1" applyBorder="1" applyAlignment="1">
      <alignment horizontal="left" vertical="top" wrapText="1"/>
    </xf>
    <xf numFmtId="0" fontId="72" fillId="21" borderId="98" xfId="0" applyFont="1" applyFill="1" applyBorder="1" applyAlignment="1">
      <alignment horizontal="center"/>
    </xf>
    <xf numFmtId="0" fontId="72" fillId="21" borderId="99" xfId="0" applyFont="1" applyFill="1" applyBorder="1" applyAlignment="1">
      <alignment horizont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9" fillId="4" borderId="92" xfId="0" applyFont="1" applyFill="1" applyBorder="1" applyAlignment="1">
      <alignment horizontal="center" vertical="center"/>
    </xf>
    <xf numFmtId="0" fontId="69" fillId="4" borderId="93" xfId="0" applyFont="1" applyFill="1" applyBorder="1" applyAlignment="1">
      <alignment horizontal="center" vertical="center"/>
    </xf>
    <xf numFmtId="0" fontId="69" fillId="4" borderId="94" xfId="0" applyFont="1" applyFill="1" applyBorder="1" applyAlignment="1">
      <alignment horizontal="center" vertical="center"/>
    </xf>
    <xf numFmtId="0" fontId="69" fillId="20" borderId="95" xfId="0" applyFont="1" applyFill="1" applyBorder="1" applyAlignment="1" applyProtection="1">
      <alignment horizontal="center" vertical="center" wrapText="1"/>
      <protection locked="0"/>
    </xf>
    <xf numFmtId="0" fontId="69" fillId="4" borderId="95" xfId="0" applyFont="1" applyFill="1" applyBorder="1" applyAlignment="1" applyProtection="1">
      <alignment horizontal="center" vertical="center" wrapText="1"/>
      <protection locked="0"/>
    </xf>
    <xf numFmtId="0" fontId="68" fillId="4" borderId="2" xfId="0" applyFont="1" applyFill="1" applyBorder="1" applyAlignment="1">
      <alignment horizontal="center" vertical="center" wrapText="1"/>
    </xf>
    <xf numFmtId="0" fontId="68" fillId="4" borderId="91" xfId="0" applyFont="1" applyFill="1" applyBorder="1" applyAlignment="1">
      <alignment horizontal="center" vertical="center" wrapText="1"/>
    </xf>
    <xf numFmtId="0" fontId="68" fillId="4" borderId="0" xfId="0" applyFont="1" applyFill="1" applyAlignment="1">
      <alignment horizontal="center" vertical="center" wrapText="1"/>
    </xf>
    <xf numFmtId="0" fontId="68" fillId="4" borderId="90" xfId="0" applyFont="1" applyFill="1" applyBorder="1" applyAlignment="1">
      <alignment horizontal="center" vertical="center" wrapText="1"/>
    </xf>
    <xf numFmtId="0" fontId="70" fillId="4" borderId="96" xfId="0" applyFont="1" applyFill="1" applyBorder="1" applyAlignment="1">
      <alignment horizontal="center" vertical="center" wrapText="1"/>
    </xf>
    <xf numFmtId="0" fontId="70" fillId="4" borderId="97" xfId="0" applyFont="1" applyFill="1" applyBorder="1" applyAlignment="1">
      <alignment horizontal="center" vertical="center" wrapText="1"/>
    </xf>
    <xf numFmtId="0" fontId="70" fillId="4" borderId="92" xfId="0" applyFont="1" applyFill="1" applyBorder="1" applyAlignment="1">
      <alignment horizontal="center" vertical="center" wrapText="1"/>
    </xf>
    <xf numFmtId="0" fontId="70" fillId="4" borderId="94" xfId="0" applyFont="1" applyFill="1" applyBorder="1" applyAlignment="1">
      <alignment horizontal="center" vertical="center" wrapText="1"/>
    </xf>
    <xf numFmtId="0" fontId="69" fillId="4" borderId="92" xfId="0" applyFont="1" applyFill="1" applyBorder="1" applyAlignment="1" applyProtection="1">
      <alignment horizontal="center" vertical="center" wrapText="1"/>
      <protection locked="0"/>
    </xf>
    <xf numFmtId="0" fontId="70" fillId="4" borderId="93" xfId="0"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52" fillId="0" borderId="0" xfId="0" applyFont="1" applyAlignment="1">
      <alignment horizontal="center" vertical="center"/>
    </xf>
    <xf numFmtId="0" fontId="56"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66" fillId="0" borderId="67" xfId="0" applyFont="1" applyBorder="1" applyAlignment="1">
      <alignment horizontal="center" vertical="center" wrapText="1"/>
    </xf>
    <xf numFmtId="0" fontId="66" fillId="0" borderId="68" xfId="0" applyFont="1" applyBorder="1" applyAlignment="1">
      <alignment horizontal="center" vertical="center"/>
    </xf>
    <xf numFmtId="0" fontId="66" fillId="0" borderId="69" xfId="0" applyFont="1" applyBorder="1" applyAlignment="1">
      <alignment horizontal="center" vertical="center"/>
    </xf>
    <xf numFmtId="0" fontId="66" fillId="0" borderId="20" xfId="0" applyFont="1" applyBorder="1" applyAlignment="1">
      <alignment horizontal="center" vertical="center" wrapText="1"/>
    </xf>
    <xf numFmtId="0" fontId="66" fillId="0" borderId="0" xfId="0" applyFont="1" applyBorder="1" applyAlignment="1">
      <alignment horizontal="center" vertical="center"/>
    </xf>
    <xf numFmtId="0" fontId="66" fillId="0" borderId="21" xfId="0" applyFont="1" applyBorder="1" applyAlignment="1">
      <alignment horizontal="center" vertical="center"/>
    </xf>
    <xf numFmtId="0" fontId="66" fillId="0" borderId="20" xfId="0" applyFont="1" applyBorder="1" applyAlignment="1">
      <alignment horizontal="center" vertical="center"/>
    </xf>
    <xf numFmtId="0" fontId="66" fillId="0" borderId="43" xfId="0" applyFont="1" applyBorder="1" applyAlignment="1">
      <alignment horizontal="center" vertical="center"/>
    </xf>
    <xf numFmtId="0" fontId="66" fillId="0" borderId="44" xfId="0" applyFont="1" applyBorder="1" applyAlignment="1">
      <alignment horizontal="center" vertical="center"/>
    </xf>
    <xf numFmtId="0" fontId="66" fillId="0" borderId="45" xfId="0" applyFont="1" applyBorder="1" applyAlignment="1">
      <alignment horizontal="center" vertical="center"/>
    </xf>
    <xf numFmtId="0" fontId="66" fillId="0" borderId="0" xfId="0" applyFont="1" applyAlignment="1">
      <alignment horizontal="center" vertical="center"/>
    </xf>
    <xf numFmtId="0" fontId="67" fillId="22" borderId="70" xfId="0" applyFont="1" applyFill="1" applyBorder="1" applyAlignment="1">
      <alignment horizontal="center" vertical="center" wrapText="1" readingOrder="1"/>
    </xf>
    <xf numFmtId="0" fontId="67" fillId="22" borderId="71" xfId="0" applyFont="1" applyFill="1" applyBorder="1" applyAlignment="1">
      <alignment horizontal="center" vertical="center" wrapText="1" readingOrder="1"/>
    </xf>
    <xf numFmtId="0" fontId="67" fillId="22" borderId="73" xfId="0" applyFont="1" applyFill="1" applyBorder="1" applyAlignment="1">
      <alignment horizontal="center" vertical="center" wrapText="1" readingOrder="1"/>
    </xf>
    <xf numFmtId="0" fontId="67" fillId="22" borderId="0" xfId="0" applyFont="1" applyFill="1" applyAlignment="1">
      <alignment horizontal="center" vertical="center" wrapText="1" readingOrder="1"/>
    </xf>
    <xf numFmtId="0" fontId="67" fillId="22" borderId="74" xfId="0" applyFont="1" applyFill="1" applyBorder="1" applyAlignment="1">
      <alignment horizontal="center" vertical="center" wrapText="1" readingOrder="1"/>
    </xf>
    <xf numFmtId="0" fontId="67" fillId="22" borderId="75" xfId="0" applyFont="1" applyFill="1" applyBorder="1" applyAlignment="1">
      <alignment horizontal="center" vertical="center" wrapText="1" readingOrder="1"/>
    </xf>
    <xf numFmtId="0" fontId="67" fillId="22" borderId="76" xfId="0" applyFont="1" applyFill="1" applyBorder="1" applyAlignment="1">
      <alignment horizontal="center" vertical="center" wrapText="1" readingOrder="1"/>
    </xf>
    <xf numFmtId="0" fontId="67" fillId="22"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67" fillId="8" borderId="70" xfId="0" applyFont="1" applyFill="1" applyBorder="1" applyAlignment="1">
      <alignment horizontal="center" vertical="center" wrapText="1" readingOrder="1"/>
    </xf>
    <xf numFmtId="0" fontId="67" fillId="8" borderId="71" xfId="0" applyFont="1" applyFill="1" applyBorder="1" applyAlignment="1">
      <alignment horizontal="center" vertical="center" wrapText="1" readingOrder="1"/>
    </xf>
    <xf numFmtId="0" fontId="67" fillId="8" borderId="73" xfId="0" applyFont="1" applyFill="1" applyBorder="1" applyAlignment="1">
      <alignment horizontal="center" vertical="center" wrapText="1" readingOrder="1"/>
    </xf>
    <xf numFmtId="0" fontId="67" fillId="8" borderId="0" xfId="0" applyFont="1" applyFill="1" applyAlignment="1">
      <alignment horizontal="center" vertical="center" wrapText="1" readingOrder="1"/>
    </xf>
    <xf numFmtId="0" fontId="67" fillId="8" borderId="74" xfId="0" applyFont="1" applyFill="1" applyBorder="1" applyAlignment="1">
      <alignment horizontal="center" vertical="center" wrapText="1" readingOrder="1"/>
    </xf>
    <xf numFmtId="0" fontId="67" fillId="8" borderId="75" xfId="0" applyFont="1" applyFill="1" applyBorder="1" applyAlignment="1">
      <alignment horizontal="center" vertical="center" wrapText="1" readingOrder="1"/>
    </xf>
    <xf numFmtId="0" fontId="67" fillId="8" borderId="76" xfId="0" applyFont="1" applyFill="1" applyBorder="1" applyAlignment="1">
      <alignment horizontal="center" vertical="center" wrapText="1" readingOrder="1"/>
    </xf>
    <xf numFmtId="0" fontId="67"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66" fillId="0" borderId="68" xfId="0" applyFont="1" applyBorder="1" applyAlignment="1">
      <alignment horizontal="center" vertical="center" wrapText="1"/>
    </xf>
    <xf numFmtId="0" fontId="2" fillId="0" borderId="0" xfId="0" applyFont="1" applyAlignment="1">
      <alignment horizontal="center" vertical="center" wrapText="1"/>
    </xf>
    <xf numFmtId="0" fontId="65"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65" fillId="14" borderId="0" xfId="0" applyFont="1" applyFill="1" applyAlignment="1">
      <alignment horizontal="center" vertical="center" textRotation="90" wrapText="1" readingOrder="1"/>
    </xf>
    <xf numFmtId="0" fontId="65" fillId="14" borderId="21" xfId="0" applyFont="1" applyFill="1" applyBorder="1" applyAlignment="1">
      <alignment horizontal="center" vertical="center" textRotation="90" wrapText="1" readingOrder="1"/>
    </xf>
    <xf numFmtId="0" fontId="67" fillId="16" borderId="70" xfId="0" applyFont="1" applyFill="1" applyBorder="1" applyAlignment="1">
      <alignment horizontal="center" vertical="center" wrapText="1" readingOrder="1"/>
    </xf>
    <xf numFmtId="0" fontId="67" fillId="16" borderId="71" xfId="0" applyFont="1" applyFill="1" applyBorder="1" applyAlignment="1">
      <alignment horizontal="center" vertical="center" wrapText="1" readingOrder="1"/>
    </xf>
    <xf numFmtId="0" fontId="67" fillId="16" borderId="72" xfId="0" applyFont="1" applyFill="1" applyBorder="1" applyAlignment="1">
      <alignment horizontal="center" vertical="center" wrapText="1" readingOrder="1"/>
    </xf>
    <xf numFmtId="0" fontId="67" fillId="16" borderId="73" xfId="0" applyFont="1" applyFill="1" applyBorder="1" applyAlignment="1">
      <alignment horizontal="center" vertical="center" wrapText="1" readingOrder="1"/>
    </xf>
    <xf numFmtId="0" fontId="67" fillId="16" borderId="0" xfId="0" applyFont="1" applyFill="1" applyAlignment="1">
      <alignment horizontal="center" vertical="center" wrapText="1" readingOrder="1"/>
    </xf>
    <xf numFmtId="0" fontId="67" fillId="16" borderId="74" xfId="0" applyFont="1" applyFill="1" applyBorder="1" applyAlignment="1">
      <alignment horizontal="center" vertical="center" wrapText="1" readingOrder="1"/>
    </xf>
    <xf numFmtId="0" fontId="67" fillId="16" borderId="75" xfId="0" applyFont="1" applyFill="1" applyBorder="1" applyAlignment="1">
      <alignment horizontal="center" vertical="center" wrapText="1" readingOrder="1"/>
    </xf>
    <xf numFmtId="0" fontId="67" fillId="16" borderId="76" xfId="0" applyFont="1" applyFill="1" applyBorder="1" applyAlignment="1">
      <alignment horizontal="center" vertical="center" wrapText="1" readingOrder="1"/>
    </xf>
    <xf numFmtId="0" fontId="67" fillId="16" borderId="77" xfId="0" applyFont="1" applyFill="1" applyBorder="1" applyAlignment="1">
      <alignment horizontal="center" vertical="center" wrapText="1" readingOrder="1"/>
    </xf>
    <xf numFmtId="0" fontId="67" fillId="15" borderId="70" xfId="0" applyFont="1" applyFill="1" applyBorder="1" applyAlignment="1">
      <alignment horizontal="center" vertical="center" wrapText="1" readingOrder="1"/>
    </xf>
    <xf numFmtId="0" fontId="67" fillId="15" borderId="71" xfId="0" applyFont="1" applyFill="1" applyBorder="1" applyAlignment="1">
      <alignment horizontal="center" vertical="center" wrapText="1" readingOrder="1"/>
    </xf>
    <xf numFmtId="0" fontId="67" fillId="15" borderId="73" xfId="0" applyFont="1" applyFill="1" applyBorder="1" applyAlignment="1">
      <alignment horizontal="center" vertical="center" wrapText="1" readingOrder="1"/>
    </xf>
    <xf numFmtId="0" fontId="67" fillId="15" borderId="0" xfId="0" applyFont="1" applyFill="1" applyAlignment="1">
      <alignment horizontal="center" vertical="center" wrapText="1" readingOrder="1"/>
    </xf>
    <xf numFmtId="0" fontId="67" fillId="15" borderId="75" xfId="0" applyFont="1" applyFill="1" applyBorder="1" applyAlignment="1">
      <alignment horizontal="center" vertical="center" wrapText="1" readingOrder="1"/>
    </xf>
    <xf numFmtId="0" fontId="67" fillId="15" borderId="76" xfId="0" applyFont="1" applyFill="1" applyBorder="1" applyAlignment="1">
      <alignment horizontal="center" vertical="center" wrapText="1" readingOrder="1"/>
    </xf>
    <xf numFmtId="0" fontId="33" fillId="3" borderId="83" xfId="0" applyFont="1" applyFill="1" applyBorder="1" applyAlignment="1">
      <alignment horizontal="center" vertical="center" wrapText="1"/>
    </xf>
    <xf numFmtId="0" fontId="33" fillId="3" borderId="80"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81" xfId="0" applyFont="1" applyFill="1" applyBorder="1" applyAlignment="1">
      <alignment horizontal="center" vertical="center" wrapText="1"/>
    </xf>
  </cellXfs>
  <cellStyles count="3">
    <cellStyle name="Normal" xfId="0" builtinId="0"/>
    <cellStyle name="Normal - Style1 2" xfId="1" xr:uid="{00000000-0005-0000-0000-000001000000}"/>
    <cellStyle name="Normal 2 2" xfId="2" xr:uid="{00000000-0005-0000-0000-000002000000}"/>
  </cellStyles>
  <dxfs count="366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E64692D-DBDA-4362-ABEB-006F5BF6F812}"/>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9</xdr:row>
      <xdr:rowOff>243840</xdr:rowOff>
    </xdr:from>
    <xdr:ext cx="1539240" cy="1508760"/>
    <xdr:sp macro="" textlink="">
      <xdr:nvSpPr>
        <xdr:cNvPr id="15" name="CuadroTexto 14">
          <a:extLst>
            <a:ext uri="{FF2B5EF4-FFF2-40B4-BE49-F238E27FC236}">
              <a16:creationId xmlns:a16="http://schemas.microsoft.com/office/drawing/2014/main" id="{B39403A8-4C31-47E4-9C42-C185BC534063}"/>
            </a:ext>
          </a:extLst>
        </xdr:cNvPr>
        <xdr:cNvSpPr txBox="1"/>
      </xdr:nvSpPr>
      <xdr:spPr>
        <a:xfrm>
          <a:off x="12052935" y="36061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oneCellAnchor>
    <xdr:from>
      <xdr:col>5</xdr:col>
      <xdr:colOff>441960</xdr:colOff>
      <xdr:row>9</xdr:row>
      <xdr:rowOff>243840</xdr:rowOff>
    </xdr:from>
    <xdr:ext cx="1539240" cy="1508760"/>
    <xdr:sp macro="" textlink="">
      <xdr:nvSpPr>
        <xdr:cNvPr id="22" name="CuadroTexto 21">
          <a:extLst>
            <a:ext uri="{FF2B5EF4-FFF2-40B4-BE49-F238E27FC236}">
              <a16:creationId xmlns:a16="http://schemas.microsoft.com/office/drawing/2014/main" id="{43599DA8-5550-4C41-BD30-E6DCB67261E0}"/>
            </a:ext>
          </a:extLst>
        </xdr:cNvPr>
        <xdr:cNvSpPr txBox="1"/>
      </xdr:nvSpPr>
      <xdr:spPr>
        <a:xfrm>
          <a:off x="12052935" y="36061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1</xdr:col>
      <xdr:colOff>119063</xdr:colOff>
      <xdr:row>0</xdr:row>
      <xdr:rowOff>0</xdr:rowOff>
    </xdr:from>
    <xdr:to>
      <xdr:col>1</xdr:col>
      <xdr:colOff>928688</xdr:colOff>
      <xdr:row>0</xdr:row>
      <xdr:rowOff>709612</xdr:rowOff>
    </xdr:to>
    <xdr:pic>
      <xdr:nvPicPr>
        <xdr:cNvPr id="23" name="Imagen 22">
          <a:extLst>
            <a:ext uri="{FF2B5EF4-FFF2-40B4-BE49-F238E27FC236}">
              <a16:creationId xmlns:a16="http://schemas.microsoft.com/office/drawing/2014/main" id="{66E3047E-9C84-4136-959E-E5512BAB5F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1338" y="0"/>
          <a:ext cx="809625" cy="690562"/>
        </a:xfrm>
        <a:prstGeom prst="rect">
          <a:avLst/>
        </a:prstGeom>
      </xdr:spPr>
    </xdr:pic>
    <xdr:clientData/>
  </xdr:twoCellAnchor>
  <xdr:oneCellAnchor>
    <xdr:from>
      <xdr:col>5</xdr:col>
      <xdr:colOff>441960</xdr:colOff>
      <xdr:row>9</xdr:row>
      <xdr:rowOff>243840</xdr:rowOff>
    </xdr:from>
    <xdr:ext cx="1539240" cy="1508760"/>
    <xdr:sp macro="" textlink="">
      <xdr:nvSpPr>
        <xdr:cNvPr id="30" name="CuadroTexto 29">
          <a:extLst>
            <a:ext uri="{FF2B5EF4-FFF2-40B4-BE49-F238E27FC236}">
              <a16:creationId xmlns:a16="http://schemas.microsoft.com/office/drawing/2014/main" id="{3D63BA21-B14D-4171-98AC-3938D33F45F0}"/>
            </a:ext>
          </a:extLst>
        </xdr:cNvPr>
        <xdr:cNvSpPr txBox="1"/>
      </xdr:nvSpPr>
      <xdr:spPr>
        <a:xfrm>
          <a:off x="12052935" y="42538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1</xdr:col>
      <xdr:colOff>119063</xdr:colOff>
      <xdr:row>0</xdr:row>
      <xdr:rowOff>0</xdr:rowOff>
    </xdr:from>
    <xdr:to>
      <xdr:col>1</xdr:col>
      <xdr:colOff>928688</xdr:colOff>
      <xdr:row>0</xdr:row>
      <xdr:rowOff>704850</xdr:rowOff>
    </xdr:to>
    <xdr:pic>
      <xdr:nvPicPr>
        <xdr:cNvPr id="31" name="Imagen 30">
          <a:extLst>
            <a:ext uri="{FF2B5EF4-FFF2-40B4-BE49-F238E27FC236}">
              <a16:creationId xmlns:a16="http://schemas.microsoft.com/office/drawing/2014/main" id="{91BD16C5-807B-49FA-9E92-BAC4599C98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1338" y="0"/>
          <a:ext cx="809625" cy="688181"/>
        </a:xfrm>
        <a:prstGeom prst="rect">
          <a:avLst/>
        </a:prstGeom>
      </xdr:spPr>
    </xdr:pic>
    <xdr:clientData/>
  </xdr:twoCellAnchor>
  <xdr:oneCellAnchor>
    <xdr:from>
      <xdr:col>5</xdr:col>
      <xdr:colOff>441960</xdr:colOff>
      <xdr:row>7</xdr:row>
      <xdr:rowOff>243840</xdr:rowOff>
    </xdr:from>
    <xdr:ext cx="1539240" cy="1508760"/>
    <xdr:sp macro="" textlink="">
      <xdr:nvSpPr>
        <xdr:cNvPr id="32" name="CuadroTexto 31">
          <a:extLst>
            <a:ext uri="{FF2B5EF4-FFF2-40B4-BE49-F238E27FC236}">
              <a16:creationId xmlns:a16="http://schemas.microsoft.com/office/drawing/2014/main" id="{670E57E9-E4FB-49D0-A105-238AD3A8801B}"/>
            </a:ext>
          </a:extLst>
        </xdr:cNvPr>
        <xdr:cNvSpPr txBox="1"/>
      </xdr:nvSpPr>
      <xdr:spPr>
        <a:xfrm>
          <a:off x="13938885" y="60255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4</xdr:col>
      <xdr:colOff>2196043</xdr:colOff>
      <xdr:row>0</xdr:row>
      <xdr:rowOff>224895</xdr:rowOff>
    </xdr:from>
    <xdr:to>
      <xdr:col>5</xdr:col>
      <xdr:colOff>5567</xdr:colOff>
      <xdr:row>0</xdr:row>
      <xdr:rowOff>790204</xdr:rowOff>
    </xdr:to>
    <xdr:pic>
      <xdr:nvPicPr>
        <xdr:cNvPr id="33" name="Picture 9">
          <a:extLst>
            <a:ext uri="{FF2B5EF4-FFF2-40B4-BE49-F238E27FC236}">
              <a16:creationId xmlns:a16="http://schemas.microsoft.com/office/drawing/2014/main" id="{526640DE-EFE4-4577-8CC0-7C926B2E2862}"/>
            </a:ext>
          </a:extLst>
        </xdr:cNvPr>
        <xdr:cNvPicPr>
          <a:picLocks noChangeAspect="1"/>
        </xdr:cNvPicPr>
      </xdr:nvPicPr>
      <xdr:blipFill>
        <a:blip xmlns:r="http://schemas.openxmlformats.org/officeDocument/2006/relationships" r:embed="rId2"/>
        <a:stretch>
          <a:fillRect/>
        </a:stretch>
      </xdr:blipFill>
      <xdr:spPr>
        <a:xfrm>
          <a:off x="12102043" y="224895"/>
          <a:ext cx="1521893" cy="548640"/>
        </a:xfrm>
        <a:prstGeom prst="rect">
          <a:avLst/>
        </a:prstGeom>
      </xdr:spPr>
    </xdr:pic>
    <xdr:clientData/>
  </xdr:twoCellAnchor>
  <xdr:twoCellAnchor editAs="oneCell">
    <xdr:from>
      <xdr:col>4</xdr:col>
      <xdr:colOff>2196043</xdr:colOff>
      <xdr:row>0</xdr:row>
      <xdr:rowOff>224895</xdr:rowOff>
    </xdr:from>
    <xdr:to>
      <xdr:col>5</xdr:col>
      <xdr:colOff>5567</xdr:colOff>
      <xdr:row>0</xdr:row>
      <xdr:rowOff>790204</xdr:rowOff>
    </xdr:to>
    <xdr:pic>
      <xdr:nvPicPr>
        <xdr:cNvPr id="34" name="Picture 9">
          <a:extLst>
            <a:ext uri="{FF2B5EF4-FFF2-40B4-BE49-F238E27FC236}">
              <a16:creationId xmlns:a16="http://schemas.microsoft.com/office/drawing/2014/main" id="{8A3D86DC-E1D5-485A-930D-ACD5E279F33F}"/>
            </a:ext>
          </a:extLst>
        </xdr:cNvPr>
        <xdr:cNvPicPr>
          <a:picLocks noChangeAspect="1"/>
        </xdr:cNvPicPr>
      </xdr:nvPicPr>
      <xdr:blipFill>
        <a:blip xmlns:r="http://schemas.openxmlformats.org/officeDocument/2006/relationships" r:embed="rId2"/>
        <a:stretch>
          <a:fillRect/>
        </a:stretch>
      </xdr:blipFill>
      <xdr:spPr>
        <a:xfrm>
          <a:off x="12102043" y="224895"/>
          <a:ext cx="1521893" cy="548640"/>
        </a:xfrm>
        <a:prstGeom prst="rect">
          <a:avLst/>
        </a:prstGeom>
      </xdr:spPr>
    </xdr:pic>
    <xdr:clientData/>
  </xdr:twoCellAnchor>
  <xdr:twoCellAnchor editAs="oneCell">
    <xdr:from>
      <xdr:col>0</xdr:col>
      <xdr:colOff>107844</xdr:colOff>
      <xdr:row>0</xdr:row>
      <xdr:rowOff>79375</xdr:rowOff>
    </xdr:from>
    <xdr:to>
      <xdr:col>0</xdr:col>
      <xdr:colOff>3034393</xdr:colOff>
      <xdr:row>0</xdr:row>
      <xdr:rowOff>919004</xdr:rowOff>
    </xdr:to>
    <xdr:pic>
      <xdr:nvPicPr>
        <xdr:cNvPr id="35" name="Picture 8">
          <a:extLst>
            <a:ext uri="{FF2B5EF4-FFF2-40B4-BE49-F238E27FC236}">
              <a16:creationId xmlns:a16="http://schemas.microsoft.com/office/drawing/2014/main" id="{161C7466-6BDA-4653-954B-C3618CD81215}"/>
            </a:ext>
          </a:extLst>
        </xdr:cNvPr>
        <xdr:cNvPicPr>
          <a:picLocks noChangeAspect="1"/>
        </xdr:cNvPicPr>
      </xdr:nvPicPr>
      <xdr:blipFill>
        <a:blip xmlns:r="http://schemas.openxmlformats.org/officeDocument/2006/relationships" r:embed="rId3"/>
        <a:stretch>
          <a:fillRect/>
        </a:stretch>
      </xdr:blipFill>
      <xdr:spPr>
        <a:xfrm>
          <a:off x="107844" y="79375"/>
          <a:ext cx="2924168" cy="822960"/>
        </a:xfrm>
        <a:prstGeom prst="rect">
          <a:avLst/>
        </a:prstGeom>
      </xdr:spPr>
    </xdr:pic>
    <xdr:clientData/>
  </xdr:twoCellAnchor>
  <xdr:twoCellAnchor editAs="oneCell">
    <xdr:from>
      <xdr:col>4</xdr:col>
      <xdr:colOff>2196043</xdr:colOff>
      <xdr:row>0</xdr:row>
      <xdr:rowOff>224895</xdr:rowOff>
    </xdr:from>
    <xdr:to>
      <xdr:col>5</xdr:col>
      <xdr:colOff>5567</xdr:colOff>
      <xdr:row>0</xdr:row>
      <xdr:rowOff>790204</xdr:rowOff>
    </xdr:to>
    <xdr:pic>
      <xdr:nvPicPr>
        <xdr:cNvPr id="36" name="Picture 9">
          <a:extLst>
            <a:ext uri="{FF2B5EF4-FFF2-40B4-BE49-F238E27FC236}">
              <a16:creationId xmlns:a16="http://schemas.microsoft.com/office/drawing/2014/main" id="{B4A99CD5-97F7-4C21-96DA-CE070E0756A4}"/>
            </a:ext>
          </a:extLst>
        </xdr:cNvPr>
        <xdr:cNvPicPr>
          <a:picLocks noChangeAspect="1"/>
        </xdr:cNvPicPr>
      </xdr:nvPicPr>
      <xdr:blipFill>
        <a:blip xmlns:r="http://schemas.openxmlformats.org/officeDocument/2006/relationships" r:embed="rId2"/>
        <a:stretch>
          <a:fillRect/>
        </a:stretch>
      </xdr:blipFill>
      <xdr:spPr>
        <a:xfrm>
          <a:off x="12102043" y="224895"/>
          <a:ext cx="1521893"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511CD5DD-B3AC-45B7-850A-78ED2D04CCC4}"/>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45511</xdr:colOff>
      <xdr:row>0</xdr:row>
      <xdr:rowOff>98777</xdr:rowOff>
    </xdr:from>
    <xdr:to>
      <xdr:col>0</xdr:col>
      <xdr:colOff>2702979</xdr:colOff>
      <xdr:row>0</xdr:row>
      <xdr:rowOff>657225</xdr:rowOff>
    </xdr:to>
    <xdr:pic>
      <xdr:nvPicPr>
        <xdr:cNvPr id="3" name="Picture 9">
          <a:extLst>
            <a:ext uri="{FF2B5EF4-FFF2-40B4-BE49-F238E27FC236}">
              <a16:creationId xmlns:a16="http://schemas.microsoft.com/office/drawing/2014/main" id="{CB48FCD5-566B-4412-BF1C-4FF72C4F4989}"/>
            </a:ext>
          </a:extLst>
        </xdr:cNvPr>
        <xdr:cNvPicPr>
          <a:picLocks noChangeAspect="1"/>
        </xdr:cNvPicPr>
      </xdr:nvPicPr>
      <xdr:blipFill>
        <a:blip xmlns:r="http://schemas.openxmlformats.org/officeDocument/2006/relationships" r:embed="rId1"/>
        <a:stretch>
          <a:fillRect/>
        </a:stretch>
      </xdr:blipFill>
      <xdr:spPr>
        <a:xfrm>
          <a:off x="45511" y="98777"/>
          <a:ext cx="2657468" cy="558448"/>
        </a:xfrm>
        <a:prstGeom prst="rect">
          <a:avLst/>
        </a:prstGeom>
      </xdr:spPr>
    </xdr:pic>
    <xdr:clientData/>
  </xdr:twoCellAnchor>
  <xdr:twoCellAnchor editAs="oneCell">
    <xdr:from>
      <xdr:col>5</xdr:col>
      <xdr:colOff>811392</xdr:colOff>
      <xdr:row>0</xdr:row>
      <xdr:rowOff>258408</xdr:rowOff>
    </xdr:from>
    <xdr:to>
      <xdr:col>5</xdr:col>
      <xdr:colOff>2417105</xdr:colOff>
      <xdr:row>0</xdr:row>
      <xdr:rowOff>657225</xdr:rowOff>
    </xdr:to>
    <xdr:pic>
      <xdr:nvPicPr>
        <xdr:cNvPr id="5" name="Picture 10">
          <a:extLst>
            <a:ext uri="{FF2B5EF4-FFF2-40B4-BE49-F238E27FC236}">
              <a16:creationId xmlns:a16="http://schemas.microsoft.com/office/drawing/2014/main" id="{48097C11-9009-40F7-9EBF-AFAC0AC40D6C}"/>
            </a:ext>
          </a:extLst>
        </xdr:cNvPr>
        <xdr:cNvPicPr>
          <a:picLocks noChangeAspect="1"/>
        </xdr:cNvPicPr>
      </xdr:nvPicPr>
      <xdr:blipFill>
        <a:blip xmlns:r="http://schemas.openxmlformats.org/officeDocument/2006/relationships" r:embed="rId2"/>
        <a:stretch>
          <a:fillRect/>
        </a:stretch>
      </xdr:blipFill>
      <xdr:spPr>
        <a:xfrm>
          <a:off x="9050517" y="258408"/>
          <a:ext cx="1605713" cy="398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E00254D-E7E3-4D05-999E-3D49E88675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6727B64B-237A-4895-AF28-82375C5C04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ama%20Judicial\SRPA\CESPA\SIGCMA\9%20MATRIZ%20DE%20RIESGOS\2021\MATRIZ%20DE%20RIESGOS%202021%20GESTION%20ADMINISTRATIVA\Matriz%20de%20Riesgos%20Centro%20de%20Servicios%20SRPA%20Mont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I2">
            <v>0</v>
          </cell>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
      <sheetName val="Hoja1"/>
      <sheetName val="LISTA"/>
      <sheetName val="Tabla Valoración de Controles"/>
      <sheetName val="Matriz de Calor"/>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refreshError="1"/>
      <sheetData sheetId="8">
        <row r="4">
          <cell r="B4" t="str">
            <v>Muy BajaLeve</v>
          </cell>
          <cell r="C4" t="str">
            <v>Bajo</v>
          </cell>
          <cell r="Q4" t="str">
            <v>PreventivoAutomático</v>
          </cell>
          <cell r="R4">
            <v>0.5</v>
          </cell>
        </row>
        <row r="5">
          <cell r="B5" t="str">
            <v>Muy BajaMenor</v>
          </cell>
          <cell r="C5" t="str">
            <v>Bajo</v>
          </cell>
          <cell r="Q5" t="str">
            <v>PreventivoManual</v>
          </cell>
          <cell r="R5">
            <v>0.45</v>
          </cell>
        </row>
        <row r="6">
          <cell r="B6" t="str">
            <v>Muy BajaModerado</v>
          </cell>
          <cell r="C6" t="str">
            <v>Moderado</v>
          </cell>
          <cell r="Q6" t="str">
            <v>DetectivoAutomático</v>
          </cell>
          <cell r="R6">
            <v>0.4</v>
          </cell>
        </row>
        <row r="7">
          <cell r="B7" t="str">
            <v>Muy BajaMayor</v>
          </cell>
          <cell r="C7" t="str">
            <v xml:space="preserve">Alto </v>
          </cell>
          <cell r="Q7" t="str">
            <v>DetectivoManual</v>
          </cell>
          <cell r="R7">
            <v>0.35</v>
          </cell>
        </row>
        <row r="8">
          <cell r="B8" t="str">
            <v>Muy BajaCatastrófico</v>
          </cell>
          <cell r="C8" t="str">
            <v>Extremo</v>
          </cell>
          <cell r="Q8" t="str">
            <v>CorrectivoAutomático</v>
          </cell>
          <cell r="R8">
            <v>0.35</v>
          </cell>
        </row>
        <row r="9">
          <cell r="B9" t="str">
            <v>BajaLeve</v>
          </cell>
          <cell r="C9" t="str">
            <v>Bajo</v>
          </cell>
          <cell r="Q9" t="str">
            <v>CorrectivoManual</v>
          </cell>
          <cell r="R9">
            <v>0.3</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8">
      <pivotArea field="1" type="button" dataOnly="0" labelOnly="1" outline="0" axis="axisRow" fieldPosition="1"/>
    </format>
    <format dxfId="7">
      <pivotArea dataOnly="0" labelOnly="1" outline="0" fieldPosition="0">
        <references count="1">
          <reference field="0" count="1">
            <x v="0"/>
          </reference>
        </references>
      </pivotArea>
    </format>
    <format dxfId="6">
      <pivotArea dataOnly="0" labelOnly="1" outline="0" fieldPosition="0">
        <references count="1">
          <reference field="0" count="1">
            <x v="1"/>
          </reference>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3" dataDxfId="2">
  <autoFilter ref="B237:C247" xr:uid="{00000000-0009-0000-0100-000002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9"/>
  <sheetViews>
    <sheetView showGridLines="0" topLeftCell="A10" workbookViewId="0">
      <selection activeCell="B20" sqref="B20"/>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58" t="s">
        <v>185</v>
      </c>
      <c r="B1" s="258"/>
      <c r="C1" s="258"/>
      <c r="D1" s="258"/>
      <c r="E1" s="258"/>
      <c r="F1" s="258"/>
    </row>
    <row r="5" spans="1:9">
      <c r="D5" s="95"/>
      <c r="E5" s="95"/>
      <c r="F5" s="95"/>
      <c r="G5" s="95"/>
      <c r="H5" s="95"/>
    </row>
    <row r="6" spans="1:9">
      <c r="D6" s="95"/>
      <c r="E6" s="95"/>
      <c r="F6" s="95"/>
      <c r="G6" s="95"/>
      <c r="H6" s="95"/>
    </row>
    <row r="7" spans="1:9" ht="33.75">
      <c r="A7" s="259" t="s">
        <v>208</v>
      </c>
      <c r="B7" s="259"/>
      <c r="C7" s="259"/>
      <c r="D7" s="259"/>
      <c r="E7" s="259"/>
      <c r="F7" s="259"/>
      <c r="G7" s="259"/>
      <c r="H7" s="259"/>
      <c r="I7" s="259"/>
    </row>
    <row r="9" spans="1:9" s="87" customFormat="1" ht="81.75" customHeight="1">
      <c r="A9" s="88" t="s">
        <v>209</v>
      </c>
      <c r="B9" s="260" t="s">
        <v>184</v>
      </c>
      <c r="C9" s="260"/>
      <c r="D9" s="260"/>
      <c r="E9" s="260"/>
      <c r="F9" s="260"/>
      <c r="G9" s="260"/>
      <c r="H9" s="260"/>
      <c r="I9" s="260"/>
    </row>
    <row r="10" spans="1:9" s="87" customFormat="1" ht="16.7" customHeight="1">
      <c r="A10" s="93"/>
      <c r="B10" s="94"/>
      <c r="C10" s="94"/>
      <c r="D10" s="93"/>
      <c r="E10" s="92"/>
    </row>
    <row r="11" spans="1:9" s="87" customFormat="1" ht="84" customHeight="1">
      <c r="A11" s="88" t="s">
        <v>183</v>
      </c>
      <c r="B11" s="89" t="s">
        <v>182</v>
      </c>
      <c r="C11" s="257" t="s">
        <v>673</v>
      </c>
      <c r="D11" s="257"/>
      <c r="E11" s="257"/>
      <c r="F11" s="257"/>
      <c r="G11" s="257"/>
      <c r="H11" s="257"/>
      <c r="I11" s="257"/>
    </row>
    <row r="12" spans="1:9" s="87" customFormat="1" ht="84" customHeight="1">
      <c r="A12" s="88" t="s">
        <v>183</v>
      </c>
      <c r="B12" s="89" t="s">
        <v>672</v>
      </c>
      <c r="C12" s="257" t="s">
        <v>674</v>
      </c>
      <c r="D12" s="257"/>
      <c r="E12" s="257"/>
      <c r="F12" s="257"/>
      <c r="G12" s="257"/>
      <c r="H12" s="257"/>
      <c r="I12" s="257"/>
    </row>
    <row r="13" spans="1:9" ht="32.25" customHeight="1">
      <c r="A13" s="91"/>
    </row>
    <row r="14" spans="1:9" ht="32.25" customHeight="1">
      <c r="A14" s="90" t="s">
        <v>184</v>
      </c>
      <c r="B14" s="257"/>
      <c r="C14" s="257"/>
      <c r="D14" s="257"/>
      <c r="E14" s="257"/>
      <c r="F14" s="257"/>
      <c r="G14" s="257"/>
      <c r="H14" s="257"/>
      <c r="I14" s="257"/>
    </row>
    <row r="15" spans="1:9" s="87" customFormat="1" ht="29.25" customHeight="1">
      <c r="A15" s="90" t="s">
        <v>181</v>
      </c>
      <c r="B15" s="257"/>
      <c r="C15" s="257"/>
      <c r="D15" s="257"/>
      <c r="E15" s="257"/>
      <c r="F15" s="257"/>
      <c r="G15" s="257"/>
      <c r="H15" s="257"/>
      <c r="I15" s="257"/>
    </row>
    <row r="16" spans="1:9" s="87" customFormat="1" ht="30.75" customHeight="1">
      <c r="A16" s="90" t="s">
        <v>180</v>
      </c>
      <c r="B16" s="257"/>
      <c r="C16" s="257"/>
      <c r="D16" s="257"/>
      <c r="E16" s="257"/>
      <c r="F16" s="257"/>
      <c r="G16" s="257"/>
      <c r="H16" s="257"/>
      <c r="I16" s="257"/>
    </row>
    <row r="17" spans="1:9" s="87" customFormat="1" ht="25.5">
      <c r="A17" s="88" t="s">
        <v>179</v>
      </c>
      <c r="B17" s="257" t="s">
        <v>178</v>
      </c>
      <c r="C17" s="257"/>
      <c r="D17" s="257"/>
      <c r="E17" s="257"/>
      <c r="F17" s="257"/>
      <c r="G17" s="257"/>
      <c r="H17" s="257"/>
      <c r="I17" s="257"/>
    </row>
    <row r="19" spans="1:9" s="87" customFormat="1" ht="54.75" customHeight="1">
      <c r="A19" s="88" t="s">
        <v>177</v>
      </c>
      <c r="B19" s="256" t="s">
        <v>681</v>
      </c>
      <c r="C19" s="256"/>
      <c r="D19" s="256"/>
      <c r="E19" s="256"/>
      <c r="F19" s="256"/>
      <c r="G19" s="256"/>
      <c r="H19" s="256"/>
      <c r="I19" s="256"/>
    </row>
  </sheetData>
  <mergeCells count="10">
    <mergeCell ref="B19:I19"/>
    <mergeCell ref="B14:I14"/>
    <mergeCell ref="B16:I16"/>
    <mergeCell ref="B17:I17"/>
    <mergeCell ref="A1:F1"/>
    <mergeCell ref="A7:I7"/>
    <mergeCell ref="B9:I9"/>
    <mergeCell ref="C11:I11"/>
    <mergeCell ref="B15:I15"/>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84"/>
  <sheetViews>
    <sheetView topLeftCell="C1" zoomScale="80" zoomScaleNormal="80" workbookViewId="0">
      <selection activeCell="B1" sqref="B1:D1"/>
    </sheetView>
  </sheetViews>
  <sheetFormatPr baseColWidth="10" defaultColWidth="10.42578125" defaultRowHeight="14.25"/>
  <cols>
    <col min="1" max="1" width="53.28515625" style="231" customWidth="1"/>
    <col min="2" max="2" width="15.42578125" style="217" customWidth="1"/>
    <col min="3" max="3" width="55.7109375" style="200" customWidth="1"/>
    <col min="4" max="4" width="24.140625" style="217" customWidth="1"/>
    <col min="5" max="5" width="55.7109375" style="200" customWidth="1"/>
    <col min="6" max="6" width="4.7109375" style="200" customWidth="1"/>
    <col min="7" max="16384" width="10.42578125" style="200"/>
  </cols>
  <sheetData>
    <row r="1" spans="1:8" ht="79.900000000000006" customHeight="1">
      <c r="A1" s="198"/>
      <c r="B1" s="261" t="s">
        <v>519</v>
      </c>
      <c r="C1" s="261"/>
      <c r="D1" s="261"/>
      <c r="E1" s="198"/>
      <c r="F1" s="199"/>
      <c r="G1" s="199"/>
      <c r="H1" s="199"/>
    </row>
    <row r="2" spans="1:8" ht="54.75" customHeight="1">
      <c r="A2" s="201" t="s">
        <v>520</v>
      </c>
      <c r="B2" s="265" t="s">
        <v>184</v>
      </c>
      <c r="C2" s="266"/>
      <c r="D2" s="202" t="s">
        <v>457</v>
      </c>
      <c r="E2" s="203" t="s">
        <v>480</v>
      </c>
    </row>
    <row r="3" spans="1:8" ht="16.899999999999999" customHeight="1">
      <c r="A3" s="204"/>
      <c r="B3" s="205"/>
      <c r="C3" s="205"/>
      <c r="D3" s="206"/>
      <c r="E3" s="205"/>
    </row>
    <row r="4" spans="1:8" ht="54.75" customHeight="1">
      <c r="A4" s="201" t="s">
        <v>521</v>
      </c>
      <c r="B4" s="267" t="s">
        <v>481</v>
      </c>
      <c r="C4" s="268"/>
      <c r="D4" s="268"/>
      <c r="E4" s="268"/>
    </row>
    <row r="5" spans="1:8" ht="13.15" customHeight="1">
      <c r="A5" s="207"/>
      <c r="B5" s="208"/>
      <c r="D5" s="206"/>
      <c r="E5" s="206"/>
    </row>
    <row r="6" spans="1:8" ht="21" customHeight="1">
      <c r="A6" s="269" t="s">
        <v>522</v>
      </c>
      <c r="B6" s="270" t="s">
        <v>523</v>
      </c>
      <c r="C6" s="270"/>
      <c r="D6" s="270" t="s">
        <v>524</v>
      </c>
      <c r="E6" s="270"/>
    </row>
    <row r="7" spans="1:8" ht="216" customHeight="1">
      <c r="A7" s="269"/>
      <c r="B7" s="271" t="s">
        <v>482</v>
      </c>
      <c r="C7" s="272"/>
      <c r="D7" s="273" t="s">
        <v>525</v>
      </c>
      <c r="E7" s="274"/>
    </row>
    <row r="8" spans="1:8" ht="21" customHeight="1">
      <c r="A8" s="207"/>
      <c r="B8" s="208"/>
      <c r="D8" s="206"/>
      <c r="E8" s="206"/>
    </row>
    <row r="9" spans="1:8" ht="19.899999999999999" customHeight="1">
      <c r="A9" s="275" t="s">
        <v>194</v>
      </c>
      <c r="B9" s="275"/>
      <c r="C9" s="275"/>
      <c r="D9" s="275"/>
      <c r="E9" s="275"/>
    </row>
    <row r="10" spans="1:8" ht="19.899999999999999" customHeight="1">
      <c r="A10" s="209" t="s">
        <v>526</v>
      </c>
      <c r="B10" s="209" t="s">
        <v>195</v>
      </c>
      <c r="C10" s="209" t="s">
        <v>196</v>
      </c>
      <c r="D10" s="209" t="s">
        <v>197</v>
      </c>
      <c r="E10" s="209" t="s">
        <v>198</v>
      </c>
    </row>
    <row r="11" spans="1:8" s="213" customFormat="1" ht="118.5" customHeight="1">
      <c r="A11" s="276" t="s">
        <v>527</v>
      </c>
      <c r="B11" s="210">
        <v>1</v>
      </c>
      <c r="C11" s="211" t="s">
        <v>528</v>
      </c>
      <c r="D11" s="212">
        <v>1</v>
      </c>
      <c r="E11" s="211" t="s">
        <v>529</v>
      </c>
    </row>
    <row r="12" spans="1:8" s="213" customFormat="1">
      <c r="A12" s="276"/>
      <c r="B12" s="210"/>
      <c r="C12" s="211"/>
      <c r="D12" s="212"/>
      <c r="E12" s="211"/>
    </row>
    <row r="13" spans="1:8" ht="42.75">
      <c r="A13" s="214" t="s">
        <v>530</v>
      </c>
      <c r="B13" s="215"/>
      <c r="C13" s="216" t="s">
        <v>482</v>
      </c>
      <c r="E13" s="215" t="s">
        <v>482</v>
      </c>
    </row>
    <row r="14" spans="1:8" ht="71.25">
      <c r="A14" s="262" t="s">
        <v>531</v>
      </c>
      <c r="B14" s="215">
        <v>2</v>
      </c>
      <c r="C14" s="216" t="s">
        <v>532</v>
      </c>
      <c r="D14" s="215">
        <v>2</v>
      </c>
      <c r="E14" s="211" t="s">
        <v>533</v>
      </c>
    </row>
    <row r="15" spans="1:8" ht="42.75">
      <c r="A15" s="262"/>
      <c r="B15" s="215">
        <v>3</v>
      </c>
      <c r="C15" s="216" t="s">
        <v>534</v>
      </c>
      <c r="D15" s="215">
        <v>3</v>
      </c>
      <c r="E15" s="211" t="s">
        <v>535</v>
      </c>
    </row>
    <row r="16" spans="1:8" ht="28.5">
      <c r="A16" s="262"/>
      <c r="B16" s="215">
        <v>4</v>
      </c>
      <c r="C16" s="216" t="s">
        <v>536</v>
      </c>
      <c r="D16" s="215"/>
      <c r="E16" s="211"/>
    </row>
    <row r="17" spans="1:10" ht="57">
      <c r="A17" s="262"/>
      <c r="B17" s="215">
        <v>5</v>
      </c>
      <c r="C17" s="216" t="s">
        <v>537</v>
      </c>
      <c r="D17" s="215">
        <v>4</v>
      </c>
      <c r="E17" s="211" t="s">
        <v>484</v>
      </c>
    </row>
    <row r="18" spans="1:10" ht="28.5">
      <c r="A18" s="262"/>
      <c r="B18" s="215">
        <v>6</v>
      </c>
      <c r="C18" s="216" t="s">
        <v>538</v>
      </c>
      <c r="D18" s="215"/>
      <c r="E18" s="211"/>
      <c r="J18" s="218"/>
    </row>
    <row r="19" spans="1:10" ht="28.5">
      <c r="A19" s="262"/>
      <c r="B19" s="215">
        <v>7</v>
      </c>
      <c r="C19" s="216" t="s">
        <v>539</v>
      </c>
      <c r="D19" s="215"/>
      <c r="E19" s="216"/>
      <c r="J19" s="218"/>
    </row>
    <row r="20" spans="1:10" ht="28.5">
      <c r="A20" s="262"/>
      <c r="B20" s="215">
        <v>8</v>
      </c>
      <c r="C20" s="216" t="s">
        <v>540</v>
      </c>
      <c r="D20" s="215"/>
      <c r="E20" s="216"/>
      <c r="J20" s="218"/>
    </row>
    <row r="21" spans="1:10" ht="156.75">
      <c r="A21" s="262"/>
      <c r="B21" s="215">
        <v>9</v>
      </c>
      <c r="C21" s="216" t="s">
        <v>483</v>
      </c>
      <c r="D21" s="215"/>
      <c r="E21" s="216"/>
      <c r="J21" s="218"/>
    </row>
    <row r="22" spans="1:10" ht="71.25">
      <c r="A22" s="262"/>
      <c r="B22" s="215">
        <v>10</v>
      </c>
      <c r="C22" s="216" t="s">
        <v>458</v>
      </c>
      <c r="D22" s="215"/>
      <c r="E22" s="216"/>
      <c r="J22" s="218"/>
    </row>
    <row r="23" spans="1:10" ht="28.5">
      <c r="A23" s="262" t="s">
        <v>541</v>
      </c>
      <c r="B23" s="215">
        <v>11</v>
      </c>
      <c r="C23" s="211" t="s">
        <v>542</v>
      </c>
      <c r="D23" s="210">
        <v>5</v>
      </c>
      <c r="E23" s="211" t="s">
        <v>543</v>
      </c>
    </row>
    <row r="24" spans="1:10" ht="42.75">
      <c r="A24" s="262"/>
      <c r="B24" s="215">
        <v>12</v>
      </c>
      <c r="C24" s="211" t="s">
        <v>544</v>
      </c>
      <c r="D24" s="210">
        <v>6</v>
      </c>
      <c r="E24" s="211" t="s">
        <v>545</v>
      </c>
    </row>
    <row r="25" spans="1:10" ht="42.75">
      <c r="A25" s="262"/>
      <c r="B25" s="215">
        <v>13</v>
      </c>
      <c r="C25" s="211" t="s">
        <v>546</v>
      </c>
      <c r="D25" s="210">
        <v>7</v>
      </c>
      <c r="E25" s="211" t="s">
        <v>547</v>
      </c>
    </row>
    <row r="26" spans="1:10" ht="57">
      <c r="A26" s="262"/>
      <c r="B26" s="212">
        <v>14</v>
      </c>
      <c r="C26" s="211" t="s">
        <v>548</v>
      </c>
      <c r="D26" s="212">
        <v>8</v>
      </c>
      <c r="E26" s="211" t="s">
        <v>485</v>
      </c>
    </row>
    <row r="27" spans="1:10" ht="57">
      <c r="A27" s="262"/>
      <c r="B27" s="212">
        <v>15</v>
      </c>
      <c r="C27" s="211" t="s">
        <v>199</v>
      </c>
      <c r="D27" s="212">
        <v>9</v>
      </c>
      <c r="E27" s="211" t="s">
        <v>200</v>
      </c>
    </row>
    <row r="28" spans="1:10" ht="28.5">
      <c r="A28" s="262"/>
      <c r="B28" s="212">
        <v>16</v>
      </c>
      <c r="C28" s="211" t="s">
        <v>205</v>
      </c>
      <c r="D28" s="211"/>
      <c r="E28" s="211"/>
    </row>
    <row r="29" spans="1:10" ht="42.75">
      <c r="A29" s="214" t="s">
        <v>549</v>
      </c>
      <c r="B29" s="215">
        <v>17</v>
      </c>
      <c r="C29" s="211" t="s">
        <v>550</v>
      </c>
      <c r="D29" s="210">
        <v>10</v>
      </c>
      <c r="E29" s="211" t="s">
        <v>551</v>
      </c>
    </row>
    <row r="30" spans="1:10" ht="28.5">
      <c r="A30" s="262" t="s">
        <v>552</v>
      </c>
      <c r="B30" s="215">
        <v>18</v>
      </c>
      <c r="C30" s="219" t="s">
        <v>553</v>
      </c>
      <c r="D30" s="215"/>
      <c r="E30" s="216"/>
    </row>
    <row r="31" spans="1:10" ht="28.5">
      <c r="A31" s="262"/>
      <c r="B31" s="215">
        <v>19</v>
      </c>
      <c r="C31" s="219" t="s">
        <v>554</v>
      </c>
      <c r="D31" s="215"/>
      <c r="E31" s="216"/>
    </row>
    <row r="32" spans="1:10" ht="19.899999999999999" customHeight="1">
      <c r="A32" s="275" t="s">
        <v>201</v>
      </c>
      <c r="B32" s="275"/>
      <c r="C32" s="275"/>
      <c r="D32" s="275"/>
      <c r="E32" s="275"/>
    </row>
    <row r="33" spans="1:5" ht="19.899999999999999" customHeight="1">
      <c r="A33" s="209" t="s">
        <v>526</v>
      </c>
      <c r="B33" s="209" t="s">
        <v>195</v>
      </c>
      <c r="C33" s="209" t="s">
        <v>202</v>
      </c>
      <c r="D33" s="209" t="s">
        <v>197</v>
      </c>
      <c r="E33" s="209" t="s">
        <v>555</v>
      </c>
    </row>
    <row r="34" spans="1:5" ht="85.5">
      <c r="A34" s="262" t="s">
        <v>556</v>
      </c>
      <c r="B34" s="210">
        <v>1</v>
      </c>
      <c r="C34" s="211" t="s">
        <v>557</v>
      </c>
      <c r="D34" s="210">
        <v>1</v>
      </c>
      <c r="E34" s="211" t="s">
        <v>558</v>
      </c>
    </row>
    <row r="35" spans="1:5" ht="57">
      <c r="A35" s="262"/>
      <c r="B35" s="210">
        <v>2</v>
      </c>
      <c r="C35" s="211" t="s">
        <v>559</v>
      </c>
      <c r="D35" s="210">
        <v>2</v>
      </c>
      <c r="E35" s="211" t="s">
        <v>560</v>
      </c>
    </row>
    <row r="36" spans="1:5" ht="42.75">
      <c r="A36" s="262"/>
      <c r="B36" s="210">
        <v>3</v>
      </c>
      <c r="C36" s="211" t="s">
        <v>561</v>
      </c>
      <c r="D36" s="210">
        <v>3</v>
      </c>
      <c r="E36" s="211" t="s">
        <v>562</v>
      </c>
    </row>
    <row r="37" spans="1:5" ht="28.5">
      <c r="A37" s="262"/>
      <c r="B37" s="210"/>
      <c r="C37" s="211"/>
      <c r="D37" s="210">
        <v>4</v>
      </c>
      <c r="E37" s="211" t="s">
        <v>563</v>
      </c>
    </row>
    <row r="38" spans="1:5" ht="28.5">
      <c r="A38" s="262"/>
      <c r="B38" s="210"/>
      <c r="C38" s="213"/>
      <c r="D38" s="210">
        <v>5</v>
      </c>
      <c r="E38" s="211" t="s">
        <v>564</v>
      </c>
    </row>
    <row r="39" spans="1:5" ht="28.5">
      <c r="A39" s="262"/>
      <c r="B39" s="210"/>
      <c r="C39" s="219"/>
      <c r="D39" s="210">
        <v>6</v>
      </c>
      <c r="E39" s="211" t="s">
        <v>565</v>
      </c>
    </row>
    <row r="40" spans="1:5">
      <c r="A40" s="262"/>
      <c r="B40" s="210"/>
      <c r="C40" s="219"/>
      <c r="D40" s="210">
        <v>7</v>
      </c>
      <c r="E40" s="219" t="s">
        <v>486</v>
      </c>
    </row>
    <row r="41" spans="1:5" ht="28.5">
      <c r="A41" s="214" t="s">
        <v>203</v>
      </c>
      <c r="B41" s="210"/>
      <c r="C41" s="219" t="s">
        <v>482</v>
      </c>
      <c r="D41" s="210"/>
      <c r="E41" s="219" t="s">
        <v>482</v>
      </c>
    </row>
    <row r="42" spans="1:5" s="221" customFormat="1" ht="42.75">
      <c r="A42" s="262" t="s">
        <v>566</v>
      </c>
      <c r="B42" s="210">
        <v>4</v>
      </c>
      <c r="C42" s="211" t="s">
        <v>567</v>
      </c>
      <c r="D42" s="210">
        <v>8</v>
      </c>
      <c r="E42" s="220" t="s">
        <v>568</v>
      </c>
    </row>
    <row r="43" spans="1:5" s="221" customFormat="1" ht="28.5">
      <c r="A43" s="262"/>
      <c r="B43" s="210">
        <v>5</v>
      </c>
      <c r="C43" s="211" t="s">
        <v>569</v>
      </c>
      <c r="D43" s="210"/>
      <c r="E43" s="211"/>
    </row>
    <row r="44" spans="1:5" s="221" customFormat="1" ht="57">
      <c r="A44" s="262"/>
      <c r="B44" s="210">
        <v>6</v>
      </c>
      <c r="C44" s="211" t="s">
        <v>570</v>
      </c>
      <c r="D44" s="210">
        <v>9</v>
      </c>
      <c r="E44" s="211" t="s">
        <v>571</v>
      </c>
    </row>
    <row r="45" spans="1:5" s="221" customFormat="1" ht="42.75">
      <c r="A45" s="262"/>
      <c r="B45" s="210">
        <v>7</v>
      </c>
      <c r="C45" s="211" t="s">
        <v>572</v>
      </c>
      <c r="D45" s="210">
        <v>10</v>
      </c>
      <c r="E45" s="211" t="s">
        <v>573</v>
      </c>
    </row>
    <row r="46" spans="1:5" ht="28.5">
      <c r="A46" s="262"/>
      <c r="B46" s="210">
        <v>8</v>
      </c>
      <c r="C46" s="220" t="s">
        <v>574</v>
      </c>
      <c r="D46" s="210">
        <v>11</v>
      </c>
      <c r="E46" s="211" t="s">
        <v>575</v>
      </c>
    </row>
    <row r="47" spans="1:5" ht="57">
      <c r="A47" s="262"/>
      <c r="B47" s="210">
        <v>9</v>
      </c>
      <c r="C47" s="211" t="s">
        <v>576</v>
      </c>
      <c r="D47" s="210">
        <v>12</v>
      </c>
      <c r="E47" s="211" t="s">
        <v>577</v>
      </c>
    </row>
    <row r="48" spans="1:5" ht="85.5">
      <c r="A48" s="262" t="s">
        <v>578</v>
      </c>
      <c r="B48" s="210">
        <v>10</v>
      </c>
      <c r="C48" s="211" t="s">
        <v>579</v>
      </c>
      <c r="D48" s="210">
        <v>13</v>
      </c>
      <c r="E48" s="211" t="s">
        <v>580</v>
      </c>
    </row>
    <row r="49" spans="1:5" ht="57">
      <c r="A49" s="262"/>
      <c r="B49" s="210">
        <v>11</v>
      </c>
      <c r="C49" s="211" t="s">
        <v>581</v>
      </c>
      <c r="D49" s="212">
        <v>14</v>
      </c>
      <c r="E49" s="211" t="s">
        <v>582</v>
      </c>
    </row>
    <row r="50" spans="1:5" ht="42.75">
      <c r="A50" s="262"/>
      <c r="B50" s="210">
        <v>12</v>
      </c>
      <c r="C50" s="211" t="s">
        <v>583</v>
      </c>
      <c r="D50" s="212"/>
      <c r="E50" s="211"/>
    </row>
    <row r="51" spans="1:5" ht="42.75">
      <c r="A51" s="262"/>
      <c r="B51" s="212">
        <v>13</v>
      </c>
      <c r="C51" s="211" t="s">
        <v>487</v>
      </c>
      <c r="D51" s="212">
        <v>15</v>
      </c>
      <c r="E51" s="211" t="s">
        <v>488</v>
      </c>
    </row>
    <row r="52" spans="1:5" ht="128.25">
      <c r="A52" s="262"/>
      <c r="B52" s="212">
        <v>14</v>
      </c>
      <c r="C52" s="211" t="s">
        <v>584</v>
      </c>
      <c r="D52" s="211"/>
      <c r="E52" s="211"/>
    </row>
    <row r="53" spans="1:5" ht="57">
      <c r="A53" s="262" t="s">
        <v>204</v>
      </c>
      <c r="B53" s="210">
        <v>15</v>
      </c>
      <c r="C53" s="211" t="s">
        <v>585</v>
      </c>
      <c r="D53" s="212">
        <v>16</v>
      </c>
      <c r="E53" s="220" t="s">
        <v>485</v>
      </c>
    </row>
    <row r="54" spans="1:5" ht="28.5">
      <c r="A54" s="262"/>
      <c r="B54" s="210">
        <v>16</v>
      </c>
      <c r="C54" s="211" t="s">
        <v>586</v>
      </c>
      <c r="D54" s="212">
        <v>17</v>
      </c>
      <c r="E54" s="220" t="s">
        <v>587</v>
      </c>
    </row>
    <row r="55" spans="1:5" ht="71.25">
      <c r="A55" s="262"/>
      <c r="B55" s="210">
        <v>17</v>
      </c>
      <c r="C55" s="211" t="s">
        <v>588</v>
      </c>
      <c r="D55" s="212"/>
      <c r="E55" s="220"/>
    </row>
    <row r="56" spans="1:5" ht="28.5">
      <c r="A56" s="262"/>
      <c r="B56" s="210">
        <v>18</v>
      </c>
      <c r="C56" s="211" t="s">
        <v>589</v>
      </c>
      <c r="D56" s="212"/>
      <c r="E56" s="220"/>
    </row>
    <row r="57" spans="1:5">
      <c r="A57" s="262"/>
      <c r="B57" s="210">
        <v>19</v>
      </c>
      <c r="C57" s="211" t="s">
        <v>590</v>
      </c>
      <c r="D57" s="212"/>
      <c r="E57" s="220"/>
    </row>
    <row r="58" spans="1:5" ht="28.5">
      <c r="A58" s="262"/>
      <c r="B58" s="210">
        <v>20</v>
      </c>
      <c r="C58" s="211" t="s">
        <v>591</v>
      </c>
      <c r="D58" s="212"/>
      <c r="E58" s="220"/>
    </row>
    <row r="59" spans="1:5" ht="28.5">
      <c r="A59" s="262"/>
      <c r="B59" s="210">
        <v>21</v>
      </c>
      <c r="C59" s="211" t="s">
        <v>592</v>
      </c>
      <c r="D59" s="212"/>
      <c r="E59" s="220"/>
    </row>
    <row r="60" spans="1:5" ht="28.5">
      <c r="A60" s="262"/>
      <c r="B60" s="210">
        <v>22</v>
      </c>
      <c r="C60" s="211" t="s">
        <v>593</v>
      </c>
      <c r="D60" s="212"/>
      <c r="E60" s="220"/>
    </row>
    <row r="61" spans="1:5" ht="42.75">
      <c r="A61" s="262"/>
      <c r="B61" s="210">
        <v>23</v>
      </c>
      <c r="C61" s="211" t="s">
        <v>594</v>
      </c>
      <c r="D61" s="212"/>
      <c r="E61" s="220"/>
    </row>
    <row r="62" spans="1:5" ht="28.5">
      <c r="A62" s="262"/>
      <c r="B62" s="210">
        <v>24</v>
      </c>
      <c r="C62" s="211" t="s">
        <v>489</v>
      </c>
      <c r="D62" s="212"/>
      <c r="E62" s="222"/>
    </row>
    <row r="63" spans="1:5" ht="57">
      <c r="A63" s="262" t="s">
        <v>595</v>
      </c>
      <c r="B63" s="210">
        <v>25</v>
      </c>
      <c r="C63" s="211" t="s">
        <v>596</v>
      </c>
      <c r="D63" s="212">
        <v>18</v>
      </c>
      <c r="E63" s="220" t="s">
        <v>597</v>
      </c>
    </row>
    <row r="64" spans="1:5" ht="42.75">
      <c r="A64" s="262"/>
      <c r="B64" s="210">
        <v>26</v>
      </c>
      <c r="C64" s="211" t="s">
        <v>598</v>
      </c>
      <c r="D64" s="212">
        <v>19</v>
      </c>
      <c r="E64" s="211" t="s">
        <v>206</v>
      </c>
    </row>
    <row r="65" spans="1:5" ht="28.5">
      <c r="A65" s="262"/>
      <c r="B65" s="210">
        <v>27</v>
      </c>
      <c r="C65" s="211" t="s">
        <v>599</v>
      </c>
      <c r="D65" s="212"/>
      <c r="E65" s="211"/>
    </row>
    <row r="66" spans="1:5" ht="28.5">
      <c r="A66" s="262"/>
      <c r="B66" s="210">
        <v>28</v>
      </c>
      <c r="C66" s="211" t="s">
        <v>600</v>
      </c>
      <c r="D66" s="212"/>
      <c r="E66" s="220"/>
    </row>
    <row r="67" spans="1:5" ht="57">
      <c r="A67" s="263" t="s">
        <v>207</v>
      </c>
      <c r="B67" s="210">
        <v>29</v>
      </c>
      <c r="C67" s="211" t="s">
        <v>601</v>
      </c>
      <c r="D67" s="212">
        <v>20</v>
      </c>
      <c r="E67" s="220" t="s">
        <v>602</v>
      </c>
    </row>
    <row r="68" spans="1:5">
      <c r="A68" s="264"/>
      <c r="B68" s="210"/>
      <c r="C68" s="211"/>
      <c r="D68" s="212"/>
      <c r="E68" s="212"/>
    </row>
    <row r="69" spans="1:5" ht="28.5">
      <c r="A69" s="262" t="s">
        <v>603</v>
      </c>
      <c r="B69" s="210">
        <v>30</v>
      </c>
      <c r="C69" s="211" t="s">
        <v>604</v>
      </c>
      <c r="D69" s="212">
        <v>21</v>
      </c>
      <c r="E69" s="211" t="s">
        <v>605</v>
      </c>
    </row>
    <row r="70" spans="1:5" ht="38.25" customHeight="1">
      <c r="A70" s="262"/>
      <c r="B70" s="210"/>
      <c r="C70" s="211"/>
      <c r="D70" s="212">
        <v>22</v>
      </c>
      <c r="E70" s="211" t="s">
        <v>606</v>
      </c>
    </row>
    <row r="71" spans="1:5" ht="28.5">
      <c r="A71" s="262" t="s">
        <v>607</v>
      </c>
      <c r="B71" s="210">
        <v>31</v>
      </c>
      <c r="C71" s="220" t="s">
        <v>608</v>
      </c>
      <c r="D71" s="212">
        <v>23</v>
      </c>
      <c r="E71" s="220" t="s">
        <v>609</v>
      </c>
    </row>
    <row r="72" spans="1:5" ht="28.5">
      <c r="A72" s="262"/>
      <c r="B72" s="210">
        <v>32</v>
      </c>
      <c r="C72" s="220" t="s">
        <v>610</v>
      </c>
      <c r="D72" s="212">
        <v>24</v>
      </c>
      <c r="E72" s="220" t="s">
        <v>611</v>
      </c>
    </row>
    <row r="73" spans="1:5" ht="28.5">
      <c r="A73" s="262"/>
      <c r="B73" s="210"/>
      <c r="C73" s="213"/>
      <c r="D73" s="212">
        <v>25</v>
      </c>
      <c r="E73" s="220" t="s">
        <v>612</v>
      </c>
    </row>
    <row r="74" spans="1:5" ht="28.5">
      <c r="A74" s="262"/>
      <c r="B74" s="210"/>
      <c r="C74" s="223"/>
      <c r="D74" s="212">
        <v>26</v>
      </c>
      <c r="E74" s="220" t="s">
        <v>613</v>
      </c>
    </row>
    <row r="75" spans="1:5">
      <c r="A75" s="262"/>
      <c r="B75" s="210"/>
      <c r="C75" s="220"/>
      <c r="D75" s="212">
        <v>27</v>
      </c>
      <c r="E75" s="220" t="s">
        <v>614</v>
      </c>
    </row>
    <row r="76" spans="1:5">
      <c r="A76" s="262"/>
      <c r="B76" s="210"/>
      <c r="C76" s="220"/>
      <c r="D76" s="212">
        <v>28</v>
      </c>
      <c r="E76" s="220" t="s">
        <v>615</v>
      </c>
    </row>
    <row r="77" spans="1:5">
      <c r="A77" s="262"/>
      <c r="B77" s="210"/>
      <c r="C77" s="220"/>
      <c r="D77" s="212">
        <v>29</v>
      </c>
      <c r="E77" s="223" t="s">
        <v>616</v>
      </c>
    </row>
    <row r="78" spans="1:5" ht="28.5">
      <c r="A78" s="262"/>
      <c r="B78" s="210"/>
      <c r="C78" s="212"/>
      <c r="D78" s="212">
        <v>30</v>
      </c>
      <c r="E78" s="220" t="s">
        <v>617</v>
      </c>
    </row>
    <row r="79" spans="1:5" ht="42.75">
      <c r="A79" s="263" t="s">
        <v>618</v>
      </c>
      <c r="B79" s="210">
        <v>33</v>
      </c>
      <c r="C79" s="211" t="s">
        <v>490</v>
      </c>
      <c r="D79" s="212">
        <v>31</v>
      </c>
      <c r="E79" s="211" t="s">
        <v>619</v>
      </c>
    </row>
    <row r="80" spans="1:5" ht="28.5">
      <c r="A80" s="277"/>
      <c r="B80" s="210">
        <v>34</v>
      </c>
      <c r="C80" s="211" t="s">
        <v>491</v>
      </c>
      <c r="D80" s="212">
        <v>32</v>
      </c>
      <c r="E80" s="211" t="s">
        <v>620</v>
      </c>
    </row>
    <row r="81" spans="1:10" ht="28.5">
      <c r="A81" s="277"/>
      <c r="B81" s="210">
        <v>35</v>
      </c>
      <c r="C81" s="211" t="s">
        <v>621</v>
      </c>
      <c r="D81" s="224">
        <v>33</v>
      </c>
      <c r="E81" s="211" t="s">
        <v>622</v>
      </c>
    </row>
    <row r="82" spans="1:10" ht="42.75">
      <c r="A82" s="277"/>
      <c r="B82" s="210">
        <v>36</v>
      </c>
      <c r="C82" s="211" t="s">
        <v>623</v>
      </c>
      <c r="D82" s="224">
        <v>34</v>
      </c>
      <c r="E82" s="211" t="s">
        <v>624</v>
      </c>
      <c r="J82" s="200" t="s">
        <v>625</v>
      </c>
    </row>
    <row r="83" spans="1:10" ht="42.75">
      <c r="A83" s="277"/>
      <c r="B83" s="225">
        <v>37</v>
      </c>
      <c r="C83" s="226" t="s">
        <v>626</v>
      </c>
      <c r="D83" s="227">
        <v>35</v>
      </c>
      <c r="E83" s="226" t="s">
        <v>627</v>
      </c>
    </row>
    <row r="84" spans="1:10" ht="72" customHeight="1">
      <c r="A84" s="228"/>
      <c r="B84" s="229"/>
      <c r="C84" s="230"/>
      <c r="D84" s="229"/>
      <c r="E84" s="230"/>
    </row>
  </sheetData>
  <mergeCells count="23">
    <mergeCell ref="A71:A78"/>
    <mergeCell ref="A79:A83"/>
    <mergeCell ref="A32:E32"/>
    <mergeCell ref="A34:A40"/>
    <mergeCell ref="A42:A47"/>
    <mergeCell ref="A48:A52"/>
    <mergeCell ref="A53:A62"/>
    <mergeCell ref="B1:D1"/>
    <mergeCell ref="A63:A66"/>
    <mergeCell ref="A67:A68"/>
    <mergeCell ref="A69:A70"/>
    <mergeCell ref="B2:C2"/>
    <mergeCell ref="B4:E4"/>
    <mergeCell ref="A6:A7"/>
    <mergeCell ref="B6:C6"/>
    <mergeCell ref="D6:E6"/>
    <mergeCell ref="B7:C7"/>
    <mergeCell ref="D7:E7"/>
    <mergeCell ref="A9:E9"/>
    <mergeCell ref="A11:A12"/>
    <mergeCell ref="A14:A22"/>
    <mergeCell ref="A23:A28"/>
    <mergeCell ref="A30:A3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A7" workbookViewId="0">
      <selection activeCell="F13" sqref="F13"/>
    </sheetView>
  </sheetViews>
  <sheetFormatPr baseColWidth="10" defaultColWidth="10.42578125" defaultRowHeight="15"/>
  <cols>
    <col min="1" max="1" width="60.7109375" style="247" customWidth="1"/>
    <col min="2" max="2" width="15.7109375" style="248" customWidth="1"/>
    <col min="3" max="5" width="15.7109375" style="249" customWidth="1"/>
    <col min="6" max="6" width="40.7109375" style="247" customWidth="1"/>
    <col min="7" max="7" width="2.7109375" style="233" customWidth="1"/>
    <col min="8" max="16384" width="10.42578125" style="233"/>
  </cols>
  <sheetData>
    <row r="1" spans="1:6" ht="56.25" customHeight="1">
      <c r="A1" s="232"/>
      <c r="B1" s="278" t="s">
        <v>628</v>
      </c>
      <c r="C1" s="278"/>
      <c r="D1" s="278"/>
      <c r="E1" s="278"/>
      <c r="F1" s="232"/>
    </row>
    <row r="2" spans="1:6">
      <c r="A2" s="279" t="s">
        <v>186</v>
      </c>
      <c r="B2" s="279"/>
      <c r="C2" s="279"/>
      <c r="D2" s="279"/>
      <c r="E2" s="279"/>
      <c r="F2" s="279"/>
    </row>
    <row r="3" spans="1:6" ht="28.5" customHeight="1">
      <c r="A3" s="280" t="s">
        <v>187</v>
      </c>
      <c r="B3" s="281" t="s">
        <v>188</v>
      </c>
      <c r="C3" s="281"/>
      <c r="D3" s="281"/>
      <c r="E3" s="281"/>
      <c r="F3" s="234" t="s">
        <v>189</v>
      </c>
    </row>
    <row r="4" spans="1:6" ht="46.5" customHeight="1">
      <c r="A4" s="280"/>
      <c r="B4" s="235" t="s">
        <v>190</v>
      </c>
      <c r="C4" s="235" t="s">
        <v>191</v>
      </c>
      <c r="D4" s="235" t="s">
        <v>192</v>
      </c>
      <c r="E4" s="235" t="s">
        <v>193</v>
      </c>
      <c r="F4" s="236"/>
    </row>
    <row r="5" spans="1:6" ht="45">
      <c r="A5" s="237" t="s">
        <v>629</v>
      </c>
      <c r="B5" s="238" t="s">
        <v>630</v>
      </c>
      <c r="C5" s="239" t="s">
        <v>631</v>
      </c>
      <c r="D5" s="239" t="s">
        <v>632</v>
      </c>
      <c r="E5" s="239" t="s">
        <v>633</v>
      </c>
      <c r="F5" s="240" t="s">
        <v>634</v>
      </c>
    </row>
    <row r="6" spans="1:6" ht="45">
      <c r="A6" s="241" t="s">
        <v>635</v>
      </c>
      <c r="B6" s="238"/>
      <c r="C6" s="239">
        <v>2</v>
      </c>
      <c r="D6" s="239" t="s">
        <v>636</v>
      </c>
      <c r="E6" s="239" t="s">
        <v>637</v>
      </c>
      <c r="F6" s="240" t="s">
        <v>634</v>
      </c>
    </row>
    <row r="7" spans="1:6" ht="30">
      <c r="A7" s="241" t="s">
        <v>638</v>
      </c>
      <c r="B7" s="242"/>
      <c r="C7" s="243">
        <v>2</v>
      </c>
      <c r="D7" s="243" t="s">
        <v>639</v>
      </c>
      <c r="E7" s="243">
        <v>1</v>
      </c>
      <c r="F7" s="240" t="s">
        <v>634</v>
      </c>
    </row>
    <row r="8" spans="1:6" ht="60">
      <c r="A8" s="244" t="s">
        <v>640</v>
      </c>
      <c r="B8" s="238" t="s">
        <v>641</v>
      </c>
      <c r="C8" s="239" t="s">
        <v>642</v>
      </c>
      <c r="D8" s="239" t="s">
        <v>643</v>
      </c>
      <c r="E8" s="239" t="s">
        <v>644</v>
      </c>
      <c r="F8" s="240" t="s">
        <v>634</v>
      </c>
    </row>
    <row r="9" spans="1:6" ht="105">
      <c r="A9" s="244" t="s">
        <v>645</v>
      </c>
      <c r="B9" s="242">
        <v>1</v>
      </c>
      <c r="C9" s="242" t="s">
        <v>646</v>
      </c>
      <c r="D9" s="239" t="s">
        <v>647</v>
      </c>
      <c r="E9" s="239" t="s">
        <v>648</v>
      </c>
      <c r="F9" s="240" t="s">
        <v>634</v>
      </c>
    </row>
    <row r="10" spans="1:6" ht="30">
      <c r="A10" s="241" t="s">
        <v>649</v>
      </c>
      <c r="B10" s="238"/>
      <c r="C10" s="239">
        <v>1</v>
      </c>
      <c r="D10" s="239" t="s">
        <v>650</v>
      </c>
      <c r="E10" s="239">
        <v>22</v>
      </c>
      <c r="F10" s="240" t="s">
        <v>634</v>
      </c>
    </row>
    <row r="11" spans="1:6" ht="75">
      <c r="A11" s="245" t="s">
        <v>651</v>
      </c>
      <c r="B11" s="238" t="s">
        <v>652</v>
      </c>
      <c r="C11" s="239" t="s">
        <v>653</v>
      </c>
      <c r="D11" s="239" t="s">
        <v>654</v>
      </c>
      <c r="E11" s="239" t="s">
        <v>655</v>
      </c>
      <c r="F11" s="246" t="s">
        <v>634</v>
      </c>
    </row>
    <row r="12" spans="1:6" ht="45">
      <c r="A12" s="245" t="s">
        <v>656</v>
      </c>
      <c r="B12" s="242">
        <v>19</v>
      </c>
      <c r="C12" s="243">
        <v>2</v>
      </c>
      <c r="D12" s="239" t="s">
        <v>657</v>
      </c>
      <c r="E12" s="239" t="s">
        <v>658</v>
      </c>
      <c r="F12" s="246" t="s">
        <v>676</v>
      </c>
    </row>
    <row r="13" spans="1:6" ht="30">
      <c r="A13" s="245" t="s">
        <v>659</v>
      </c>
      <c r="B13" s="242" t="s">
        <v>660</v>
      </c>
      <c r="C13" s="243" t="s">
        <v>661</v>
      </c>
      <c r="D13" s="239" t="s">
        <v>662</v>
      </c>
      <c r="E13" s="239" t="s">
        <v>663</v>
      </c>
      <c r="F13" s="246" t="s">
        <v>634</v>
      </c>
    </row>
    <row r="14" spans="1:6" ht="60">
      <c r="A14" s="245" t="s">
        <v>492</v>
      </c>
      <c r="B14" s="242">
        <v>16</v>
      </c>
      <c r="C14" s="243"/>
      <c r="D14" s="239" t="s">
        <v>664</v>
      </c>
      <c r="E14" s="243"/>
      <c r="F14" s="246" t="s">
        <v>634</v>
      </c>
    </row>
    <row r="15" spans="1:6" ht="105">
      <c r="A15" s="245" t="s">
        <v>493</v>
      </c>
      <c r="B15" s="238" t="s">
        <v>665</v>
      </c>
      <c r="C15" s="239" t="s">
        <v>666</v>
      </c>
      <c r="D15" s="239" t="s">
        <v>667</v>
      </c>
      <c r="E15" s="239" t="s">
        <v>668</v>
      </c>
      <c r="F15" s="246" t="s">
        <v>676</v>
      </c>
    </row>
    <row r="16" spans="1:6" ht="75">
      <c r="A16" s="245" t="s">
        <v>669</v>
      </c>
      <c r="B16" s="238" t="s">
        <v>665</v>
      </c>
      <c r="C16" s="239" t="s">
        <v>670</v>
      </c>
      <c r="D16" s="239" t="s">
        <v>671</v>
      </c>
      <c r="E16" s="239" t="s">
        <v>668</v>
      </c>
      <c r="F16" s="246" t="s">
        <v>676</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00000000-0002-0000-0200-00000100000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KL64"/>
  <sheetViews>
    <sheetView zoomScale="64" zoomScaleNormal="64" workbookViewId="0">
      <pane xSplit="2" ySplit="9" topLeftCell="C50" activePane="bottomRight" state="frozen"/>
      <selection pane="topRight" activeCell="C1" sqref="C1"/>
      <selection pane="bottomLeft" activeCell="A10" sqref="A10"/>
      <selection pane="bottomRight" activeCell="D50" sqref="D50:D54"/>
    </sheetView>
  </sheetViews>
  <sheetFormatPr baseColWidth="10" defaultColWidth="11.42578125" defaultRowHeight="15"/>
  <cols>
    <col min="1" max="1" width="11.5703125" customWidth="1"/>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8.5703125" customWidth="1"/>
    <col min="12" max="12" width="22.85546875" customWidth="1"/>
    <col min="13" max="15" width="11.5703125"/>
    <col min="16" max="16" width="33.42578125" customWidth="1"/>
    <col min="17" max="17" width="18.28515625" customWidth="1"/>
    <col min="18" max="20" width="11.5703125"/>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2" max="32" width="11.5703125"/>
    <col min="33" max="33" width="13.42578125" customWidth="1"/>
    <col min="34" max="34" width="21.140625" customWidth="1"/>
    <col min="35" max="35" width="47.140625" customWidth="1"/>
    <col min="36" max="36" width="15" customWidth="1"/>
    <col min="37" max="37" width="16.140625" customWidth="1"/>
    <col min="38" max="38" width="17.85546875" bestFit="1" customWidth="1"/>
    <col min="39" max="39" width="12" bestFit="1" customWidth="1"/>
    <col min="40" max="40" width="11.5703125"/>
    <col min="41" max="298" width="11.42578125" style="108"/>
    <col min="299" max="16384" width="11.42578125" style="138"/>
  </cols>
  <sheetData>
    <row r="1" spans="1:298" s="135" customFormat="1" ht="16.5" customHeight="1">
      <c r="A1" s="307"/>
      <c r="B1" s="308"/>
      <c r="C1" s="308"/>
      <c r="D1" s="297" t="s">
        <v>675</v>
      </c>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9" t="s">
        <v>67</v>
      </c>
      <c r="AM1" s="299"/>
      <c r="AN1" s="299"/>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c r="JS1" s="134"/>
      <c r="JT1" s="134"/>
      <c r="JU1" s="134"/>
      <c r="JV1" s="134"/>
      <c r="JW1" s="134"/>
      <c r="JX1" s="134"/>
      <c r="JY1" s="134"/>
      <c r="JZ1" s="134"/>
      <c r="KA1" s="134"/>
      <c r="KB1" s="134"/>
      <c r="KC1" s="134"/>
      <c r="KD1" s="134"/>
      <c r="KE1" s="134"/>
      <c r="KF1" s="134"/>
      <c r="KG1" s="134"/>
      <c r="KH1" s="134"/>
      <c r="KI1" s="134"/>
      <c r="KJ1" s="134"/>
      <c r="KK1" s="134"/>
      <c r="KL1" s="134"/>
    </row>
    <row r="2" spans="1:298" s="135" customFormat="1" ht="39.75" customHeight="1">
      <c r="A2" s="309"/>
      <c r="B2" s="310"/>
      <c r="C2" s="310"/>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9"/>
      <c r="AM2" s="299"/>
      <c r="AN2" s="299"/>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row>
    <row r="3" spans="1:298" s="135" customFormat="1" ht="16.5">
      <c r="A3" s="2"/>
      <c r="B3" s="2"/>
      <c r="C3" s="3"/>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9"/>
      <c r="AM3" s="299"/>
      <c r="AN3" s="299"/>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row>
    <row r="4" spans="1:298" s="135" customFormat="1" ht="26.25" customHeight="1">
      <c r="A4" s="300" t="s">
        <v>0</v>
      </c>
      <c r="B4" s="301"/>
      <c r="C4" s="302"/>
      <c r="D4" s="303" t="s">
        <v>480</v>
      </c>
      <c r="E4" s="304"/>
      <c r="F4" s="304"/>
      <c r="G4" s="304"/>
      <c r="H4" s="304"/>
      <c r="I4" s="304"/>
      <c r="J4" s="304"/>
      <c r="K4" s="304"/>
      <c r="L4" s="304"/>
      <c r="M4" s="304"/>
      <c r="N4" s="305"/>
      <c r="O4" s="306"/>
      <c r="P4" s="306"/>
      <c r="Q4" s="306"/>
      <c r="R4" s="1"/>
      <c r="S4" s="1"/>
      <c r="T4" s="1"/>
      <c r="U4" s="1"/>
      <c r="V4" s="1"/>
      <c r="W4" s="1"/>
      <c r="X4" s="1"/>
      <c r="Y4" s="1"/>
      <c r="Z4" s="1"/>
      <c r="AA4" s="1"/>
      <c r="AB4" s="1"/>
      <c r="AC4" s="1"/>
      <c r="AD4" s="1"/>
      <c r="AE4" s="1"/>
      <c r="AF4" s="1"/>
      <c r="AG4" s="1"/>
      <c r="AH4" s="1"/>
      <c r="AI4" s="1"/>
      <c r="AJ4" s="1"/>
      <c r="AK4" s="1"/>
      <c r="AL4" s="1"/>
      <c r="AM4" s="1"/>
      <c r="AN4" s="1"/>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row>
    <row r="5" spans="1:298" s="135" customFormat="1" ht="109.5" customHeight="1">
      <c r="A5" s="300" t="s">
        <v>1</v>
      </c>
      <c r="B5" s="301"/>
      <c r="C5" s="302"/>
      <c r="D5" s="311" t="s">
        <v>475</v>
      </c>
      <c r="E5" s="312"/>
      <c r="F5" s="312"/>
      <c r="G5" s="312"/>
      <c r="H5" s="312"/>
      <c r="I5" s="312"/>
      <c r="J5" s="312"/>
      <c r="K5" s="312"/>
      <c r="L5" s="312"/>
      <c r="M5" s="312"/>
      <c r="N5" s="313"/>
      <c r="O5" s="1"/>
      <c r="P5" s="1"/>
      <c r="Q5" s="1"/>
      <c r="R5" s="1"/>
      <c r="S5" s="1"/>
      <c r="T5" s="1"/>
      <c r="U5" s="1"/>
      <c r="V5" s="1"/>
      <c r="W5" s="1"/>
      <c r="X5" s="1"/>
      <c r="Y5" s="1"/>
      <c r="Z5" s="1"/>
      <c r="AA5" s="1"/>
      <c r="AB5" s="1"/>
      <c r="AC5" s="1"/>
      <c r="AD5" s="1"/>
      <c r="AE5" s="1"/>
      <c r="AF5" s="1"/>
      <c r="AG5" s="1"/>
      <c r="AH5" s="1"/>
      <c r="AI5" s="1"/>
      <c r="AJ5" s="1"/>
      <c r="AK5" s="1"/>
      <c r="AL5" s="1"/>
      <c r="AM5" s="1"/>
      <c r="AN5" s="1"/>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row>
    <row r="6" spans="1:298" s="135" customFormat="1" ht="57.75" customHeight="1">
      <c r="A6" s="300" t="s">
        <v>2</v>
      </c>
      <c r="B6" s="301"/>
      <c r="C6" s="302"/>
      <c r="D6" s="314" t="s">
        <v>494</v>
      </c>
      <c r="E6" s="315"/>
      <c r="F6" s="315"/>
      <c r="G6" s="315"/>
      <c r="H6" s="315"/>
      <c r="I6" s="315"/>
      <c r="J6" s="315"/>
      <c r="K6" s="315"/>
      <c r="L6" s="315"/>
      <c r="M6" s="315"/>
      <c r="N6" s="316"/>
      <c r="O6" s="1"/>
      <c r="P6" s="1"/>
      <c r="Q6" s="1"/>
      <c r="R6" s="1"/>
      <c r="S6" s="1"/>
      <c r="T6" s="1"/>
      <c r="U6" s="1"/>
      <c r="V6" s="1"/>
      <c r="W6" s="1"/>
      <c r="X6" s="1"/>
      <c r="Y6" s="1"/>
      <c r="Z6" s="1"/>
      <c r="AA6" s="1"/>
      <c r="AB6" s="1"/>
      <c r="AC6" s="1"/>
      <c r="AD6" s="1"/>
      <c r="AE6" s="1"/>
      <c r="AF6" s="1"/>
      <c r="AG6" s="1"/>
      <c r="AH6" s="1"/>
      <c r="AI6" s="1"/>
      <c r="AJ6" s="1"/>
      <c r="AK6" s="1"/>
      <c r="AL6" s="1"/>
      <c r="AM6" s="1"/>
      <c r="AN6" s="1"/>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c r="JS6" s="134"/>
      <c r="JT6" s="134"/>
      <c r="JU6" s="134"/>
      <c r="JV6" s="134"/>
      <c r="JW6" s="134"/>
      <c r="JX6" s="134"/>
      <c r="JY6" s="134"/>
      <c r="JZ6" s="134"/>
      <c r="KA6" s="134"/>
      <c r="KB6" s="134"/>
      <c r="KC6" s="134"/>
      <c r="KD6" s="134"/>
      <c r="KE6" s="134"/>
      <c r="KF6" s="134"/>
      <c r="KG6" s="134"/>
      <c r="KH6" s="134"/>
      <c r="KI6" s="134"/>
      <c r="KJ6" s="134"/>
      <c r="KK6" s="134"/>
      <c r="KL6" s="134"/>
    </row>
    <row r="7" spans="1:298" s="135" customFormat="1" ht="16.5">
      <c r="A7" s="294" t="s">
        <v>3</v>
      </c>
      <c r="B7" s="295"/>
      <c r="C7" s="295"/>
      <c r="D7" s="295"/>
      <c r="E7" s="295"/>
      <c r="F7" s="295"/>
      <c r="G7" s="295"/>
      <c r="H7" s="296"/>
      <c r="I7" s="294" t="s">
        <v>4</v>
      </c>
      <c r="J7" s="295"/>
      <c r="K7" s="295"/>
      <c r="L7" s="295"/>
      <c r="M7" s="295"/>
      <c r="N7" s="296"/>
      <c r="O7" s="294" t="s">
        <v>5</v>
      </c>
      <c r="P7" s="295"/>
      <c r="Q7" s="295"/>
      <c r="R7" s="295"/>
      <c r="S7" s="295"/>
      <c r="T7" s="295"/>
      <c r="U7" s="295"/>
      <c r="V7" s="295"/>
      <c r="W7" s="296"/>
      <c r="X7" s="294" t="s">
        <v>6</v>
      </c>
      <c r="Y7" s="295"/>
      <c r="Z7" s="295"/>
      <c r="AA7" s="295"/>
      <c r="AB7" s="295"/>
      <c r="AC7" s="295"/>
      <c r="AD7" s="295"/>
      <c r="AE7" s="295"/>
      <c r="AF7" s="295"/>
      <c r="AG7" s="295"/>
      <c r="AH7" s="296"/>
      <c r="AI7" s="294" t="s">
        <v>7</v>
      </c>
      <c r="AJ7" s="295"/>
      <c r="AK7" s="295"/>
      <c r="AL7" s="295"/>
      <c r="AM7" s="295"/>
      <c r="AN7" s="317"/>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row>
    <row r="8" spans="1:298" s="135" customFormat="1" ht="16.5" customHeight="1">
      <c r="A8" s="321" t="s">
        <v>37</v>
      </c>
      <c r="B8" s="321" t="s">
        <v>420</v>
      </c>
      <c r="C8" s="323" t="s">
        <v>8</v>
      </c>
      <c r="D8" s="325" t="s">
        <v>9</v>
      </c>
      <c r="E8" s="325" t="s">
        <v>10</v>
      </c>
      <c r="F8" s="326" t="s">
        <v>11</v>
      </c>
      <c r="G8" s="318" t="s">
        <v>12</v>
      </c>
      <c r="H8" s="325" t="s">
        <v>13</v>
      </c>
      <c r="I8" s="319" t="s">
        <v>14</v>
      </c>
      <c r="J8" s="320" t="s">
        <v>15</v>
      </c>
      <c r="K8" s="318" t="s">
        <v>16</v>
      </c>
      <c r="L8" s="318" t="s">
        <v>17</v>
      </c>
      <c r="M8" s="320" t="s">
        <v>15</v>
      </c>
      <c r="N8" s="325" t="s">
        <v>18</v>
      </c>
      <c r="O8" s="328" t="s">
        <v>19</v>
      </c>
      <c r="P8" s="327" t="s">
        <v>20</v>
      </c>
      <c r="Q8" s="318" t="s">
        <v>21</v>
      </c>
      <c r="R8" s="327" t="s">
        <v>22</v>
      </c>
      <c r="S8" s="327"/>
      <c r="T8" s="327"/>
      <c r="U8" s="327"/>
      <c r="V8" s="327"/>
      <c r="W8" s="327"/>
      <c r="X8" s="333" t="s">
        <v>282</v>
      </c>
      <c r="Y8" s="328" t="s">
        <v>243</v>
      </c>
      <c r="Z8" s="328" t="s">
        <v>15</v>
      </c>
      <c r="AA8" s="194"/>
      <c r="AB8" s="194"/>
      <c r="AC8" s="328" t="s">
        <v>23</v>
      </c>
      <c r="AD8" s="328" t="s">
        <v>15</v>
      </c>
      <c r="AE8" s="194"/>
      <c r="AF8" s="194"/>
      <c r="AG8" s="333" t="s">
        <v>24</v>
      </c>
      <c r="AH8" s="328" t="s">
        <v>25</v>
      </c>
      <c r="AI8" s="327" t="s">
        <v>7</v>
      </c>
      <c r="AJ8" s="327" t="s">
        <v>26</v>
      </c>
      <c r="AK8" s="327" t="s">
        <v>27</v>
      </c>
      <c r="AL8" s="327" t="s">
        <v>28</v>
      </c>
      <c r="AM8" s="331" t="s">
        <v>29</v>
      </c>
      <c r="AN8" s="331" t="s">
        <v>30</v>
      </c>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row>
    <row r="9" spans="1:298" s="137" customFormat="1" ht="94.5" customHeight="1">
      <c r="A9" s="322"/>
      <c r="B9" s="330"/>
      <c r="C9" s="324"/>
      <c r="D9" s="318"/>
      <c r="E9" s="318"/>
      <c r="F9" s="324"/>
      <c r="G9" s="319"/>
      <c r="H9" s="318"/>
      <c r="I9" s="319"/>
      <c r="J9" s="320"/>
      <c r="K9" s="319"/>
      <c r="L9" s="319"/>
      <c r="M9" s="320"/>
      <c r="N9" s="318"/>
      <c r="O9" s="329"/>
      <c r="P9" s="318"/>
      <c r="Q9" s="319"/>
      <c r="R9" s="123" t="s">
        <v>31</v>
      </c>
      <c r="S9" s="123" t="s">
        <v>32</v>
      </c>
      <c r="T9" s="123" t="s">
        <v>33</v>
      </c>
      <c r="U9" s="123" t="s">
        <v>34</v>
      </c>
      <c r="V9" s="123" t="s">
        <v>35</v>
      </c>
      <c r="W9" s="123" t="s">
        <v>36</v>
      </c>
      <c r="X9" s="328"/>
      <c r="Y9" s="334"/>
      <c r="Z9" s="334"/>
      <c r="AA9" s="196" t="s">
        <v>271</v>
      </c>
      <c r="AB9" s="196" t="s">
        <v>15</v>
      </c>
      <c r="AC9" s="334"/>
      <c r="AD9" s="334"/>
      <c r="AE9" s="195" t="s">
        <v>23</v>
      </c>
      <c r="AF9" s="195" t="s">
        <v>15</v>
      </c>
      <c r="AG9" s="328"/>
      <c r="AH9" s="329"/>
      <c r="AI9" s="318"/>
      <c r="AJ9" s="318"/>
      <c r="AK9" s="318"/>
      <c r="AL9" s="318"/>
      <c r="AM9" s="332"/>
      <c r="AN9" s="332"/>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6"/>
      <c r="JW9" s="136"/>
      <c r="JX9" s="136"/>
      <c r="JY9" s="136"/>
      <c r="JZ9" s="136"/>
      <c r="KA9" s="136"/>
      <c r="KB9" s="136"/>
      <c r="KC9" s="136"/>
      <c r="KD9" s="136"/>
      <c r="KE9" s="136"/>
      <c r="KF9" s="136"/>
      <c r="KG9" s="136"/>
      <c r="KH9" s="136"/>
      <c r="KI9" s="136"/>
      <c r="KJ9" s="136"/>
      <c r="KK9" s="136"/>
      <c r="KL9" s="136"/>
    </row>
    <row r="10" spans="1:298" ht="54.75" customHeight="1">
      <c r="A10" s="285">
        <v>1</v>
      </c>
      <c r="B10" s="285" t="s">
        <v>442</v>
      </c>
      <c r="C10" s="288" t="s">
        <v>314</v>
      </c>
      <c r="D10" s="290" t="s">
        <v>495</v>
      </c>
      <c r="E10" s="285" t="s">
        <v>373</v>
      </c>
      <c r="F10" s="288" t="s">
        <v>496</v>
      </c>
      <c r="G10" s="288" t="s">
        <v>41</v>
      </c>
      <c r="H10" s="288">
        <v>400</v>
      </c>
      <c r="I10" s="291" t="str">
        <f>IF(H10&lt;=2,'[3]Tabla probabilidad'!$B$5,IF(H10&lt;=24,'[3]Tabla probabilidad'!$B$6,IF(H10&lt;=500,'[3]Tabla probabilidad'!$B$7,IF(H10&lt;=5000,'[3]Tabla probabilidad'!$B$8,IF(H10&gt;5000,'[3]Tabla probabilidad'!$B$9)))))</f>
        <v>Media</v>
      </c>
      <c r="J10" s="292">
        <f>IF(H10&lt;=2,'[3]Tabla probabilidad'!$D$5,IF(H10&lt;=24,'[3]Tabla probabilidad'!$D$6,IF(H10&lt;=500,'[3]Tabla probabilidad'!$D$7,IF(H10&lt;=5000,'[3]Tabla probabilidad'!$D$8,IF(H10&gt;5000,'[3]Tabla probabilidad'!$D$9)))))</f>
        <v>0.6</v>
      </c>
      <c r="K10" s="288" t="s">
        <v>294</v>
      </c>
      <c r="L10" s="28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28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288" t="str">
        <f>VLOOKUP((I10&amp;L10),[3]Hoja1!$B$4:$C$28,2,0)</f>
        <v>Moderado</v>
      </c>
      <c r="O10" s="190">
        <v>1</v>
      </c>
      <c r="P10" s="146" t="s">
        <v>374</v>
      </c>
      <c r="Q10" s="190" t="str">
        <f t="shared" ref="Q10:Q19" si="0">IF(R10="Preventivo","Probabilidad",IF(R10="Detectivo","Probabilidad", IF(R10="Correctivo","Impacto")))</f>
        <v>Probabilidad</v>
      </c>
      <c r="R10" s="190" t="s">
        <v>52</v>
      </c>
      <c r="S10" s="190" t="s">
        <v>57</v>
      </c>
      <c r="T10" s="191">
        <f>VLOOKUP(R10&amp;S10,[3]Hoja1!$Q$4:$R$9,2,0)</f>
        <v>0.45</v>
      </c>
      <c r="U10" s="190" t="s">
        <v>59</v>
      </c>
      <c r="V10" s="190" t="s">
        <v>62</v>
      </c>
      <c r="W10" s="190" t="s">
        <v>65</v>
      </c>
      <c r="X10" s="191">
        <f t="shared" ref="X10:X19" si="1">IF(Q10="Probabilidad",($J$10*T10),IF(Q10="Impacto"," "))</f>
        <v>0.27</v>
      </c>
      <c r="Y10" s="191" t="str">
        <f>IF(Z10&lt;=20%,'[3]Tabla probabilidad'!$B$5,IF(Z10&lt;=40%,'[3]Tabla probabilidad'!$B$6,IF(Z10&lt;=60%,'[3]Tabla probabilidad'!$B$7,IF(Z10&lt;=80%,'[3]Tabla probabilidad'!$B$8,IF(Z10&lt;=100%,'[3]Tabla probabilidad'!$B$9)))))</f>
        <v>Baja</v>
      </c>
      <c r="Z10" s="191">
        <f t="shared" ref="Z10:Z19" si="2">IF(R10="Preventivo",($J$10-($J$10*T10)),IF(R10="Detectivo",($J$10-($J$10*T10)),IF(R10="Correctivo",($J$10))))</f>
        <v>0.32999999999999996</v>
      </c>
      <c r="AA10" s="282" t="str">
        <f>IF(AB10&lt;=20%,'[3]Tabla probabilidad'!$B$5,IF(AB10&lt;=40%,'[3]Tabla probabilidad'!$B$6,IF(AB10&lt;=60%,'[3]Tabla probabilidad'!$B$7,IF(AB10&lt;=80%,'[3]Tabla probabilidad'!$B$8,IF(AB10&lt;=100%,'[3]Tabla probabilidad'!$B$9)))))</f>
        <v>Baja</v>
      </c>
      <c r="AB10" s="282">
        <f>AVERAGE(Z10:Z14)</f>
        <v>0.32999999999999996</v>
      </c>
      <c r="AC10" s="191" t="str">
        <f t="shared" ref="AC10:AC19" si="3">IF(AD10&lt;=20%,"Leve",IF(AD10&lt;=40%,"Menor",IF(AD10&lt;=60%,"Moderado",IF(AD10&lt;=80%,"Mayor",IF(AD10&lt;=100%,"Catastrófico")))))</f>
        <v>Moderado</v>
      </c>
      <c r="AD10" s="191">
        <f t="shared" ref="AD10:AD19" si="4">IF(Q10="Probabilidad",(($M$10-0)),IF(Q10="Impacto",($M$10-($M$10*T10))))</f>
        <v>0.6</v>
      </c>
      <c r="AE10" s="282" t="str">
        <f>IF(AF10&lt;=20%,"Leve",IF(AF10&lt;=40%,"Menor",IF(AF10&lt;=60%,"Moderado",IF(AF10&lt;=80%,"Mayor",IF(AF10&lt;=100%,"Catastrófico")))))</f>
        <v>Moderado</v>
      </c>
      <c r="AF10" s="282">
        <f>AVERAGE(AD10:AD14)</f>
        <v>0.6</v>
      </c>
      <c r="AG10" s="285" t="str">
        <f>VLOOKUP(AA10&amp;AE10,[3]Hoja1!$B$4:$C$28,2,0)</f>
        <v>Moderado</v>
      </c>
      <c r="AH10" s="288" t="s">
        <v>287</v>
      </c>
      <c r="AI10" s="288" t="s">
        <v>478</v>
      </c>
      <c r="AJ10" s="288" t="s">
        <v>502</v>
      </c>
      <c r="AK10" s="288"/>
      <c r="AL10" s="288"/>
      <c r="AM10" s="288"/>
      <c r="AN10" s="288"/>
    </row>
    <row r="11" spans="1:298" ht="60.75" customHeight="1">
      <c r="A11" s="286"/>
      <c r="B11" s="286"/>
      <c r="C11" s="288"/>
      <c r="D11" s="290"/>
      <c r="E11" s="286"/>
      <c r="F11" s="288"/>
      <c r="G11" s="288"/>
      <c r="H11" s="288"/>
      <c r="I11" s="291"/>
      <c r="J11" s="292"/>
      <c r="K11" s="288"/>
      <c r="L11" s="289"/>
      <c r="M11" s="289"/>
      <c r="N11" s="288"/>
      <c r="O11" s="190">
        <v>2</v>
      </c>
      <c r="P11" s="188" t="s">
        <v>375</v>
      </c>
      <c r="Q11" s="190" t="str">
        <f t="shared" si="0"/>
        <v>Probabilidad</v>
      </c>
      <c r="R11" s="190" t="s">
        <v>52</v>
      </c>
      <c r="S11" s="190" t="s">
        <v>57</v>
      </c>
      <c r="T11" s="191">
        <f>VLOOKUP(R11&amp;S11,[3]Hoja1!$Q$4:$R$9,2,0)</f>
        <v>0.45</v>
      </c>
      <c r="U11" s="190" t="s">
        <v>59</v>
      </c>
      <c r="V11" s="190" t="s">
        <v>62</v>
      </c>
      <c r="W11" s="190" t="s">
        <v>65</v>
      </c>
      <c r="X11" s="191">
        <f t="shared" si="1"/>
        <v>0.27</v>
      </c>
      <c r="Y11" s="191" t="str">
        <f>IF(Z11&lt;=20%,'[3]Tabla probabilidad'!$B$5,IF(Z11&lt;=40%,'[3]Tabla probabilidad'!$B$6,IF(Z11&lt;=60%,'[3]Tabla probabilidad'!$B$7,IF(Z11&lt;=80%,'[3]Tabla probabilidad'!$B$8,IF(Z11&lt;=100%,'[3]Tabla probabilidad'!$B$9)))))</f>
        <v>Baja</v>
      </c>
      <c r="Z11" s="191">
        <f t="shared" si="2"/>
        <v>0.32999999999999996</v>
      </c>
      <c r="AA11" s="283"/>
      <c r="AB11" s="283"/>
      <c r="AC11" s="191" t="str">
        <f t="shared" si="3"/>
        <v>Moderado</v>
      </c>
      <c r="AD11" s="191">
        <f t="shared" si="4"/>
        <v>0.6</v>
      </c>
      <c r="AE11" s="283"/>
      <c r="AF11" s="283"/>
      <c r="AG11" s="286"/>
      <c r="AH11" s="288"/>
      <c r="AI11" s="288"/>
      <c r="AJ11" s="288"/>
      <c r="AK11" s="288"/>
      <c r="AL11" s="288"/>
      <c r="AM11" s="288"/>
      <c r="AN11" s="288"/>
    </row>
    <row r="12" spans="1:298" ht="69" customHeight="1">
      <c r="A12" s="286"/>
      <c r="B12" s="286"/>
      <c r="C12" s="288"/>
      <c r="D12" s="290"/>
      <c r="E12" s="286"/>
      <c r="F12" s="288"/>
      <c r="G12" s="288"/>
      <c r="H12" s="288"/>
      <c r="I12" s="291"/>
      <c r="J12" s="292"/>
      <c r="K12" s="288"/>
      <c r="L12" s="289"/>
      <c r="M12" s="289"/>
      <c r="N12" s="288"/>
      <c r="O12" s="190">
        <v>3</v>
      </c>
      <c r="P12" s="146" t="s">
        <v>376</v>
      </c>
      <c r="Q12" s="190" t="str">
        <f t="shared" si="0"/>
        <v>Probabilidad</v>
      </c>
      <c r="R12" s="190" t="s">
        <v>52</v>
      </c>
      <c r="S12" s="190" t="s">
        <v>57</v>
      </c>
      <c r="T12" s="191">
        <f>VLOOKUP(R12&amp;S12,[3]Hoja1!$Q$4:$R$9,2,0)</f>
        <v>0.45</v>
      </c>
      <c r="U12" s="190" t="s">
        <v>60</v>
      </c>
      <c r="V12" s="190" t="s">
        <v>62</v>
      </c>
      <c r="W12" s="190" t="s">
        <v>66</v>
      </c>
      <c r="X12" s="191">
        <f t="shared" si="1"/>
        <v>0.27</v>
      </c>
      <c r="Y12" s="191" t="str">
        <f>IF(Z12&lt;=20%,'[3]Tabla probabilidad'!$B$5,IF(Z12&lt;=40%,'[3]Tabla probabilidad'!$B$6,IF(Z12&lt;=60%,'[3]Tabla probabilidad'!$B$7,IF(Z12&lt;=80%,'[3]Tabla probabilidad'!$B$8,IF(Z12&lt;=100%,'[3]Tabla probabilidad'!$B$9)))))</f>
        <v>Baja</v>
      </c>
      <c r="Z12" s="191">
        <f t="shared" si="2"/>
        <v>0.32999999999999996</v>
      </c>
      <c r="AA12" s="283"/>
      <c r="AB12" s="283"/>
      <c r="AC12" s="191" t="str">
        <f t="shared" si="3"/>
        <v>Moderado</v>
      </c>
      <c r="AD12" s="191">
        <f t="shared" si="4"/>
        <v>0.6</v>
      </c>
      <c r="AE12" s="283"/>
      <c r="AF12" s="283"/>
      <c r="AG12" s="286"/>
      <c r="AH12" s="288"/>
      <c r="AI12" s="288"/>
      <c r="AJ12" s="288"/>
      <c r="AK12" s="288"/>
      <c r="AL12" s="288"/>
      <c r="AM12" s="288"/>
      <c r="AN12" s="288"/>
    </row>
    <row r="13" spans="1:298" ht="75.75" customHeight="1">
      <c r="A13" s="286"/>
      <c r="B13" s="286"/>
      <c r="C13" s="288"/>
      <c r="D13" s="290"/>
      <c r="E13" s="286"/>
      <c r="F13" s="288"/>
      <c r="G13" s="288"/>
      <c r="H13" s="288"/>
      <c r="I13" s="291"/>
      <c r="J13" s="292"/>
      <c r="K13" s="288"/>
      <c r="L13" s="289"/>
      <c r="M13" s="289"/>
      <c r="N13" s="288"/>
      <c r="O13" s="190">
        <v>4</v>
      </c>
      <c r="P13" s="146" t="s">
        <v>497</v>
      </c>
      <c r="Q13" s="190" t="str">
        <f t="shared" si="0"/>
        <v>Probabilidad</v>
      </c>
      <c r="R13" s="190" t="s">
        <v>52</v>
      </c>
      <c r="S13" s="190" t="s">
        <v>57</v>
      </c>
      <c r="T13" s="191">
        <f>VLOOKUP(R13&amp;S13,[3]Hoja1!$Q$4:$R$9,2,0)</f>
        <v>0.45</v>
      </c>
      <c r="U13" s="190" t="s">
        <v>60</v>
      </c>
      <c r="V13" s="190" t="s">
        <v>62</v>
      </c>
      <c r="W13" s="190" t="s">
        <v>66</v>
      </c>
      <c r="X13" s="191">
        <f t="shared" si="1"/>
        <v>0.27</v>
      </c>
      <c r="Y13" s="191" t="str">
        <f>IF(Z13&lt;=20%,'[3]Tabla probabilidad'!$B$5,IF(Z13&lt;=40%,'[3]Tabla probabilidad'!$B$6,IF(Z13&lt;=60%,'[3]Tabla probabilidad'!$B$7,IF(Z13&lt;=80%,'[3]Tabla probabilidad'!$B$8,IF(Z13&lt;=100%,'[3]Tabla probabilidad'!$B$9)))))</f>
        <v>Baja</v>
      </c>
      <c r="Z13" s="191">
        <f t="shared" si="2"/>
        <v>0.32999999999999996</v>
      </c>
      <c r="AA13" s="283"/>
      <c r="AB13" s="283"/>
      <c r="AC13" s="191" t="str">
        <f t="shared" si="3"/>
        <v>Moderado</v>
      </c>
      <c r="AD13" s="191">
        <f t="shared" si="4"/>
        <v>0.6</v>
      </c>
      <c r="AE13" s="283"/>
      <c r="AF13" s="283"/>
      <c r="AG13" s="286"/>
      <c r="AH13" s="288"/>
      <c r="AI13" s="288"/>
      <c r="AJ13" s="288"/>
      <c r="AK13" s="288"/>
      <c r="AL13" s="288"/>
      <c r="AM13" s="288"/>
      <c r="AN13" s="288"/>
    </row>
    <row r="14" spans="1:298" ht="139.5" customHeight="1">
      <c r="A14" s="287"/>
      <c r="B14" s="287"/>
      <c r="C14" s="288"/>
      <c r="D14" s="290"/>
      <c r="E14" s="287"/>
      <c r="F14" s="285"/>
      <c r="G14" s="288"/>
      <c r="H14" s="288"/>
      <c r="I14" s="291"/>
      <c r="J14" s="292"/>
      <c r="K14" s="288"/>
      <c r="L14" s="289"/>
      <c r="M14" s="289"/>
      <c r="N14" s="288"/>
      <c r="O14" s="190">
        <v>5</v>
      </c>
      <c r="P14" s="146" t="s">
        <v>380</v>
      </c>
      <c r="Q14" s="190" t="str">
        <f t="shared" si="0"/>
        <v>Probabilidad</v>
      </c>
      <c r="R14" s="190" t="s">
        <v>52</v>
      </c>
      <c r="S14" s="190" t="s">
        <v>57</v>
      </c>
      <c r="T14" s="191">
        <f>VLOOKUP(R14&amp;S14,[3]Hoja1!$Q$4:$R$9,2,0)</f>
        <v>0.45</v>
      </c>
      <c r="U14" s="190" t="s">
        <v>59</v>
      </c>
      <c r="V14" s="190" t="s">
        <v>62</v>
      </c>
      <c r="W14" s="190" t="s">
        <v>65</v>
      </c>
      <c r="X14" s="191">
        <f t="shared" si="1"/>
        <v>0.27</v>
      </c>
      <c r="Y14" s="191" t="str">
        <f>IF(Z14&lt;=20%,'[3]Tabla probabilidad'!$B$5,IF(Z14&lt;=40%,'[3]Tabla probabilidad'!$B$6,IF(Z14&lt;=60%,'[3]Tabla probabilidad'!$B$7,IF(Z14&lt;=80%,'[3]Tabla probabilidad'!$B$8,IF(Z14&lt;=100%,'[3]Tabla probabilidad'!$B$9)))))</f>
        <v>Baja</v>
      </c>
      <c r="Z14" s="191">
        <f t="shared" si="2"/>
        <v>0.32999999999999996</v>
      </c>
      <c r="AA14" s="284"/>
      <c r="AB14" s="284"/>
      <c r="AC14" s="191" t="str">
        <f t="shared" si="3"/>
        <v>Moderado</v>
      </c>
      <c r="AD14" s="191">
        <f t="shared" si="4"/>
        <v>0.6</v>
      </c>
      <c r="AE14" s="284"/>
      <c r="AF14" s="284"/>
      <c r="AG14" s="287"/>
      <c r="AH14" s="288"/>
      <c r="AI14" s="288"/>
      <c r="AJ14" s="288"/>
      <c r="AK14" s="288"/>
      <c r="AL14" s="288"/>
      <c r="AM14" s="288"/>
      <c r="AN14" s="288"/>
    </row>
    <row r="15" spans="1:298" ht="50.1" customHeight="1">
      <c r="A15" s="285">
        <v>2</v>
      </c>
      <c r="B15" s="285" t="s">
        <v>443</v>
      </c>
      <c r="C15" s="288" t="s">
        <v>314</v>
      </c>
      <c r="D15" s="290" t="s">
        <v>377</v>
      </c>
      <c r="E15" s="285" t="s">
        <v>378</v>
      </c>
      <c r="F15" s="285" t="s">
        <v>498</v>
      </c>
      <c r="G15" s="288" t="s">
        <v>41</v>
      </c>
      <c r="H15" s="288">
        <v>8000</v>
      </c>
      <c r="I15" s="291" t="str">
        <f>IF(H15&lt;=2,'[3]Tabla probabilidad'!$B$5,IF(H15&lt;=24,'[3]Tabla probabilidad'!$B$6,IF(H15&lt;=500,'[3]Tabla probabilidad'!$B$7,IF(H15&lt;=5000,'[3]Tabla probabilidad'!$B$8,IF(H15&gt;5000,'[3]Tabla probabilidad'!$B$9)))))</f>
        <v>Muy Alta</v>
      </c>
      <c r="J15" s="292">
        <f>IF(H15&lt;=2,'[3]Tabla probabilidad'!$D$5,IF(H15&lt;=24,'[3]Tabla probabilidad'!$D$6,IF(H15&lt;=500,'[3]Tabla probabilidad'!$D$7,IF(H15&lt;=5000,'[3]Tabla probabilidad'!$D$8,IF(H15&gt;5000,'[3]Tabla probabilidad'!$D$9)))))</f>
        <v>1</v>
      </c>
      <c r="K15" s="288" t="s">
        <v>439</v>
      </c>
      <c r="L15" s="288"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288"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288" t="str">
        <f>VLOOKUP((I15&amp;L15),[3]Hoja1!$B$4:$C$28,2,0)</f>
        <v xml:space="preserve">Alto </v>
      </c>
      <c r="O15" s="190">
        <v>1</v>
      </c>
      <c r="P15" s="146" t="s">
        <v>499</v>
      </c>
      <c r="Q15" s="190" t="str">
        <f t="shared" si="0"/>
        <v>Probabilidad</v>
      </c>
      <c r="R15" s="190" t="s">
        <v>52</v>
      </c>
      <c r="S15" s="190" t="s">
        <v>57</v>
      </c>
      <c r="T15" s="191">
        <f>VLOOKUP(R15&amp;S15,[3]Hoja1!$Q$4:$R$9,2,0)</f>
        <v>0.45</v>
      </c>
      <c r="U15" s="190" t="s">
        <v>59</v>
      </c>
      <c r="V15" s="190" t="s">
        <v>62</v>
      </c>
      <c r="W15" s="190" t="s">
        <v>65</v>
      </c>
      <c r="X15" s="191">
        <f t="shared" si="1"/>
        <v>0.27</v>
      </c>
      <c r="Y15" s="191" t="str">
        <f>IF(Z15&lt;=20%,'[3]Tabla probabilidad'!$B$5,IF(Z15&lt;=40%,'[3]Tabla probabilidad'!$B$6,IF(Z15&lt;=60%,'[3]Tabla probabilidad'!$B$7,IF(Z15&lt;=80%,'[3]Tabla probabilidad'!$B$8,IF(Z15&lt;=100%,'[3]Tabla probabilidad'!$B$9)))))</f>
        <v>Baja</v>
      </c>
      <c r="Z15" s="191">
        <f t="shared" si="2"/>
        <v>0.32999999999999996</v>
      </c>
      <c r="AA15" s="282" t="str">
        <f>IF(AB15&lt;=20%,'[3]Tabla probabilidad'!$B$5,IF(AB15&lt;=40%,'[3]Tabla probabilidad'!$B$6,IF(AB15&lt;=60%,'[3]Tabla probabilidad'!$B$7,IF(AB15&lt;=80%,'[3]Tabla probabilidad'!$B$8,IF(AB15&lt;=100%,'[3]Tabla probabilidad'!$B$9)))))</f>
        <v>Baja</v>
      </c>
      <c r="AB15" s="282">
        <f>AVERAGE(Z15:Z19)</f>
        <v>0.32999999999999996</v>
      </c>
      <c r="AC15" s="191" t="str">
        <f t="shared" si="3"/>
        <v>Moderado</v>
      </c>
      <c r="AD15" s="191">
        <f t="shared" si="4"/>
        <v>0.6</v>
      </c>
      <c r="AE15" s="282" t="str">
        <f>IF(AF15&lt;=20%,"Leve",IF(AF15&lt;=40%,"Menor",IF(AF15&lt;=60%,"Moderado",IF(AF15&lt;=80%,"Mayor",IF(AF15&lt;=100%,"Catastrófico")))))</f>
        <v>Moderado</v>
      </c>
      <c r="AF15" s="282">
        <f>AVERAGE(AD15:AD19)</f>
        <v>0.6</v>
      </c>
      <c r="AG15" s="285" t="str">
        <f>VLOOKUP(AA15&amp;AE15,[3]Hoja1!$B$4:$C$28,2,0)</f>
        <v>Moderado</v>
      </c>
      <c r="AH15" s="288" t="s">
        <v>287</v>
      </c>
      <c r="AI15" s="288" t="s">
        <v>478</v>
      </c>
      <c r="AJ15" s="288" t="s">
        <v>502</v>
      </c>
      <c r="AK15" s="288"/>
      <c r="AL15" s="288"/>
      <c r="AM15" s="288"/>
      <c r="AN15" s="288"/>
    </row>
    <row r="16" spans="1:298" ht="62.25" customHeight="1">
      <c r="A16" s="286"/>
      <c r="B16" s="286"/>
      <c r="C16" s="288"/>
      <c r="D16" s="290"/>
      <c r="E16" s="286"/>
      <c r="F16" s="286"/>
      <c r="G16" s="288"/>
      <c r="H16" s="288"/>
      <c r="I16" s="291"/>
      <c r="J16" s="292"/>
      <c r="K16" s="288"/>
      <c r="L16" s="289"/>
      <c r="M16" s="289"/>
      <c r="N16" s="288"/>
      <c r="O16" s="190">
        <v>2</v>
      </c>
      <c r="P16" s="146" t="s">
        <v>500</v>
      </c>
      <c r="Q16" s="190" t="str">
        <f t="shared" si="0"/>
        <v>Probabilidad</v>
      </c>
      <c r="R16" s="190" t="s">
        <v>52</v>
      </c>
      <c r="S16" s="190" t="s">
        <v>57</v>
      </c>
      <c r="T16" s="191">
        <f>VLOOKUP(R16&amp;S16,[3]Hoja1!$Q$4:$R$9,2,0)</f>
        <v>0.45</v>
      </c>
      <c r="U16" s="190" t="s">
        <v>59</v>
      </c>
      <c r="V16" s="190" t="s">
        <v>62</v>
      </c>
      <c r="W16" s="190" t="s">
        <v>65</v>
      </c>
      <c r="X16" s="191">
        <f t="shared" si="1"/>
        <v>0.27</v>
      </c>
      <c r="Y16" s="191" t="str">
        <f>IF(Z16&lt;=20%,'[3]Tabla probabilidad'!$B$5,IF(Z16&lt;=40%,'[3]Tabla probabilidad'!$B$6,IF(Z16&lt;=60%,'[3]Tabla probabilidad'!$B$7,IF(Z16&lt;=80%,'[3]Tabla probabilidad'!$B$8,IF(Z16&lt;=100%,'[3]Tabla probabilidad'!$B$9)))))</f>
        <v>Baja</v>
      </c>
      <c r="Z16" s="191">
        <f t="shared" si="2"/>
        <v>0.32999999999999996</v>
      </c>
      <c r="AA16" s="283"/>
      <c r="AB16" s="283"/>
      <c r="AC16" s="191" t="str">
        <f t="shared" si="3"/>
        <v>Moderado</v>
      </c>
      <c r="AD16" s="191">
        <f t="shared" si="4"/>
        <v>0.6</v>
      </c>
      <c r="AE16" s="283"/>
      <c r="AF16" s="283"/>
      <c r="AG16" s="286"/>
      <c r="AH16" s="288"/>
      <c r="AI16" s="288"/>
      <c r="AJ16" s="288"/>
      <c r="AK16" s="288"/>
      <c r="AL16" s="288"/>
      <c r="AM16" s="288"/>
      <c r="AN16" s="288"/>
    </row>
    <row r="17" spans="1:40" ht="61.5" customHeight="1">
      <c r="A17" s="286"/>
      <c r="B17" s="286"/>
      <c r="C17" s="288"/>
      <c r="D17" s="290"/>
      <c r="E17" s="286"/>
      <c r="F17" s="286"/>
      <c r="G17" s="288"/>
      <c r="H17" s="288"/>
      <c r="I17" s="291"/>
      <c r="J17" s="292"/>
      <c r="K17" s="288"/>
      <c r="L17" s="289"/>
      <c r="M17" s="289"/>
      <c r="N17" s="288"/>
      <c r="O17" s="190">
        <v>3</v>
      </c>
      <c r="P17" s="188" t="s">
        <v>381</v>
      </c>
      <c r="Q17" s="190" t="str">
        <f t="shared" si="0"/>
        <v>Probabilidad</v>
      </c>
      <c r="R17" s="190" t="s">
        <v>52</v>
      </c>
      <c r="S17" s="190" t="s">
        <v>57</v>
      </c>
      <c r="T17" s="191">
        <f>VLOOKUP(R17&amp;S17,[3]Hoja1!$Q$4:$R$9,2,0)</f>
        <v>0.45</v>
      </c>
      <c r="U17" s="190" t="s">
        <v>60</v>
      </c>
      <c r="V17" s="190" t="s">
        <v>62</v>
      </c>
      <c r="W17" s="190" t="s">
        <v>66</v>
      </c>
      <c r="X17" s="191">
        <f t="shared" si="1"/>
        <v>0.27</v>
      </c>
      <c r="Y17" s="191" t="str">
        <f>IF(Z17&lt;=20%,'[3]Tabla probabilidad'!$B$5,IF(Z17&lt;=40%,'[3]Tabla probabilidad'!$B$6,IF(Z17&lt;=60%,'[3]Tabla probabilidad'!$B$7,IF(Z17&lt;=80%,'[3]Tabla probabilidad'!$B$8,IF(Z17&lt;=100%,'[3]Tabla probabilidad'!$B$9)))))</f>
        <v>Baja</v>
      </c>
      <c r="Z17" s="191">
        <f t="shared" si="2"/>
        <v>0.32999999999999996</v>
      </c>
      <c r="AA17" s="283"/>
      <c r="AB17" s="283"/>
      <c r="AC17" s="191" t="str">
        <f t="shared" si="3"/>
        <v>Moderado</v>
      </c>
      <c r="AD17" s="191">
        <f t="shared" si="4"/>
        <v>0.6</v>
      </c>
      <c r="AE17" s="283"/>
      <c r="AF17" s="283"/>
      <c r="AG17" s="286"/>
      <c r="AH17" s="288"/>
      <c r="AI17" s="288"/>
      <c r="AJ17" s="288"/>
      <c r="AK17" s="288"/>
      <c r="AL17" s="288"/>
      <c r="AM17" s="288"/>
      <c r="AN17" s="288"/>
    </row>
    <row r="18" spans="1:40" ht="73.5" customHeight="1">
      <c r="A18" s="286"/>
      <c r="B18" s="286"/>
      <c r="C18" s="288"/>
      <c r="D18" s="290"/>
      <c r="E18" s="286"/>
      <c r="F18" s="286"/>
      <c r="G18" s="288"/>
      <c r="H18" s="288"/>
      <c r="I18" s="291"/>
      <c r="J18" s="292"/>
      <c r="K18" s="288"/>
      <c r="L18" s="289"/>
      <c r="M18" s="289"/>
      <c r="N18" s="288"/>
      <c r="O18" s="190">
        <v>4</v>
      </c>
      <c r="P18" s="146" t="s">
        <v>501</v>
      </c>
      <c r="Q18" s="190" t="str">
        <f t="shared" si="0"/>
        <v>Probabilidad</v>
      </c>
      <c r="R18" s="190" t="s">
        <v>52</v>
      </c>
      <c r="S18" s="190" t="s">
        <v>57</v>
      </c>
      <c r="T18" s="191">
        <f>VLOOKUP(R18&amp;S18,[3]Hoja1!$Q$4:$R$9,2,0)</f>
        <v>0.45</v>
      </c>
      <c r="U18" s="190" t="s">
        <v>59</v>
      </c>
      <c r="V18" s="190" t="s">
        <v>62</v>
      </c>
      <c r="W18" s="190" t="s">
        <v>65</v>
      </c>
      <c r="X18" s="191">
        <f t="shared" si="1"/>
        <v>0.27</v>
      </c>
      <c r="Y18" s="191" t="str">
        <f>IF(Z18&lt;=20%,'[3]Tabla probabilidad'!$B$5,IF(Z18&lt;=40%,'[3]Tabla probabilidad'!$B$6,IF(Z18&lt;=60%,'[3]Tabla probabilidad'!$B$7,IF(Z18&lt;=80%,'[3]Tabla probabilidad'!$B$8,IF(Z18&lt;=100%,'[3]Tabla probabilidad'!$B$9)))))</f>
        <v>Baja</v>
      </c>
      <c r="Z18" s="191">
        <f t="shared" si="2"/>
        <v>0.32999999999999996</v>
      </c>
      <c r="AA18" s="283"/>
      <c r="AB18" s="283"/>
      <c r="AC18" s="191" t="str">
        <f t="shared" si="3"/>
        <v>Moderado</v>
      </c>
      <c r="AD18" s="191">
        <f t="shared" si="4"/>
        <v>0.6</v>
      </c>
      <c r="AE18" s="283"/>
      <c r="AF18" s="283"/>
      <c r="AG18" s="286"/>
      <c r="AH18" s="288"/>
      <c r="AI18" s="288"/>
      <c r="AJ18" s="288"/>
      <c r="AK18" s="288"/>
      <c r="AL18" s="288"/>
      <c r="AM18" s="288"/>
      <c r="AN18" s="288"/>
    </row>
    <row r="19" spans="1:40" ht="108" customHeight="1">
      <c r="A19" s="287"/>
      <c r="B19" s="287"/>
      <c r="C19" s="288"/>
      <c r="D19" s="290"/>
      <c r="E19" s="287"/>
      <c r="F19" s="287"/>
      <c r="G19" s="288"/>
      <c r="H19" s="288"/>
      <c r="I19" s="291"/>
      <c r="J19" s="292"/>
      <c r="K19" s="288"/>
      <c r="L19" s="289"/>
      <c r="M19" s="289"/>
      <c r="N19" s="288"/>
      <c r="O19" s="190">
        <v>5</v>
      </c>
      <c r="P19" s="146" t="s">
        <v>379</v>
      </c>
      <c r="Q19" s="190" t="str">
        <f t="shared" si="0"/>
        <v>Probabilidad</v>
      </c>
      <c r="R19" s="190" t="s">
        <v>52</v>
      </c>
      <c r="S19" s="190" t="s">
        <v>57</v>
      </c>
      <c r="T19" s="191">
        <f>VLOOKUP(R19&amp;S19,[3]Hoja1!$Q$4:$R$9,2,0)</f>
        <v>0.45</v>
      </c>
      <c r="U19" s="190" t="s">
        <v>59</v>
      </c>
      <c r="V19" s="190" t="s">
        <v>62</v>
      </c>
      <c r="W19" s="190" t="s">
        <v>65</v>
      </c>
      <c r="X19" s="191">
        <f t="shared" si="1"/>
        <v>0.27</v>
      </c>
      <c r="Y19" s="191" t="str">
        <f>IF(Z19&lt;=20%,'[3]Tabla probabilidad'!$B$5,IF(Z19&lt;=40%,'[3]Tabla probabilidad'!$B$6,IF(Z19&lt;=60%,'[3]Tabla probabilidad'!$B$7,IF(Z19&lt;=80%,'[3]Tabla probabilidad'!$B$8,IF(Z19&lt;=100%,'[3]Tabla probabilidad'!$B$9)))))</f>
        <v>Baja</v>
      </c>
      <c r="Z19" s="191">
        <f t="shared" si="2"/>
        <v>0.32999999999999996</v>
      </c>
      <c r="AA19" s="284"/>
      <c r="AB19" s="284"/>
      <c r="AC19" s="191" t="str">
        <f t="shared" si="3"/>
        <v>Moderado</v>
      </c>
      <c r="AD19" s="191">
        <f t="shared" si="4"/>
        <v>0.6</v>
      </c>
      <c r="AE19" s="284"/>
      <c r="AF19" s="284"/>
      <c r="AG19" s="287"/>
      <c r="AH19" s="288"/>
      <c r="AI19" s="288"/>
      <c r="AJ19" s="288"/>
      <c r="AK19" s="288"/>
      <c r="AL19" s="288"/>
      <c r="AM19" s="288"/>
      <c r="AN19" s="288"/>
    </row>
    <row r="20" spans="1:40" ht="48" customHeight="1">
      <c r="A20" s="288">
        <v>3</v>
      </c>
      <c r="B20" s="285" t="s">
        <v>466</v>
      </c>
      <c r="C20" s="288" t="s">
        <v>314</v>
      </c>
      <c r="D20" s="335" t="s">
        <v>316</v>
      </c>
      <c r="E20" s="285" t="s">
        <v>308</v>
      </c>
      <c r="F20" s="285" t="s">
        <v>309</v>
      </c>
      <c r="G20" s="288" t="s">
        <v>315</v>
      </c>
      <c r="H20" s="285">
        <v>900</v>
      </c>
      <c r="I20" s="291" t="str">
        <f>IF(H20&lt;=2,'[3]Tabla probabilidad'!$B$5,IF(H20&lt;=24,'[3]Tabla probabilidad'!$B$6,IF(H20&lt;=500,'[3]Tabla probabilidad'!$B$7,IF(H20&lt;=5000,'[3]Tabla probabilidad'!$B$8,IF(H20&gt;5000,'[3]Tabla probabilidad'!$B$9)))))</f>
        <v>Alta</v>
      </c>
      <c r="J20" s="292">
        <f>IF(H20&lt;=2,'[3]Tabla probabilidad'!$D$5,IF(H20&lt;=24,'[3]Tabla probabilidad'!$D$6,IF(H20&lt;=500,'[3]Tabla probabilidad'!$D$7,IF(H20&lt;=5000,'[3]Tabla probabilidad'!$D$8,IF(H20&gt;5000,'[3]Tabla probabilidad'!$D$9)))))</f>
        <v>0.8</v>
      </c>
      <c r="K20" s="288" t="s">
        <v>439</v>
      </c>
      <c r="L20" s="288"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Mayor</v>
      </c>
      <c r="M20" s="288"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80%</v>
      </c>
      <c r="N20" s="288" t="str">
        <f>VLOOKUP((I20&amp;L20),[3]Hoja1!$B$4:$C$28,2,0)</f>
        <v xml:space="preserve">Alto </v>
      </c>
      <c r="O20" s="190">
        <v>1</v>
      </c>
      <c r="P20" s="193" t="s">
        <v>310</v>
      </c>
      <c r="Q20" s="190" t="str">
        <f>IF(R20="Preventivo","Probabilidad",IF(R20="Detectivo","Probabilidad", IF(R20="Correctivo","Impacto")))</f>
        <v>Probabilidad</v>
      </c>
      <c r="R20" s="190" t="s">
        <v>52</v>
      </c>
      <c r="S20" s="190" t="s">
        <v>57</v>
      </c>
      <c r="T20" s="191">
        <f>VLOOKUP(R20&amp;S20,[3]Hoja1!$Q$4:$R$9,2,0)</f>
        <v>0.45</v>
      </c>
      <c r="U20" s="190" t="s">
        <v>59</v>
      </c>
      <c r="V20" s="190" t="s">
        <v>62</v>
      </c>
      <c r="W20" s="190" t="s">
        <v>65</v>
      </c>
      <c r="X20" s="191">
        <f>IF(Q20="Probabilidad",($J$20*T20),IF(Q20="Impacto"," "))</f>
        <v>0.36000000000000004</v>
      </c>
      <c r="Y20" s="191" t="str">
        <f>IF(Z20&lt;=20%,'[3]Tabla probabilidad'!$B$5,IF(Z20&lt;=40%,'[3]Tabla probabilidad'!$B$6,IF(Z20&lt;=60%,'[3]Tabla probabilidad'!$B$7,IF(Z20&lt;=80%,'[3]Tabla probabilidad'!$B$8,IF(Z20&lt;=100%,'[3]Tabla probabilidad'!$B$9)))))</f>
        <v>Media</v>
      </c>
      <c r="Z20" s="191">
        <f>IF(R20="Preventivo",($J$20-($J$20*T20)),IF(R20="Detectivo",($J$20-($J$20*T20)),IF(R20="Correctivo",($J$20))))</f>
        <v>0.44</v>
      </c>
      <c r="AA20" s="282" t="str">
        <f>IF(AB20&lt;=20%,'[3]Tabla probabilidad'!$B$5,IF(AB20&lt;=40%,'[3]Tabla probabilidad'!$B$6,IF(AB20&lt;=60%,'[3]Tabla probabilidad'!$B$7,IF(AB20&lt;=80%,'[3]Tabla probabilidad'!$B$8,IF(AB20&lt;=100%,'[3]Tabla probabilidad'!$B$9)))))</f>
        <v>Media</v>
      </c>
      <c r="AB20" s="282">
        <f>AVERAGE(Z20:Z24)</f>
        <v>0.44000000000000006</v>
      </c>
      <c r="AC20" s="191" t="str">
        <f>IF(AD20&lt;=20%,"Leve",IF(AD20&lt;=40%,"Menor",IF(AD20&lt;=60%,"Moderado",IF(AD20&lt;=80%,"Mayor",IF(AD20&lt;=100%,"Catastrófico")))))</f>
        <v>Mayor</v>
      </c>
      <c r="AD20" s="191">
        <f>IF(Q20="Probabilidad",(($M$20-0)),IF(Q20="Impacto",($M$20-($M$20*T20))))</f>
        <v>0.8</v>
      </c>
      <c r="AE20" s="282" t="str">
        <f>IF(AF20&lt;=20%,"Leve",IF(AF20&lt;=40%,"Menor",IF(AF20&lt;=60%,"Moderado",IF(AF20&lt;=80%,"Mayor",IF(AF20&lt;=100%,"Catastrófico")))))</f>
        <v>Mayor</v>
      </c>
      <c r="AF20" s="282">
        <f>AVERAGE(AD20:AD24)</f>
        <v>0.8</v>
      </c>
      <c r="AG20" s="285" t="str">
        <f>VLOOKUP(AA20&amp;AE20,[3]Hoja1!$B$4:$C$28,2,0)</f>
        <v xml:space="preserve">Alto </v>
      </c>
      <c r="AH20" s="288" t="s">
        <v>287</v>
      </c>
      <c r="AI20" s="288" t="s">
        <v>478</v>
      </c>
      <c r="AJ20" s="288" t="s">
        <v>502</v>
      </c>
      <c r="AK20" s="293">
        <v>45078</v>
      </c>
      <c r="AL20" s="288"/>
      <c r="AM20" s="288"/>
      <c r="AN20" s="288" t="s">
        <v>176</v>
      </c>
    </row>
    <row r="21" spans="1:40" ht="55.5" customHeight="1">
      <c r="A21" s="288"/>
      <c r="B21" s="286"/>
      <c r="C21" s="288"/>
      <c r="D21" s="336"/>
      <c r="E21" s="286"/>
      <c r="F21" s="286"/>
      <c r="G21" s="288"/>
      <c r="H21" s="286"/>
      <c r="I21" s="291"/>
      <c r="J21" s="292"/>
      <c r="K21" s="288"/>
      <c r="L21" s="289"/>
      <c r="M21" s="289"/>
      <c r="N21" s="288"/>
      <c r="O21" s="190">
        <v>2</v>
      </c>
      <c r="P21" s="193" t="s">
        <v>311</v>
      </c>
      <c r="Q21" s="190" t="str">
        <f>IF(R21="Preventivo","Probabilidad",IF(R21="Detectivo","Probabilidad", IF(R21="Correctivo","Impacto")))</f>
        <v>Probabilidad</v>
      </c>
      <c r="R21" s="190" t="s">
        <v>52</v>
      </c>
      <c r="S21" s="190" t="s">
        <v>57</v>
      </c>
      <c r="T21" s="191">
        <f>VLOOKUP(R21&amp;S21,[3]Hoja1!$Q$4:$R$9,2,0)</f>
        <v>0.45</v>
      </c>
      <c r="U21" s="190" t="s">
        <v>59</v>
      </c>
      <c r="V21" s="190" t="s">
        <v>62</v>
      </c>
      <c r="W21" s="190" t="s">
        <v>65</v>
      </c>
      <c r="X21" s="191">
        <f>IF(Q21="Probabilidad",($J$20*T21),IF(Q21="Impacto"," "))</f>
        <v>0.36000000000000004</v>
      </c>
      <c r="Y21" s="191" t="str">
        <f>IF(Z21&lt;=20%,'[3]Tabla probabilidad'!$B$5,IF(Z21&lt;=40%,'[3]Tabla probabilidad'!$B$6,IF(Z21&lt;=60%,'[3]Tabla probabilidad'!$B$7,IF(Z21&lt;=80%,'[3]Tabla probabilidad'!$B$8,IF(Z21&lt;=100%,'[3]Tabla probabilidad'!$B$9)))))</f>
        <v>Media</v>
      </c>
      <c r="Z21" s="191">
        <f>IF(R21="Preventivo",($J$20-($J$20*T21)),IF(R21="Detectivo",($J$20-($J$20*T21)),IF(R21="Correctivo",($J$20))))</f>
        <v>0.44</v>
      </c>
      <c r="AA21" s="283"/>
      <c r="AB21" s="283"/>
      <c r="AC21" s="191" t="str">
        <f>IF(AD21&lt;=20%,"Leve",IF(AD21&lt;=40%,"Menor",IF(AD21&lt;=60%,"Moderado",IF(AD21&lt;=80%,"Mayor",IF(AD21&lt;=100%,"Catastrófico")))))</f>
        <v>Mayor</v>
      </c>
      <c r="AD21" s="191">
        <f>IF(Q21="Probabilidad",(($M$20-0)),IF(Q21="Impacto",($M$20-($M$20*T21))))</f>
        <v>0.8</v>
      </c>
      <c r="AE21" s="283"/>
      <c r="AF21" s="283"/>
      <c r="AG21" s="286"/>
      <c r="AH21" s="288"/>
      <c r="AI21" s="288"/>
      <c r="AJ21" s="288"/>
      <c r="AK21" s="288"/>
      <c r="AL21" s="288"/>
      <c r="AM21" s="288"/>
      <c r="AN21" s="288"/>
    </row>
    <row r="22" spans="1:40" ht="42" customHeight="1">
      <c r="A22" s="288"/>
      <c r="B22" s="286"/>
      <c r="C22" s="288"/>
      <c r="D22" s="336"/>
      <c r="E22" s="286"/>
      <c r="F22" s="286"/>
      <c r="G22" s="288"/>
      <c r="H22" s="286"/>
      <c r="I22" s="291"/>
      <c r="J22" s="292"/>
      <c r="K22" s="288"/>
      <c r="L22" s="289"/>
      <c r="M22" s="289"/>
      <c r="N22" s="288"/>
      <c r="O22" s="190">
        <v>3</v>
      </c>
      <c r="P22" s="193" t="s">
        <v>312</v>
      </c>
      <c r="Q22" s="190" t="str">
        <f>IF(R22="Preventivo","Probabilidad",IF(R22="Detectivo","Probabilidad", IF(R22="Correctivo","Impacto")))</f>
        <v>Probabilidad</v>
      </c>
      <c r="R22" s="190" t="s">
        <v>52</v>
      </c>
      <c r="S22" s="190" t="s">
        <v>57</v>
      </c>
      <c r="T22" s="191">
        <f>VLOOKUP(R22&amp;S22,[3]Hoja1!$Q$4:$R$9,2,0)</f>
        <v>0.45</v>
      </c>
      <c r="U22" s="190" t="s">
        <v>59</v>
      </c>
      <c r="V22" s="190" t="s">
        <v>62</v>
      </c>
      <c r="W22" s="190" t="s">
        <v>65</v>
      </c>
      <c r="X22" s="191">
        <f>IF(Q22="Probabilidad",($J$20*T22),IF(Q22="Impacto"," "))</f>
        <v>0.36000000000000004</v>
      </c>
      <c r="Y22" s="191" t="str">
        <f>IF(Z22&lt;=20%,'[3]Tabla probabilidad'!$B$5,IF(Z22&lt;=40%,'[3]Tabla probabilidad'!$B$6,IF(Z22&lt;=60%,'[3]Tabla probabilidad'!$B$7,IF(Z22&lt;=80%,'[3]Tabla probabilidad'!$B$8,IF(Z22&lt;=100%,'[3]Tabla probabilidad'!$B$9)))))</f>
        <v>Media</v>
      </c>
      <c r="Z22" s="191">
        <f>IF(R22="Preventivo",($J$20-($J$20*T22)),IF(R22="Detectivo",($J$20-($J$20*T22)),IF(R22="Correctivo",($J$20))))</f>
        <v>0.44</v>
      </c>
      <c r="AA22" s="283"/>
      <c r="AB22" s="283"/>
      <c r="AC22" s="191" t="str">
        <f>IF(AD22&lt;=20%,"Leve",IF(AD22&lt;=40%,"Menor",IF(AD22&lt;=60%,"Moderado",IF(AD22&lt;=80%,"Mayor",IF(AD22&lt;=100%,"Catastrófico")))))</f>
        <v>Mayor</v>
      </c>
      <c r="AD22" s="191">
        <f>IF(Q22="Probabilidad",(($M$20-0)),IF(Q22="Impacto",($M$20-($M$20*T22))))</f>
        <v>0.8</v>
      </c>
      <c r="AE22" s="283"/>
      <c r="AF22" s="283"/>
      <c r="AG22" s="286"/>
      <c r="AH22" s="288"/>
      <c r="AI22" s="288"/>
      <c r="AJ22" s="288"/>
      <c r="AK22" s="288"/>
      <c r="AL22" s="288"/>
      <c r="AM22" s="288"/>
      <c r="AN22" s="288"/>
    </row>
    <row r="23" spans="1:40" ht="96.75" customHeight="1">
      <c r="A23" s="288"/>
      <c r="B23" s="286"/>
      <c r="C23" s="288"/>
      <c r="D23" s="336"/>
      <c r="E23" s="286"/>
      <c r="F23" s="286"/>
      <c r="G23" s="288"/>
      <c r="H23" s="286"/>
      <c r="I23" s="291"/>
      <c r="J23" s="292"/>
      <c r="K23" s="288"/>
      <c r="L23" s="289"/>
      <c r="M23" s="289"/>
      <c r="N23" s="288"/>
      <c r="O23" s="190">
        <v>4</v>
      </c>
      <c r="P23" s="193" t="s">
        <v>313</v>
      </c>
      <c r="Q23" s="190" t="str">
        <f>IF(R23="Preventivo","Probabilidad",IF(R23="Detectivo","Probabilidad", IF(R23="Correctivo","Impacto")))</f>
        <v>Probabilidad</v>
      </c>
      <c r="R23" s="190" t="s">
        <v>52</v>
      </c>
      <c r="S23" s="190" t="s">
        <v>57</v>
      </c>
      <c r="T23" s="191">
        <f>VLOOKUP(R23&amp;S23,[3]Hoja1!$Q$4:$R$9,2,0)</f>
        <v>0.45</v>
      </c>
      <c r="U23" s="190" t="s">
        <v>60</v>
      </c>
      <c r="V23" s="190" t="s">
        <v>62</v>
      </c>
      <c r="W23" s="190" t="s">
        <v>66</v>
      </c>
      <c r="X23" s="191">
        <f>IF(Q23="Probabilidad",($J$20*T23),IF(Q23="Impacto"," "))</f>
        <v>0.36000000000000004</v>
      </c>
      <c r="Y23" s="191" t="str">
        <f>IF(Z23&lt;=20%,'[3]Tabla probabilidad'!$B$5,IF(Z23&lt;=40%,'[3]Tabla probabilidad'!$B$6,IF(Z23&lt;=60%,'[3]Tabla probabilidad'!$B$7,IF(Z23&lt;=80%,'[3]Tabla probabilidad'!$B$8,IF(Z23&lt;=100%,'[3]Tabla probabilidad'!$B$9)))))</f>
        <v>Media</v>
      </c>
      <c r="Z23" s="191">
        <f>IF(R23="Preventivo",($J$20-($J$20*T23)),IF(R23="Detectivo",($J$20-($J$20*T23)),IF(R23="Correctivo",($J$20))))</f>
        <v>0.44</v>
      </c>
      <c r="AA23" s="283"/>
      <c r="AB23" s="283"/>
      <c r="AC23" s="191" t="str">
        <f>IF(AD23&lt;=20%,"Leve",IF(AD23&lt;=40%,"Menor",IF(AD23&lt;=60%,"Moderado",IF(AD23&lt;=80%,"Mayor",IF(AD23&lt;=100%,"Catastrófico")))))</f>
        <v>Mayor</v>
      </c>
      <c r="AD23" s="191">
        <f>IF(Q23="Probabilidad",(($M$20-0)),IF(Q23="Impacto",($M$20-($M$20*T23))))</f>
        <v>0.8</v>
      </c>
      <c r="AE23" s="283"/>
      <c r="AF23" s="283"/>
      <c r="AG23" s="286"/>
      <c r="AH23" s="288"/>
      <c r="AI23" s="288"/>
      <c r="AJ23" s="288"/>
      <c r="AK23" s="288"/>
      <c r="AL23" s="288"/>
      <c r="AM23" s="288"/>
      <c r="AN23" s="288"/>
    </row>
    <row r="24" spans="1:40" ht="104.25" customHeight="1">
      <c r="A24" s="288"/>
      <c r="B24" s="287"/>
      <c r="C24" s="288"/>
      <c r="D24" s="337"/>
      <c r="E24" s="287"/>
      <c r="F24" s="287"/>
      <c r="G24" s="288"/>
      <c r="H24" s="287"/>
      <c r="I24" s="291"/>
      <c r="J24" s="292"/>
      <c r="K24" s="288"/>
      <c r="L24" s="289"/>
      <c r="M24" s="289"/>
      <c r="N24" s="288"/>
      <c r="O24" s="190">
        <v>5</v>
      </c>
      <c r="P24" s="140" t="s">
        <v>454</v>
      </c>
      <c r="Q24" s="190" t="str">
        <f>IF(R24="Preventivo","Probabilidad",IF(R24="Detectivo","Probabilidad", IF(R24="Correctivo","Impacto")))</f>
        <v>Probabilidad</v>
      </c>
      <c r="R24" s="190" t="s">
        <v>52</v>
      </c>
      <c r="S24" s="190" t="s">
        <v>57</v>
      </c>
      <c r="T24" s="191">
        <f>VLOOKUP(R24&amp;S24,[3]Hoja1!$Q$4:$R$9,2,0)</f>
        <v>0.45</v>
      </c>
      <c r="U24" s="190" t="s">
        <v>59</v>
      </c>
      <c r="V24" s="190" t="s">
        <v>62</v>
      </c>
      <c r="W24" s="190" t="s">
        <v>65</v>
      </c>
      <c r="X24" s="191">
        <f>IF(Q24="Probabilidad",($J$20*T24),IF(Q24="Impacto"," "))</f>
        <v>0.36000000000000004</v>
      </c>
      <c r="Y24" s="191" t="str">
        <f>IF(Z24&lt;=20%,'[3]Tabla probabilidad'!$B$5,IF(Z24&lt;=40%,'[3]Tabla probabilidad'!$B$6,IF(Z24&lt;=60%,'[3]Tabla probabilidad'!$B$7,IF(Z24&lt;=80%,'[3]Tabla probabilidad'!$B$8,IF(Z24&lt;=100%,'[3]Tabla probabilidad'!$B$9)))))</f>
        <v>Media</v>
      </c>
      <c r="Z24" s="191">
        <f>IF(R24="Preventivo",($J$20-($J$20*T24)),IF(R24="Detectivo",($J$20-($J$20*T24)),IF(R24="Correctivo",($J$20))))</f>
        <v>0.44</v>
      </c>
      <c r="AA24" s="284"/>
      <c r="AB24" s="284"/>
      <c r="AC24" s="191" t="str">
        <f>IF(AD24&lt;=20%,"Leve",IF(AD24&lt;=40%,"Menor",IF(AD24&lt;=60%,"Moderado",IF(AD24&lt;=80%,"Mayor",IF(AD24&lt;=100%,"Catastrófico")))))</f>
        <v>Mayor</v>
      </c>
      <c r="AD24" s="191">
        <f>IF(Q24="Probabilidad",(($M$20-0)),IF(Q24="Impacto",($M$20-($M$20*T24))))</f>
        <v>0.8</v>
      </c>
      <c r="AE24" s="284"/>
      <c r="AF24" s="284"/>
      <c r="AG24" s="287"/>
      <c r="AH24" s="288"/>
      <c r="AI24" s="288"/>
      <c r="AJ24" s="288"/>
      <c r="AK24" s="288"/>
      <c r="AL24" s="288"/>
      <c r="AM24" s="288"/>
      <c r="AN24" s="288"/>
    </row>
    <row r="25" spans="1:40" ht="66.75" customHeight="1">
      <c r="A25" s="285">
        <v>4</v>
      </c>
      <c r="B25" s="285" t="s">
        <v>459</v>
      </c>
      <c r="C25" s="288" t="s">
        <v>314</v>
      </c>
      <c r="D25" s="290" t="s">
        <v>377</v>
      </c>
      <c r="E25" s="285" t="s">
        <v>460</v>
      </c>
      <c r="F25" s="285" t="s">
        <v>461</v>
      </c>
      <c r="G25" s="288" t="s">
        <v>41</v>
      </c>
      <c r="H25" s="288">
        <v>400</v>
      </c>
      <c r="I25" s="291" t="str">
        <f>IF(H25&lt;=2,'[3]Tabla probabilidad'!$B$5,IF(H25&lt;=24,'[3]Tabla probabilidad'!$B$6,IF(H25&lt;=500,'[3]Tabla probabilidad'!$B$7,IF(H25&lt;=5000,'[3]Tabla probabilidad'!$B$8,IF(H25&gt;5000,'[3]Tabla probabilidad'!$B$9)))))</f>
        <v>Media</v>
      </c>
      <c r="J25" s="292">
        <f>IF(H25&lt;=2,'[3]Tabla probabilidad'!$D$5,IF(H25&lt;=24,'[3]Tabla probabilidad'!$D$6,IF(H25&lt;=500,'[3]Tabla probabilidad'!$D$7,IF(H25&lt;=5000,'[3]Tabla probabilidad'!$D$8,IF(H25&gt;5000,'[3]Tabla probabilidad'!$D$9)))))</f>
        <v>0.6</v>
      </c>
      <c r="K25" s="288" t="s">
        <v>293</v>
      </c>
      <c r="L25" s="288"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Menor</v>
      </c>
      <c r="M25" s="288"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40%</v>
      </c>
      <c r="N25" s="288" t="str">
        <f>VLOOKUP((I25&amp;L25),[3]Hoja1!$B$4:$C$28,2,0)</f>
        <v>Moderado</v>
      </c>
      <c r="O25" s="190">
        <v>1</v>
      </c>
      <c r="P25" s="146" t="s">
        <v>462</v>
      </c>
      <c r="Q25" s="190" t="str">
        <f t="shared" ref="Q25:Q64" si="5">IF(R25="Preventivo","Probabilidad",IF(R25="Detectivo","Probabilidad", IF(R25="Correctivo","Impacto")))</f>
        <v>Probabilidad</v>
      </c>
      <c r="R25" s="190" t="s">
        <v>52</v>
      </c>
      <c r="S25" s="190" t="s">
        <v>57</v>
      </c>
      <c r="T25" s="191">
        <f>VLOOKUP(R25&amp;S25,[3]Hoja1!$Q$4:$R$9,2,0)</f>
        <v>0.45</v>
      </c>
      <c r="U25" s="190" t="s">
        <v>59</v>
      </c>
      <c r="V25" s="190" t="s">
        <v>62</v>
      </c>
      <c r="W25" s="190" t="s">
        <v>65</v>
      </c>
      <c r="X25" s="191">
        <f>IF(Q25="Probabilidad",($J$10*T25),IF(Q25="Impacto"," "))</f>
        <v>0.27</v>
      </c>
      <c r="Y25" s="191" t="str">
        <f>IF(Z25&lt;=20%,'[3]Tabla probabilidad'!$B$5,IF(Z25&lt;=40%,'[3]Tabla probabilidad'!$B$6,IF(Z25&lt;=60%,'[3]Tabla probabilidad'!$B$7,IF(Z25&lt;=80%,'[3]Tabla probabilidad'!$B$8,IF(Z25&lt;=100%,'[3]Tabla probabilidad'!$B$9)))))</f>
        <v>Baja</v>
      </c>
      <c r="Z25" s="191">
        <f>IF(R25="Preventivo",($J$10-($J$10*T25)),IF(R25="Detectivo",($J$10-($J$10*T25)),IF(R25="Correctivo",($J$10))))</f>
        <v>0.32999999999999996</v>
      </c>
      <c r="AA25" s="282" t="str">
        <f>IF(AB25&lt;=20%,'[3]Tabla probabilidad'!$B$5,IF(AB25&lt;=40%,'[3]Tabla probabilidad'!$B$6,IF(AB25&lt;=60%,'[3]Tabla probabilidad'!$B$7,IF(AB25&lt;=80%,'[3]Tabla probabilidad'!$B$8,IF(AB25&lt;=100%,'[3]Tabla probabilidad'!$B$9)))))</f>
        <v>Baja</v>
      </c>
      <c r="AB25" s="282">
        <f>AVERAGE(Z25:Z29)</f>
        <v>0.32999999999999996</v>
      </c>
      <c r="AC25" s="191" t="str">
        <f t="shared" ref="AC25:AC64" si="6">IF(AD25&lt;=20%,"Leve",IF(AD25&lt;=40%,"Menor",IF(AD25&lt;=60%,"Moderado",IF(AD25&lt;=80%,"Mayor",IF(AD25&lt;=100%,"Catastrófico")))))</f>
        <v>Moderado</v>
      </c>
      <c r="AD25" s="191">
        <f>IF(Q25="Probabilidad",(($M$10-0)),IF(Q25="Impacto",($M$10-($M$10*T25))))</f>
        <v>0.6</v>
      </c>
      <c r="AE25" s="282" t="str">
        <f>IF(AF25&lt;=20%,"Leve",IF(AF25&lt;=40%,"Menor",IF(AF25&lt;=60%,"Moderado",IF(AF25&lt;=80%,"Mayor",IF(AF25&lt;=100%,"Catastrófico")))))</f>
        <v>Moderado</v>
      </c>
      <c r="AF25" s="282">
        <f>AVERAGE(AD25:AD29)</f>
        <v>0.6</v>
      </c>
      <c r="AG25" s="285" t="str">
        <f>VLOOKUP(AA25&amp;AE25,[3]Hoja1!$B$4:$C$28,2,0)</f>
        <v>Moderado</v>
      </c>
      <c r="AH25" s="288" t="s">
        <v>284</v>
      </c>
      <c r="AI25" s="288"/>
      <c r="AJ25" s="288"/>
      <c r="AK25" s="288"/>
      <c r="AL25" s="288"/>
      <c r="AM25" s="288"/>
      <c r="AN25" s="288"/>
    </row>
    <row r="26" spans="1:40" ht="48.75" customHeight="1">
      <c r="A26" s="286"/>
      <c r="B26" s="286"/>
      <c r="C26" s="288"/>
      <c r="D26" s="290"/>
      <c r="E26" s="286"/>
      <c r="F26" s="286"/>
      <c r="G26" s="288"/>
      <c r="H26" s="288"/>
      <c r="I26" s="291"/>
      <c r="J26" s="292"/>
      <c r="K26" s="288"/>
      <c r="L26" s="289"/>
      <c r="M26" s="289"/>
      <c r="N26" s="288"/>
      <c r="O26" s="190">
        <v>2</v>
      </c>
      <c r="P26" s="146" t="s">
        <v>463</v>
      </c>
      <c r="Q26" s="190" t="str">
        <f t="shared" si="5"/>
        <v>Probabilidad</v>
      </c>
      <c r="R26" s="190" t="s">
        <v>52</v>
      </c>
      <c r="S26" s="190" t="s">
        <v>57</v>
      </c>
      <c r="T26" s="191">
        <f>VLOOKUP(R26&amp;S26,[3]Hoja1!$Q$4:$R$9,2,0)</f>
        <v>0.45</v>
      </c>
      <c r="U26" s="190" t="s">
        <v>59</v>
      </c>
      <c r="V26" s="190" t="s">
        <v>62</v>
      </c>
      <c r="W26" s="190" t="s">
        <v>65</v>
      </c>
      <c r="X26" s="191">
        <f>IF(Q26="Probabilidad",($J$10*T26),IF(Q26="Impacto"," "))</f>
        <v>0.27</v>
      </c>
      <c r="Y26" s="191" t="str">
        <f>IF(Z26&lt;=20%,'[3]Tabla probabilidad'!$B$5,IF(Z26&lt;=40%,'[3]Tabla probabilidad'!$B$6,IF(Z26&lt;=60%,'[3]Tabla probabilidad'!$B$7,IF(Z26&lt;=80%,'[3]Tabla probabilidad'!$B$8,IF(Z26&lt;=100%,'[3]Tabla probabilidad'!$B$9)))))</f>
        <v>Baja</v>
      </c>
      <c r="Z26" s="191">
        <f>IF(R26="Preventivo",($J$10-($J$10*T26)),IF(R26="Detectivo",($J$10-($J$10*T26)),IF(R26="Correctivo",($J$10))))</f>
        <v>0.32999999999999996</v>
      </c>
      <c r="AA26" s="283"/>
      <c r="AB26" s="283"/>
      <c r="AC26" s="191" t="str">
        <f t="shared" si="6"/>
        <v>Moderado</v>
      </c>
      <c r="AD26" s="191">
        <f>IF(Q26="Probabilidad",(($M$10-0)),IF(Q26="Impacto",($M$10-($M$10*T26))))</f>
        <v>0.6</v>
      </c>
      <c r="AE26" s="283"/>
      <c r="AF26" s="283"/>
      <c r="AG26" s="286"/>
      <c r="AH26" s="288"/>
      <c r="AI26" s="288"/>
      <c r="AJ26" s="288"/>
      <c r="AK26" s="288"/>
      <c r="AL26" s="288"/>
      <c r="AM26" s="288"/>
      <c r="AN26" s="288"/>
    </row>
    <row r="27" spans="1:40" ht="76.5" customHeight="1">
      <c r="A27" s="286"/>
      <c r="B27" s="286"/>
      <c r="C27" s="288"/>
      <c r="D27" s="290"/>
      <c r="E27" s="286"/>
      <c r="F27" s="286"/>
      <c r="G27" s="288"/>
      <c r="H27" s="288"/>
      <c r="I27" s="291"/>
      <c r="J27" s="292"/>
      <c r="K27" s="288"/>
      <c r="L27" s="289"/>
      <c r="M27" s="289"/>
      <c r="N27" s="288"/>
      <c r="O27" s="190">
        <v>3</v>
      </c>
      <c r="P27" s="188" t="s">
        <v>381</v>
      </c>
      <c r="Q27" s="190" t="str">
        <f t="shared" si="5"/>
        <v>Probabilidad</v>
      </c>
      <c r="R27" s="190" t="s">
        <v>52</v>
      </c>
      <c r="S27" s="190" t="s">
        <v>57</v>
      </c>
      <c r="T27" s="191">
        <f>VLOOKUP(R27&amp;S27,[3]Hoja1!$Q$4:$R$9,2,0)</f>
        <v>0.45</v>
      </c>
      <c r="U27" s="190" t="s">
        <v>60</v>
      </c>
      <c r="V27" s="190" t="s">
        <v>62</v>
      </c>
      <c r="W27" s="190" t="s">
        <v>65</v>
      </c>
      <c r="X27" s="191">
        <f>IF(Q27="Probabilidad",($J$10*T27),IF(Q27="Impacto"," "))</f>
        <v>0.27</v>
      </c>
      <c r="Y27" s="191" t="str">
        <f>IF(Z27&lt;=20%,'[3]Tabla probabilidad'!$B$5,IF(Z27&lt;=40%,'[3]Tabla probabilidad'!$B$6,IF(Z27&lt;=60%,'[3]Tabla probabilidad'!$B$7,IF(Z27&lt;=80%,'[3]Tabla probabilidad'!$B$8,IF(Z27&lt;=100%,'[3]Tabla probabilidad'!$B$9)))))</f>
        <v>Baja</v>
      </c>
      <c r="Z27" s="191">
        <f>IF(R27="Preventivo",($J$10-($J$10*T27)),IF(R27="Detectivo",($J$10-($J$10*T27)),IF(R27="Correctivo",($J$10))))</f>
        <v>0.32999999999999996</v>
      </c>
      <c r="AA27" s="283"/>
      <c r="AB27" s="283"/>
      <c r="AC27" s="191" t="str">
        <f t="shared" si="6"/>
        <v>Moderado</v>
      </c>
      <c r="AD27" s="191">
        <f>IF(Q27="Probabilidad",(($M$10-0)),IF(Q27="Impacto",($M$10-($M$10*T27))))</f>
        <v>0.6</v>
      </c>
      <c r="AE27" s="283"/>
      <c r="AF27" s="283"/>
      <c r="AG27" s="286"/>
      <c r="AH27" s="288"/>
      <c r="AI27" s="288"/>
      <c r="AJ27" s="288"/>
      <c r="AK27" s="288"/>
      <c r="AL27" s="288"/>
      <c r="AM27" s="288"/>
      <c r="AN27" s="288"/>
    </row>
    <row r="28" spans="1:40" ht="54" customHeight="1">
      <c r="A28" s="286"/>
      <c r="B28" s="286"/>
      <c r="C28" s="288"/>
      <c r="D28" s="290"/>
      <c r="E28" s="286"/>
      <c r="F28" s="286"/>
      <c r="G28" s="288"/>
      <c r="H28" s="288"/>
      <c r="I28" s="291"/>
      <c r="J28" s="292"/>
      <c r="K28" s="288"/>
      <c r="L28" s="289"/>
      <c r="M28" s="289"/>
      <c r="N28" s="288"/>
      <c r="O28" s="190">
        <v>4</v>
      </c>
      <c r="P28" s="146" t="s">
        <v>464</v>
      </c>
      <c r="Q28" s="190" t="str">
        <f t="shared" si="5"/>
        <v>Probabilidad</v>
      </c>
      <c r="R28" s="190" t="s">
        <v>52</v>
      </c>
      <c r="S28" s="190" t="s">
        <v>57</v>
      </c>
      <c r="T28" s="191">
        <f>VLOOKUP(R28&amp;S28,[3]Hoja1!$Q$4:$R$9,2,0)</f>
        <v>0.45</v>
      </c>
      <c r="U28" s="190" t="s">
        <v>59</v>
      </c>
      <c r="V28" s="190" t="s">
        <v>62</v>
      </c>
      <c r="W28" s="190" t="s">
        <v>65</v>
      </c>
      <c r="X28" s="191">
        <f>IF(Q28="Probabilidad",($J$10*T28),IF(Q28="Impacto"," "))</f>
        <v>0.27</v>
      </c>
      <c r="Y28" s="191" t="str">
        <f>IF(Z28&lt;=20%,'[3]Tabla probabilidad'!$B$5,IF(Z28&lt;=40%,'[3]Tabla probabilidad'!$B$6,IF(Z28&lt;=60%,'[3]Tabla probabilidad'!$B$7,IF(Z28&lt;=80%,'[3]Tabla probabilidad'!$B$8,IF(Z28&lt;=100%,'[3]Tabla probabilidad'!$B$9)))))</f>
        <v>Baja</v>
      </c>
      <c r="Z28" s="191">
        <f>IF(R28="Preventivo",($J$10-($J$10*T28)),IF(R28="Detectivo",($J$10-($J$10*T28)),IF(R28="Correctivo",($J$10))))</f>
        <v>0.32999999999999996</v>
      </c>
      <c r="AA28" s="283"/>
      <c r="AB28" s="283"/>
      <c r="AC28" s="191" t="str">
        <f t="shared" si="6"/>
        <v>Moderado</v>
      </c>
      <c r="AD28" s="191">
        <f>IF(Q28="Probabilidad",(($M$10-0)),IF(Q28="Impacto",($M$10-($M$10*T28))))</f>
        <v>0.6</v>
      </c>
      <c r="AE28" s="283"/>
      <c r="AF28" s="283"/>
      <c r="AG28" s="286"/>
      <c r="AH28" s="288"/>
      <c r="AI28" s="288"/>
      <c r="AJ28" s="288"/>
      <c r="AK28" s="288"/>
      <c r="AL28" s="288"/>
      <c r="AM28" s="288"/>
      <c r="AN28" s="288"/>
    </row>
    <row r="29" spans="1:40" ht="61.5" customHeight="1">
      <c r="A29" s="287"/>
      <c r="B29" s="287"/>
      <c r="C29" s="288"/>
      <c r="D29" s="290"/>
      <c r="E29" s="287"/>
      <c r="F29" s="287"/>
      <c r="G29" s="288"/>
      <c r="H29" s="288"/>
      <c r="I29" s="291"/>
      <c r="J29" s="292"/>
      <c r="K29" s="288"/>
      <c r="L29" s="289"/>
      <c r="M29" s="289"/>
      <c r="N29" s="288"/>
      <c r="O29" s="190">
        <v>5</v>
      </c>
      <c r="P29" s="146" t="s">
        <v>465</v>
      </c>
      <c r="Q29" s="190" t="str">
        <f t="shared" si="5"/>
        <v>Probabilidad</v>
      </c>
      <c r="R29" s="190" t="s">
        <v>52</v>
      </c>
      <c r="S29" s="190" t="s">
        <v>57</v>
      </c>
      <c r="T29" s="191">
        <f>VLOOKUP(R29&amp;S29,[3]Hoja1!$Q$4:$R$9,2,0)</f>
        <v>0.45</v>
      </c>
      <c r="U29" s="190" t="s">
        <v>59</v>
      </c>
      <c r="V29" s="190" t="s">
        <v>62</v>
      </c>
      <c r="W29" s="190" t="s">
        <v>65</v>
      </c>
      <c r="X29" s="191">
        <f>IF(Q29="Probabilidad",($J$10*T29),IF(Q29="Impacto"," "))</f>
        <v>0.27</v>
      </c>
      <c r="Y29" s="191" t="str">
        <f>IF(Z29&lt;=20%,'[3]Tabla probabilidad'!$B$5,IF(Z29&lt;=40%,'[3]Tabla probabilidad'!$B$6,IF(Z29&lt;=60%,'[3]Tabla probabilidad'!$B$7,IF(Z29&lt;=80%,'[3]Tabla probabilidad'!$B$8,IF(Z29&lt;=100%,'[3]Tabla probabilidad'!$B$9)))))</f>
        <v>Baja</v>
      </c>
      <c r="Z29" s="191">
        <f>IF(R29="Preventivo",($J$10-($J$10*T29)),IF(R29="Detectivo",($J$10-($J$10*T29)),IF(R29="Correctivo",($J$10))))</f>
        <v>0.32999999999999996</v>
      </c>
      <c r="AA29" s="284"/>
      <c r="AB29" s="284"/>
      <c r="AC29" s="191" t="str">
        <f t="shared" si="6"/>
        <v>Moderado</v>
      </c>
      <c r="AD29" s="191">
        <f>IF(Q29="Probabilidad",(($M$10-0)),IF(Q29="Impacto",($M$10-($M$10*T29))))</f>
        <v>0.6</v>
      </c>
      <c r="AE29" s="284"/>
      <c r="AF29" s="284"/>
      <c r="AG29" s="287"/>
      <c r="AH29" s="288"/>
      <c r="AI29" s="288"/>
      <c r="AJ29" s="288"/>
      <c r="AK29" s="288"/>
      <c r="AL29" s="288"/>
      <c r="AM29" s="288"/>
      <c r="AN29" s="288"/>
    </row>
    <row r="30" spans="1:40" ht="117.75" customHeight="1">
      <c r="A30" s="285">
        <v>5</v>
      </c>
      <c r="B30" s="285" t="s">
        <v>447</v>
      </c>
      <c r="C30" s="285" t="s">
        <v>314</v>
      </c>
      <c r="D30" s="335" t="s">
        <v>503</v>
      </c>
      <c r="E30" s="285" t="s">
        <v>367</v>
      </c>
      <c r="F30" s="285" t="s">
        <v>368</v>
      </c>
      <c r="G30" s="285" t="s">
        <v>315</v>
      </c>
      <c r="H30" s="285">
        <v>4000</v>
      </c>
      <c r="I30" s="338" t="str">
        <f>IF(H30&lt;=2,'[3]Tabla probabilidad'!$B$5,IF(H30&lt;=24,'[3]Tabla probabilidad'!$B$6,IF(H30&lt;=500,'[3]Tabla probabilidad'!$B$7,IF(H30&lt;=5000,'[3]Tabla probabilidad'!$B$8,IF(H30&gt;5000,'[3]Tabla probabilidad'!$B$9)))))</f>
        <v>Alta</v>
      </c>
      <c r="J30" s="282">
        <f>IF(H30&lt;=2,'[3]Tabla probabilidad'!$D$5,IF(H30&lt;=24,'[3]Tabla probabilidad'!$D$6,IF(H30&lt;=500,'[3]Tabla probabilidad'!$D$7,IF(H30&lt;=5000,'[3]Tabla probabilidad'!$D$8,IF(H30&gt;5000,'[3]Tabla probabilidad'!$D$9)))))</f>
        <v>0.8</v>
      </c>
      <c r="K30" s="285" t="s">
        <v>293</v>
      </c>
      <c r="L30" s="285"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Menor</v>
      </c>
      <c r="M30" s="285"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40%</v>
      </c>
      <c r="N30" s="285" t="str">
        <f>VLOOKUP((I30&amp;L30),[3]Hoja1!$B$4:$C$28,2,0)</f>
        <v>Moderado</v>
      </c>
      <c r="O30" s="190">
        <v>1</v>
      </c>
      <c r="P30" s="146" t="s">
        <v>370</v>
      </c>
      <c r="Q30" s="190" t="str">
        <f t="shared" si="5"/>
        <v>Probabilidad</v>
      </c>
      <c r="R30" s="190" t="s">
        <v>52</v>
      </c>
      <c r="S30" s="190" t="s">
        <v>57</v>
      </c>
      <c r="T30" s="191">
        <f>VLOOKUP(R30&amp;S30,[3]Hoja1!$Q$4:$R$9,2,0)</f>
        <v>0.45</v>
      </c>
      <c r="U30" s="190" t="s">
        <v>59</v>
      </c>
      <c r="V30" s="190" t="s">
        <v>62</v>
      </c>
      <c r="W30" s="190" t="s">
        <v>65</v>
      </c>
      <c r="X30" s="191">
        <f>IF(Q30="Probabilidad",($J$30*T30),IF(Q30="Impacto"," "))</f>
        <v>0.36000000000000004</v>
      </c>
      <c r="Y30" s="191" t="str">
        <f>IF(Z30&lt;=20%,'[3]Tabla probabilidad'!$B$5,IF(Z30&lt;=40%,'[3]Tabla probabilidad'!$B$6,IF(Z30&lt;=60%,'[3]Tabla probabilidad'!$B$7,IF(Z30&lt;=80%,'[3]Tabla probabilidad'!$B$8,IF(Z30&lt;=100%,'[3]Tabla probabilidad'!$B$9)))))</f>
        <v>Media</v>
      </c>
      <c r="Z30" s="191">
        <f>IF(R30="Preventivo",($J$30-($J$30*T30)),IF(R30="Detectivo",($J$30-($J$30*T30)),IF(R30="Correctivo",($J$30))))</f>
        <v>0.44</v>
      </c>
      <c r="AA30" s="282" t="str">
        <f>IF(AB30&lt;=20%,'[3]Tabla probabilidad'!$B$5,IF(AB30&lt;=40%,'[3]Tabla probabilidad'!$B$6,IF(AB30&lt;=60%,'[3]Tabla probabilidad'!$B$7,IF(AB30&lt;=80%,'[3]Tabla probabilidad'!$B$8,IF(AB30&lt;=100%,'[3]Tabla probabilidad'!$B$9)))))</f>
        <v>Media</v>
      </c>
      <c r="AB30" s="282">
        <f>AVERAGE(Z30:Z34)</f>
        <v>0.44000000000000006</v>
      </c>
      <c r="AC30" s="191" t="str">
        <f t="shared" si="6"/>
        <v>Menor</v>
      </c>
      <c r="AD30" s="191">
        <f>IF(Q30="Probabilidad",(($M$30-0)),IF(Q30="Impacto",($M$30-($M$30*T30))))</f>
        <v>0.4</v>
      </c>
      <c r="AE30" s="282" t="str">
        <f>IF(AF30&lt;=20%,"Leve",IF(AF30&lt;=40%,"Menor",IF(AF30&lt;=60%,"Moderado",IF(AF30&lt;=80%,"Mayor",IF(AF30&lt;=100%,"Catastrófico")))))</f>
        <v>Menor</v>
      </c>
      <c r="AF30" s="282">
        <f>AVERAGE(AD30:AD34)</f>
        <v>0.4</v>
      </c>
      <c r="AG30" s="285" t="str">
        <f>VLOOKUP(AA30&amp;AE30,[3]Hoja1!$B$4:$C$28,2,0)</f>
        <v>Moderado</v>
      </c>
      <c r="AH30" s="285" t="s">
        <v>284</v>
      </c>
      <c r="AI30" s="285"/>
      <c r="AJ30" s="285"/>
      <c r="AK30" s="285"/>
      <c r="AL30" s="285"/>
      <c r="AM30" s="285"/>
      <c r="AN30" s="285"/>
    </row>
    <row r="31" spans="1:40" ht="92.25" customHeight="1">
      <c r="A31" s="286"/>
      <c r="B31" s="286"/>
      <c r="C31" s="286"/>
      <c r="D31" s="336"/>
      <c r="E31" s="286"/>
      <c r="F31" s="286"/>
      <c r="G31" s="286"/>
      <c r="H31" s="286"/>
      <c r="I31" s="339"/>
      <c r="J31" s="283"/>
      <c r="K31" s="286"/>
      <c r="L31" s="286"/>
      <c r="M31" s="286"/>
      <c r="N31" s="286"/>
      <c r="O31" s="190">
        <v>2</v>
      </c>
      <c r="P31" s="146" t="s">
        <v>369</v>
      </c>
      <c r="Q31" s="190" t="str">
        <f t="shared" si="5"/>
        <v>Probabilidad</v>
      </c>
      <c r="R31" s="190" t="s">
        <v>52</v>
      </c>
      <c r="S31" s="190" t="s">
        <v>57</v>
      </c>
      <c r="T31" s="191">
        <f>VLOOKUP(R31&amp;S31,[3]Hoja1!$Q$4:$R$9,2,0)</f>
        <v>0.45</v>
      </c>
      <c r="U31" s="190" t="s">
        <v>59</v>
      </c>
      <c r="V31" s="190" t="s">
        <v>62</v>
      </c>
      <c r="W31" s="190" t="s">
        <v>65</v>
      </c>
      <c r="X31" s="191">
        <f t="shared" ref="X31:X34" si="7">IF(Q31="Probabilidad",($J$30*T31),IF(Q31="Impacto"," "))</f>
        <v>0.36000000000000004</v>
      </c>
      <c r="Y31" s="191" t="str">
        <f>IF(Z31&lt;=20%,'[3]Tabla probabilidad'!$B$5,IF(Z31&lt;=40%,'[3]Tabla probabilidad'!$B$6,IF(Z31&lt;=60%,'[3]Tabla probabilidad'!$B$7,IF(Z31&lt;=80%,'[3]Tabla probabilidad'!$B$8,IF(Z31&lt;=100%,'[3]Tabla probabilidad'!$B$9)))))</f>
        <v>Media</v>
      </c>
      <c r="Z31" s="191">
        <f t="shared" ref="Z31:Z34" si="8">IF(R31="Preventivo",($J$30-($J$30*T31)),IF(R31="Detectivo",($J$30-($J$30*T31)),IF(R31="Correctivo",($J$30))))</f>
        <v>0.44</v>
      </c>
      <c r="AA31" s="283"/>
      <c r="AB31" s="283"/>
      <c r="AC31" s="191" t="str">
        <f t="shared" si="6"/>
        <v>Menor</v>
      </c>
      <c r="AD31" s="191">
        <f t="shared" ref="AD31:AD34" si="9">IF(Q31="Probabilidad",(($M$30-0)),IF(Q31="Impacto",($M$30-($M$30*T31))))</f>
        <v>0.4</v>
      </c>
      <c r="AE31" s="283"/>
      <c r="AF31" s="283"/>
      <c r="AG31" s="286"/>
      <c r="AH31" s="286"/>
      <c r="AI31" s="286"/>
      <c r="AJ31" s="286"/>
      <c r="AK31" s="286"/>
      <c r="AL31" s="286"/>
      <c r="AM31" s="286"/>
      <c r="AN31" s="286"/>
    </row>
    <row r="32" spans="1:40" ht="86.25" customHeight="1">
      <c r="A32" s="286"/>
      <c r="B32" s="286"/>
      <c r="C32" s="286"/>
      <c r="D32" s="336"/>
      <c r="E32" s="286"/>
      <c r="F32" s="286"/>
      <c r="G32" s="286"/>
      <c r="H32" s="286"/>
      <c r="I32" s="339"/>
      <c r="J32" s="283"/>
      <c r="K32" s="286"/>
      <c r="L32" s="286"/>
      <c r="M32" s="286"/>
      <c r="N32" s="286"/>
      <c r="O32" s="190">
        <v>3</v>
      </c>
      <c r="P32" s="146" t="s">
        <v>371</v>
      </c>
      <c r="Q32" s="190" t="str">
        <f t="shared" si="5"/>
        <v>Probabilidad</v>
      </c>
      <c r="R32" s="190" t="s">
        <v>52</v>
      </c>
      <c r="S32" s="190" t="s">
        <v>57</v>
      </c>
      <c r="T32" s="191">
        <f>VLOOKUP(R32&amp;S32,[3]Hoja1!$Q$4:$R$9,2,0)</f>
        <v>0.45</v>
      </c>
      <c r="U32" s="190" t="s">
        <v>60</v>
      </c>
      <c r="V32" s="190" t="s">
        <v>62</v>
      </c>
      <c r="W32" s="190" t="s">
        <v>66</v>
      </c>
      <c r="X32" s="191">
        <f t="shared" si="7"/>
        <v>0.36000000000000004</v>
      </c>
      <c r="Y32" s="191" t="str">
        <f>IF(Z32&lt;=20%,'[3]Tabla probabilidad'!$B$5,IF(Z32&lt;=40%,'[3]Tabla probabilidad'!$B$6,IF(Z32&lt;=60%,'[3]Tabla probabilidad'!$B$7,IF(Z32&lt;=80%,'[3]Tabla probabilidad'!$B$8,IF(Z32&lt;=100%,'[3]Tabla probabilidad'!$B$9)))))</f>
        <v>Media</v>
      </c>
      <c r="Z32" s="191">
        <f t="shared" si="8"/>
        <v>0.44</v>
      </c>
      <c r="AA32" s="283"/>
      <c r="AB32" s="283"/>
      <c r="AC32" s="191" t="str">
        <f t="shared" si="6"/>
        <v>Menor</v>
      </c>
      <c r="AD32" s="191">
        <f t="shared" si="9"/>
        <v>0.4</v>
      </c>
      <c r="AE32" s="283"/>
      <c r="AF32" s="283"/>
      <c r="AG32" s="286"/>
      <c r="AH32" s="286"/>
      <c r="AI32" s="286"/>
      <c r="AJ32" s="286"/>
      <c r="AK32" s="286"/>
      <c r="AL32" s="286"/>
      <c r="AM32" s="286"/>
      <c r="AN32" s="286"/>
    </row>
    <row r="33" spans="1:40" ht="112.5" customHeight="1">
      <c r="A33" s="286"/>
      <c r="B33" s="286"/>
      <c r="C33" s="286"/>
      <c r="D33" s="336"/>
      <c r="E33" s="286"/>
      <c r="F33" s="286"/>
      <c r="G33" s="286"/>
      <c r="H33" s="286"/>
      <c r="I33" s="339"/>
      <c r="J33" s="283"/>
      <c r="K33" s="286"/>
      <c r="L33" s="286"/>
      <c r="M33" s="286"/>
      <c r="N33" s="286"/>
      <c r="O33" s="190">
        <v>4</v>
      </c>
      <c r="P33" s="146" t="s">
        <v>372</v>
      </c>
      <c r="Q33" s="190" t="str">
        <f t="shared" si="5"/>
        <v>Probabilidad</v>
      </c>
      <c r="R33" s="190" t="s">
        <v>52</v>
      </c>
      <c r="S33" s="190" t="s">
        <v>57</v>
      </c>
      <c r="T33" s="191">
        <f>VLOOKUP(R33&amp;S33,[3]Hoja1!$Q$4:$R$9,2,0)</f>
        <v>0.45</v>
      </c>
      <c r="U33" s="190" t="s">
        <v>59</v>
      </c>
      <c r="V33" s="190" t="s">
        <v>62</v>
      </c>
      <c r="W33" s="190" t="s">
        <v>65</v>
      </c>
      <c r="X33" s="191">
        <f t="shared" si="7"/>
        <v>0.36000000000000004</v>
      </c>
      <c r="Y33" s="191" t="str">
        <f>IF(Z33&lt;=20%,'[3]Tabla probabilidad'!$B$5,IF(Z33&lt;=40%,'[3]Tabla probabilidad'!$B$6,IF(Z33&lt;=60%,'[3]Tabla probabilidad'!$B$7,IF(Z33&lt;=80%,'[3]Tabla probabilidad'!$B$8,IF(Z33&lt;=100%,'[3]Tabla probabilidad'!$B$9)))))</f>
        <v>Media</v>
      </c>
      <c r="Z33" s="191">
        <f t="shared" si="8"/>
        <v>0.44</v>
      </c>
      <c r="AA33" s="283"/>
      <c r="AB33" s="283"/>
      <c r="AC33" s="191" t="str">
        <f t="shared" si="6"/>
        <v>Menor</v>
      </c>
      <c r="AD33" s="191">
        <f t="shared" si="9"/>
        <v>0.4</v>
      </c>
      <c r="AE33" s="283"/>
      <c r="AF33" s="283"/>
      <c r="AG33" s="286"/>
      <c r="AH33" s="286"/>
      <c r="AI33" s="286"/>
      <c r="AJ33" s="286"/>
      <c r="AK33" s="286"/>
      <c r="AL33" s="286"/>
      <c r="AM33" s="286"/>
      <c r="AN33" s="286"/>
    </row>
    <row r="34" spans="1:40" ht="75">
      <c r="A34" s="287"/>
      <c r="B34" s="287"/>
      <c r="C34" s="287"/>
      <c r="D34" s="337"/>
      <c r="E34" s="287"/>
      <c r="F34" s="287"/>
      <c r="G34" s="287"/>
      <c r="H34" s="287"/>
      <c r="I34" s="340"/>
      <c r="J34" s="284"/>
      <c r="K34" s="287"/>
      <c r="L34" s="287"/>
      <c r="M34" s="287"/>
      <c r="N34" s="287"/>
      <c r="O34" s="190">
        <v>5</v>
      </c>
      <c r="P34" s="146" t="s">
        <v>504</v>
      </c>
      <c r="Q34" s="190" t="str">
        <f t="shared" si="5"/>
        <v>Probabilidad</v>
      </c>
      <c r="R34" s="190" t="s">
        <v>52</v>
      </c>
      <c r="S34" s="190" t="s">
        <v>57</v>
      </c>
      <c r="T34" s="191">
        <f>VLOOKUP(R34&amp;S34,[3]Hoja1!$Q$4:$R$9,2,0)</f>
        <v>0.45</v>
      </c>
      <c r="U34" s="190" t="s">
        <v>59</v>
      </c>
      <c r="V34" s="190" t="s">
        <v>62</v>
      </c>
      <c r="W34" s="190" t="s">
        <v>65</v>
      </c>
      <c r="X34" s="191">
        <f t="shared" si="7"/>
        <v>0.36000000000000004</v>
      </c>
      <c r="Y34" s="191" t="str">
        <f>IF(Z34&lt;=20%,'[3]Tabla probabilidad'!$B$5,IF(Z34&lt;=40%,'[3]Tabla probabilidad'!$B$6,IF(Z34&lt;=60%,'[3]Tabla probabilidad'!$B$7,IF(Z34&lt;=80%,'[3]Tabla probabilidad'!$B$8,IF(Z34&lt;=100%,'[3]Tabla probabilidad'!$B$9)))))</f>
        <v>Media</v>
      </c>
      <c r="Z34" s="191">
        <f t="shared" si="8"/>
        <v>0.44</v>
      </c>
      <c r="AA34" s="284"/>
      <c r="AB34" s="284"/>
      <c r="AC34" s="191" t="str">
        <f t="shared" si="6"/>
        <v>Menor</v>
      </c>
      <c r="AD34" s="191">
        <f t="shared" si="9"/>
        <v>0.4</v>
      </c>
      <c r="AE34" s="284"/>
      <c r="AF34" s="284"/>
      <c r="AG34" s="287"/>
      <c r="AH34" s="287"/>
      <c r="AI34" s="287"/>
      <c r="AJ34" s="287"/>
      <c r="AK34" s="287"/>
      <c r="AL34" s="287"/>
      <c r="AM34" s="287"/>
      <c r="AN34" s="287"/>
    </row>
    <row r="35" spans="1:40" ht="61.5" customHeight="1">
      <c r="A35" s="285">
        <v>6</v>
      </c>
      <c r="B35" s="285" t="s">
        <v>441</v>
      </c>
      <c r="C35" s="288" t="s">
        <v>288</v>
      </c>
      <c r="D35" s="290" t="s">
        <v>317</v>
      </c>
      <c r="E35" s="288" t="s">
        <v>289</v>
      </c>
      <c r="F35" s="290" t="s">
        <v>290</v>
      </c>
      <c r="G35" s="288" t="s">
        <v>315</v>
      </c>
      <c r="H35" s="288">
        <v>3000</v>
      </c>
      <c r="I35" s="291" t="str">
        <f>IF(H35&lt;=2,'Tabla probabilidad'!$B$5,IF(H35&lt;=24,'Tabla probabilidad'!$B$6,IF(H35&lt;=500,'Tabla probabilidad'!$B$7,IF(H35&lt;=5000,'Tabla probabilidad'!$B$8,IF(H35&gt;5000,'Tabla probabilidad'!$B$9)))))</f>
        <v>Alta</v>
      </c>
      <c r="J35" s="292">
        <f>IF(H35&lt;=2,'Tabla probabilidad'!$D$5,IF(H35&lt;=24,'Tabla probabilidad'!$D$6,IF(H35&lt;=500,'Tabla probabilidad'!$D$7,IF(H35&lt;=5000,'Tabla probabilidad'!$D$8,IF(H35&gt;5000,'Tabla probabilidad'!$D$9)))))</f>
        <v>0.8</v>
      </c>
      <c r="K35" s="288" t="s">
        <v>439</v>
      </c>
      <c r="L35" s="288"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Mayor</v>
      </c>
      <c r="M35" s="288"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80%</v>
      </c>
      <c r="N35" s="288" t="str">
        <f>VLOOKUP((I35&amp;L35),Hoja1!$B$4:$C$28,2,0)</f>
        <v xml:space="preserve">Alto </v>
      </c>
      <c r="O35" s="190">
        <v>1</v>
      </c>
      <c r="P35" s="193" t="s">
        <v>455</v>
      </c>
      <c r="Q35" s="190" t="str">
        <f t="shared" si="5"/>
        <v>Probabilidad</v>
      </c>
      <c r="R35" s="190" t="s">
        <v>52</v>
      </c>
      <c r="S35" s="190" t="s">
        <v>57</v>
      </c>
      <c r="T35" s="191">
        <f>VLOOKUP(R35&amp;S35,Hoja1!$Q$4:$R$9,2,0)</f>
        <v>0.45</v>
      </c>
      <c r="U35" s="190" t="s">
        <v>59</v>
      </c>
      <c r="V35" s="190" t="s">
        <v>62</v>
      </c>
      <c r="W35" s="190" t="s">
        <v>65</v>
      </c>
      <c r="X35" s="191">
        <f>IF(Q35="Probabilidad",($J$30*T35),IF(Q35="Impacto"," "))</f>
        <v>0.36000000000000004</v>
      </c>
      <c r="Y35" s="191" t="str">
        <f>IF(Z35&lt;=20%,'Tabla probabilidad'!$B$5,IF(Z35&lt;=40%,'Tabla probabilidad'!$B$6,IF(Z35&lt;=60%,'Tabla probabilidad'!$B$7,IF(Z35&lt;=80%,'Tabla probabilidad'!$B$8,IF(Z35&lt;=100%,'Tabla probabilidad'!$B$9)))))</f>
        <v>Media</v>
      </c>
      <c r="Z35" s="191">
        <f>IF(R35="Preventivo",($J$30-($J$30*T35)),IF(R35="Detectivo",($J$30-($J$30*T35)),IF(R35="Correctivo",($J$30))))</f>
        <v>0.44</v>
      </c>
      <c r="AA35" s="282" t="str">
        <f>IF(AB35&lt;=20%,'Tabla probabilidad'!$B$5,IF(AB35&lt;=40%,'Tabla probabilidad'!$B$6,IF(AB35&lt;=60%,'Tabla probabilidad'!$B$7,IF(AB35&lt;=80%,'Tabla probabilidad'!$B$8,IF(AB35&lt;=100%,'Tabla probabilidad'!$B$9)))))</f>
        <v>Media</v>
      </c>
      <c r="AB35" s="282">
        <f>AVERAGE(Z35:Z39)</f>
        <v>0.44000000000000006</v>
      </c>
      <c r="AC35" s="191" t="str">
        <f t="shared" si="6"/>
        <v>Menor</v>
      </c>
      <c r="AD35" s="191">
        <f>IF(Q35="Probabilidad",(($M$30-0)),IF(Q35="Impacto",($M$30-($M$30*T35))))</f>
        <v>0.4</v>
      </c>
      <c r="AE35" s="282" t="str">
        <f>IF(AF35&lt;=20%,"Leve",IF(AF35&lt;=40%,"Menor",IF(AF35&lt;=60%,"Moderado",IF(AF35&lt;=80%,"Mayor",IF(AF35&lt;=100%,"Catastrófico")))))</f>
        <v>Menor</v>
      </c>
      <c r="AF35" s="282">
        <f>AVERAGE(AD35:AD39)</f>
        <v>0.4</v>
      </c>
      <c r="AG35" s="285" t="str">
        <f>VLOOKUP(AA35&amp;AE35,Hoja1!$B$4:$C$28,2,0)</f>
        <v>Moderado</v>
      </c>
      <c r="AH35" s="288" t="s">
        <v>287</v>
      </c>
      <c r="AI35" s="288" t="s">
        <v>478</v>
      </c>
      <c r="AJ35" s="288" t="s">
        <v>476</v>
      </c>
      <c r="AK35" s="293">
        <v>45078</v>
      </c>
      <c r="AL35" s="288"/>
      <c r="AM35" s="288"/>
      <c r="AN35" s="288" t="s">
        <v>176</v>
      </c>
    </row>
    <row r="36" spans="1:40" ht="65.25" customHeight="1">
      <c r="A36" s="286"/>
      <c r="B36" s="286"/>
      <c r="C36" s="288"/>
      <c r="D36" s="290"/>
      <c r="E36" s="288"/>
      <c r="F36" s="290"/>
      <c r="G36" s="288"/>
      <c r="H36" s="288"/>
      <c r="I36" s="291"/>
      <c r="J36" s="292"/>
      <c r="K36" s="288"/>
      <c r="L36" s="289"/>
      <c r="M36" s="289"/>
      <c r="N36" s="288"/>
      <c r="O36" s="190">
        <v>2</v>
      </c>
      <c r="P36" s="193" t="s">
        <v>304</v>
      </c>
      <c r="Q36" s="190" t="str">
        <f t="shared" si="5"/>
        <v>Probabilidad</v>
      </c>
      <c r="R36" s="190" t="s">
        <v>52</v>
      </c>
      <c r="S36" s="190" t="s">
        <v>57</v>
      </c>
      <c r="T36" s="191">
        <f>VLOOKUP(R36&amp;S36,Hoja1!$Q$4:$R$9,2,0)</f>
        <v>0.45</v>
      </c>
      <c r="U36" s="190" t="s">
        <v>59</v>
      </c>
      <c r="V36" s="190" t="s">
        <v>62</v>
      </c>
      <c r="W36" s="190" t="s">
        <v>65</v>
      </c>
      <c r="X36" s="191">
        <f>IF(Q36="Probabilidad",($J$30*T36),IF(Q36="Impacto"," "))</f>
        <v>0.36000000000000004</v>
      </c>
      <c r="Y36" s="191" t="str">
        <f>IF(Z36&lt;=20%,'Tabla probabilidad'!$B$5,IF(Z36&lt;=40%,'Tabla probabilidad'!$B$6,IF(Z36&lt;=60%,'Tabla probabilidad'!$B$7,IF(Z36&lt;=80%,'Tabla probabilidad'!$B$8,IF(Z36&lt;=100%,'Tabla probabilidad'!$B$9)))))</f>
        <v>Media</v>
      </c>
      <c r="Z36" s="191">
        <f>IF(R36="Preventivo",($J$30-($J$30*T36)),IF(R36="Detectivo",($J$30-($J$30*T36)),IF(R36="Correctivo",($J$30))))</f>
        <v>0.44</v>
      </c>
      <c r="AA36" s="283"/>
      <c r="AB36" s="283"/>
      <c r="AC36" s="191" t="str">
        <f t="shared" si="6"/>
        <v>Menor</v>
      </c>
      <c r="AD36" s="191">
        <f>IF(Q36="Probabilidad",(($M$30-0)),IF(Q36="Impacto",($M$30-($M$30*T36))))</f>
        <v>0.4</v>
      </c>
      <c r="AE36" s="283"/>
      <c r="AF36" s="283"/>
      <c r="AG36" s="286"/>
      <c r="AH36" s="288"/>
      <c r="AI36" s="288"/>
      <c r="AJ36" s="288"/>
      <c r="AK36" s="288"/>
      <c r="AL36" s="288"/>
      <c r="AM36" s="288"/>
      <c r="AN36" s="288"/>
    </row>
    <row r="37" spans="1:40" ht="96.75" customHeight="1">
      <c r="A37" s="286"/>
      <c r="B37" s="286"/>
      <c r="C37" s="288"/>
      <c r="D37" s="290"/>
      <c r="E37" s="288"/>
      <c r="F37" s="290"/>
      <c r="G37" s="288"/>
      <c r="H37" s="288"/>
      <c r="I37" s="291"/>
      <c r="J37" s="292"/>
      <c r="K37" s="288"/>
      <c r="L37" s="289"/>
      <c r="M37" s="289"/>
      <c r="N37" s="288"/>
      <c r="O37" s="190">
        <v>3</v>
      </c>
      <c r="P37" s="193" t="s">
        <v>307</v>
      </c>
      <c r="Q37" s="190" t="str">
        <f t="shared" si="5"/>
        <v>Probabilidad</v>
      </c>
      <c r="R37" s="190" t="s">
        <v>52</v>
      </c>
      <c r="S37" s="190" t="s">
        <v>57</v>
      </c>
      <c r="T37" s="191">
        <f>VLOOKUP(R37&amp;S37,Hoja1!$Q$4:$R$9,2,0)</f>
        <v>0.45</v>
      </c>
      <c r="U37" s="190" t="s">
        <v>59</v>
      </c>
      <c r="V37" s="190" t="s">
        <v>62</v>
      </c>
      <c r="W37" s="190" t="s">
        <v>65</v>
      </c>
      <c r="X37" s="191">
        <f>IF(Q37="Probabilidad",($J$30*T37),IF(Q37="Impacto"," "))</f>
        <v>0.36000000000000004</v>
      </c>
      <c r="Y37" s="191" t="str">
        <f>IF(Z37&lt;=20%,'Tabla probabilidad'!$B$5,IF(Z37&lt;=40%,'Tabla probabilidad'!$B$6,IF(Z37&lt;=60%,'Tabla probabilidad'!$B$7,IF(Z37&lt;=80%,'Tabla probabilidad'!$B$8,IF(Z37&lt;=100%,'Tabla probabilidad'!$B$9)))))</f>
        <v>Media</v>
      </c>
      <c r="Z37" s="191">
        <f>IF(R37="Preventivo",($J$30-($J$30*T37)),IF(R37="Detectivo",($J$30-($J$30*T37)),IF(R37="Correctivo",($J$30))))</f>
        <v>0.44</v>
      </c>
      <c r="AA37" s="283"/>
      <c r="AB37" s="283"/>
      <c r="AC37" s="191" t="str">
        <f t="shared" si="6"/>
        <v>Menor</v>
      </c>
      <c r="AD37" s="191">
        <f>IF(Q37="Probabilidad",(($M$30-0)),IF(Q37="Impacto",($M$30-($M$30*T37))))</f>
        <v>0.4</v>
      </c>
      <c r="AE37" s="283"/>
      <c r="AF37" s="283"/>
      <c r="AG37" s="286"/>
      <c r="AH37" s="288"/>
      <c r="AI37" s="288"/>
      <c r="AJ37" s="288"/>
      <c r="AK37" s="288"/>
      <c r="AL37" s="288"/>
      <c r="AM37" s="288"/>
      <c r="AN37" s="288"/>
    </row>
    <row r="38" spans="1:40" ht="81.75" customHeight="1">
      <c r="A38" s="286"/>
      <c r="B38" s="286"/>
      <c r="C38" s="288"/>
      <c r="D38" s="290"/>
      <c r="E38" s="288"/>
      <c r="F38" s="290"/>
      <c r="G38" s="288"/>
      <c r="H38" s="288"/>
      <c r="I38" s="291"/>
      <c r="J38" s="292"/>
      <c r="K38" s="288"/>
      <c r="L38" s="289"/>
      <c r="M38" s="289"/>
      <c r="N38" s="288"/>
      <c r="O38" s="190">
        <v>4</v>
      </c>
      <c r="P38" s="193" t="s">
        <v>305</v>
      </c>
      <c r="Q38" s="190" t="str">
        <f t="shared" si="5"/>
        <v>Probabilidad</v>
      </c>
      <c r="R38" s="190" t="s">
        <v>52</v>
      </c>
      <c r="S38" s="190" t="s">
        <v>57</v>
      </c>
      <c r="T38" s="191">
        <f>VLOOKUP(R38&amp;S38,Hoja1!$Q$4:$R$9,2,0)</f>
        <v>0.45</v>
      </c>
      <c r="U38" s="190" t="s">
        <v>59</v>
      </c>
      <c r="V38" s="190" t="s">
        <v>62</v>
      </c>
      <c r="W38" s="190" t="s">
        <v>65</v>
      </c>
      <c r="X38" s="191">
        <f>IF(Q38="Probabilidad",($J$30*T38),IF(Q38="Impacto"," "))</f>
        <v>0.36000000000000004</v>
      </c>
      <c r="Y38" s="191" t="str">
        <f>IF(Z38&lt;=20%,'Tabla probabilidad'!$B$5,IF(Z38&lt;=40%,'Tabla probabilidad'!$B$6,IF(Z38&lt;=60%,'Tabla probabilidad'!$B$7,IF(Z38&lt;=80%,'Tabla probabilidad'!$B$8,IF(Z38&lt;=100%,'Tabla probabilidad'!$B$9)))))</f>
        <v>Media</v>
      </c>
      <c r="Z38" s="191">
        <f>IF(R38="Preventivo",($J$30-($J$30*T38)),IF(R38="Detectivo",($J$30-($J$30*T38)),IF(R38="Correctivo",($J$30))))</f>
        <v>0.44</v>
      </c>
      <c r="AA38" s="283"/>
      <c r="AB38" s="283"/>
      <c r="AC38" s="191" t="str">
        <f t="shared" si="6"/>
        <v>Menor</v>
      </c>
      <c r="AD38" s="191">
        <f>IF(Q38="Probabilidad",(($M$30-0)),IF(Q38="Impacto",($M$30-($M$30*T38))))</f>
        <v>0.4</v>
      </c>
      <c r="AE38" s="283"/>
      <c r="AF38" s="283"/>
      <c r="AG38" s="286"/>
      <c r="AH38" s="288"/>
      <c r="AI38" s="288"/>
      <c r="AJ38" s="288"/>
      <c r="AK38" s="288"/>
      <c r="AL38" s="288"/>
      <c r="AM38" s="288"/>
      <c r="AN38" s="288"/>
    </row>
    <row r="39" spans="1:40" ht="74.25" customHeight="1" thickBot="1">
      <c r="A39" s="287"/>
      <c r="B39" s="287"/>
      <c r="C39" s="288"/>
      <c r="D39" s="290"/>
      <c r="E39" s="288"/>
      <c r="F39" s="290"/>
      <c r="G39" s="288"/>
      <c r="H39" s="288"/>
      <c r="I39" s="291"/>
      <c r="J39" s="292"/>
      <c r="K39" s="288"/>
      <c r="L39" s="289"/>
      <c r="M39" s="289"/>
      <c r="N39" s="288"/>
      <c r="O39" s="190">
        <v>5</v>
      </c>
      <c r="P39" s="139" t="s">
        <v>306</v>
      </c>
      <c r="Q39" s="190" t="str">
        <f t="shared" si="5"/>
        <v>Probabilidad</v>
      </c>
      <c r="R39" s="190" t="s">
        <v>52</v>
      </c>
      <c r="S39" s="190" t="s">
        <v>57</v>
      </c>
      <c r="T39" s="191">
        <f>VLOOKUP(R39&amp;S39,Hoja1!$Q$4:$R$9,2,0)</f>
        <v>0.45</v>
      </c>
      <c r="U39" s="190" t="s">
        <v>59</v>
      </c>
      <c r="V39" s="190" t="s">
        <v>62</v>
      </c>
      <c r="W39" s="190" t="s">
        <v>65</v>
      </c>
      <c r="X39" s="191">
        <f>IF(Q39="Probabilidad",($J$30*T39),IF(Q39="Impacto"," "))</f>
        <v>0.36000000000000004</v>
      </c>
      <c r="Y39" s="191" t="str">
        <f>IF(Z39&lt;=20%,'Tabla probabilidad'!$B$5,IF(Z39&lt;=40%,'Tabla probabilidad'!$B$6,IF(Z39&lt;=60%,'Tabla probabilidad'!$B$7,IF(Z39&lt;=80%,'Tabla probabilidad'!$B$8,IF(Z39&lt;=100%,'Tabla probabilidad'!$B$9)))))</f>
        <v>Media</v>
      </c>
      <c r="Z39" s="191">
        <f>IF(R39="Preventivo",($J$30-($J$30*T39)),IF(R39="Detectivo",($J$30-($J$30*T39)),IF(R39="Correctivo",($J$30))))</f>
        <v>0.44</v>
      </c>
      <c r="AA39" s="284"/>
      <c r="AB39" s="284"/>
      <c r="AC39" s="191" t="str">
        <f t="shared" si="6"/>
        <v>Menor</v>
      </c>
      <c r="AD39" s="191">
        <f>IF(Q39="Probabilidad",(($M$30-0)),IF(Q39="Impacto",($M$30-($M$30*T39))))</f>
        <v>0.4</v>
      </c>
      <c r="AE39" s="284"/>
      <c r="AF39" s="284"/>
      <c r="AG39" s="287"/>
      <c r="AH39" s="288"/>
      <c r="AI39" s="288"/>
      <c r="AJ39" s="288"/>
      <c r="AK39" s="288"/>
      <c r="AL39" s="288"/>
      <c r="AM39" s="288"/>
      <c r="AN39" s="288"/>
    </row>
    <row r="40" spans="1:40" ht="98.25" customHeight="1" thickBot="1">
      <c r="A40" s="288">
        <v>7</v>
      </c>
      <c r="B40" s="285" t="s">
        <v>444</v>
      </c>
      <c r="C40" s="288" t="s">
        <v>330</v>
      </c>
      <c r="D40" s="335" t="s">
        <v>341</v>
      </c>
      <c r="E40" s="288" t="s">
        <v>329</v>
      </c>
      <c r="F40" s="288" t="s">
        <v>334</v>
      </c>
      <c r="G40" s="288" t="s">
        <v>315</v>
      </c>
      <c r="H40" s="288">
        <v>8000</v>
      </c>
      <c r="I40" s="291" t="str">
        <f>IF(H40&lt;=2,'[3]Tabla probabilidad'!$B$5,IF(H40&lt;=24,'[3]Tabla probabilidad'!$B$6,IF(H40&lt;=500,'[3]Tabla probabilidad'!$B$7,IF(H40&lt;=5000,'[3]Tabla probabilidad'!$B$8,IF(H40&gt;5000,'[3]Tabla probabilidad'!$B$9)))))</f>
        <v>Muy Alta</v>
      </c>
      <c r="J40" s="292">
        <f>IF(H40&lt;=2,'[3]Tabla probabilidad'!$D$5,IF(H40&lt;=24,'[3]Tabla probabilidad'!$D$6,IF(H40&lt;=500,'[3]Tabla probabilidad'!$D$7,IF(H40&lt;=5000,'[3]Tabla probabilidad'!$D$8,IF(H40&gt;5000,'[3]Tabla probabilidad'!$D$9)))))</f>
        <v>1</v>
      </c>
      <c r="K40" s="288" t="s">
        <v>327</v>
      </c>
      <c r="L40" s="288"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288"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288" t="str">
        <f>VLOOKUP((I40&amp;L40),[3]Hoja1!$B$4:$C$28,2,0)</f>
        <v xml:space="preserve">Alto </v>
      </c>
      <c r="O40" s="190">
        <v>1</v>
      </c>
      <c r="P40" s="149" t="s">
        <v>331</v>
      </c>
      <c r="Q40" s="190" t="str">
        <f t="shared" si="5"/>
        <v>Probabilidad</v>
      </c>
      <c r="R40" s="190" t="s">
        <v>52</v>
      </c>
      <c r="S40" s="190" t="s">
        <v>57</v>
      </c>
      <c r="T40" s="191">
        <f>VLOOKUP(R40&amp;S40,[3]Hoja1!$Q$4:$R$9,2,0)</f>
        <v>0.45</v>
      </c>
      <c r="U40" s="190" t="s">
        <v>59</v>
      </c>
      <c r="V40" s="190" t="s">
        <v>62</v>
      </c>
      <c r="W40" s="190" t="s">
        <v>65</v>
      </c>
      <c r="X40" s="191">
        <f>IF(Q40="Probabilidad",($J$40*T40),IF(Q40="Impacto"," "))</f>
        <v>0.45</v>
      </c>
      <c r="Y40" s="191" t="str">
        <f>IF(Z40&lt;=20%,'[3]Tabla probabilidad'!$B$5,IF(Z40&lt;=40%,'[3]Tabla probabilidad'!$B$6,IF(Z40&lt;=60%,'[3]Tabla probabilidad'!$B$7,IF(Z40&lt;=80%,'[3]Tabla probabilidad'!$B$8,IF(Z40&lt;=100%,'[3]Tabla probabilidad'!$B$9)))))</f>
        <v>Media</v>
      </c>
      <c r="Z40" s="191">
        <f>IF(R40="Preventivo",(J40-(J40*T40)),IF(R40="Detectivo",(J40-(J40*T40)),IF(R40="Correctivo",(J40))))</f>
        <v>0.55000000000000004</v>
      </c>
      <c r="AA40" s="282" t="str">
        <f>IF(AB40&lt;=20%,'[3]Tabla probabilidad'!$B$5,IF(AB40&lt;=40%,'[3]Tabla probabilidad'!$B$6,IF(AB40&lt;=60%,'[3]Tabla probabilidad'!$B$7,IF(AB40&lt;=80%,'[3]Tabla probabilidad'!$B$8,IF(AB40&lt;=100%,'[3]Tabla probabilidad'!$B$9)))))</f>
        <v>Media</v>
      </c>
      <c r="AB40" s="282">
        <f>AVERAGE(Z40:Z44)</f>
        <v>0.55000000000000004</v>
      </c>
      <c r="AC40" s="191" t="str">
        <f t="shared" si="6"/>
        <v>Mayor</v>
      </c>
      <c r="AD40" s="191">
        <f>IF(Q40="Probabilidad",(($M$40-0)),IF(Q40="Impacto",($M$40-($M$40*T40))))</f>
        <v>0.8</v>
      </c>
      <c r="AE40" s="282" t="str">
        <f>IF(AF40&lt;=20%,"Leve",IF(AF40&lt;=40%,"Menor",IF(AF40&lt;=60%,"Moderado",IF(AF40&lt;=80%,"Mayor",IF(AF40&lt;=100%,"Catastrófico")))))</f>
        <v>Mayor</v>
      </c>
      <c r="AF40" s="282">
        <f>AVERAGE(AD40:AD44)</f>
        <v>0.8</v>
      </c>
      <c r="AG40" s="285" t="str">
        <f>VLOOKUP(AA40&amp;AE40,[3]Hoja1!$B$4:$C$28,2,0)</f>
        <v xml:space="preserve">Alto </v>
      </c>
      <c r="AH40" s="288" t="s">
        <v>287</v>
      </c>
      <c r="AI40" s="288" t="s">
        <v>478</v>
      </c>
      <c r="AJ40" s="288" t="s">
        <v>502</v>
      </c>
      <c r="AK40" s="293">
        <v>45078</v>
      </c>
      <c r="AL40" s="288"/>
      <c r="AM40" s="288"/>
      <c r="AN40" s="288" t="s">
        <v>176</v>
      </c>
    </row>
    <row r="41" spans="1:40" ht="91.5" customHeight="1">
      <c r="A41" s="288"/>
      <c r="B41" s="286"/>
      <c r="C41" s="288"/>
      <c r="D41" s="336"/>
      <c r="E41" s="288"/>
      <c r="F41" s="288"/>
      <c r="G41" s="288"/>
      <c r="H41" s="288"/>
      <c r="I41" s="291"/>
      <c r="J41" s="292"/>
      <c r="K41" s="288"/>
      <c r="L41" s="289"/>
      <c r="M41" s="289"/>
      <c r="N41" s="288"/>
      <c r="O41" s="190">
        <v>2</v>
      </c>
      <c r="P41" s="149" t="s">
        <v>332</v>
      </c>
      <c r="Q41" s="190" t="str">
        <f t="shared" si="5"/>
        <v>Probabilidad</v>
      </c>
      <c r="R41" s="190" t="s">
        <v>52</v>
      </c>
      <c r="S41" s="190" t="s">
        <v>57</v>
      </c>
      <c r="T41" s="191">
        <f>VLOOKUP(R41&amp;S41,[3]Hoja1!$Q$4:$R$9,2,0)</f>
        <v>0.45</v>
      </c>
      <c r="U41" s="190" t="s">
        <v>59</v>
      </c>
      <c r="V41" s="190" t="s">
        <v>62</v>
      </c>
      <c r="W41" s="190" t="s">
        <v>65</v>
      </c>
      <c r="X41" s="191">
        <f t="shared" ref="X41:X44" si="10">IF(Q41="Probabilidad",($J$40*T41),IF(Q41="Impacto"," "))</f>
        <v>0.45</v>
      </c>
      <c r="Y41" s="191" t="str">
        <f>IF(Z41&lt;=20%,'[3]Tabla probabilidad'!$B$5,IF(Z41&lt;=40%,'[3]Tabla probabilidad'!$B$6,IF(Z41&lt;=60%,'[3]Tabla probabilidad'!$B$7,IF(Z41&lt;=80%,'[3]Tabla probabilidad'!$B$8,IF(Z41&lt;=100%,'[3]Tabla probabilidad'!$B$9)))))</f>
        <v>Media</v>
      </c>
      <c r="Z41" s="191">
        <f>IF(R41="Preventivo",(J40-(J40*T41)),IF(R41="Detectivo",(J40-(J40*T41)),IF(R41="Correctivo",(J40))))</f>
        <v>0.55000000000000004</v>
      </c>
      <c r="AA41" s="283"/>
      <c r="AB41" s="283"/>
      <c r="AC41" s="191" t="str">
        <f t="shared" si="6"/>
        <v>Mayor</v>
      </c>
      <c r="AD41" s="191">
        <f t="shared" ref="AD41:AD44" si="11">IF(Q41="Probabilidad",(($M$40-0)),IF(Q41="Impacto",($M$40-($M$40*T41))))</f>
        <v>0.8</v>
      </c>
      <c r="AE41" s="283"/>
      <c r="AF41" s="283"/>
      <c r="AG41" s="286"/>
      <c r="AH41" s="288"/>
      <c r="AI41" s="288"/>
      <c r="AJ41" s="288"/>
      <c r="AK41" s="288"/>
      <c r="AL41" s="288"/>
      <c r="AM41" s="288"/>
      <c r="AN41" s="288"/>
    </row>
    <row r="42" spans="1:40" ht="78" customHeight="1">
      <c r="A42" s="288"/>
      <c r="B42" s="286"/>
      <c r="C42" s="288"/>
      <c r="D42" s="336"/>
      <c r="E42" s="288"/>
      <c r="F42" s="288"/>
      <c r="G42" s="288"/>
      <c r="H42" s="288"/>
      <c r="I42" s="291"/>
      <c r="J42" s="292"/>
      <c r="K42" s="288"/>
      <c r="L42" s="289"/>
      <c r="M42" s="289"/>
      <c r="N42" s="288"/>
      <c r="O42" s="190">
        <v>3</v>
      </c>
      <c r="P42" s="150" t="s">
        <v>333</v>
      </c>
      <c r="Q42" s="190" t="str">
        <f t="shared" si="5"/>
        <v>Probabilidad</v>
      </c>
      <c r="R42" s="190" t="s">
        <v>52</v>
      </c>
      <c r="S42" s="190" t="s">
        <v>57</v>
      </c>
      <c r="T42" s="191">
        <f>VLOOKUP(R42&amp;S42,[3]Hoja1!$Q$4:$R$9,2,0)</f>
        <v>0.45</v>
      </c>
      <c r="U42" s="190" t="s">
        <v>59</v>
      </c>
      <c r="V42" s="190" t="s">
        <v>62</v>
      </c>
      <c r="W42" s="190" t="s">
        <v>65</v>
      </c>
      <c r="X42" s="191">
        <f t="shared" si="10"/>
        <v>0.45</v>
      </c>
      <c r="Y42" s="191" t="str">
        <f>IF(Z42&lt;=20%,'[3]Tabla probabilidad'!$B$5,IF(Z42&lt;=40%,'[3]Tabla probabilidad'!$B$6,IF(Z42&lt;=60%,'[3]Tabla probabilidad'!$B$7,IF(Z42&lt;=80%,'[3]Tabla probabilidad'!$B$8,IF(Z42&lt;=100%,'[3]Tabla probabilidad'!$B$9)))))</f>
        <v>Media</v>
      </c>
      <c r="Z42" s="191">
        <f>IF(R42="Preventivo",(J40-(J40*T42)),IF(R42="Detectivo",(J40-(J40*T42)),IF(R42="Correctivo",(J40))))</f>
        <v>0.55000000000000004</v>
      </c>
      <c r="AA42" s="283"/>
      <c r="AB42" s="283"/>
      <c r="AC42" s="191" t="str">
        <f t="shared" si="6"/>
        <v>Mayor</v>
      </c>
      <c r="AD42" s="191">
        <f t="shared" si="11"/>
        <v>0.8</v>
      </c>
      <c r="AE42" s="283"/>
      <c r="AF42" s="283"/>
      <c r="AG42" s="286"/>
      <c r="AH42" s="288"/>
      <c r="AI42" s="288"/>
      <c r="AJ42" s="288"/>
      <c r="AK42" s="288"/>
      <c r="AL42" s="288"/>
      <c r="AM42" s="288"/>
      <c r="AN42" s="288"/>
    </row>
    <row r="43" spans="1:40" ht="113.25" customHeight="1">
      <c r="A43" s="288"/>
      <c r="B43" s="286"/>
      <c r="C43" s="288"/>
      <c r="D43" s="336"/>
      <c r="E43" s="288"/>
      <c r="F43" s="288"/>
      <c r="G43" s="288"/>
      <c r="H43" s="288"/>
      <c r="I43" s="291"/>
      <c r="J43" s="292"/>
      <c r="K43" s="288"/>
      <c r="L43" s="289"/>
      <c r="M43" s="289"/>
      <c r="N43" s="288"/>
      <c r="O43" s="190">
        <v>4</v>
      </c>
      <c r="P43" s="150" t="s">
        <v>335</v>
      </c>
      <c r="Q43" s="190" t="str">
        <f t="shared" si="5"/>
        <v>Probabilidad</v>
      </c>
      <c r="R43" s="190" t="s">
        <v>52</v>
      </c>
      <c r="S43" s="190" t="s">
        <v>57</v>
      </c>
      <c r="T43" s="191">
        <f>VLOOKUP(R43&amp;S43,[3]Hoja1!$Q$4:$R$9,2,0)</f>
        <v>0.45</v>
      </c>
      <c r="U43" s="190" t="s">
        <v>59</v>
      </c>
      <c r="V43" s="190" t="s">
        <v>62</v>
      </c>
      <c r="W43" s="190" t="s">
        <v>65</v>
      </c>
      <c r="X43" s="191">
        <f t="shared" si="10"/>
        <v>0.45</v>
      </c>
      <c r="Y43" s="191" t="str">
        <f>IF(Z43&lt;=20%,'[3]Tabla probabilidad'!$B$5,IF(Z43&lt;=40%,'[3]Tabla probabilidad'!$B$6,IF(Z43&lt;=60%,'[3]Tabla probabilidad'!$B$7,IF(Z43&lt;=80%,'[3]Tabla probabilidad'!$B$8,IF(Z43&lt;=100%,'[3]Tabla probabilidad'!$B$9)))))</f>
        <v>Media</v>
      </c>
      <c r="Z43" s="191">
        <f>IF(R43="Preventivo",(J40-(J40*T43)),IF(R43="Detectivo",(J40-(J40*T43)),IF(R43="Correctivo",(J40))))</f>
        <v>0.55000000000000004</v>
      </c>
      <c r="AA43" s="283"/>
      <c r="AB43" s="283"/>
      <c r="AC43" s="191" t="str">
        <f t="shared" si="6"/>
        <v>Mayor</v>
      </c>
      <c r="AD43" s="191">
        <f t="shared" si="11"/>
        <v>0.8</v>
      </c>
      <c r="AE43" s="283"/>
      <c r="AF43" s="283"/>
      <c r="AG43" s="286"/>
      <c r="AH43" s="288"/>
      <c r="AI43" s="288"/>
      <c r="AJ43" s="288"/>
      <c r="AK43" s="288"/>
      <c r="AL43" s="288"/>
      <c r="AM43" s="288"/>
      <c r="AN43" s="288"/>
    </row>
    <row r="44" spans="1:40" ht="121.5" customHeight="1">
      <c r="A44" s="288"/>
      <c r="B44" s="287"/>
      <c r="C44" s="288"/>
      <c r="D44" s="337"/>
      <c r="E44" s="288"/>
      <c r="F44" s="288"/>
      <c r="G44" s="288"/>
      <c r="H44" s="288"/>
      <c r="I44" s="291"/>
      <c r="J44" s="292"/>
      <c r="K44" s="288"/>
      <c r="L44" s="289"/>
      <c r="M44" s="289"/>
      <c r="N44" s="288"/>
      <c r="O44" s="190">
        <v>5</v>
      </c>
      <c r="P44" s="197" t="s">
        <v>342</v>
      </c>
      <c r="Q44" s="190" t="str">
        <f t="shared" si="5"/>
        <v>Probabilidad</v>
      </c>
      <c r="R44" s="190" t="s">
        <v>52</v>
      </c>
      <c r="S44" s="190" t="s">
        <v>57</v>
      </c>
      <c r="T44" s="191">
        <f>VLOOKUP(R44&amp;S44,[3]Hoja1!$Q$4:$R$9,2,0)</f>
        <v>0.45</v>
      </c>
      <c r="U44" s="190" t="s">
        <v>59</v>
      </c>
      <c r="V44" s="190" t="s">
        <v>62</v>
      </c>
      <c r="W44" s="190" t="s">
        <v>65</v>
      </c>
      <c r="X44" s="191">
        <f t="shared" si="10"/>
        <v>0.45</v>
      </c>
      <c r="Y44" s="191" t="str">
        <f>IF(Z44&lt;=20%,'[3]Tabla probabilidad'!$B$5,IF(Z44&lt;=40%,'[3]Tabla probabilidad'!$B$6,IF(Z44&lt;=60%,'[3]Tabla probabilidad'!$B$7,IF(Z44&lt;=80%,'[3]Tabla probabilidad'!$B$8,IF(Z44&lt;=100%,'[3]Tabla probabilidad'!$B$9)))))</f>
        <v>Media</v>
      </c>
      <c r="Z44" s="191">
        <f>IF(R44="Preventivo",(J40-(J40*T44)),IF(R44="Detectivo",(J40-(J40*T44)),IF(R44="Correctivo",(J40))))</f>
        <v>0.55000000000000004</v>
      </c>
      <c r="AA44" s="284"/>
      <c r="AB44" s="284"/>
      <c r="AC44" s="191" t="str">
        <f t="shared" si="6"/>
        <v>Mayor</v>
      </c>
      <c r="AD44" s="191">
        <f t="shared" si="11"/>
        <v>0.8</v>
      </c>
      <c r="AE44" s="284"/>
      <c r="AF44" s="284"/>
      <c r="AG44" s="287"/>
      <c r="AH44" s="288"/>
      <c r="AI44" s="288"/>
      <c r="AJ44" s="288"/>
      <c r="AK44" s="288"/>
      <c r="AL44" s="288"/>
      <c r="AM44" s="288"/>
      <c r="AN44" s="288"/>
    </row>
    <row r="45" spans="1:40" ht="50.1" customHeight="1">
      <c r="A45" s="288">
        <v>8</v>
      </c>
      <c r="B45" s="285" t="s">
        <v>445</v>
      </c>
      <c r="C45" s="288" t="s">
        <v>438</v>
      </c>
      <c r="D45" s="335" t="s">
        <v>339</v>
      </c>
      <c r="E45" s="288" t="s">
        <v>337</v>
      </c>
      <c r="F45" s="288" t="s">
        <v>338</v>
      </c>
      <c r="G45" s="288" t="s">
        <v>43</v>
      </c>
      <c r="H45" s="288">
        <v>8000</v>
      </c>
      <c r="I45" s="291" t="str">
        <f>IF(H45&lt;=2,'[3]Tabla probabilidad'!$B$5,IF(H45&lt;=24,'[3]Tabla probabilidad'!$B$6,IF(H45&lt;=500,'[3]Tabla probabilidad'!$B$7,IF(H45&lt;=5000,'[3]Tabla probabilidad'!$B$8,IF(H45&gt;5000,'[3]Tabla probabilidad'!$B$9)))))</f>
        <v>Muy Alta</v>
      </c>
      <c r="J45" s="292">
        <f>IF(H45&lt;=2,'[3]Tabla probabilidad'!$D$5,IF(H45&lt;=24,'[3]Tabla probabilidad'!$D$6,IF(H45&lt;=500,'[3]Tabla probabilidad'!$D$7,IF(H45&lt;=5000,'[3]Tabla probabilidad'!$D$8,IF(H45&gt;5000,'[3]Tabla probabilidad'!$D$9)))))</f>
        <v>1</v>
      </c>
      <c r="K45" s="288" t="s">
        <v>319</v>
      </c>
      <c r="L45" s="288"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288"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288" t="str">
        <f>VLOOKUP((I45&amp;L45),[3]Hoja1!$B$4:$C$28,2,0)</f>
        <v xml:space="preserve">Alto </v>
      </c>
      <c r="O45" s="190">
        <v>1</v>
      </c>
      <c r="P45" s="151" t="s">
        <v>451</v>
      </c>
      <c r="Q45" s="190" t="str">
        <f t="shared" si="5"/>
        <v>Probabilidad</v>
      </c>
      <c r="R45" s="190" t="s">
        <v>52</v>
      </c>
      <c r="S45" s="190" t="s">
        <v>57</v>
      </c>
      <c r="T45" s="191">
        <f>VLOOKUP(R45&amp;S45,[3]Hoja1!$Q$4:$R$9,2,0)</f>
        <v>0.45</v>
      </c>
      <c r="U45" s="190" t="s">
        <v>59</v>
      </c>
      <c r="V45" s="190" t="s">
        <v>62</v>
      </c>
      <c r="W45" s="190" t="s">
        <v>65</v>
      </c>
      <c r="X45" s="191">
        <f>IF(Q45="Probabilidad",($J$45*T45),IF(Q45="Impacto"," "))</f>
        <v>0.45</v>
      </c>
      <c r="Y45" s="191" t="str">
        <f>IF(Z45&lt;=20%,'[3]Tabla probabilidad'!$B$5,IF(Z45&lt;=40%,'[3]Tabla probabilidad'!$B$6,IF(Z45&lt;=60%,'[3]Tabla probabilidad'!$B$7,IF(Z45&lt;=80%,'[3]Tabla probabilidad'!$B$8,IF(Z45&lt;=100%,'[3]Tabla probabilidad'!$B$9)))))</f>
        <v>Media</v>
      </c>
      <c r="Z45" s="191">
        <f>IF(R45="Preventivo",(J45-(J45*T45)),IF(R45="Detectivo",(J45-(J45*T45)),IF(R45="Correctivo",(J45))))</f>
        <v>0.55000000000000004</v>
      </c>
      <c r="AA45" s="282" t="str">
        <f>IF(AB45&lt;=20%,'[3]Tabla probabilidad'!$B$5,IF(AB45&lt;=40%,'[3]Tabla probabilidad'!$B$6,IF(AB45&lt;=60%,'[3]Tabla probabilidad'!$B$7,IF(AB45&lt;=80%,'[3]Tabla probabilidad'!$B$8,IF(AB45&lt;=100%,'[3]Tabla probabilidad'!$B$9)))))</f>
        <v>Media</v>
      </c>
      <c r="AB45" s="282">
        <f>AVERAGE(Z45:Z49)</f>
        <v>0.59000000000000008</v>
      </c>
      <c r="AC45" s="191" t="str">
        <f t="shared" si="6"/>
        <v>Mayor</v>
      </c>
      <c r="AD45" s="191">
        <f>IF(Q45="Probabilidad",(($M$45-0)),IF(Q45="Impacto",($M$45-($M$45*T45))))</f>
        <v>0.8</v>
      </c>
      <c r="AE45" s="282" t="str">
        <f>IF(AF45&lt;=20%,"Leve",IF(AF45&lt;=40%,"Menor",IF(AF45&lt;=60%,"Moderado",IF(AF45&lt;=80%,"Mayor",IF(AF45&lt;=100%,"Catastrófico")))))</f>
        <v>Mayor</v>
      </c>
      <c r="AF45" s="282">
        <f>AVERAGE(AD45:AD49)</f>
        <v>0.8</v>
      </c>
      <c r="AG45" s="285" t="str">
        <f>VLOOKUP(AA45&amp;AE45,[3]Hoja1!$B$4:$C$28,2,0)</f>
        <v xml:space="preserve">Alto </v>
      </c>
      <c r="AH45" s="288" t="s">
        <v>287</v>
      </c>
      <c r="AI45" s="285" t="s">
        <v>505</v>
      </c>
      <c r="AJ45" s="288" t="s">
        <v>502</v>
      </c>
      <c r="AK45" s="293">
        <v>45078</v>
      </c>
      <c r="AL45" s="288"/>
      <c r="AM45" s="288"/>
      <c r="AN45" s="288" t="s">
        <v>176</v>
      </c>
    </row>
    <row r="46" spans="1:40" ht="98.25" customHeight="1">
      <c r="A46" s="288"/>
      <c r="B46" s="286"/>
      <c r="C46" s="288"/>
      <c r="D46" s="336"/>
      <c r="E46" s="288"/>
      <c r="F46" s="288"/>
      <c r="G46" s="288"/>
      <c r="H46" s="288"/>
      <c r="I46" s="291"/>
      <c r="J46" s="292"/>
      <c r="K46" s="288"/>
      <c r="L46" s="289"/>
      <c r="M46" s="289"/>
      <c r="N46" s="288"/>
      <c r="O46" s="190">
        <v>2</v>
      </c>
      <c r="P46" s="151" t="s">
        <v>452</v>
      </c>
      <c r="Q46" s="190" t="str">
        <f t="shared" si="5"/>
        <v>Probabilidad</v>
      </c>
      <c r="R46" s="190" t="s">
        <v>52</v>
      </c>
      <c r="S46" s="190" t="s">
        <v>57</v>
      </c>
      <c r="T46" s="191">
        <f>VLOOKUP(R46&amp;S46,[3]Hoja1!$Q$4:$R$9,2,0)</f>
        <v>0.45</v>
      </c>
      <c r="U46" s="190" t="s">
        <v>59</v>
      </c>
      <c r="V46" s="190" t="s">
        <v>62</v>
      </c>
      <c r="W46" s="190" t="s">
        <v>65</v>
      </c>
      <c r="X46" s="191">
        <f t="shared" ref="X46:X49" si="12">IF(Q46="Probabilidad",($J$45*T46),IF(Q46="Impacto"," "))</f>
        <v>0.45</v>
      </c>
      <c r="Y46" s="191" t="str">
        <f>IF(Z46&lt;=20%,'[3]Tabla probabilidad'!$B$5,IF(Z46&lt;=40%,'[3]Tabla probabilidad'!$B$6,IF(Z46&lt;=60%,'[3]Tabla probabilidad'!$B$7,IF(Z46&lt;=80%,'[3]Tabla probabilidad'!$B$8,IF(Z46&lt;=100%,'[3]Tabla probabilidad'!$B$9)))))</f>
        <v>Media</v>
      </c>
      <c r="Z46" s="191">
        <f>IF(R46="Preventivo",(J45-(J45*T46)),IF(R46="Detectivo",(J45-(J45*T46)),IF(R46="Correctivo",(J45))))</f>
        <v>0.55000000000000004</v>
      </c>
      <c r="AA46" s="283"/>
      <c r="AB46" s="283"/>
      <c r="AC46" s="191" t="str">
        <f t="shared" si="6"/>
        <v>Mayor</v>
      </c>
      <c r="AD46" s="191">
        <f t="shared" ref="AD46:AD49" si="13">IF(Q46="Probabilidad",(($M$45-0)),IF(Q46="Impacto",($M$45-($M$45*T46))))</f>
        <v>0.8</v>
      </c>
      <c r="AE46" s="283"/>
      <c r="AF46" s="283"/>
      <c r="AG46" s="286"/>
      <c r="AH46" s="288"/>
      <c r="AI46" s="286"/>
      <c r="AJ46" s="288"/>
      <c r="AK46" s="288"/>
      <c r="AL46" s="288"/>
      <c r="AM46" s="288"/>
      <c r="AN46" s="288"/>
    </row>
    <row r="47" spans="1:40" ht="78" customHeight="1">
      <c r="A47" s="288"/>
      <c r="B47" s="286"/>
      <c r="C47" s="288"/>
      <c r="D47" s="336"/>
      <c r="E47" s="288"/>
      <c r="F47" s="288"/>
      <c r="G47" s="288"/>
      <c r="H47" s="288"/>
      <c r="I47" s="291"/>
      <c r="J47" s="292"/>
      <c r="K47" s="288"/>
      <c r="L47" s="289"/>
      <c r="M47" s="289"/>
      <c r="N47" s="288"/>
      <c r="O47" s="190">
        <v>3</v>
      </c>
      <c r="P47" s="151" t="s">
        <v>453</v>
      </c>
      <c r="Q47" s="190" t="str">
        <f t="shared" si="5"/>
        <v>Probabilidad</v>
      </c>
      <c r="R47" s="190" t="s">
        <v>52</v>
      </c>
      <c r="S47" s="190" t="s">
        <v>57</v>
      </c>
      <c r="T47" s="191">
        <f>VLOOKUP(R47&amp;S47,[3]Hoja1!$Q$4:$R$9,2,0)</f>
        <v>0.45</v>
      </c>
      <c r="U47" s="190" t="s">
        <v>59</v>
      </c>
      <c r="V47" s="190" t="s">
        <v>62</v>
      </c>
      <c r="W47" s="190" t="s">
        <v>65</v>
      </c>
      <c r="X47" s="191">
        <f t="shared" si="12"/>
        <v>0.45</v>
      </c>
      <c r="Y47" s="191" t="str">
        <f>IF(Z47&lt;=20%,'[3]Tabla probabilidad'!$B$5,IF(Z47&lt;=40%,'[3]Tabla probabilidad'!$B$6,IF(Z47&lt;=60%,'[3]Tabla probabilidad'!$B$7,IF(Z47&lt;=80%,'[3]Tabla probabilidad'!$B$8,IF(Z47&lt;=100%,'[3]Tabla probabilidad'!$B$9)))))</f>
        <v>Media</v>
      </c>
      <c r="Z47" s="191">
        <f>IF(R47="Preventivo",(J45-(J45*T47)),IF(R47="Detectivo",(J45-(J45*T47)),IF(R47="Correctivo",(J45))))</f>
        <v>0.55000000000000004</v>
      </c>
      <c r="AA47" s="283"/>
      <c r="AB47" s="283"/>
      <c r="AC47" s="191" t="str">
        <f t="shared" si="6"/>
        <v>Mayor</v>
      </c>
      <c r="AD47" s="191">
        <f t="shared" si="13"/>
        <v>0.8</v>
      </c>
      <c r="AE47" s="283"/>
      <c r="AF47" s="283"/>
      <c r="AG47" s="286"/>
      <c r="AH47" s="288"/>
      <c r="AI47" s="286"/>
      <c r="AJ47" s="288"/>
      <c r="AK47" s="288"/>
      <c r="AL47" s="288"/>
      <c r="AM47" s="288"/>
      <c r="AN47" s="288"/>
    </row>
    <row r="48" spans="1:40" ht="50.1" customHeight="1" thickBot="1">
      <c r="A48" s="288"/>
      <c r="B48" s="286"/>
      <c r="C48" s="288"/>
      <c r="D48" s="336"/>
      <c r="E48" s="288"/>
      <c r="F48" s="288"/>
      <c r="G48" s="288"/>
      <c r="H48" s="288"/>
      <c r="I48" s="291"/>
      <c r="J48" s="292"/>
      <c r="K48" s="288"/>
      <c r="L48" s="289"/>
      <c r="M48" s="289"/>
      <c r="N48" s="288"/>
      <c r="O48" s="190">
        <v>4</v>
      </c>
      <c r="P48" s="152" t="s">
        <v>340</v>
      </c>
      <c r="Q48" s="190" t="str">
        <f t="shared" si="5"/>
        <v>Probabilidad</v>
      </c>
      <c r="R48" s="190" t="s">
        <v>53</v>
      </c>
      <c r="S48" s="190" t="s">
        <v>57</v>
      </c>
      <c r="T48" s="191">
        <f>VLOOKUP(R48&amp;S48,[3]Hoja1!$Q$4:$R$9,2,0)</f>
        <v>0.35</v>
      </c>
      <c r="U48" s="190" t="s">
        <v>59</v>
      </c>
      <c r="V48" s="190" t="s">
        <v>62</v>
      </c>
      <c r="W48" s="190" t="s">
        <v>65</v>
      </c>
      <c r="X48" s="191">
        <f t="shared" si="12"/>
        <v>0.35</v>
      </c>
      <c r="Y48" s="191" t="str">
        <f>IF(Z48&lt;=20%,'[3]Tabla probabilidad'!$B$5,IF(Z48&lt;=40%,'[3]Tabla probabilidad'!$B$6,IF(Z48&lt;=60%,'[3]Tabla probabilidad'!$B$7,IF(Z48&lt;=80%,'[3]Tabla probabilidad'!$B$8,IF(Z48&lt;=100%,'[3]Tabla probabilidad'!$B$9)))))</f>
        <v>Alta</v>
      </c>
      <c r="Z48" s="191">
        <f>IF(R48="Preventivo",(J45-(J45*T48)),IF(R48="Detectivo",(J45-(J45*T48)),IF(R48="Correctivo",(J45))))</f>
        <v>0.65</v>
      </c>
      <c r="AA48" s="283"/>
      <c r="AB48" s="283"/>
      <c r="AC48" s="191" t="str">
        <f t="shared" si="6"/>
        <v>Mayor</v>
      </c>
      <c r="AD48" s="191">
        <f t="shared" si="13"/>
        <v>0.8</v>
      </c>
      <c r="AE48" s="283"/>
      <c r="AF48" s="283"/>
      <c r="AG48" s="286"/>
      <c r="AH48" s="288"/>
      <c r="AI48" s="286"/>
      <c r="AJ48" s="288"/>
      <c r="AK48" s="288"/>
      <c r="AL48" s="288"/>
      <c r="AM48" s="288"/>
      <c r="AN48" s="288"/>
    </row>
    <row r="49" spans="1:298" ht="51" customHeight="1" thickBot="1">
      <c r="A49" s="288"/>
      <c r="B49" s="287"/>
      <c r="C49" s="288"/>
      <c r="D49" s="337"/>
      <c r="E49" s="288"/>
      <c r="F49" s="288"/>
      <c r="G49" s="288"/>
      <c r="H49" s="288"/>
      <c r="I49" s="291"/>
      <c r="J49" s="292"/>
      <c r="K49" s="288"/>
      <c r="L49" s="289"/>
      <c r="M49" s="289"/>
      <c r="N49" s="288"/>
      <c r="O49" s="190">
        <v>5</v>
      </c>
      <c r="P49" s="147" t="s">
        <v>336</v>
      </c>
      <c r="Q49" s="190" t="str">
        <f t="shared" si="5"/>
        <v>Probabilidad</v>
      </c>
      <c r="R49" s="190" t="s">
        <v>53</v>
      </c>
      <c r="S49" s="190" t="s">
        <v>57</v>
      </c>
      <c r="T49" s="191">
        <f>VLOOKUP(R49&amp;S49,[3]Hoja1!$Q$4:$R$9,2,0)</f>
        <v>0.35</v>
      </c>
      <c r="U49" s="190" t="s">
        <v>59</v>
      </c>
      <c r="V49" s="190" t="s">
        <v>62</v>
      </c>
      <c r="W49" s="190" t="s">
        <v>65</v>
      </c>
      <c r="X49" s="191">
        <f t="shared" si="12"/>
        <v>0.35</v>
      </c>
      <c r="Y49" s="191" t="str">
        <f>IF(Z49&lt;=20%,'[3]Tabla probabilidad'!$B$5,IF(Z49&lt;=40%,'[3]Tabla probabilidad'!$B$6,IF(Z49&lt;=60%,'[3]Tabla probabilidad'!$B$7,IF(Z49&lt;=80%,'[3]Tabla probabilidad'!$B$8,IF(Z49&lt;=100%,'[3]Tabla probabilidad'!$B$9)))))</f>
        <v>Alta</v>
      </c>
      <c r="Z49" s="191">
        <f>IF(R49="Preventivo",(J45-(J45*T49)),IF(R49="Detectivo",(J45-(J45*T49)),IF(R49="Correctivo",(J45))))</f>
        <v>0.65</v>
      </c>
      <c r="AA49" s="284"/>
      <c r="AB49" s="284"/>
      <c r="AC49" s="191" t="str">
        <f t="shared" si="6"/>
        <v>Mayor</v>
      </c>
      <c r="AD49" s="191">
        <f t="shared" si="13"/>
        <v>0.8</v>
      </c>
      <c r="AE49" s="284"/>
      <c r="AF49" s="284"/>
      <c r="AG49" s="287"/>
      <c r="AH49" s="288"/>
      <c r="AI49" s="287"/>
      <c r="AJ49" s="288"/>
      <c r="AK49" s="288"/>
      <c r="AL49" s="288"/>
      <c r="AM49" s="288"/>
      <c r="AN49" s="288"/>
    </row>
    <row r="50" spans="1:298" ht="75.75" customHeight="1">
      <c r="A50" s="288">
        <v>9</v>
      </c>
      <c r="B50" s="285" t="s">
        <v>446</v>
      </c>
      <c r="C50" s="288" t="s">
        <v>330</v>
      </c>
      <c r="D50" s="335" t="s">
        <v>344</v>
      </c>
      <c r="E50" s="288" t="s">
        <v>350</v>
      </c>
      <c r="F50" s="288" t="s">
        <v>343</v>
      </c>
      <c r="G50" s="288" t="s">
        <v>315</v>
      </c>
      <c r="H50" s="288">
        <v>260</v>
      </c>
      <c r="I50" s="291" t="str">
        <f>IF(H50&lt;=2,'[3]Tabla probabilidad'!$B$5,IF(H50&lt;=24,'[3]Tabla probabilidad'!$B$6,IF(H50&lt;=500,'[3]Tabla probabilidad'!$B$7,IF(H50&lt;=5000,'[3]Tabla probabilidad'!$B$8,IF(H50&gt;5000,'[3]Tabla probabilidad'!$B$9)))))</f>
        <v>Media</v>
      </c>
      <c r="J50" s="292">
        <f>IF(H50&lt;=2,'[3]Tabla probabilidad'!$D$5,IF(H50&lt;=24,'[3]Tabla probabilidad'!$D$6,IF(H50&lt;=500,'[3]Tabla probabilidad'!$D$7,IF(H50&lt;=5000,'[3]Tabla probabilidad'!$D$8,IF(H50&gt;5000,'[3]Tabla probabilidad'!$D$9)))))</f>
        <v>0.6</v>
      </c>
      <c r="K50" s="288" t="s">
        <v>326</v>
      </c>
      <c r="L50" s="288"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288"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288" t="str">
        <f>VLOOKUP((I50&amp;L50),[3]Hoja1!$B$4:$C$28,2,0)</f>
        <v>Moderado</v>
      </c>
      <c r="O50" s="190">
        <v>1</v>
      </c>
      <c r="P50" s="151" t="s">
        <v>345</v>
      </c>
      <c r="Q50" s="190" t="str">
        <f t="shared" si="5"/>
        <v>Probabilidad</v>
      </c>
      <c r="R50" s="190" t="s">
        <v>52</v>
      </c>
      <c r="S50" s="190" t="s">
        <v>57</v>
      </c>
      <c r="T50" s="191">
        <f>VLOOKUP(R50&amp;S50,[3]Hoja1!$Q$4:$R$9,2,0)</f>
        <v>0.45</v>
      </c>
      <c r="U50" s="190" t="s">
        <v>59</v>
      </c>
      <c r="V50" s="190" t="s">
        <v>62</v>
      </c>
      <c r="W50" s="190" t="s">
        <v>65</v>
      </c>
      <c r="X50" s="191">
        <f>IF(Q50="Probabilidad",($J$50*T50),IF(Q50="Impacto"," "))</f>
        <v>0.27</v>
      </c>
      <c r="Y50" s="191" t="str">
        <f>IF(Z50&lt;=20%,'[3]Tabla probabilidad'!$B$5,IF(Z50&lt;=40%,'[3]Tabla probabilidad'!$B$6,IF(Z50&lt;=60%,'[3]Tabla probabilidad'!$B$7,IF(Z50&lt;=80%,'[3]Tabla probabilidad'!$B$8,IF(Z50&lt;=100%,'[3]Tabla probabilidad'!$B$9)))))</f>
        <v>Baja</v>
      </c>
      <c r="Z50" s="191">
        <f>IF(R50="Preventivo",(J50-(J50*T50)),IF(R50="Detectivo",(J50-(J50*T50)),IF(R50="Correctivo",(J50))))</f>
        <v>0.32999999999999996</v>
      </c>
      <c r="AA50" s="282" t="str">
        <f>IF(AB50&lt;=20%,'[3]Tabla probabilidad'!$B$5,IF(AB50&lt;=40%,'[3]Tabla probabilidad'!$B$6,IF(AB50&lt;=60%,'[3]Tabla probabilidad'!$B$7,IF(AB50&lt;=80%,'[3]Tabla probabilidad'!$B$8,IF(AB50&lt;=100%,'[3]Tabla probabilidad'!$B$9)))))</f>
        <v>Baja</v>
      </c>
      <c r="AB50" s="282">
        <f>AVERAGE(Z50:Z54)</f>
        <v>0.32999999999999996</v>
      </c>
      <c r="AC50" s="191" t="str">
        <f t="shared" si="6"/>
        <v>Moderado</v>
      </c>
      <c r="AD50" s="191">
        <f>IF(Q50="Probabilidad",(($M$50-0)),IF(Q50="Impacto",($M$50-($M$50*T50))))</f>
        <v>0.6</v>
      </c>
      <c r="AE50" s="282" t="str">
        <f>IF(AF50&lt;=20%,"Leve",IF(AF50&lt;=40%,"Menor",IF(AF50&lt;=60%,"Moderado",IF(AF50&lt;=80%,"Mayor",IF(AF50&lt;=100%,"Catastrófico")))))</f>
        <v>Moderado</v>
      </c>
      <c r="AF50" s="282">
        <f>AVERAGE(AD50:AD54)</f>
        <v>0.6</v>
      </c>
      <c r="AG50" s="285" t="str">
        <f>VLOOKUP(AA50&amp;AE50,[3]Hoja1!$B$4:$C$28,2,0)</f>
        <v>Moderado</v>
      </c>
      <c r="AH50" s="288" t="s">
        <v>287</v>
      </c>
      <c r="AI50" s="288" t="s">
        <v>677</v>
      </c>
      <c r="AJ50" s="288" t="s">
        <v>476</v>
      </c>
      <c r="AK50" s="288"/>
      <c r="AL50" s="288"/>
      <c r="AM50" s="288"/>
      <c r="AN50" s="288"/>
    </row>
    <row r="51" spans="1:298" ht="47.25" customHeight="1">
      <c r="A51" s="288"/>
      <c r="B51" s="286"/>
      <c r="C51" s="288"/>
      <c r="D51" s="336"/>
      <c r="E51" s="288"/>
      <c r="F51" s="288"/>
      <c r="G51" s="288"/>
      <c r="H51" s="288"/>
      <c r="I51" s="291"/>
      <c r="J51" s="292"/>
      <c r="K51" s="288"/>
      <c r="L51" s="289"/>
      <c r="M51" s="289"/>
      <c r="N51" s="288"/>
      <c r="O51" s="190">
        <v>2</v>
      </c>
      <c r="P51" s="151" t="s">
        <v>346</v>
      </c>
      <c r="Q51" s="190" t="str">
        <f t="shared" si="5"/>
        <v>Probabilidad</v>
      </c>
      <c r="R51" s="190" t="s">
        <v>52</v>
      </c>
      <c r="S51" s="190" t="s">
        <v>57</v>
      </c>
      <c r="T51" s="191">
        <f>VLOOKUP(R51&amp;S51,[3]Hoja1!$Q$4:$R$9,2,0)</f>
        <v>0.45</v>
      </c>
      <c r="U51" s="190" t="s">
        <v>59</v>
      </c>
      <c r="V51" s="190" t="s">
        <v>62</v>
      </c>
      <c r="W51" s="190" t="s">
        <v>65</v>
      </c>
      <c r="X51" s="191">
        <f t="shared" ref="X51:X54" si="14">IF(Q51="Probabilidad",($J$50*T51),IF(Q51="Impacto"," "))</f>
        <v>0.27</v>
      </c>
      <c r="Y51" s="191" t="str">
        <f>IF(Z51&lt;=20%,'[3]Tabla probabilidad'!$B$5,IF(Z51&lt;=40%,'[3]Tabla probabilidad'!$B$6,IF(Z51&lt;=60%,'[3]Tabla probabilidad'!$B$7,IF(Z51&lt;=80%,'[3]Tabla probabilidad'!$B$8,IF(Z51&lt;=100%,'[3]Tabla probabilidad'!$B$9)))))</f>
        <v>Baja</v>
      </c>
      <c r="Z51" s="191">
        <f>IF(R51="Preventivo",(J50-(J50*T51)),IF(R51="Detectivo",(J50-(J50*T51)),IF(R51="Correctivo",(J50))))</f>
        <v>0.32999999999999996</v>
      </c>
      <c r="AA51" s="283"/>
      <c r="AB51" s="283"/>
      <c r="AC51" s="191" t="str">
        <f t="shared" si="6"/>
        <v>Moderado</v>
      </c>
      <c r="AD51" s="191">
        <f t="shared" ref="AD51:AD54" si="15">IF(Q51="Probabilidad",(($M$50-0)),IF(Q51="Impacto",($M$50-($M$50*T51))))</f>
        <v>0.6</v>
      </c>
      <c r="AE51" s="283"/>
      <c r="AF51" s="283"/>
      <c r="AG51" s="286"/>
      <c r="AH51" s="288"/>
      <c r="AI51" s="288"/>
      <c r="AJ51" s="288"/>
      <c r="AK51" s="288"/>
      <c r="AL51" s="288"/>
      <c r="AM51" s="288"/>
      <c r="AN51" s="288"/>
    </row>
    <row r="52" spans="1:298" ht="62.25" customHeight="1">
      <c r="A52" s="288"/>
      <c r="B52" s="286"/>
      <c r="C52" s="288"/>
      <c r="D52" s="336"/>
      <c r="E52" s="288"/>
      <c r="F52" s="288"/>
      <c r="G52" s="288"/>
      <c r="H52" s="288"/>
      <c r="I52" s="291"/>
      <c r="J52" s="292"/>
      <c r="K52" s="288"/>
      <c r="L52" s="289"/>
      <c r="M52" s="289"/>
      <c r="N52" s="288"/>
      <c r="O52" s="190">
        <v>3</v>
      </c>
      <c r="P52" s="151" t="s">
        <v>347</v>
      </c>
      <c r="Q52" s="190" t="str">
        <f t="shared" si="5"/>
        <v>Probabilidad</v>
      </c>
      <c r="R52" s="190" t="s">
        <v>52</v>
      </c>
      <c r="S52" s="190" t="s">
        <v>57</v>
      </c>
      <c r="T52" s="191">
        <f>VLOOKUP(R52&amp;S52,[3]Hoja1!$Q$4:$R$9,2,0)</f>
        <v>0.45</v>
      </c>
      <c r="U52" s="190" t="s">
        <v>59</v>
      </c>
      <c r="V52" s="190" t="s">
        <v>62</v>
      </c>
      <c r="W52" s="190" t="s">
        <v>65</v>
      </c>
      <c r="X52" s="191">
        <f t="shared" si="14"/>
        <v>0.27</v>
      </c>
      <c r="Y52" s="191" t="str">
        <f>IF(Z52&lt;=20%,'[3]Tabla probabilidad'!$B$5,IF(Z52&lt;=40%,'[3]Tabla probabilidad'!$B$6,IF(Z52&lt;=60%,'[3]Tabla probabilidad'!$B$7,IF(Z52&lt;=80%,'[3]Tabla probabilidad'!$B$8,IF(Z52&lt;=100%,'[3]Tabla probabilidad'!$B$9)))))</f>
        <v>Baja</v>
      </c>
      <c r="Z52" s="191">
        <f>IF(R52="Preventivo",(J50-(J50*T52)),IF(R52="Detectivo",(J50-(J50*T52)),IF(R52="Correctivo",(J50))))</f>
        <v>0.32999999999999996</v>
      </c>
      <c r="AA52" s="283"/>
      <c r="AB52" s="283"/>
      <c r="AC52" s="191" t="str">
        <f t="shared" si="6"/>
        <v>Moderado</v>
      </c>
      <c r="AD52" s="191">
        <f t="shared" si="15"/>
        <v>0.6</v>
      </c>
      <c r="AE52" s="283"/>
      <c r="AF52" s="283"/>
      <c r="AG52" s="286"/>
      <c r="AH52" s="288"/>
      <c r="AI52" s="288"/>
      <c r="AJ52" s="288"/>
      <c r="AK52" s="288"/>
      <c r="AL52" s="288"/>
      <c r="AM52" s="288"/>
      <c r="AN52" s="288"/>
    </row>
    <row r="53" spans="1:298" ht="51" customHeight="1" thickBot="1">
      <c r="A53" s="288"/>
      <c r="B53" s="286"/>
      <c r="C53" s="288"/>
      <c r="D53" s="336"/>
      <c r="E53" s="288"/>
      <c r="F53" s="288"/>
      <c r="G53" s="288"/>
      <c r="H53" s="288"/>
      <c r="I53" s="291"/>
      <c r="J53" s="292"/>
      <c r="K53" s="288"/>
      <c r="L53" s="289"/>
      <c r="M53" s="289"/>
      <c r="N53" s="288"/>
      <c r="O53" s="190">
        <v>4</v>
      </c>
      <c r="P53" s="152" t="s">
        <v>348</v>
      </c>
      <c r="Q53" s="190" t="str">
        <f t="shared" si="5"/>
        <v>Probabilidad</v>
      </c>
      <c r="R53" s="190" t="s">
        <v>52</v>
      </c>
      <c r="S53" s="190" t="s">
        <v>57</v>
      </c>
      <c r="T53" s="191">
        <f>VLOOKUP(R53&amp;S53,[3]Hoja1!$Q$4:$R$9,2,0)</f>
        <v>0.45</v>
      </c>
      <c r="U53" s="190" t="s">
        <v>59</v>
      </c>
      <c r="V53" s="190" t="s">
        <v>62</v>
      </c>
      <c r="W53" s="190" t="s">
        <v>65</v>
      </c>
      <c r="X53" s="191">
        <f t="shared" si="14"/>
        <v>0.27</v>
      </c>
      <c r="Y53" s="191" t="str">
        <f>IF(Z53&lt;=20%,'[3]Tabla probabilidad'!$B$5,IF(Z53&lt;=40%,'[3]Tabla probabilidad'!$B$6,IF(Z53&lt;=60%,'[3]Tabla probabilidad'!$B$7,IF(Z53&lt;=80%,'[3]Tabla probabilidad'!$B$8,IF(Z53&lt;=100%,'[3]Tabla probabilidad'!$B$9)))))</f>
        <v>Baja</v>
      </c>
      <c r="Z53" s="191">
        <f>IF(R53="Preventivo",(J50-(J50*T53)),IF(R53="Detectivo",(J50-(J50*T53)),IF(R53="Correctivo",(J50))))</f>
        <v>0.32999999999999996</v>
      </c>
      <c r="AA53" s="283"/>
      <c r="AB53" s="283"/>
      <c r="AC53" s="191" t="str">
        <f t="shared" si="6"/>
        <v>Moderado</v>
      </c>
      <c r="AD53" s="191">
        <f t="shared" si="15"/>
        <v>0.6</v>
      </c>
      <c r="AE53" s="283"/>
      <c r="AF53" s="283"/>
      <c r="AG53" s="286"/>
      <c r="AH53" s="288"/>
      <c r="AI53" s="288"/>
      <c r="AJ53" s="288"/>
      <c r="AK53" s="288"/>
      <c r="AL53" s="288"/>
      <c r="AM53" s="288"/>
      <c r="AN53" s="288"/>
    </row>
    <row r="54" spans="1:298" ht="147" customHeight="1">
      <c r="A54" s="285"/>
      <c r="B54" s="287"/>
      <c r="C54" s="288"/>
      <c r="D54" s="336"/>
      <c r="E54" s="285"/>
      <c r="F54" s="285"/>
      <c r="G54" s="285"/>
      <c r="H54" s="285"/>
      <c r="I54" s="338"/>
      <c r="J54" s="282"/>
      <c r="K54" s="288"/>
      <c r="L54" s="289"/>
      <c r="M54" s="289"/>
      <c r="N54" s="285"/>
      <c r="O54" s="189">
        <v>5</v>
      </c>
      <c r="P54" s="151" t="s">
        <v>349</v>
      </c>
      <c r="Q54" s="189" t="str">
        <f t="shared" si="5"/>
        <v>Probabilidad</v>
      </c>
      <c r="R54" s="189" t="s">
        <v>52</v>
      </c>
      <c r="S54" s="189" t="s">
        <v>57</v>
      </c>
      <c r="T54" s="192">
        <f>VLOOKUP(R54&amp;S54,[3]Hoja1!$Q$4:$R$9,2,0)</f>
        <v>0.45</v>
      </c>
      <c r="U54" s="189" t="s">
        <v>59</v>
      </c>
      <c r="V54" s="189" t="s">
        <v>62</v>
      </c>
      <c r="W54" s="189" t="s">
        <v>65</v>
      </c>
      <c r="X54" s="192">
        <f t="shared" si="14"/>
        <v>0.27</v>
      </c>
      <c r="Y54" s="192" t="str">
        <f>IF(Z54&lt;=20%,'[3]Tabla probabilidad'!$B$5,IF(Z54&lt;=40%,'[3]Tabla probabilidad'!$B$6,IF(Z54&lt;=60%,'[3]Tabla probabilidad'!$B$7,IF(Z54&lt;=80%,'[3]Tabla probabilidad'!$B$8,IF(Z54&lt;=100%,'[3]Tabla probabilidad'!$B$9)))))</f>
        <v>Baja</v>
      </c>
      <c r="Z54" s="192">
        <f>IF(R54="Preventivo",(J50-(J50*T54)),IF(R54="Detectivo",(J50-(J50*T54)),IF(R54="Correctivo",(J50))))</f>
        <v>0.32999999999999996</v>
      </c>
      <c r="AA54" s="283"/>
      <c r="AB54" s="283"/>
      <c r="AC54" s="192" t="str">
        <f t="shared" si="6"/>
        <v>Moderado</v>
      </c>
      <c r="AD54" s="192">
        <f t="shared" si="15"/>
        <v>0.6</v>
      </c>
      <c r="AE54" s="283"/>
      <c r="AF54" s="283"/>
      <c r="AG54" s="286"/>
      <c r="AH54" s="288"/>
      <c r="AI54" s="288"/>
      <c r="AJ54" s="288"/>
      <c r="AK54" s="288"/>
      <c r="AL54" s="288"/>
      <c r="AM54" s="288"/>
      <c r="AN54" s="288"/>
    </row>
    <row r="55" spans="1:298" s="29" customFormat="1" ht="51" customHeight="1">
      <c r="A55" s="288">
        <v>10</v>
      </c>
      <c r="B55" s="285" t="s">
        <v>680</v>
      </c>
      <c r="C55" s="288" t="s">
        <v>357</v>
      </c>
      <c r="D55" s="290" t="s">
        <v>366</v>
      </c>
      <c r="E55" s="288" t="s">
        <v>352</v>
      </c>
      <c r="F55" s="288" t="s">
        <v>351</v>
      </c>
      <c r="G55" s="288" t="s">
        <v>394</v>
      </c>
      <c r="H55" s="288">
        <v>120</v>
      </c>
      <c r="I55" s="291" t="str">
        <f>IF(H55&lt;=2,'[3]Tabla probabilidad'!$B$5,IF(H55&lt;=24,'[3]Tabla probabilidad'!$B$6,IF(H55&lt;=500,'[3]Tabla probabilidad'!$B$7,IF(H55&lt;=5000,'[3]Tabla probabilidad'!$B$8,IF(H55&gt;5000,'[3]Tabla probabilidad'!$B$9)))))</f>
        <v>Media</v>
      </c>
      <c r="J55" s="292">
        <f>IF(H55&lt;=2,'[3]Tabla probabilidad'!$D$5,IF(H55&lt;=24,'[3]Tabla probabilidad'!$D$6,IF(H55&lt;=500,'[3]Tabla probabilidad'!$D$7,IF(H55&lt;=5000,'[3]Tabla probabilidad'!$D$8,IF(H55&gt;5000,'[3]Tabla probabilidad'!$D$9)))))</f>
        <v>0.6</v>
      </c>
      <c r="K55" s="288" t="s">
        <v>362</v>
      </c>
      <c r="L55" s="288"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288"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288" t="str">
        <f>VLOOKUP((I55&amp;L55),[3]Hoja1!$B$4:$C$28,2,0)</f>
        <v>Moderado</v>
      </c>
      <c r="O55" s="190">
        <v>1</v>
      </c>
      <c r="P55" s="139" t="s">
        <v>364</v>
      </c>
      <c r="Q55" s="190" t="str">
        <f t="shared" si="5"/>
        <v>Probabilidad</v>
      </c>
      <c r="R55" s="190" t="s">
        <v>52</v>
      </c>
      <c r="S55" s="190" t="s">
        <v>57</v>
      </c>
      <c r="T55" s="191">
        <f>VLOOKUP(R55&amp;S55,[3]Hoja1!$Q$4:$R$9,2,0)</f>
        <v>0.45</v>
      </c>
      <c r="U55" s="190" t="s">
        <v>59</v>
      </c>
      <c r="V55" s="190" t="s">
        <v>62</v>
      </c>
      <c r="W55" s="190" t="s">
        <v>65</v>
      </c>
      <c r="X55" s="191">
        <f>IF(Q55="Probabilidad",($J$55*T55),IF(Q55="Impacto"," "))</f>
        <v>0.27</v>
      </c>
      <c r="Y55" s="191" t="str">
        <f>IF(Z55&lt;=20%,'[3]Tabla probabilidad'!$B$5,IF(Z55&lt;=40%,'[3]Tabla probabilidad'!$B$6,IF(Z55&lt;=60%,'[3]Tabla probabilidad'!$B$7,IF(Z55&lt;=80%,'[3]Tabla probabilidad'!$B$8,IF(Z55&lt;=100%,'[3]Tabla probabilidad'!$B$9)))))</f>
        <v>Baja</v>
      </c>
      <c r="Z55" s="191">
        <f>IF(R55="Preventivo",(J55-(J55*T55)),IF(R55="Detectivo",(J55-(J55*T55)),IF(R55="Correctivo",(J55))))</f>
        <v>0.32999999999999996</v>
      </c>
      <c r="AA55" s="282" t="str">
        <f>IF(AB55&lt;=20%,'[3]Tabla probabilidad'!$B$5,IF(AB55&lt;=40%,'[3]Tabla probabilidad'!$B$6,IF(AB55&lt;=60%,'[3]Tabla probabilidad'!$B$7,IF(AB55&lt;=80%,'[3]Tabla probabilidad'!$B$8,IF(AB55&lt;=100%,'[3]Tabla probabilidad'!$B$9)))))</f>
        <v>Baja</v>
      </c>
      <c r="AB55" s="282">
        <f>AVERAGE(Z55:Z59)</f>
        <v>0.34199999999999997</v>
      </c>
      <c r="AC55" s="191" t="str">
        <f t="shared" si="6"/>
        <v>Moderado</v>
      </c>
      <c r="AD55" s="191">
        <f>IF(Q55="Probabilidad",(($M$55-0)),IF(Q55="Impacto",($M$55-($M$55*T55))))</f>
        <v>0.6</v>
      </c>
      <c r="AE55" s="282" t="str">
        <f>IF(AF55&lt;=20%,"Leve",IF(AF55&lt;=40%,"Menor",IF(AF55&lt;=60%,"Moderado",IF(AF55&lt;=80%,"Mayor",IF(AF55&lt;=100%,"Catastrófico")))))</f>
        <v>Moderado</v>
      </c>
      <c r="AF55" s="282">
        <f>AVERAGE(AD55:AD59)</f>
        <v>0.6</v>
      </c>
      <c r="AG55" s="285" t="str">
        <f>VLOOKUP(AA55&amp;AE55,[3]Hoja1!$B$4:$C$28,2,0)</f>
        <v>Moderado</v>
      </c>
      <c r="AH55" s="288" t="s">
        <v>284</v>
      </c>
      <c r="AI55" s="288"/>
      <c r="AJ55" s="288"/>
      <c r="AK55" s="288"/>
      <c r="AL55" s="288"/>
      <c r="AM55" s="288"/>
      <c r="AN55" s="288"/>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row>
    <row r="56" spans="1:298" s="29" customFormat="1" ht="75">
      <c r="A56" s="288"/>
      <c r="B56" s="286"/>
      <c r="C56" s="288"/>
      <c r="D56" s="290"/>
      <c r="E56" s="288"/>
      <c r="F56" s="288"/>
      <c r="G56" s="288"/>
      <c r="H56" s="288"/>
      <c r="I56" s="291"/>
      <c r="J56" s="292"/>
      <c r="K56" s="288"/>
      <c r="L56" s="289"/>
      <c r="M56" s="289"/>
      <c r="N56" s="288"/>
      <c r="O56" s="190">
        <v>2</v>
      </c>
      <c r="P56" s="139" t="s">
        <v>448</v>
      </c>
      <c r="Q56" s="190" t="str">
        <f t="shared" si="5"/>
        <v>Probabilidad</v>
      </c>
      <c r="R56" s="190" t="s">
        <v>52</v>
      </c>
      <c r="S56" s="190" t="s">
        <v>57</v>
      </c>
      <c r="T56" s="191">
        <f>VLOOKUP(R56&amp;S56,[3]Hoja1!$Q$4:$R$9,2,0)</f>
        <v>0.45</v>
      </c>
      <c r="U56" s="190" t="s">
        <v>59</v>
      </c>
      <c r="V56" s="190" t="s">
        <v>62</v>
      </c>
      <c r="W56" s="190" t="s">
        <v>65</v>
      </c>
      <c r="X56" s="191">
        <f t="shared" ref="X56:X59" si="16">IF(Q56="Probabilidad",($J$55*T56),IF(Q56="Impacto"," "))</f>
        <v>0.27</v>
      </c>
      <c r="Y56" s="191" t="str">
        <f>IF(Z56&lt;=20%,'[3]Tabla probabilidad'!$B$5,IF(Z56&lt;=40%,'[3]Tabla probabilidad'!$B$6,IF(Z56&lt;=60%,'[3]Tabla probabilidad'!$B$7,IF(Z56&lt;=80%,'[3]Tabla probabilidad'!$B$8,IF(Z56&lt;=100%,'[3]Tabla probabilidad'!$B$9)))))</f>
        <v>Baja</v>
      </c>
      <c r="Z56" s="191">
        <f>IF(R56="Preventivo",(J55-(J55*T56)),IF(R56="Detectivo",(J55-(J55*T56)),IF(R56="Correctivo",(J55))))</f>
        <v>0.32999999999999996</v>
      </c>
      <c r="AA56" s="283"/>
      <c r="AB56" s="283"/>
      <c r="AC56" s="191" t="str">
        <f t="shared" si="6"/>
        <v>Moderado</v>
      </c>
      <c r="AD56" s="191">
        <f t="shared" ref="AD56:AD59" si="17">IF(Q56="Probabilidad",(($M$55-0)),IF(Q56="Impacto",($M$55-($M$55*T56))))</f>
        <v>0.6</v>
      </c>
      <c r="AE56" s="283"/>
      <c r="AF56" s="283"/>
      <c r="AG56" s="286"/>
      <c r="AH56" s="288"/>
      <c r="AI56" s="288"/>
      <c r="AJ56" s="288"/>
      <c r="AK56" s="288"/>
      <c r="AL56" s="288"/>
      <c r="AM56" s="288"/>
      <c r="AN56" s="288"/>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26"/>
      <c r="JP56" s="26"/>
      <c r="JQ56" s="26"/>
      <c r="JR56" s="26"/>
      <c r="JS56" s="26"/>
      <c r="JT56" s="26"/>
      <c r="JU56" s="26"/>
      <c r="JV56" s="26"/>
      <c r="JW56" s="26"/>
      <c r="JX56" s="26"/>
      <c r="JY56" s="26"/>
      <c r="JZ56" s="26"/>
      <c r="KA56" s="26"/>
      <c r="KB56" s="26"/>
      <c r="KC56" s="26"/>
      <c r="KD56" s="26"/>
      <c r="KE56" s="26"/>
      <c r="KF56" s="26"/>
      <c r="KG56" s="26"/>
      <c r="KH56" s="26"/>
      <c r="KI56" s="26"/>
      <c r="KJ56" s="26"/>
      <c r="KK56" s="26"/>
      <c r="KL56" s="26"/>
    </row>
    <row r="57" spans="1:298" s="29" customFormat="1" ht="45">
      <c r="A57" s="288"/>
      <c r="B57" s="286"/>
      <c r="C57" s="288"/>
      <c r="D57" s="290"/>
      <c r="E57" s="288"/>
      <c r="F57" s="288"/>
      <c r="G57" s="288"/>
      <c r="H57" s="288"/>
      <c r="I57" s="291"/>
      <c r="J57" s="292"/>
      <c r="K57" s="288"/>
      <c r="L57" s="289"/>
      <c r="M57" s="289"/>
      <c r="N57" s="288"/>
      <c r="O57" s="190">
        <v>3</v>
      </c>
      <c r="P57" s="139" t="s">
        <v>365</v>
      </c>
      <c r="Q57" s="190" t="str">
        <f t="shared" si="5"/>
        <v>Probabilidad</v>
      </c>
      <c r="R57" s="190" t="s">
        <v>53</v>
      </c>
      <c r="S57" s="190" t="s">
        <v>57</v>
      </c>
      <c r="T57" s="191">
        <f>VLOOKUP(R57&amp;S57,[3]Hoja1!$Q$4:$R$9,2,0)</f>
        <v>0.35</v>
      </c>
      <c r="U57" s="190" t="s">
        <v>59</v>
      </c>
      <c r="V57" s="190" t="s">
        <v>62</v>
      </c>
      <c r="W57" s="190" t="s">
        <v>65</v>
      </c>
      <c r="X57" s="191">
        <f t="shared" si="16"/>
        <v>0.21</v>
      </c>
      <c r="Y57" s="191" t="str">
        <f>IF(Z57&lt;=20%,'[3]Tabla probabilidad'!$B$5,IF(Z57&lt;=40%,'[3]Tabla probabilidad'!$B$6,IF(Z57&lt;=60%,'[3]Tabla probabilidad'!$B$7,IF(Z57&lt;=80%,'[3]Tabla probabilidad'!$B$8,IF(Z57&lt;=100%,'[3]Tabla probabilidad'!$B$9)))))</f>
        <v>Baja</v>
      </c>
      <c r="Z57" s="191">
        <f>IF(R57="Preventivo",(J55-(J55*T57)),IF(R57="Detectivo",(J55-(J55*T57)),IF(R57="Correctivo",(J55))))</f>
        <v>0.39</v>
      </c>
      <c r="AA57" s="283"/>
      <c r="AB57" s="283"/>
      <c r="AC57" s="191" t="str">
        <f t="shared" si="6"/>
        <v>Moderado</v>
      </c>
      <c r="AD57" s="191">
        <f t="shared" si="17"/>
        <v>0.6</v>
      </c>
      <c r="AE57" s="283"/>
      <c r="AF57" s="283"/>
      <c r="AG57" s="286"/>
      <c r="AH57" s="288"/>
      <c r="AI57" s="288"/>
      <c r="AJ57" s="288"/>
      <c r="AK57" s="288"/>
      <c r="AL57" s="288"/>
      <c r="AM57" s="288"/>
      <c r="AN57" s="288"/>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26"/>
      <c r="JH57" s="26"/>
      <c r="JI57" s="26"/>
      <c r="JJ57" s="26"/>
      <c r="JK57" s="26"/>
      <c r="JL57" s="26"/>
      <c r="JM57" s="26"/>
      <c r="JN57" s="26"/>
      <c r="JO57" s="26"/>
      <c r="JP57" s="26"/>
      <c r="JQ57" s="26"/>
      <c r="JR57" s="26"/>
      <c r="JS57" s="26"/>
      <c r="JT57" s="26"/>
      <c r="JU57" s="26"/>
      <c r="JV57" s="26"/>
      <c r="JW57" s="26"/>
      <c r="JX57" s="26"/>
      <c r="JY57" s="26"/>
      <c r="JZ57" s="26"/>
      <c r="KA57" s="26"/>
      <c r="KB57" s="26"/>
      <c r="KC57" s="26"/>
      <c r="KD57" s="26"/>
      <c r="KE57" s="26"/>
      <c r="KF57" s="26"/>
      <c r="KG57" s="26"/>
      <c r="KH57" s="26"/>
      <c r="KI57" s="26"/>
      <c r="KJ57" s="26"/>
      <c r="KK57" s="26"/>
      <c r="KL57" s="26"/>
    </row>
    <row r="58" spans="1:298" s="29" customFormat="1" ht="120">
      <c r="A58" s="288"/>
      <c r="B58" s="286"/>
      <c r="C58" s="288"/>
      <c r="D58" s="290"/>
      <c r="E58" s="288"/>
      <c r="F58" s="288"/>
      <c r="G58" s="288"/>
      <c r="H58" s="288"/>
      <c r="I58" s="291"/>
      <c r="J58" s="292"/>
      <c r="K58" s="288"/>
      <c r="L58" s="289"/>
      <c r="M58" s="289"/>
      <c r="N58" s="288"/>
      <c r="O58" s="190">
        <v>4</v>
      </c>
      <c r="P58" s="139" t="s">
        <v>449</v>
      </c>
      <c r="Q58" s="190" t="str">
        <f t="shared" si="5"/>
        <v>Probabilidad</v>
      </c>
      <c r="R58" s="190" t="s">
        <v>52</v>
      </c>
      <c r="S58" s="190" t="s">
        <v>57</v>
      </c>
      <c r="T58" s="191">
        <f>VLOOKUP(R58&amp;S58,[3]Hoja1!$Q$4:$R$9,2,0)</f>
        <v>0.45</v>
      </c>
      <c r="U58" s="190" t="s">
        <v>59</v>
      </c>
      <c r="V58" s="190" t="s">
        <v>62</v>
      </c>
      <c r="W58" s="190" t="s">
        <v>65</v>
      </c>
      <c r="X58" s="191">
        <f t="shared" si="16"/>
        <v>0.27</v>
      </c>
      <c r="Y58" s="191" t="str">
        <f>IF(Z58&lt;=20%,'[3]Tabla probabilidad'!$B$5,IF(Z58&lt;=40%,'[3]Tabla probabilidad'!$B$6,IF(Z58&lt;=60%,'[3]Tabla probabilidad'!$B$7,IF(Z58&lt;=80%,'[3]Tabla probabilidad'!$B$8,IF(Z58&lt;=100%,'[3]Tabla probabilidad'!$B$9)))))</f>
        <v>Baja</v>
      </c>
      <c r="Z58" s="191">
        <f>IF(R58="Preventivo",(J55-(J55*T58)),IF(R58="Detectivo",(J55-(J55*T58)),IF(R58="Correctivo",(J55))))</f>
        <v>0.32999999999999996</v>
      </c>
      <c r="AA58" s="283"/>
      <c r="AB58" s="283"/>
      <c r="AC58" s="191" t="str">
        <f t="shared" si="6"/>
        <v>Moderado</v>
      </c>
      <c r="AD58" s="191">
        <f t="shared" si="17"/>
        <v>0.6</v>
      </c>
      <c r="AE58" s="283"/>
      <c r="AF58" s="283"/>
      <c r="AG58" s="286"/>
      <c r="AH58" s="288"/>
      <c r="AI58" s="288"/>
      <c r="AJ58" s="288"/>
      <c r="AK58" s="288"/>
      <c r="AL58" s="288"/>
      <c r="AM58" s="288"/>
      <c r="AN58" s="288"/>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6"/>
      <c r="JS58" s="26"/>
      <c r="JT58" s="26"/>
      <c r="JU58" s="26"/>
      <c r="JV58" s="26"/>
      <c r="JW58" s="26"/>
      <c r="JX58" s="26"/>
      <c r="JY58" s="26"/>
      <c r="JZ58" s="26"/>
      <c r="KA58" s="26"/>
      <c r="KB58" s="26"/>
      <c r="KC58" s="26"/>
      <c r="KD58" s="26"/>
      <c r="KE58" s="26"/>
      <c r="KF58" s="26"/>
      <c r="KG58" s="26"/>
      <c r="KH58" s="26"/>
      <c r="KI58" s="26"/>
      <c r="KJ58" s="26"/>
      <c r="KK58" s="26"/>
      <c r="KL58" s="26"/>
    </row>
    <row r="59" spans="1:298" s="29" customFormat="1" ht="51" customHeight="1">
      <c r="A59" s="288"/>
      <c r="B59" s="287"/>
      <c r="C59" s="288"/>
      <c r="D59" s="290"/>
      <c r="E59" s="288"/>
      <c r="F59" s="288"/>
      <c r="G59" s="288"/>
      <c r="H59" s="288"/>
      <c r="I59" s="291"/>
      <c r="J59" s="292"/>
      <c r="K59" s="288"/>
      <c r="L59" s="289"/>
      <c r="M59" s="289"/>
      <c r="N59" s="288"/>
      <c r="O59" s="190">
        <v>5</v>
      </c>
      <c r="P59" s="140" t="s">
        <v>450</v>
      </c>
      <c r="Q59" s="190" t="str">
        <f t="shared" si="5"/>
        <v>Probabilidad</v>
      </c>
      <c r="R59" s="190" t="s">
        <v>52</v>
      </c>
      <c r="S59" s="190" t="s">
        <v>57</v>
      </c>
      <c r="T59" s="191">
        <f>VLOOKUP(R59&amp;S59,[3]Hoja1!$Q$4:$R$9,2,0)</f>
        <v>0.45</v>
      </c>
      <c r="U59" s="190" t="s">
        <v>59</v>
      </c>
      <c r="V59" s="190" t="s">
        <v>62</v>
      </c>
      <c r="W59" s="190" t="s">
        <v>65</v>
      </c>
      <c r="X59" s="191">
        <f t="shared" si="16"/>
        <v>0.27</v>
      </c>
      <c r="Y59" s="191" t="str">
        <f>IF(Z59&lt;=20%,'[3]Tabla probabilidad'!$B$5,IF(Z59&lt;=40%,'[3]Tabla probabilidad'!$B$6,IF(Z59&lt;=60%,'[3]Tabla probabilidad'!$B$7,IF(Z59&lt;=80%,'[3]Tabla probabilidad'!$B$8,IF(Z59&lt;=100%,'[3]Tabla probabilidad'!$B$9)))))</f>
        <v>Baja</v>
      </c>
      <c r="Z59" s="191">
        <f>IF(R59="Preventivo",(J55-(J55*T59)),IF(R59="Detectivo",(J55-(J55*T59)),IF(R59="Correctivo",(J55))))</f>
        <v>0.32999999999999996</v>
      </c>
      <c r="AA59" s="284"/>
      <c r="AB59" s="284"/>
      <c r="AC59" s="191" t="str">
        <f t="shared" si="6"/>
        <v>Moderado</v>
      </c>
      <c r="AD59" s="191">
        <f t="shared" si="17"/>
        <v>0.6</v>
      </c>
      <c r="AE59" s="284"/>
      <c r="AF59" s="284"/>
      <c r="AG59" s="287"/>
      <c r="AH59" s="288"/>
      <c r="AI59" s="288"/>
      <c r="AJ59" s="288"/>
      <c r="AK59" s="288"/>
      <c r="AL59" s="288"/>
      <c r="AM59" s="288"/>
      <c r="AN59" s="288"/>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row>
    <row r="60" spans="1:298" ht="123.75" customHeight="1">
      <c r="A60" s="288">
        <v>11</v>
      </c>
      <c r="B60" s="285" t="s">
        <v>479</v>
      </c>
      <c r="C60" s="288" t="s">
        <v>314</v>
      </c>
      <c r="D60" s="290" t="s">
        <v>467</v>
      </c>
      <c r="E60" s="288" t="s">
        <v>468</v>
      </c>
      <c r="F60" s="288" t="s">
        <v>506</v>
      </c>
      <c r="G60" s="288" t="s">
        <v>41</v>
      </c>
      <c r="H60" s="288">
        <v>1</v>
      </c>
      <c r="I60" s="291" t="str">
        <f>IF(H60&lt;=2,'[3]Tabla probabilidad'!$B$5,IF(H60&lt;=24,'[3]Tabla probabilidad'!$B$6,IF(H60&lt;=500,'[3]Tabla probabilidad'!$B$7,IF(H60&lt;=5000,'[3]Tabla probabilidad'!$B$8,IF(H60&gt;5000,'[3]Tabla probabilidad'!$B$9)))))</f>
        <v>Muy Baja</v>
      </c>
      <c r="J60" s="292">
        <f>IF(H60&lt;=2,'[3]Tabla probabilidad'!$D$5,IF(H60&lt;=24,'[3]Tabla probabilidad'!$D$6,IF(H60&lt;=500,'[3]Tabla probabilidad'!$D$7,IF(H60&lt;=5000,'[3]Tabla probabilidad'!$D$8,IF(H60&gt;5000,'[3]Tabla probabilidad'!$D$9)))))</f>
        <v>0.2</v>
      </c>
      <c r="K60" s="288" t="s">
        <v>359</v>
      </c>
      <c r="L60" s="288" t="str">
        <f>IF(K60="El riesgo afecta la imagen de alguna área de la organización","Leve",IF(K60="El riesgo afecta la imagen de la entidad internamente, de conocimiento general, nivel interno, alta dirección, contratista y/o de provedores","Menor",IF(K60="El riesgo afecta la imagen de la entidad con algunos usuarios de relevancia frente al logro de los objetivos","Moderado",IF(K60="El riesgo afecta la imagen de de la entidad con efecto publicitario sostenido a nivel del sector justicia","Mayor",IF(K60="El riesgo afecta la imagen de la entidad a nivel nacional, con efecto publicitarios sostenible a nivel país","Catastrófico",IF(K60="Impacto que afecte la ejecución presupuestal en un valor ≥0,5%.","Leve",IF(K60="Impacto que afecte la ejecución presupuestal en un valor ≥1%.","Menor",IF(K60="Impacto que afecte la ejecución presupuestal en un valor ≥5%.","Moderado",IF(K60="Impacto que afecte la ejecución presupuestal en un valor ≥20%.","Mayor",IF(K60="Impacto que afecte la ejecución presupuestal en un valor ≥50%.","Catastrófico",IF(K60="Incumplimiento máximo del 5% de la meta planeada","Leve",IF(K60="Incumplimiento máximo del 15% de la meta planeada","Menor",IF(K60="Incumplimiento máximo del 20% de la meta planeada","Moderado",IF(K60="Incumplimiento máximo del 50% de la meta planeada","Mayor",IF(K60="Incumplimiento máximo del 80% de la meta planeada","Catastrófico",IF(K60="Cualquier afectación a la violacion de los derechos de los ciudadanos se considera con consecuencias altas","Mayor",IF(K60="Cualquier afectación a la violacion de los derechos de los ciudadanos se considera con consecuencias desastrosas","Catastrófico",IF(K60="Afecta la Prestación del Servicio de Administración de Justicia en 5%","Leve",IF(K60="Afecta la Prestación del Servicio de Administración de Justicia en 10%","Menor",IF(K60="Afecta la Prestación del Servicio de Administración de Justicia en 15%","Moderado",IF(K60="Afecta la Prestación del Servicio de Administración de Justicia en 20%","Mayor",IF(K60="Afecta la Prestación del Servicio de Administración de Justicia en más del 50%","Catastrófico",IF(K60="Cualquier acto indebido de los servidores judiciales genera altas consecuencias para la entidad","Mayor",IF(K60="Cualquier acto indebido de los servidores judiciales genera consecuencias desastrosas para la entidad","Catastrófico",IF(K60="Si el hecho llegara a presentarse, tendría consecuencias o efectos mínimos sobre la entidad","Leve",IF(K60="Si el hecho llegara a presentarse, tendría bajo impacto o efecto sobre la entidad","Menor",IF(K60="Si el hecho llegara a presentarse, tendría medianas consecuencias o efectos sobre la entidad","Moderado",IF(K60="Si el hecho llegara a presentarse, tendría altas consecuencias o efectos sobre la entidad","Mayor",IF(K60="Si el hecho llegara a presentarse, tendría desastrosas consecuencias o efectos sobre la entidad","Catastrófico")))))))))))))))))))))))))))))</f>
        <v>Mayor</v>
      </c>
      <c r="M60" s="288" t="str">
        <f>IF(K60="El riesgo afecta la imagen de alguna área de la organización","20%",IF(K60="El riesgo afecta la imagen de la entidad internamente, de conocimiento general, nivel interno, alta dirección, contratista y/o de provedores","40%",IF(K60="El riesgo afecta la imagen de la entidad con algunos usuarios de relevancia frente al logro de los objetivos","60%",IF(K60="El riesgo afecta la imagen de de la entidad con efecto publicitario sostenido a nivel del sector justicia","80%",IF(K60="El riesgo afecta la imagen de la entidad a nivel nacional, con efecto publicitarios sostenible a nivel país","100%",IF(K60="Impacto que afecte la ejecución presupuestal en un valor ≥0,5%.","20%",IF(K60="Impacto que afecte la ejecución presupuestal en un valor ≥1%.","40%",IF(K60="Impacto que afecte la ejecución presupuestal en un valor ≥5%.","60%",IF(K60="Impacto que afecte la ejecución presupuestal en un valor ≥20%.","80%",IF(K60="Impacto que afecte la ejecución presupuestal en un valor ≥50%.","100%",IF(K60="Incumplimiento máximo del 5% de la meta planeada","20%",IF(K60="Incumplimiento máximo del 15% de la meta planeada","40%",IF(K60="Incumplimiento máximo del 20% de la meta planeada","60%",IF(K60="Incumplimiento máximo del 50% de la meta planeada","80%",IF(K60="Incumplimiento máximo del 80% de la meta planeada","100%",IF(K60="Cualquier afectación a la violacion de los derechos de los ciudadanos se considera con consecuencias altas","80%",IF(K60="Cualquier afectación a la violacion de los derechos de los ciudadanos se considera con consecuencias desastrosas","100%",IF(K60="Afecta la Prestación del Servicio de Administración de Justicia en 5%","20%",IF(K60="Afecta la Prestación del Servicio de Administración de Justicia en 10%","40%",IF(K60="Afecta la Prestación del Servicio de Administración de Justicia en 15%","60%",IF(K60="Afecta la Prestación del Servicio de Administración de Justicia en 20%","80%",IF(K60="Afecta la Prestación del Servicio de Administración de Justicia en más del 50%","100%",IF(K60="Cualquier acto indebido de los servidores judiciales genera altas consecuencias para la entidad","80%",IF(K60="Cualquier acto indebido de los servidores judiciales genera consecuencias desastrosas para la entidad","100%",IF(K60="Si el hecho llegara a presentarse, tendría consecuencias o efectos mínimos sobre la entidad","20%",IF(K60="Si el hecho llegara a presentarse, tendría bajo impacto o efecto sobre la entidad","40%",IF(K60="Si el hecho llegara a presentarse, tendría medianas consecuencias o efectos sobre la entidad","60%",IF(K60="Si el hecho llegara a presentarse, tendría altas consecuencias o efectos sobre la entidad","80%",IF(K60="Si el hecho llegara a presentarse, tendría desastrosas consecuencias o efectos sobre la entidad","100%")))))))))))))))))))))))))))))</f>
        <v>80%</v>
      </c>
      <c r="N60" s="288" t="str">
        <f>VLOOKUP((I60&amp;L60),[3]Hoja1!$B$4:$C$28,2,0)</f>
        <v xml:space="preserve">Alto </v>
      </c>
      <c r="O60" s="190">
        <v>1</v>
      </c>
      <c r="P60" s="139" t="s">
        <v>469</v>
      </c>
      <c r="Q60" s="190" t="str">
        <f t="shared" si="5"/>
        <v>Probabilidad</v>
      </c>
      <c r="R60" s="190" t="s">
        <v>52</v>
      </c>
      <c r="S60" s="190" t="s">
        <v>57</v>
      </c>
      <c r="T60" s="191">
        <f>VLOOKUP(R60&amp;S60,[3]Hoja1!$Q$4:$R$9,2,0)</f>
        <v>0.45</v>
      </c>
      <c r="U60" s="190" t="s">
        <v>59</v>
      </c>
      <c r="V60" s="190" t="s">
        <v>62</v>
      </c>
      <c r="W60" s="190" t="s">
        <v>65</v>
      </c>
      <c r="X60" s="191">
        <f>IF(Q60="Probabilidad",($J$55*T60),IF(Q60="Impacto"," "))</f>
        <v>0.27</v>
      </c>
      <c r="Y60" s="191" t="str">
        <f>IF(Z60&lt;=20%,'[3]Tabla probabilidad'!$B$5,IF(Z60&lt;=40%,'[3]Tabla probabilidad'!$B$6,IF(Z60&lt;=60%,'[3]Tabla probabilidad'!$B$7,IF(Z60&lt;=80%,'[3]Tabla probabilidad'!$B$8,IF(Z60&lt;=100%,'[3]Tabla probabilidad'!$B$9)))))</f>
        <v>Muy Baja</v>
      </c>
      <c r="Z60" s="191">
        <f>IF(R60="Preventivo",(J60-(J60*T60)),IF(R60="Detectivo",(J60-(J60*T60)),IF(R60="Correctivo",(J60))))</f>
        <v>0.11</v>
      </c>
      <c r="AA60" s="282" t="str">
        <f>IF(AB60&lt;=20%,'[3]Tabla probabilidad'!$B$5,IF(AB60&lt;=40%,'[3]Tabla probabilidad'!$B$6,IF(AB60&lt;=60%,'[3]Tabla probabilidad'!$B$7,IF(AB60&lt;=80%,'[3]Tabla probabilidad'!$B$8,IF(AB60&lt;=100%,'[3]Tabla probabilidad'!$B$9)))))</f>
        <v>Muy Baja</v>
      </c>
      <c r="AB60" s="282">
        <f>AVERAGE(Z60:Z64)</f>
        <v>0.11399999999999999</v>
      </c>
      <c r="AC60" s="191" t="str">
        <f t="shared" si="6"/>
        <v>Moderado</v>
      </c>
      <c r="AD60" s="191">
        <f>IF(Q60="Probabilidad",(($M$55-0)),IF(Q60="Impacto",($M$55-($M$55*T60))))</f>
        <v>0.6</v>
      </c>
      <c r="AE60" s="282" t="str">
        <f>IF(AF60&lt;=20%,"Leve",IF(AF60&lt;=40%,"Menor",IF(AF60&lt;=60%,"Moderado",IF(AF60&lt;=80%,"Mayor",IF(AF60&lt;=100%,"Catastrófico")))))</f>
        <v>Moderado</v>
      </c>
      <c r="AF60" s="282">
        <f>AVERAGE(AD60:AD64)</f>
        <v>0.6</v>
      </c>
      <c r="AG60" s="285" t="str">
        <f>VLOOKUP(AA60&amp;AE60,[3]Hoja1!$B$4:$C$28,2,0)</f>
        <v>Moderado</v>
      </c>
      <c r="AH60" s="288" t="s">
        <v>284</v>
      </c>
      <c r="AI60" s="288"/>
      <c r="AJ60" s="288"/>
      <c r="AK60" s="288"/>
      <c r="AL60" s="288"/>
      <c r="AM60" s="288"/>
      <c r="AN60" s="288"/>
    </row>
    <row r="61" spans="1:298" ht="82.5" customHeight="1">
      <c r="A61" s="288"/>
      <c r="B61" s="286"/>
      <c r="C61" s="288"/>
      <c r="D61" s="290"/>
      <c r="E61" s="288"/>
      <c r="F61" s="288"/>
      <c r="G61" s="288"/>
      <c r="H61" s="288"/>
      <c r="I61" s="291"/>
      <c r="J61" s="292"/>
      <c r="K61" s="288"/>
      <c r="L61" s="289"/>
      <c r="M61" s="289"/>
      <c r="N61" s="288"/>
      <c r="O61" s="190">
        <v>2</v>
      </c>
      <c r="P61" s="139" t="s">
        <v>472</v>
      </c>
      <c r="Q61" s="190" t="str">
        <f t="shared" si="5"/>
        <v>Probabilidad</v>
      </c>
      <c r="R61" s="190" t="s">
        <v>52</v>
      </c>
      <c r="S61" s="190" t="s">
        <v>57</v>
      </c>
      <c r="T61" s="191">
        <f>VLOOKUP(R61&amp;S61,[3]Hoja1!$Q$4:$R$9,2,0)</f>
        <v>0.45</v>
      </c>
      <c r="U61" s="190" t="s">
        <v>59</v>
      </c>
      <c r="V61" s="190" t="s">
        <v>62</v>
      </c>
      <c r="W61" s="190" t="s">
        <v>65</v>
      </c>
      <c r="X61" s="191">
        <f t="shared" ref="X61:X64" si="18">IF(Q61="Probabilidad",($J$55*T61),IF(Q61="Impacto"," "))</f>
        <v>0.27</v>
      </c>
      <c r="Y61" s="191" t="str">
        <f>IF(Z61&lt;=20%,'[3]Tabla probabilidad'!$B$5,IF(Z61&lt;=40%,'[3]Tabla probabilidad'!$B$6,IF(Z61&lt;=60%,'[3]Tabla probabilidad'!$B$7,IF(Z61&lt;=80%,'[3]Tabla probabilidad'!$B$8,IF(Z61&lt;=100%,'[3]Tabla probabilidad'!$B$9)))))</f>
        <v>Muy Baja</v>
      </c>
      <c r="Z61" s="191">
        <f>IF(R61="Preventivo",(J60-(J60*T61)),IF(R61="Detectivo",(J60-(J60*T61)),IF(R61="Correctivo",(J60))))</f>
        <v>0.11</v>
      </c>
      <c r="AA61" s="283"/>
      <c r="AB61" s="283"/>
      <c r="AC61" s="191" t="str">
        <f t="shared" si="6"/>
        <v>Moderado</v>
      </c>
      <c r="AD61" s="191">
        <f t="shared" ref="AD61:AD64" si="19">IF(Q61="Probabilidad",(($M$55-0)),IF(Q61="Impacto",($M$55-($M$55*T61))))</f>
        <v>0.6</v>
      </c>
      <c r="AE61" s="283"/>
      <c r="AF61" s="283"/>
      <c r="AG61" s="286"/>
      <c r="AH61" s="288"/>
      <c r="AI61" s="288"/>
      <c r="AJ61" s="288"/>
      <c r="AK61" s="288"/>
      <c r="AL61" s="288"/>
      <c r="AM61" s="288"/>
      <c r="AN61" s="288"/>
    </row>
    <row r="62" spans="1:298" ht="51" customHeight="1">
      <c r="A62" s="288"/>
      <c r="B62" s="286"/>
      <c r="C62" s="288"/>
      <c r="D62" s="290"/>
      <c r="E62" s="288"/>
      <c r="F62" s="288"/>
      <c r="G62" s="288"/>
      <c r="H62" s="288"/>
      <c r="I62" s="291"/>
      <c r="J62" s="292"/>
      <c r="K62" s="288"/>
      <c r="L62" s="289"/>
      <c r="M62" s="289"/>
      <c r="N62" s="288"/>
      <c r="O62" s="190">
        <v>3</v>
      </c>
      <c r="P62" s="139" t="s">
        <v>365</v>
      </c>
      <c r="Q62" s="190" t="str">
        <f t="shared" si="5"/>
        <v>Probabilidad</v>
      </c>
      <c r="R62" s="190" t="s">
        <v>53</v>
      </c>
      <c r="S62" s="190" t="s">
        <v>57</v>
      </c>
      <c r="T62" s="191">
        <f>VLOOKUP(R62&amp;S62,[3]Hoja1!$Q$4:$R$9,2,0)</f>
        <v>0.35</v>
      </c>
      <c r="U62" s="190" t="s">
        <v>59</v>
      </c>
      <c r="V62" s="190" t="s">
        <v>62</v>
      </c>
      <c r="W62" s="190" t="s">
        <v>65</v>
      </c>
      <c r="X62" s="191">
        <f t="shared" si="18"/>
        <v>0.21</v>
      </c>
      <c r="Y62" s="191" t="str">
        <f>IF(Z62&lt;=20%,'[3]Tabla probabilidad'!$B$5,IF(Z62&lt;=40%,'[3]Tabla probabilidad'!$B$6,IF(Z62&lt;=60%,'[3]Tabla probabilidad'!$B$7,IF(Z62&lt;=80%,'[3]Tabla probabilidad'!$B$8,IF(Z62&lt;=100%,'[3]Tabla probabilidad'!$B$9)))))</f>
        <v>Muy Baja</v>
      </c>
      <c r="Z62" s="191">
        <f>IF(R62="Preventivo",(J60-(J60*T62)),IF(R62="Detectivo",(J60-(J60*T62)),IF(R62="Correctivo",(J60))))</f>
        <v>0.13</v>
      </c>
      <c r="AA62" s="283"/>
      <c r="AB62" s="283"/>
      <c r="AC62" s="191" t="str">
        <f t="shared" si="6"/>
        <v>Moderado</v>
      </c>
      <c r="AD62" s="191">
        <f t="shared" si="19"/>
        <v>0.6</v>
      </c>
      <c r="AE62" s="283"/>
      <c r="AF62" s="283"/>
      <c r="AG62" s="286"/>
      <c r="AH62" s="288"/>
      <c r="AI62" s="288"/>
      <c r="AJ62" s="288"/>
      <c r="AK62" s="288"/>
      <c r="AL62" s="288"/>
      <c r="AM62" s="288"/>
      <c r="AN62" s="288"/>
    </row>
    <row r="63" spans="1:298" ht="123" customHeight="1">
      <c r="A63" s="288"/>
      <c r="B63" s="286"/>
      <c r="C63" s="288"/>
      <c r="D63" s="290"/>
      <c r="E63" s="288"/>
      <c r="F63" s="288"/>
      <c r="G63" s="288"/>
      <c r="H63" s="288"/>
      <c r="I63" s="291"/>
      <c r="J63" s="292"/>
      <c r="K63" s="288"/>
      <c r="L63" s="289"/>
      <c r="M63" s="289"/>
      <c r="N63" s="288"/>
      <c r="O63" s="190">
        <v>4</v>
      </c>
      <c r="P63" s="139" t="s">
        <v>470</v>
      </c>
      <c r="Q63" s="190" t="str">
        <f t="shared" si="5"/>
        <v>Probabilidad</v>
      </c>
      <c r="R63" s="190" t="s">
        <v>52</v>
      </c>
      <c r="S63" s="190" t="s">
        <v>57</v>
      </c>
      <c r="T63" s="191">
        <f>VLOOKUP(R63&amp;S63,[3]Hoja1!$Q$4:$R$9,2,0)</f>
        <v>0.45</v>
      </c>
      <c r="U63" s="190" t="s">
        <v>59</v>
      </c>
      <c r="V63" s="190" t="s">
        <v>62</v>
      </c>
      <c r="W63" s="190" t="s">
        <v>65</v>
      </c>
      <c r="X63" s="191">
        <f t="shared" si="18"/>
        <v>0.27</v>
      </c>
      <c r="Y63" s="191" t="str">
        <f>IF(Z63&lt;=20%,'[3]Tabla probabilidad'!$B$5,IF(Z63&lt;=40%,'[3]Tabla probabilidad'!$B$6,IF(Z63&lt;=60%,'[3]Tabla probabilidad'!$B$7,IF(Z63&lt;=80%,'[3]Tabla probabilidad'!$B$8,IF(Z63&lt;=100%,'[3]Tabla probabilidad'!$B$9)))))</f>
        <v>Muy Baja</v>
      </c>
      <c r="Z63" s="191">
        <f>IF(R63="Preventivo",(J60-(J60*T63)),IF(R63="Detectivo",(J60-(J60*T63)),IF(R63="Correctivo",(J60))))</f>
        <v>0.11</v>
      </c>
      <c r="AA63" s="283"/>
      <c r="AB63" s="283"/>
      <c r="AC63" s="191" t="str">
        <f t="shared" si="6"/>
        <v>Moderado</v>
      </c>
      <c r="AD63" s="191">
        <f t="shared" si="19"/>
        <v>0.6</v>
      </c>
      <c r="AE63" s="283"/>
      <c r="AF63" s="283"/>
      <c r="AG63" s="286"/>
      <c r="AH63" s="288"/>
      <c r="AI63" s="288"/>
      <c r="AJ63" s="288"/>
      <c r="AK63" s="288"/>
      <c r="AL63" s="288"/>
      <c r="AM63" s="288"/>
      <c r="AN63" s="288"/>
    </row>
    <row r="64" spans="1:298" ht="174" customHeight="1">
      <c r="A64" s="288"/>
      <c r="B64" s="287"/>
      <c r="C64" s="288"/>
      <c r="D64" s="290"/>
      <c r="E64" s="288"/>
      <c r="F64" s="288"/>
      <c r="G64" s="288"/>
      <c r="H64" s="288"/>
      <c r="I64" s="291"/>
      <c r="J64" s="292"/>
      <c r="K64" s="288"/>
      <c r="L64" s="289"/>
      <c r="M64" s="289"/>
      <c r="N64" s="288"/>
      <c r="O64" s="190">
        <v>5</v>
      </c>
      <c r="P64" s="140" t="s">
        <v>471</v>
      </c>
      <c r="Q64" s="190" t="str">
        <f t="shared" si="5"/>
        <v>Probabilidad</v>
      </c>
      <c r="R64" s="190" t="s">
        <v>52</v>
      </c>
      <c r="S64" s="190" t="s">
        <v>57</v>
      </c>
      <c r="T64" s="191">
        <f>VLOOKUP(R64&amp;S64,[3]Hoja1!$Q$4:$R$9,2,0)</f>
        <v>0.45</v>
      </c>
      <c r="U64" s="190" t="s">
        <v>59</v>
      </c>
      <c r="V64" s="190" t="s">
        <v>62</v>
      </c>
      <c r="W64" s="190" t="s">
        <v>65</v>
      </c>
      <c r="X64" s="191">
        <f t="shared" si="18"/>
        <v>0.27</v>
      </c>
      <c r="Y64" s="191" t="str">
        <f>IF(Z64&lt;=20%,'[3]Tabla probabilidad'!$B$5,IF(Z64&lt;=40%,'[3]Tabla probabilidad'!$B$6,IF(Z64&lt;=60%,'[3]Tabla probabilidad'!$B$7,IF(Z64&lt;=80%,'[3]Tabla probabilidad'!$B$8,IF(Z64&lt;=100%,'[3]Tabla probabilidad'!$B$9)))))</f>
        <v>Muy Baja</v>
      </c>
      <c r="Z64" s="191">
        <f>IF(R64="Preventivo",(J60-(J60*T64)),IF(R64="Detectivo",(J60-(J60*T64)),IF(R64="Correctivo",(J60))))</f>
        <v>0.11</v>
      </c>
      <c r="AA64" s="284"/>
      <c r="AB64" s="284"/>
      <c r="AC64" s="191" t="str">
        <f t="shared" si="6"/>
        <v>Moderado</v>
      </c>
      <c r="AD64" s="191">
        <f t="shared" si="19"/>
        <v>0.6</v>
      </c>
      <c r="AE64" s="284"/>
      <c r="AF64" s="284"/>
      <c r="AG64" s="287"/>
      <c r="AH64" s="288"/>
      <c r="AI64" s="288"/>
      <c r="AJ64" s="288"/>
      <c r="AK64" s="288"/>
      <c r="AL64" s="288"/>
      <c r="AM64" s="288"/>
      <c r="AN64" s="288"/>
    </row>
  </sheetData>
  <mergeCells count="332">
    <mergeCell ref="B60:B64"/>
    <mergeCell ref="B10:B14"/>
    <mergeCell ref="K45:K49"/>
    <mergeCell ref="L45:L49"/>
    <mergeCell ref="M45:M49"/>
    <mergeCell ref="N45:N49"/>
    <mergeCell ref="AA45:AA49"/>
    <mergeCell ref="K40:K44"/>
    <mergeCell ref="L40:L44"/>
    <mergeCell ref="M40:M44"/>
    <mergeCell ref="N40:N44"/>
    <mergeCell ref="AA40:AA44"/>
    <mergeCell ref="K15:K19"/>
    <mergeCell ref="L15:L19"/>
    <mergeCell ref="M15:M19"/>
    <mergeCell ref="N15:N19"/>
    <mergeCell ref="AA15:AA19"/>
    <mergeCell ref="N20:N24"/>
    <mergeCell ref="AA20:AA24"/>
    <mergeCell ref="F10:F14"/>
    <mergeCell ref="K10:K14"/>
    <mergeCell ref="N25:N29"/>
    <mergeCell ref="C60:C64"/>
    <mergeCell ref="D20:D24"/>
    <mergeCell ref="AE15:AE19"/>
    <mergeCell ref="AG15:AG19"/>
    <mergeCell ref="AB15:AB19"/>
    <mergeCell ref="AF15:AF19"/>
    <mergeCell ref="A15:A19"/>
    <mergeCell ref="C15:C19"/>
    <mergeCell ref="D15:D19"/>
    <mergeCell ref="E15:E19"/>
    <mergeCell ref="F15:F19"/>
    <mergeCell ref="G15:G19"/>
    <mergeCell ref="H15:H19"/>
    <mergeCell ref="I15:I19"/>
    <mergeCell ref="J15:J19"/>
    <mergeCell ref="B15:B19"/>
    <mergeCell ref="A60:A64"/>
    <mergeCell ref="D60:D64"/>
    <mergeCell ref="E60:E64"/>
    <mergeCell ref="F60:F64"/>
    <mergeCell ref="C20:C24"/>
    <mergeCell ref="G60:G64"/>
    <mergeCell ref="H60:H64"/>
    <mergeCell ref="I60:I64"/>
    <mergeCell ref="AH20:AH24"/>
    <mergeCell ref="AG35:AG39"/>
    <mergeCell ref="AB40:AB44"/>
    <mergeCell ref="AE40:AE44"/>
    <mergeCell ref="AF40:AF44"/>
    <mergeCell ref="AG40:AG44"/>
    <mergeCell ref="A40:A44"/>
    <mergeCell ref="C40:C44"/>
    <mergeCell ref="D40:D44"/>
    <mergeCell ref="E40:E44"/>
    <mergeCell ref="F40:F44"/>
    <mergeCell ref="G40:G44"/>
    <mergeCell ref="H40:H44"/>
    <mergeCell ref="I40:I44"/>
    <mergeCell ref="J40:J44"/>
    <mergeCell ref="B40:B44"/>
    <mergeCell ref="J60:J64"/>
    <mergeCell ref="C45:C49"/>
    <mergeCell ref="D45:D49"/>
    <mergeCell ref="E45:E49"/>
    <mergeCell ref="F45:F49"/>
    <mergeCell ref="G45:G49"/>
    <mergeCell ref="H45:H49"/>
    <mergeCell ref="I45:I49"/>
    <mergeCell ref="J45:J49"/>
    <mergeCell ref="D50:D54"/>
    <mergeCell ref="E50:E54"/>
    <mergeCell ref="F50:F54"/>
    <mergeCell ref="G50:G54"/>
    <mergeCell ref="H50:H54"/>
    <mergeCell ref="I50:I54"/>
    <mergeCell ref="J50:J54"/>
    <mergeCell ref="G10:G14"/>
    <mergeCell ref="H10:H14"/>
    <mergeCell ref="I10:I14"/>
    <mergeCell ref="J10:J14"/>
    <mergeCell ref="A10:A14"/>
    <mergeCell ref="C10:C14"/>
    <mergeCell ref="D10:D14"/>
    <mergeCell ref="E10:E14"/>
    <mergeCell ref="A20:A24"/>
    <mergeCell ref="B20:B24"/>
    <mergeCell ref="E20:E24"/>
    <mergeCell ref="F20:F24"/>
    <mergeCell ref="G20:G24"/>
    <mergeCell ref="H20:H24"/>
    <mergeCell ref="I20:I24"/>
    <mergeCell ref="J20:J24"/>
    <mergeCell ref="AN50:AN54"/>
    <mergeCell ref="AE50:AE54"/>
    <mergeCell ref="AF50:AF54"/>
    <mergeCell ref="AG50:AG54"/>
    <mergeCell ref="AH50:AH54"/>
    <mergeCell ref="AI50:AI54"/>
    <mergeCell ref="A35:A39"/>
    <mergeCell ref="C35:C39"/>
    <mergeCell ref="D35:D39"/>
    <mergeCell ref="E35:E39"/>
    <mergeCell ref="F35:F39"/>
    <mergeCell ref="G35:G39"/>
    <mergeCell ref="H35:H39"/>
    <mergeCell ref="I35:I39"/>
    <mergeCell ref="J35:J39"/>
    <mergeCell ref="AB45:AB49"/>
    <mergeCell ref="AE45:AE49"/>
    <mergeCell ref="AF45:AF49"/>
    <mergeCell ref="AG45:AG49"/>
    <mergeCell ref="A45:A49"/>
    <mergeCell ref="B45:B49"/>
    <mergeCell ref="B35:B39"/>
    <mergeCell ref="A50:A54"/>
    <mergeCell ref="C50:C54"/>
    <mergeCell ref="AF25:AF29"/>
    <mergeCell ref="AG25:AG29"/>
    <mergeCell ref="AH25:AH29"/>
    <mergeCell ref="AI25:AI29"/>
    <mergeCell ref="AJ25:AJ29"/>
    <mergeCell ref="AK25:AK29"/>
    <mergeCell ref="AL25:AL29"/>
    <mergeCell ref="AM25:AM29"/>
    <mergeCell ref="AM50:AM54"/>
    <mergeCell ref="AJ50:AJ54"/>
    <mergeCell ref="AK50:AK54"/>
    <mergeCell ref="AL50:AL54"/>
    <mergeCell ref="AJ45:AJ49"/>
    <mergeCell ref="AK45:AK49"/>
    <mergeCell ref="AL45:AL49"/>
    <mergeCell ref="AM45:AM49"/>
    <mergeCell ref="AH35:AH39"/>
    <mergeCell ref="AI35:AI39"/>
    <mergeCell ref="AJ35:AJ39"/>
    <mergeCell ref="AK35:AK39"/>
    <mergeCell ref="AL35:AL39"/>
    <mergeCell ref="AM35:AM39"/>
    <mergeCell ref="A30:A34"/>
    <mergeCell ref="C30:C34"/>
    <mergeCell ref="D30:D34"/>
    <mergeCell ref="E30:E34"/>
    <mergeCell ref="F30:F34"/>
    <mergeCell ref="L30:L34"/>
    <mergeCell ref="M30:M34"/>
    <mergeCell ref="G30:G34"/>
    <mergeCell ref="H30:H34"/>
    <mergeCell ref="I30:I34"/>
    <mergeCell ref="J30:J34"/>
    <mergeCell ref="K30:K34"/>
    <mergeCell ref="B30:B34"/>
    <mergeCell ref="AL8:AL9"/>
    <mergeCell ref="AM8:AM9"/>
    <mergeCell ref="AN8:AN9"/>
    <mergeCell ref="AI8:AI9"/>
    <mergeCell ref="AJ8:AJ9"/>
    <mergeCell ref="AG8:AG9"/>
    <mergeCell ref="AH8:AH9"/>
    <mergeCell ref="Z8:Z9"/>
    <mergeCell ref="N30:N34"/>
    <mergeCell ref="N8:N9"/>
    <mergeCell ref="X8:X9"/>
    <mergeCell ref="Q8:Q9"/>
    <mergeCell ref="R8:W8"/>
    <mergeCell ref="AH30:AH34"/>
    <mergeCell ref="Y8:Y9"/>
    <mergeCell ref="AC8:AC9"/>
    <mergeCell ref="AD8:AD9"/>
    <mergeCell ref="P8:P9"/>
    <mergeCell ref="AB30:AB34"/>
    <mergeCell ref="AA30:AA34"/>
    <mergeCell ref="AF30:AF34"/>
    <mergeCell ref="AE30:AE34"/>
    <mergeCell ref="AG30:AG34"/>
    <mergeCell ref="AN30:AN3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50:K54"/>
    <mergeCell ref="L50:L54"/>
    <mergeCell ref="M50:M54"/>
    <mergeCell ref="N50:N54"/>
    <mergeCell ref="AA50:AA54"/>
    <mergeCell ref="AB50:AB54"/>
    <mergeCell ref="B50:B54"/>
    <mergeCell ref="AN10:AN14"/>
    <mergeCell ref="AE10:AE14"/>
    <mergeCell ref="AF10:AF14"/>
    <mergeCell ref="AG10:AG14"/>
    <mergeCell ref="AH10:AH14"/>
    <mergeCell ref="AI10:AI14"/>
    <mergeCell ref="L10:L14"/>
    <mergeCell ref="M10:M14"/>
    <mergeCell ref="N10:N14"/>
    <mergeCell ref="AA10:AA14"/>
    <mergeCell ref="AB10:AB14"/>
    <mergeCell ref="AM10:AM14"/>
    <mergeCell ref="AJ10:AJ14"/>
    <mergeCell ref="AK10:AK14"/>
    <mergeCell ref="AL10:AL14"/>
    <mergeCell ref="K25:K29"/>
    <mergeCell ref="L25:L29"/>
    <mergeCell ref="A25:A29"/>
    <mergeCell ref="C25:C29"/>
    <mergeCell ref="D25:D29"/>
    <mergeCell ref="E25:E29"/>
    <mergeCell ref="F25:F29"/>
    <mergeCell ref="G25:G29"/>
    <mergeCell ref="H25:H29"/>
    <mergeCell ref="I25:I29"/>
    <mergeCell ref="J25:J29"/>
    <mergeCell ref="M25:M29"/>
    <mergeCell ref="B25:B29"/>
    <mergeCell ref="AH60:AH64"/>
    <mergeCell ref="AI60:AI64"/>
    <mergeCell ref="AJ60:AJ64"/>
    <mergeCell ref="AK60:AK64"/>
    <mergeCell ref="AL60:AL64"/>
    <mergeCell ref="K35:K39"/>
    <mergeCell ref="L35:L39"/>
    <mergeCell ref="M35:M39"/>
    <mergeCell ref="N35:N39"/>
    <mergeCell ref="AA35:AA39"/>
    <mergeCell ref="AB35:AB39"/>
    <mergeCell ref="AE35:AE39"/>
    <mergeCell ref="AF35:AF39"/>
    <mergeCell ref="AI30:AI34"/>
    <mergeCell ref="AJ30:AJ34"/>
    <mergeCell ref="AK30:AK34"/>
    <mergeCell ref="AL30:AL34"/>
    <mergeCell ref="AA25:AA29"/>
    <mergeCell ref="AB25:AB29"/>
    <mergeCell ref="AE25:AE29"/>
    <mergeCell ref="AH45:AH49"/>
    <mergeCell ref="AI45:AI49"/>
    <mergeCell ref="AM60:AM64"/>
    <mergeCell ref="AN60:AN64"/>
    <mergeCell ref="K60:K64"/>
    <mergeCell ref="L60:L64"/>
    <mergeCell ref="M60:M64"/>
    <mergeCell ref="N60:N64"/>
    <mergeCell ref="AA60:AA64"/>
    <mergeCell ref="AB60:AB64"/>
    <mergeCell ref="AE60:AE64"/>
    <mergeCell ref="AF60:AF64"/>
    <mergeCell ref="AG60:AG64"/>
    <mergeCell ref="AN45:AN49"/>
    <mergeCell ref="AK15:AK19"/>
    <mergeCell ref="AL15:AL19"/>
    <mergeCell ref="AM15:AM19"/>
    <mergeCell ref="AN15:AN19"/>
    <mergeCell ref="AH40:AH44"/>
    <mergeCell ref="AI40:AI44"/>
    <mergeCell ref="AJ40:AJ44"/>
    <mergeCell ref="AK40:AK44"/>
    <mergeCell ref="AL40:AL44"/>
    <mergeCell ref="AM40:AM44"/>
    <mergeCell ref="AN40:AN44"/>
    <mergeCell ref="AM30:AM34"/>
    <mergeCell ref="AH15:AH19"/>
    <mergeCell ref="AI15:AI19"/>
    <mergeCell ref="AJ15:AJ19"/>
    <mergeCell ref="AN25:AN29"/>
    <mergeCell ref="AI20:AI24"/>
    <mergeCell ref="AJ20:AJ24"/>
    <mergeCell ref="AK20:AK24"/>
    <mergeCell ref="AL20:AL24"/>
    <mergeCell ref="AM20:AM24"/>
    <mergeCell ref="AN20:AN24"/>
    <mergeCell ref="AN35:AN39"/>
    <mergeCell ref="AG20:AG24"/>
    <mergeCell ref="M20:M24"/>
    <mergeCell ref="L20:L24"/>
    <mergeCell ref="K20:K24"/>
    <mergeCell ref="AF20:AF24"/>
    <mergeCell ref="AE20:AE24"/>
    <mergeCell ref="AB20:AB24"/>
    <mergeCell ref="A55:A59"/>
    <mergeCell ref="B55:B59"/>
    <mergeCell ref="C55:C59"/>
    <mergeCell ref="D55:D59"/>
    <mergeCell ref="E55:E59"/>
    <mergeCell ref="F55:F59"/>
    <mergeCell ref="G55:G59"/>
    <mergeCell ref="H55:H59"/>
    <mergeCell ref="I55:I59"/>
    <mergeCell ref="J55:J59"/>
    <mergeCell ref="K55:K59"/>
    <mergeCell ref="L55:L59"/>
    <mergeCell ref="M55:M59"/>
    <mergeCell ref="N55:N59"/>
    <mergeCell ref="AA55:AA59"/>
    <mergeCell ref="AB55:AB59"/>
    <mergeCell ref="AE55:AE59"/>
    <mergeCell ref="AF55:AF59"/>
    <mergeCell ref="AG55:AG59"/>
    <mergeCell ref="AH55:AH59"/>
    <mergeCell ref="AI55:AI59"/>
    <mergeCell ref="AJ55:AJ59"/>
    <mergeCell ref="AK55:AK59"/>
    <mergeCell ref="AL55:AL59"/>
    <mergeCell ref="AM55:AM59"/>
    <mergeCell ref="AN55:AN59"/>
  </mergeCells>
  <conditionalFormatting sqref="N20 N40 N45 N30">
    <cfRule type="containsText" dxfId="3668" priority="619" operator="containsText" text="Extremo">
      <formula>NOT(ISERROR(SEARCH("Extremo",N20)))</formula>
    </cfRule>
    <cfRule type="containsText" dxfId="3667" priority="620" operator="containsText" text="Alto">
      <formula>NOT(ISERROR(SEARCH("Alto",N20)))</formula>
    </cfRule>
    <cfRule type="containsText" dxfId="3666" priority="621" operator="containsText" text="Bajo">
      <formula>NOT(ISERROR(SEARCH("Bajo",N20)))</formula>
    </cfRule>
    <cfRule type="containsText" dxfId="3665" priority="622" operator="containsText" text="Moderado">
      <formula>NOT(ISERROR(SEARCH("Moderado",N20)))</formula>
    </cfRule>
    <cfRule type="containsText" dxfId="3664" priority="623" operator="containsText" text="Extremo">
      <formula>NOT(ISERROR(SEARCH("Extremo",N20)))</formula>
    </cfRule>
  </conditionalFormatting>
  <conditionalFormatting sqref="Y10:Y14 Y20:Y34">
    <cfRule type="containsText" dxfId="3663" priority="613" operator="containsText" text="Muy Alta">
      <formula>NOT(ISERROR(SEARCH("Muy Alta",Y10)))</formula>
    </cfRule>
    <cfRule type="containsText" dxfId="3662" priority="614" operator="containsText" text="Alta">
      <formula>NOT(ISERROR(SEARCH("Alta",Y10)))</formula>
    </cfRule>
    <cfRule type="containsText" dxfId="3661" priority="615" operator="containsText" text="Media">
      <formula>NOT(ISERROR(SEARCH("Media",Y10)))</formula>
    </cfRule>
    <cfRule type="containsText" dxfId="3660" priority="616" operator="containsText" text="Muy Baja">
      <formula>NOT(ISERROR(SEARCH("Muy Baja",Y10)))</formula>
    </cfRule>
    <cfRule type="containsText" dxfId="3659" priority="617" operator="containsText" text="Baja">
      <formula>NOT(ISERROR(SEARCH("Baja",Y10)))</formula>
    </cfRule>
    <cfRule type="containsText" dxfId="3658" priority="618" operator="containsText" text="Muy Baja">
      <formula>NOT(ISERROR(SEARCH("Muy Baja",Y10)))</formula>
    </cfRule>
  </conditionalFormatting>
  <conditionalFormatting sqref="AC10:AC14 AC20:AC34">
    <cfRule type="containsText" dxfId="3657" priority="608" operator="containsText" text="Catastrófico">
      <formula>NOT(ISERROR(SEARCH("Catastrófico",AC10)))</formula>
    </cfRule>
    <cfRule type="containsText" dxfId="3656" priority="609" operator="containsText" text="Mayor">
      <formula>NOT(ISERROR(SEARCH("Mayor",AC10)))</formula>
    </cfRule>
    <cfRule type="containsText" dxfId="3655" priority="610" operator="containsText" text="Moderado">
      <formula>NOT(ISERROR(SEARCH("Moderado",AC10)))</formula>
    </cfRule>
    <cfRule type="containsText" dxfId="3654" priority="611" operator="containsText" text="Menor">
      <formula>NOT(ISERROR(SEARCH("Menor",AC10)))</formula>
    </cfRule>
    <cfRule type="containsText" dxfId="3653" priority="612" operator="containsText" text="Leve">
      <formula>NOT(ISERROR(SEARCH("Leve",AC10)))</formula>
    </cfRule>
  </conditionalFormatting>
  <conditionalFormatting sqref="AA10:AA14 AA20:AA34">
    <cfRule type="containsText" dxfId="3652" priority="603" operator="containsText" text="Muy Alta">
      <formula>NOT(ISERROR(SEARCH("Muy Alta",AA10)))</formula>
    </cfRule>
    <cfRule type="containsText" dxfId="3651" priority="604" operator="containsText" text="Alta">
      <formula>NOT(ISERROR(SEARCH("Alta",AA10)))</formula>
    </cfRule>
    <cfRule type="containsText" dxfId="3650" priority="605" operator="containsText" text="Media">
      <formula>NOT(ISERROR(SEARCH("Media",AA10)))</formula>
    </cfRule>
    <cfRule type="containsText" dxfId="3649" priority="606" operator="containsText" text="Baja">
      <formula>NOT(ISERROR(SEARCH("Baja",AA10)))</formula>
    </cfRule>
    <cfRule type="containsText" dxfId="3648" priority="607" operator="containsText" text="Muy Baja">
      <formula>NOT(ISERROR(SEARCH("Muy Baja",AA10)))</formula>
    </cfRule>
  </conditionalFormatting>
  <conditionalFormatting sqref="AE10:AE14 AE20:AE34">
    <cfRule type="containsText" dxfId="3647" priority="598" operator="containsText" text="Catastrófico">
      <formula>NOT(ISERROR(SEARCH("Catastrófico",AE10)))</formula>
    </cfRule>
    <cfRule type="containsText" dxfId="3646" priority="599" operator="containsText" text="Moderado">
      <formula>NOT(ISERROR(SEARCH("Moderado",AE10)))</formula>
    </cfRule>
    <cfRule type="containsText" dxfId="3645" priority="600" operator="containsText" text="Menor">
      <formula>NOT(ISERROR(SEARCH("Menor",AE10)))</formula>
    </cfRule>
    <cfRule type="containsText" dxfId="3644" priority="601" operator="containsText" text="Leve">
      <formula>NOT(ISERROR(SEARCH("Leve",AE10)))</formula>
    </cfRule>
    <cfRule type="containsText" dxfId="3643" priority="602" operator="containsText" text="Mayor">
      <formula>NOT(ISERROR(SEARCH("Mayor",AE10)))</formula>
    </cfRule>
  </conditionalFormatting>
  <conditionalFormatting sqref="I20 I40 I45 I30">
    <cfRule type="containsText" dxfId="3642" priority="577" operator="containsText" text="Muy Baja">
      <formula>NOT(ISERROR(SEARCH("Muy Baja",I20)))</formula>
    </cfRule>
    <cfRule type="containsText" dxfId="3641" priority="578" operator="containsText" text="Baja">
      <formula>NOT(ISERROR(SEARCH("Baja",I20)))</formula>
    </cfRule>
    <cfRule type="containsText" dxfId="3640" priority="580" operator="containsText" text="Muy Alta">
      <formula>NOT(ISERROR(SEARCH("Muy Alta",I20)))</formula>
    </cfRule>
    <cfRule type="containsText" dxfId="3639" priority="581" operator="containsText" text="Alta">
      <formula>NOT(ISERROR(SEARCH("Alta",I20)))</formula>
    </cfRule>
    <cfRule type="containsText" dxfId="3638" priority="582" operator="containsText" text="Media">
      <formula>NOT(ISERROR(SEARCH("Media",I20)))</formula>
    </cfRule>
    <cfRule type="containsText" dxfId="3637" priority="583" operator="containsText" text="Media">
      <formula>NOT(ISERROR(SEARCH("Media",I20)))</formula>
    </cfRule>
    <cfRule type="containsText" dxfId="3636" priority="584" operator="containsText" text="Media">
      <formula>NOT(ISERROR(SEARCH("Media",I20)))</formula>
    </cfRule>
    <cfRule type="containsText" dxfId="3635" priority="585" operator="containsText" text="Muy Baja">
      <formula>NOT(ISERROR(SEARCH("Muy Baja",I20)))</formula>
    </cfRule>
    <cfRule type="containsText" dxfId="3634" priority="586" operator="containsText" text="Baja">
      <formula>NOT(ISERROR(SEARCH("Baja",I20)))</formula>
    </cfRule>
    <cfRule type="containsText" dxfId="3633" priority="587" operator="containsText" text="Muy Baja">
      <formula>NOT(ISERROR(SEARCH("Muy Baja",I20)))</formula>
    </cfRule>
    <cfRule type="containsText" dxfId="3632" priority="588" operator="containsText" text="Muy Baja">
      <formula>NOT(ISERROR(SEARCH("Muy Baja",I20)))</formula>
    </cfRule>
    <cfRule type="containsText" dxfId="3631" priority="589" operator="containsText" text="Muy Baja">
      <formula>NOT(ISERROR(SEARCH("Muy Baja",I20)))</formula>
    </cfRule>
    <cfRule type="containsText" dxfId="3630" priority="590" operator="containsText" text="Muy Baja'Tabla probabilidad'!">
      <formula>NOT(ISERROR(SEARCH("Muy Baja'Tabla probabilidad'!",I20)))</formula>
    </cfRule>
    <cfRule type="containsText" dxfId="3629" priority="591" operator="containsText" text="Muy bajo">
      <formula>NOT(ISERROR(SEARCH("Muy bajo",I20)))</formula>
    </cfRule>
    <cfRule type="containsText" dxfId="3628" priority="592" operator="containsText" text="Alta">
      <formula>NOT(ISERROR(SEARCH("Alta",I20)))</formula>
    </cfRule>
    <cfRule type="containsText" dxfId="3627" priority="593" operator="containsText" text="Media">
      <formula>NOT(ISERROR(SEARCH("Media",I20)))</formula>
    </cfRule>
    <cfRule type="containsText" dxfId="3626" priority="594" operator="containsText" text="Baja">
      <formula>NOT(ISERROR(SEARCH("Baja",I20)))</formula>
    </cfRule>
    <cfRule type="containsText" dxfId="3625" priority="595" operator="containsText" text="Muy baja">
      <formula>NOT(ISERROR(SEARCH("Muy baja",I20)))</formula>
    </cfRule>
    <cfRule type="cellIs" dxfId="3624" priority="596" operator="between">
      <formula>1</formula>
      <formula>2</formula>
    </cfRule>
    <cfRule type="cellIs" dxfId="3623" priority="597" operator="between">
      <formula>0</formula>
      <formula>2</formula>
    </cfRule>
  </conditionalFormatting>
  <conditionalFormatting sqref="I20 I40 I45 I30">
    <cfRule type="containsText" dxfId="3622" priority="579" operator="containsText" text="Muy Alta">
      <formula>NOT(ISERROR(SEARCH("Muy Alta",I20)))</formula>
    </cfRule>
  </conditionalFormatting>
  <conditionalFormatting sqref="AG20">
    <cfRule type="containsText" dxfId="3621" priority="568" operator="containsText" text="Extremo">
      <formula>NOT(ISERROR(SEARCH("Extremo",AG20)))</formula>
    </cfRule>
    <cfRule type="containsText" dxfId="3620" priority="569" operator="containsText" text="Alto">
      <formula>NOT(ISERROR(SEARCH("Alto",AG20)))</formula>
    </cfRule>
    <cfRule type="containsText" dxfId="3619" priority="570" operator="containsText" text="Moderado">
      <formula>NOT(ISERROR(SEARCH("Moderado",AG20)))</formula>
    </cfRule>
    <cfRule type="containsText" dxfId="3618" priority="571" operator="containsText" text="Menor">
      <formula>NOT(ISERROR(SEARCH("Menor",AG20)))</formula>
    </cfRule>
    <cfRule type="containsText" dxfId="3617" priority="572" operator="containsText" text="Bajo">
      <formula>NOT(ISERROR(SEARCH("Bajo",AG20)))</formula>
    </cfRule>
    <cfRule type="containsText" dxfId="3616" priority="573" operator="containsText" text="Moderado">
      <formula>NOT(ISERROR(SEARCH("Moderado",AG20)))</formula>
    </cfRule>
    <cfRule type="containsText" dxfId="3615" priority="574" operator="containsText" text="Extremo">
      <formula>NOT(ISERROR(SEARCH("Extremo",AG20)))</formula>
    </cfRule>
    <cfRule type="containsText" dxfId="3614" priority="575" operator="containsText" text="Baja">
      <formula>NOT(ISERROR(SEARCH("Baja",AG20)))</formula>
    </cfRule>
    <cfRule type="containsText" dxfId="3613" priority="576" operator="containsText" text="Alto">
      <formula>NOT(ISERROR(SEARCH("Alto",AG20)))</formula>
    </cfRule>
  </conditionalFormatting>
  <conditionalFormatting sqref="AG30">
    <cfRule type="containsText" dxfId="3612" priority="559" operator="containsText" text="Extremo">
      <formula>NOT(ISERROR(SEARCH("Extremo",AG30)))</formula>
    </cfRule>
    <cfRule type="containsText" dxfId="3611" priority="560" operator="containsText" text="Alto">
      <formula>NOT(ISERROR(SEARCH("Alto",AG30)))</formula>
    </cfRule>
    <cfRule type="containsText" dxfId="3610" priority="561" operator="containsText" text="Moderado">
      <formula>NOT(ISERROR(SEARCH("Moderado",AG30)))</formula>
    </cfRule>
    <cfRule type="containsText" dxfId="3609" priority="562" operator="containsText" text="Menor">
      <formula>NOT(ISERROR(SEARCH("Menor",AG30)))</formula>
    </cfRule>
    <cfRule type="containsText" dxfId="3608" priority="563" operator="containsText" text="Bajo">
      <formula>NOT(ISERROR(SEARCH("Bajo",AG30)))</formula>
    </cfRule>
    <cfRule type="containsText" dxfId="3607" priority="564" operator="containsText" text="Moderado">
      <formula>NOT(ISERROR(SEARCH("Moderado",AG30)))</formula>
    </cfRule>
    <cfRule type="containsText" dxfId="3606" priority="565" operator="containsText" text="Extremo">
      <formula>NOT(ISERROR(SEARCH("Extremo",AG30)))</formula>
    </cfRule>
    <cfRule type="containsText" dxfId="3605" priority="566" operator="containsText" text="Baja">
      <formula>NOT(ISERROR(SEARCH("Baja",AG30)))</formula>
    </cfRule>
    <cfRule type="containsText" dxfId="3604" priority="567" operator="containsText" text="Alto">
      <formula>NOT(ISERROR(SEARCH("Alto",AG30)))</formula>
    </cfRule>
  </conditionalFormatting>
  <conditionalFormatting sqref="Y40:Y44">
    <cfRule type="containsText" dxfId="3603" priority="553" operator="containsText" text="Muy Alta">
      <formula>NOT(ISERROR(SEARCH("Muy Alta",Y40)))</formula>
    </cfRule>
    <cfRule type="containsText" dxfId="3602" priority="554" operator="containsText" text="Alta">
      <formula>NOT(ISERROR(SEARCH("Alta",Y40)))</formula>
    </cfRule>
    <cfRule type="containsText" dxfId="3601" priority="555" operator="containsText" text="Media">
      <formula>NOT(ISERROR(SEARCH("Media",Y40)))</formula>
    </cfRule>
    <cfRule type="containsText" dxfId="3600" priority="556" operator="containsText" text="Muy Baja">
      <formula>NOT(ISERROR(SEARCH("Muy Baja",Y40)))</formula>
    </cfRule>
    <cfRule type="containsText" dxfId="3599" priority="557" operator="containsText" text="Baja">
      <formula>NOT(ISERROR(SEARCH("Baja",Y40)))</formula>
    </cfRule>
    <cfRule type="containsText" dxfId="3598" priority="558" operator="containsText" text="Muy Baja">
      <formula>NOT(ISERROR(SEARCH("Muy Baja",Y40)))</formula>
    </cfRule>
  </conditionalFormatting>
  <conditionalFormatting sqref="AC40:AC44">
    <cfRule type="containsText" dxfId="3597" priority="548" operator="containsText" text="Catastrófico">
      <formula>NOT(ISERROR(SEARCH("Catastrófico",AC40)))</formula>
    </cfRule>
    <cfRule type="containsText" dxfId="3596" priority="549" operator="containsText" text="Mayor">
      <formula>NOT(ISERROR(SEARCH("Mayor",AC40)))</formula>
    </cfRule>
    <cfRule type="containsText" dxfId="3595" priority="550" operator="containsText" text="Moderado">
      <formula>NOT(ISERROR(SEARCH("Moderado",AC40)))</formula>
    </cfRule>
    <cfRule type="containsText" dxfId="3594" priority="551" operator="containsText" text="Menor">
      <formula>NOT(ISERROR(SEARCH("Menor",AC40)))</formula>
    </cfRule>
    <cfRule type="containsText" dxfId="3593" priority="552" operator="containsText" text="Leve">
      <formula>NOT(ISERROR(SEARCH("Leve",AC40)))</formula>
    </cfRule>
  </conditionalFormatting>
  <conditionalFormatting sqref="AG40">
    <cfRule type="containsText" dxfId="3592" priority="539" operator="containsText" text="Extremo">
      <formula>NOT(ISERROR(SEARCH("Extremo",AG40)))</formula>
    </cfRule>
    <cfRule type="containsText" dxfId="3591" priority="540" operator="containsText" text="Alto">
      <formula>NOT(ISERROR(SEARCH("Alto",AG40)))</formula>
    </cfRule>
    <cfRule type="containsText" dxfId="3590" priority="541" operator="containsText" text="Moderado">
      <formula>NOT(ISERROR(SEARCH("Moderado",AG40)))</formula>
    </cfRule>
    <cfRule type="containsText" dxfId="3589" priority="542" operator="containsText" text="Menor">
      <formula>NOT(ISERROR(SEARCH("Menor",AG40)))</formula>
    </cfRule>
    <cfRule type="containsText" dxfId="3588" priority="543" operator="containsText" text="Bajo">
      <formula>NOT(ISERROR(SEARCH("Bajo",AG40)))</formula>
    </cfRule>
    <cfRule type="containsText" dxfId="3587" priority="544" operator="containsText" text="Moderado">
      <formula>NOT(ISERROR(SEARCH("Moderado",AG40)))</formula>
    </cfRule>
    <cfRule type="containsText" dxfId="3586" priority="545" operator="containsText" text="Extremo">
      <formula>NOT(ISERROR(SEARCH("Extremo",AG40)))</formula>
    </cfRule>
    <cfRule type="containsText" dxfId="3585" priority="546" operator="containsText" text="Baja">
      <formula>NOT(ISERROR(SEARCH("Baja",AG40)))</formula>
    </cfRule>
    <cfRule type="containsText" dxfId="3584" priority="547" operator="containsText" text="Alto">
      <formula>NOT(ISERROR(SEARCH("Alto",AG40)))</formula>
    </cfRule>
  </conditionalFormatting>
  <conditionalFormatting sqref="AA40:AA44">
    <cfRule type="containsText" dxfId="3583" priority="534" operator="containsText" text="Muy Alta">
      <formula>NOT(ISERROR(SEARCH("Muy Alta",AA40)))</formula>
    </cfRule>
    <cfRule type="containsText" dxfId="3582" priority="535" operator="containsText" text="Alta">
      <formula>NOT(ISERROR(SEARCH("Alta",AA40)))</formula>
    </cfRule>
    <cfRule type="containsText" dxfId="3581" priority="536" operator="containsText" text="Media">
      <formula>NOT(ISERROR(SEARCH("Media",AA40)))</formula>
    </cfRule>
    <cfRule type="containsText" dxfId="3580" priority="537" operator="containsText" text="Baja">
      <formula>NOT(ISERROR(SEARCH("Baja",AA40)))</formula>
    </cfRule>
    <cfRule type="containsText" dxfId="3579" priority="538" operator="containsText" text="Muy Baja">
      <formula>NOT(ISERROR(SEARCH("Muy Baja",AA40)))</formula>
    </cfRule>
  </conditionalFormatting>
  <conditionalFormatting sqref="AE40:AE44">
    <cfRule type="containsText" dxfId="3578" priority="529" operator="containsText" text="Catastrófico">
      <formula>NOT(ISERROR(SEARCH("Catastrófico",AE40)))</formula>
    </cfRule>
    <cfRule type="containsText" dxfId="3577" priority="530" operator="containsText" text="Moderado">
      <formula>NOT(ISERROR(SEARCH("Moderado",AE40)))</formula>
    </cfRule>
    <cfRule type="containsText" dxfId="3576" priority="531" operator="containsText" text="Menor">
      <formula>NOT(ISERROR(SEARCH("Menor",AE40)))</formula>
    </cfRule>
    <cfRule type="containsText" dxfId="3575" priority="532" operator="containsText" text="Leve">
      <formula>NOT(ISERROR(SEARCH("Leve",AE40)))</formula>
    </cfRule>
    <cfRule type="containsText" dxfId="3574" priority="533" operator="containsText" text="Mayor">
      <formula>NOT(ISERROR(SEARCH("Mayor",AE40)))</formula>
    </cfRule>
  </conditionalFormatting>
  <conditionalFormatting sqref="Y45:Y49">
    <cfRule type="containsText" dxfId="3573" priority="523" operator="containsText" text="Muy Alta">
      <formula>NOT(ISERROR(SEARCH("Muy Alta",Y45)))</formula>
    </cfRule>
    <cfRule type="containsText" dxfId="3572" priority="524" operator="containsText" text="Alta">
      <formula>NOT(ISERROR(SEARCH("Alta",Y45)))</formula>
    </cfRule>
    <cfRule type="containsText" dxfId="3571" priority="525" operator="containsText" text="Media">
      <formula>NOT(ISERROR(SEARCH("Media",Y45)))</formula>
    </cfRule>
    <cfRule type="containsText" dxfId="3570" priority="526" operator="containsText" text="Muy Baja">
      <formula>NOT(ISERROR(SEARCH("Muy Baja",Y45)))</formula>
    </cfRule>
    <cfRule type="containsText" dxfId="3569" priority="527" operator="containsText" text="Baja">
      <formula>NOT(ISERROR(SEARCH("Baja",Y45)))</formula>
    </cfRule>
    <cfRule type="containsText" dxfId="3568" priority="528" operator="containsText" text="Muy Baja">
      <formula>NOT(ISERROR(SEARCH("Muy Baja",Y45)))</formula>
    </cfRule>
  </conditionalFormatting>
  <conditionalFormatting sqref="AC45:AC49">
    <cfRule type="containsText" dxfId="3567" priority="518" operator="containsText" text="Catastrófico">
      <formula>NOT(ISERROR(SEARCH("Catastrófico",AC45)))</formula>
    </cfRule>
    <cfRule type="containsText" dxfId="3566" priority="519" operator="containsText" text="Mayor">
      <formula>NOT(ISERROR(SEARCH("Mayor",AC45)))</formula>
    </cfRule>
    <cfRule type="containsText" dxfId="3565" priority="520" operator="containsText" text="Moderado">
      <formula>NOT(ISERROR(SEARCH("Moderado",AC45)))</formula>
    </cfRule>
    <cfRule type="containsText" dxfId="3564" priority="521" operator="containsText" text="Menor">
      <formula>NOT(ISERROR(SEARCH("Menor",AC45)))</formula>
    </cfRule>
    <cfRule type="containsText" dxfId="3563" priority="522" operator="containsText" text="Leve">
      <formula>NOT(ISERROR(SEARCH("Leve",AC45)))</formula>
    </cfRule>
  </conditionalFormatting>
  <conditionalFormatting sqref="AG45">
    <cfRule type="containsText" dxfId="3562" priority="509" operator="containsText" text="Extremo">
      <formula>NOT(ISERROR(SEARCH("Extremo",AG45)))</formula>
    </cfRule>
    <cfRule type="containsText" dxfId="3561" priority="510" operator="containsText" text="Alto">
      <formula>NOT(ISERROR(SEARCH("Alto",AG45)))</formula>
    </cfRule>
    <cfRule type="containsText" dxfId="3560" priority="511" operator="containsText" text="Moderado">
      <formula>NOT(ISERROR(SEARCH("Moderado",AG45)))</formula>
    </cfRule>
    <cfRule type="containsText" dxfId="3559" priority="512" operator="containsText" text="Menor">
      <formula>NOT(ISERROR(SEARCH("Menor",AG45)))</formula>
    </cfRule>
    <cfRule type="containsText" dxfId="3558" priority="513" operator="containsText" text="Bajo">
      <formula>NOT(ISERROR(SEARCH("Bajo",AG45)))</formula>
    </cfRule>
    <cfRule type="containsText" dxfId="3557" priority="514" operator="containsText" text="Moderado">
      <formula>NOT(ISERROR(SEARCH("Moderado",AG45)))</formula>
    </cfRule>
    <cfRule type="containsText" dxfId="3556" priority="515" operator="containsText" text="Extremo">
      <formula>NOT(ISERROR(SEARCH("Extremo",AG45)))</formula>
    </cfRule>
    <cfRule type="containsText" dxfId="3555" priority="516" operator="containsText" text="Baja">
      <formula>NOT(ISERROR(SEARCH("Baja",AG45)))</formula>
    </cfRule>
    <cfRule type="containsText" dxfId="3554" priority="517" operator="containsText" text="Alto">
      <formula>NOT(ISERROR(SEARCH("Alto",AG45)))</formula>
    </cfRule>
  </conditionalFormatting>
  <conditionalFormatting sqref="AA45:AA49">
    <cfRule type="containsText" dxfId="3553" priority="504" operator="containsText" text="Muy Alta">
      <formula>NOT(ISERROR(SEARCH("Muy Alta",AA45)))</formula>
    </cfRule>
    <cfRule type="containsText" dxfId="3552" priority="505" operator="containsText" text="Alta">
      <formula>NOT(ISERROR(SEARCH("Alta",AA45)))</formula>
    </cfRule>
    <cfRule type="containsText" dxfId="3551" priority="506" operator="containsText" text="Media">
      <formula>NOT(ISERROR(SEARCH("Media",AA45)))</formula>
    </cfRule>
    <cfRule type="containsText" dxfId="3550" priority="507" operator="containsText" text="Baja">
      <formula>NOT(ISERROR(SEARCH("Baja",AA45)))</formula>
    </cfRule>
    <cfRule type="containsText" dxfId="3549" priority="508" operator="containsText" text="Muy Baja">
      <formula>NOT(ISERROR(SEARCH("Muy Baja",AA45)))</formula>
    </cfRule>
  </conditionalFormatting>
  <conditionalFormatting sqref="AE45:AE49">
    <cfRule type="containsText" dxfId="3548" priority="499" operator="containsText" text="Catastrófico">
      <formula>NOT(ISERROR(SEARCH("Catastrófico",AE45)))</formula>
    </cfRule>
    <cfRule type="containsText" dxfId="3547" priority="500" operator="containsText" text="Moderado">
      <formula>NOT(ISERROR(SEARCH("Moderado",AE45)))</formula>
    </cfRule>
    <cfRule type="containsText" dxfId="3546" priority="501" operator="containsText" text="Menor">
      <formula>NOT(ISERROR(SEARCH("Menor",AE45)))</formula>
    </cfRule>
    <cfRule type="containsText" dxfId="3545" priority="502" operator="containsText" text="Leve">
      <formula>NOT(ISERROR(SEARCH("Leve",AE45)))</formula>
    </cfRule>
    <cfRule type="containsText" dxfId="3544" priority="503" operator="containsText" text="Mayor">
      <formula>NOT(ISERROR(SEARCH("Mayor",AE45)))</formula>
    </cfRule>
  </conditionalFormatting>
  <conditionalFormatting sqref="N50 N55">
    <cfRule type="containsText" dxfId="3543" priority="494" operator="containsText" text="Extremo">
      <formula>NOT(ISERROR(SEARCH("Extremo",N50)))</formula>
    </cfRule>
    <cfRule type="containsText" dxfId="3542" priority="495" operator="containsText" text="Alto">
      <formula>NOT(ISERROR(SEARCH("Alto",N50)))</formula>
    </cfRule>
    <cfRule type="containsText" dxfId="3541" priority="496" operator="containsText" text="Bajo">
      <formula>NOT(ISERROR(SEARCH("Bajo",N50)))</formula>
    </cfRule>
    <cfRule type="containsText" dxfId="3540" priority="497" operator="containsText" text="Moderado">
      <formula>NOT(ISERROR(SEARCH("Moderado",N50)))</formula>
    </cfRule>
    <cfRule type="containsText" dxfId="3539" priority="498" operator="containsText" text="Extremo">
      <formula>NOT(ISERROR(SEARCH("Extremo",N50)))</formula>
    </cfRule>
  </conditionalFormatting>
  <conditionalFormatting sqref="I50 I55">
    <cfRule type="containsText" dxfId="3538" priority="473" operator="containsText" text="Muy Baja">
      <formula>NOT(ISERROR(SEARCH("Muy Baja",I50)))</formula>
    </cfRule>
    <cfRule type="containsText" dxfId="3537" priority="474" operator="containsText" text="Baja">
      <formula>NOT(ISERROR(SEARCH("Baja",I50)))</formula>
    </cfRule>
    <cfRule type="containsText" dxfId="3536" priority="476" operator="containsText" text="Muy Alta">
      <formula>NOT(ISERROR(SEARCH("Muy Alta",I50)))</formula>
    </cfRule>
    <cfRule type="containsText" dxfId="3535" priority="477" operator="containsText" text="Alta">
      <formula>NOT(ISERROR(SEARCH("Alta",I50)))</formula>
    </cfRule>
    <cfRule type="containsText" dxfId="3534" priority="478" operator="containsText" text="Media">
      <formula>NOT(ISERROR(SEARCH("Media",I50)))</formula>
    </cfRule>
    <cfRule type="containsText" dxfId="3533" priority="479" operator="containsText" text="Media">
      <formula>NOT(ISERROR(SEARCH("Media",I50)))</formula>
    </cfRule>
    <cfRule type="containsText" dxfId="3532" priority="480" operator="containsText" text="Media">
      <formula>NOT(ISERROR(SEARCH("Media",I50)))</formula>
    </cfRule>
    <cfRule type="containsText" dxfId="3531" priority="481" operator="containsText" text="Muy Baja">
      <formula>NOT(ISERROR(SEARCH("Muy Baja",I50)))</formula>
    </cfRule>
    <cfRule type="containsText" dxfId="3530" priority="482" operator="containsText" text="Baja">
      <formula>NOT(ISERROR(SEARCH("Baja",I50)))</formula>
    </cfRule>
    <cfRule type="containsText" dxfId="3529" priority="483" operator="containsText" text="Muy Baja">
      <formula>NOT(ISERROR(SEARCH("Muy Baja",I50)))</formula>
    </cfRule>
    <cfRule type="containsText" dxfId="3528" priority="484" operator="containsText" text="Muy Baja">
      <formula>NOT(ISERROR(SEARCH("Muy Baja",I50)))</formula>
    </cfRule>
    <cfRule type="containsText" dxfId="3527" priority="485" operator="containsText" text="Muy Baja">
      <formula>NOT(ISERROR(SEARCH("Muy Baja",I50)))</formula>
    </cfRule>
    <cfRule type="containsText" dxfId="3526" priority="486" operator="containsText" text="Muy Baja'Tabla probabilidad'!">
      <formula>NOT(ISERROR(SEARCH("Muy Baja'Tabla probabilidad'!",I50)))</formula>
    </cfRule>
    <cfRule type="containsText" dxfId="3525" priority="487" operator="containsText" text="Muy bajo">
      <formula>NOT(ISERROR(SEARCH("Muy bajo",I50)))</formula>
    </cfRule>
    <cfRule type="containsText" dxfId="3524" priority="488" operator="containsText" text="Alta">
      <formula>NOT(ISERROR(SEARCH("Alta",I50)))</formula>
    </cfRule>
    <cfRule type="containsText" dxfId="3523" priority="489" operator="containsText" text="Media">
      <formula>NOT(ISERROR(SEARCH("Media",I50)))</formula>
    </cfRule>
    <cfRule type="containsText" dxfId="3522" priority="490" operator="containsText" text="Baja">
      <formula>NOT(ISERROR(SEARCH("Baja",I50)))</formula>
    </cfRule>
    <cfRule type="containsText" dxfId="3521" priority="491" operator="containsText" text="Muy baja">
      <formula>NOT(ISERROR(SEARCH("Muy baja",I50)))</formula>
    </cfRule>
    <cfRule type="cellIs" dxfId="3520" priority="492" operator="between">
      <formula>1</formula>
      <formula>2</formula>
    </cfRule>
    <cfRule type="cellIs" dxfId="3519" priority="493" operator="between">
      <formula>0</formula>
      <formula>2</formula>
    </cfRule>
  </conditionalFormatting>
  <conditionalFormatting sqref="I50 I55">
    <cfRule type="containsText" dxfId="3518" priority="475" operator="containsText" text="Muy Alta">
      <formula>NOT(ISERROR(SEARCH("Muy Alta",I50)))</formula>
    </cfRule>
  </conditionalFormatting>
  <conditionalFormatting sqref="Y50:Y54">
    <cfRule type="containsText" dxfId="3517" priority="467" operator="containsText" text="Muy Alta">
      <formula>NOT(ISERROR(SEARCH("Muy Alta",Y50)))</formula>
    </cfRule>
    <cfRule type="containsText" dxfId="3516" priority="468" operator="containsText" text="Alta">
      <formula>NOT(ISERROR(SEARCH("Alta",Y50)))</formula>
    </cfRule>
    <cfRule type="containsText" dxfId="3515" priority="469" operator="containsText" text="Media">
      <formula>NOT(ISERROR(SEARCH("Media",Y50)))</formula>
    </cfRule>
    <cfRule type="containsText" dxfId="3514" priority="470" operator="containsText" text="Muy Baja">
      <formula>NOT(ISERROR(SEARCH("Muy Baja",Y50)))</formula>
    </cfRule>
    <cfRule type="containsText" dxfId="3513" priority="471" operator="containsText" text="Baja">
      <formula>NOT(ISERROR(SEARCH("Baja",Y50)))</formula>
    </cfRule>
    <cfRule type="containsText" dxfId="3512" priority="472" operator="containsText" text="Muy Baja">
      <formula>NOT(ISERROR(SEARCH("Muy Baja",Y50)))</formula>
    </cfRule>
  </conditionalFormatting>
  <conditionalFormatting sqref="AC50:AC54">
    <cfRule type="containsText" dxfId="3511" priority="462" operator="containsText" text="Catastrófico">
      <formula>NOT(ISERROR(SEARCH("Catastrófico",AC50)))</formula>
    </cfRule>
    <cfRule type="containsText" dxfId="3510" priority="463" operator="containsText" text="Mayor">
      <formula>NOT(ISERROR(SEARCH("Mayor",AC50)))</formula>
    </cfRule>
    <cfRule type="containsText" dxfId="3509" priority="464" operator="containsText" text="Moderado">
      <formula>NOT(ISERROR(SEARCH("Moderado",AC50)))</formula>
    </cfRule>
    <cfRule type="containsText" dxfId="3508" priority="465" operator="containsText" text="Menor">
      <formula>NOT(ISERROR(SEARCH("Menor",AC50)))</formula>
    </cfRule>
    <cfRule type="containsText" dxfId="3507" priority="466" operator="containsText" text="Leve">
      <formula>NOT(ISERROR(SEARCH("Leve",AC50)))</formula>
    </cfRule>
  </conditionalFormatting>
  <conditionalFormatting sqref="AG50">
    <cfRule type="containsText" dxfId="3506" priority="453" operator="containsText" text="Extremo">
      <formula>NOT(ISERROR(SEARCH("Extremo",AG50)))</formula>
    </cfRule>
    <cfRule type="containsText" dxfId="3505" priority="454" operator="containsText" text="Alto">
      <formula>NOT(ISERROR(SEARCH("Alto",AG50)))</formula>
    </cfRule>
    <cfRule type="containsText" dxfId="3504" priority="455" operator="containsText" text="Moderado">
      <formula>NOT(ISERROR(SEARCH("Moderado",AG50)))</formula>
    </cfRule>
    <cfRule type="containsText" dxfId="3503" priority="456" operator="containsText" text="Menor">
      <formula>NOT(ISERROR(SEARCH("Menor",AG50)))</formula>
    </cfRule>
    <cfRule type="containsText" dxfId="3502" priority="457" operator="containsText" text="Bajo">
      <formula>NOT(ISERROR(SEARCH("Bajo",AG50)))</formula>
    </cfRule>
    <cfRule type="containsText" dxfId="3501" priority="458" operator="containsText" text="Moderado">
      <formula>NOT(ISERROR(SEARCH("Moderado",AG50)))</formula>
    </cfRule>
    <cfRule type="containsText" dxfId="3500" priority="459" operator="containsText" text="Extremo">
      <formula>NOT(ISERROR(SEARCH("Extremo",AG50)))</formula>
    </cfRule>
    <cfRule type="containsText" dxfId="3499" priority="460" operator="containsText" text="Baja">
      <formula>NOT(ISERROR(SEARCH("Baja",AG50)))</formula>
    </cfRule>
    <cfRule type="containsText" dxfId="3498" priority="461" operator="containsText" text="Alto">
      <formula>NOT(ISERROR(SEARCH("Alto",AG50)))</formula>
    </cfRule>
  </conditionalFormatting>
  <conditionalFormatting sqref="AA50:AA54">
    <cfRule type="containsText" dxfId="3497" priority="448" operator="containsText" text="Muy Alta">
      <formula>NOT(ISERROR(SEARCH("Muy Alta",AA50)))</formula>
    </cfRule>
    <cfRule type="containsText" dxfId="3496" priority="449" operator="containsText" text="Alta">
      <formula>NOT(ISERROR(SEARCH("Alta",AA50)))</formula>
    </cfRule>
    <cfRule type="containsText" dxfId="3495" priority="450" operator="containsText" text="Media">
      <formula>NOT(ISERROR(SEARCH("Media",AA50)))</formula>
    </cfRule>
    <cfRule type="containsText" dxfId="3494" priority="451" operator="containsText" text="Baja">
      <formula>NOT(ISERROR(SEARCH("Baja",AA50)))</formula>
    </cfRule>
    <cfRule type="containsText" dxfId="3493" priority="452" operator="containsText" text="Muy Baja">
      <formula>NOT(ISERROR(SEARCH("Muy Baja",AA50)))</formula>
    </cfRule>
  </conditionalFormatting>
  <conditionalFormatting sqref="AE50:AE54">
    <cfRule type="containsText" dxfId="3492" priority="443" operator="containsText" text="Catastrófico">
      <formula>NOT(ISERROR(SEARCH("Catastrófico",AE50)))</formula>
    </cfRule>
    <cfRule type="containsText" dxfId="3491" priority="444" operator="containsText" text="Moderado">
      <formula>NOT(ISERROR(SEARCH("Moderado",AE50)))</formula>
    </cfRule>
    <cfRule type="containsText" dxfId="3490" priority="445" operator="containsText" text="Menor">
      <formula>NOT(ISERROR(SEARCH("Menor",AE50)))</formula>
    </cfRule>
    <cfRule type="containsText" dxfId="3489" priority="446" operator="containsText" text="Leve">
      <formula>NOT(ISERROR(SEARCH("Leve",AE50)))</formula>
    </cfRule>
    <cfRule type="containsText" dxfId="3488" priority="447" operator="containsText" text="Mayor">
      <formula>NOT(ISERROR(SEARCH("Mayor",AE50)))</formula>
    </cfRule>
  </conditionalFormatting>
  <conditionalFormatting sqref="Y55:Y59">
    <cfRule type="containsText" dxfId="3487" priority="437" operator="containsText" text="Muy Alta">
      <formula>NOT(ISERROR(SEARCH("Muy Alta",Y55)))</formula>
    </cfRule>
    <cfRule type="containsText" dxfId="3486" priority="438" operator="containsText" text="Alta">
      <formula>NOT(ISERROR(SEARCH("Alta",Y55)))</formula>
    </cfRule>
    <cfRule type="containsText" dxfId="3485" priority="439" operator="containsText" text="Media">
      <formula>NOT(ISERROR(SEARCH("Media",Y55)))</formula>
    </cfRule>
    <cfRule type="containsText" dxfId="3484" priority="440" operator="containsText" text="Muy Baja">
      <formula>NOT(ISERROR(SEARCH("Muy Baja",Y55)))</formula>
    </cfRule>
    <cfRule type="containsText" dxfId="3483" priority="441" operator="containsText" text="Baja">
      <formula>NOT(ISERROR(SEARCH("Baja",Y55)))</formula>
    </cfRule>
    <cfRule type="containsText" dxfId="3482" priority="442" operator="containsText" text="Muy Baja">
      <formula>NOT(ISERROR(SEARCH("Muy Baja",Y55)))</formula>
    </cfRule>
  </conditionalFormatting>
  <conditionalFormatting sqref="AC55:AC59">
    <cfRule type="containsText" dxfId="3481" priority="432" operator="containsText" text="Catastrófico">
      <formula>NOT(ISERROR(SEARCH("Catastrófico",AC55)))</formula>
    </cfRule>
    <cfRule type="containsText" dxfId="3480" priority="433" operator="containsText" text="Mayor">
      <formula>NOT(ISERROR(SEARCH("Mayor",AC55)))</formula>
    </cfRule>
    <cfRule type="containsText" dxfId="3479" priority="434" operator="containsText" text="Moderado">
      <formula>NOT(ISERROR(SEARCH("Moderado",AC55)))</formula>
    </cfRule>
    <cfRule type="containsText" dxfId="3478" priority="435" operator="containsText" text="Menor">
      <formula>NOT(ISERROR(SEARCH("Menor",AC55)))</formula>
    </cfRule>
    <cfRule type="containsText" dxfId="3477" priority="436" operator="containsText" text="Leve">
      <formula>NOT(ISERROR(SEARCH("Leve",AC55)))</formula>
    </cfRule>
  </conditionalFormatting>
  <conditionalFormatting sqref="AG55">
    <cfRule type="containsText" dxfId="3476" priority="423" operator="containsText" text="Extremo">
      <formula>NOT(ISERROR(SEARCH("Extremo",AG55)))</formula>
    </cfRule>
    <cfRule type="containsText" dxfId="3475" priority="424" operator="containsText" text="Alto">
      <formula>NOT(ISERROR(SEARCH("Alto",AG55)))</formula>
    </cfRule>
    <cfRule type="containsText" dxfId="3474" priority="425" operator="containsText" text="Moderado">
      <formula>NOT(ISERROR(SEARCH("Moderado",AG55)))</formula>
    </cfRule>
    <cfRule type="containsText" dxfId="3473" priority="426" operator="containsText" text="Menor">
      <formula>NOT(ISERROR(SEARCH("Menor",AG55)))</formula>
    </cfRule>
    <cfRule type="containsText" dxfId="3472" priority="427" operator="containsText" text="Bajo">
      <formula>NOT(ISERROR(SEARCH("Bajo",AG55)))</formula>
    </cfRule>
    <cfRule type="containsText" dxfId="3471" priority="428" operator="containsText" text="Moderado">
      <formula>NOT(ISERROR(SEARCH("Moderado",AG55)))</formula>
    </cfRule>
    <cfRule type="containsText" dxfId="3470" priority="429" operator="containsText" text="Extremo">
      <formula>NOT(ISERROR(SEARCH("Extremo",AG55)))</formula>
    </cfRule>
    <cfRule type="containsText" dxfId="3469" priority="430" operator="containsText" text="Baja">
      <formula>NOT(ISERROR(SEARCH("Baja",AG55)))</formula>
    </cfRule>
    <cfRule type="containsText" dxfId="3468" priority="431" operator="containsText" text="Alto">
      <formula>NOT(ISERROR(SEARCH("Alto",AG55)))</formula>
    </cfRule>
  </conditionalFormatting>
  <conditionalFormatting sqref="AA55:AA59">
    <cfRule type="containsText" dxfId="3467" priority="418" operator="containsText" text="Muy Alta">
      <formula>NOT(ISERROR(SEARCH("Muy Alta",AA55)))</formula>
    </cfRule>
    <cfRule type="containsText" dxfId="3466" priority="419" operator="containsText" text="Alta">
      <formula>NOT(ISERROR(SEARCH("Alta",AA55)))</formula>
    </cfRule>
    <cfRule type="containsText" dxfId="3465" priority="420" operator="containsText" text="Media">
      <formula>NOT(ISERROR(SEARCH("Media",AA55)))</formula>
    </cfRule>
    <cfRule type="containsText" dxfId="3464" priority="421" operator="containsText" text="Baja">
      <formula>NOT(ISERROR(SEARCH("Baja",AA55)))</formula>
    </cfRule>
    <cfRule type="containsText" dxfId="3463" priority="422" operator="containsText" text="Muy Baja">
      <formula>NOT(ISERROR(SEARCH("Muy Baja",AA55)))</formula>
    </cfRule>
  </conditionalFormatting>
  <conditionalFormatting sqref="AE55:AE59">
    <cfRule type="containsText" dxfId="3462" priority="413" operator="containsText" text="Catastrófico">
      <formula>NOT(ISERROR(SEARCH("Catastrófico",AE55)))</formula>
    </cfRule>
    <cfRule type="containsText" dxfId="3461" priority="414" operator="containsText" text="Moderado">
      <formula>NOT(ISERROR(SEARCH("Moderado",AE55)))</formula>
    </cfRule>
    <cfRule type="containsText" dxfId="3460" priority="415" operator="containsText" text="Menor">
      <formula>NOT(ISERROR(SEARCH("Menor",AE55)))</formula>
    </cfRule>
    <cfRule type="containsText" dxfId="3459" priority="416" operator="containsText" text="Leve">
      <formula>NOT(ISERROR(SEARCH("Leve",AE55)))</formula>
    </cfRule>
    <cfRule type="containsText" dxfId="3458" priority="417" operator="containsText" text="Mayor">
      <formula>NOT(ISERROR(SEARCH("Mayor",AE55)))</formula>
    </cfRule>
  </conditionalFormatting>
  <conditionalFormatting sqref="N10">
    <cfRule type="containsText" dxfId="3457" priority="408" operator="containsText" text="Extremo">
      <formula>NOT(ISERROR(SEARCH("Extremo",N10)))</formula>
    </cfRule>
    <cfRule type="containsText" dxfId="3456" priority="409" operator="containsText" text="Alto">
      <formula>NOT(ISERROR(SEARCH("Alto",N10)))</formula>
    </cfRule>
    <cfRule type="containsText" dxfId="3455" priority="410" operator="containsText" text="Bajo">
      <formula>NOT(ISERROR(SEARCH("Bajo",N10)))</formula>
    </cfRule>
    <cfRule type="containsText" dxfId="3454" priority="411" operator="containsText" text="Moderado">
      <formula>NOT(ISERROR(SEARCH("Moderado",N10)))</formula>
    </cfRule>
    <cfRule type="containsText" dxfId="3453" priority="412" operator="containsText" text="Extremo">
      <formula>NOT(ISERROR(SEARCH("Extremo",N10)))</formula>
    </cfRule>
  </conditionalFormatting>
  <conditionalFormatting sqref="I10">
    <cfRule type="containsText" dxfId="3452" priority="387" operator="containsText" text="Muy Baja">
      <formula>NOT(ISERROR(SEARCH("Muy Baja",I10)))</formula>
    </cfRule>
    <cfRule type="containsText" dxfId="3451" priority="388" operator="containsText" text="Baja">
      <formula>NOT(ISERROR(SEARCH("Baja",I10)))</formula>
    </cfRule>
    <cfRule type="containsText" dxfId="3450" priority="390" operator="containsText" text="Muy Alta">
      <formula>NOT(ISERROR(SEARCH("Muy Alta",I10)))</formula>
    </cfRule>
    <cfRule type="containsText" dxfId="3449" priority="391" operator="containsText" text="Alta">
      <formula>NOT(ISERROR(SEARCH("Alta",I10)))</formula>
    </cfRule>
    <cfRule type="containsText" dxfId="3448" priority="392" operator="containsText" text="Media">
      <formula>NOT(ISERROR(SEARCH("Media",I10)))</formula>
    </cfRule>
    <cfRule type="containsText" dxfId="3447" priority="393" operator="containsText" text="Media">
      <formula>NOT(ISERROR(SEARCH("Media",I10)))</formula>
    </cfRule>
    <cfRule type="containsText" dxfId="3446" priority="394" operator="containsText" text="Media">
      <formula>NOT(ISERROR(SEARCH("Media",I10)))</formula>
    </cfRule>
    <cfRule type="containsText" dxfId="3445" priority="395" operator="containsText" text="Muy Baja">
      <formula>NOT(ISERROR(SEARCH("Muy Baja",I10)))</formula>
    </cfRule>
    <cfRule type="containsText" dxfId="3444" priority="396" operator="containsText" text="Baja">
      <formula>NOT(ISERROR(SEARCH("Baja",I10)))</formula>
    </cfRule>
    <cfRule type="containsText" dxfId="3443" priority="397" operator="containsText" text="Muy Baja">
      <formula>NOT(ISERROR(SEARCH("Muy Baja",I10)))</formula>
    </cfRule>
    <cfRule type="containsText" dxfId="3442" priority="398" operator="containsText" text="Muy Baja">
      <formula>NOT(ISERROR(SEARCH("Muy Baja",I10)))</formula>
    </cfRule>
    <cfRule type="containsText" dxfId="3441" priority="399" operator="containsText" text="Muy Baja">
      <formula>NOT(ISERROR(SEARCH("Muy Baja",I10)))</formula>
    </cfRule>
    <cfRule type="containsText" dxfId="3440" priority="400" operator="containsText" text="Muy Baja'Tabla probabilidad'!">
      <formula>NOT(ISERROR(SEARCH("Muy Baja'Tabla probabilidad'!",I10)))</formula>
    </cfRule>
    <cfRule type="containsText" dxfId="3439" priority="401" operator="containsText" text="Muy bajo">
      <formula>NOT(ISERROR(SEARCH("Muy bajo",I10)))</formula>
    </cfRule>
    <cfRule type="containsText" dxfId="3438" priority="402" operator="containsText" text="Alta">
      <formula>NOT(ISERROR(SEARCH("Alta",I10)))</formula>
    </cfRule>
    <cfRule type="containsText" dxfId="3437" priority="403" operator="containsText" text="Media">
      <formula>NOT(ISERROR(SEARCH("Media",I10)))</formula>
    </cfRule>
    <cfRule type="containsText" dxfId="3436" priority="404" operator="containsText" text="Baja">
      <formula>NOT(ISERROR(SEARCH("Baja",I10)))</formula>
    </cfRule>
    <cfRule type="containsText" dxfId="3435" priority="405" operator="containsText" text="Muy baja">
      <formula>NOT(ISERROR(SEARCH("Muy baja",I10)))</formula>
    </cfRule>
    <cfRule type="cellIs" dxfId="3434" priority="406" operator="between">
      <formula>1</formula>
      <formula>2</formula>
    </cfRule>
    <cfRule type="cellIs" dxfId="3433" priority="407" operator="between">
      <formula>0</formula>
      <formula>2</formula>
    </cfRule>
  </conditionalFormatting>
  <conditionalFormatting sqref="I10">
    <cfRule type="containsText" dxfId="3432" priority="389" operator="containsText" text="Muy Alta">
      <formula>NOT(ISERROR(SEARCH("Muy Alta",I10)))</formula>
    </cfRule>
  </conditionalFormatting>
  <conditionalFormatting sqref="Y10:Y14">
    <cfRule type="containsText" dxfId="3431" priority="381" operator="containsText" text="Muy Alta">
      <formula>NOT(ISERROR(SEARCH("Muy Alta",Y10)))</formula>
    </cfRule>
    <cfRule type="containsText" dxfId="3430" priority="382" operator="containsText" text="Alta">
      <formula>NOT(ISERROR(SEARCH("Alta",Y10)))</formula>
    </cfRule>
    <cfRule type="containsText" dxfId="3429" priority="383" operator="containsText" text="Media">
      <formula>NOT(ISERROR(SEARCH("Media",Y10)))</formula>
    </cfRule>
    <cfRule type="containsText" dxfId="3428" priority="384" operator="containsText" text="Muy Baja">
      <formula>NOT(ISERROR(SEARCH("Muy Baja",Y10)))</formula>
    </cfRule>
    <cfRule type="containsText" dxfId="3427" priority="385" operator="containsText" text="Baja">
      <formula>NOT(ISERROR(SEARCH("Baja",Y10)))</formula>
    </cfRule>
    <cfRule type="containsText" dxfId="3426" priority="386" operator="containsText" text="Muy Baja">
      <formula>NOT(ISERROR(SEARCH("Muy Baja",Y10)))</formula>
    </cfRule>
  </conditionalFormatting>
  <conditionalFormatting sqref="AC10:AC14">
    <cfRule type="containsText" dxfId="3425" priority="376" operator="containsText" text="Catastrófico">
      <formula>NOT(ISERROR(SEARCH("Catastrófico",AC10)))</formula>
    </cfRule>
    <cfRule type="containsText" dxfId="3424" priority="377" operator="containsText" text="Mayor">
      <formula>NOT(ISERROR(SEARCH("Mayor",AC10)))</formula>
    </cfRule>
    <cfRule type="containsText" dxfId="3423" priority="378" operator="containsText" text="Moderado">
      <formula>NOT(ISERROR(SEARCH("Moderado",AC10)))</formula>
    </cfRule>
    <cfRule type="containsText" dxfId="3422" priority="379" operator="containsText" text="Menor">
      <formula>NOT(ISERROR(SEARCH("Menor",AC10)))</formula>
    </cfRule>
    <cfRule type="containsText" dxfId="3421" priority="380" operator="containsText" text="Leve">
      <formula>NOT(ISERROR(SEARCH("Leve",AC10)))</formula>
    </cfRule>
  </conditionalFormatting>
  <conditionalFormatting sqref="AG10">
    <cfRule type="containsText" dxfId="3420" priority="367" operator="containsText" text="Extremo">
      <formula>NOT(ISERROR(SEARCH("Extremo",AG10)))</formula>
    </cfRule>
    <cfRule type="containsText" dxfId="3419" priority="368" operator="containsText" text="Alto">
      <formula>NOT(ISERROR(SEARCH("Alto",AG10)))</formula>
    </cfRule>
    <cfRule type="containsText" dxfId="3418" priority="369" operator="containsText" text="Moderado">
      <formula>NOT(ISERROR(SEARCH("Moderado",AG10)))</formula>
    </cfRule>
    <cfRule type="containsText" dxfId="3417" priority="370" operator="containsText" text="Menor">
      <formula>NOT(ISERROR(SEARCH("Menor",AG10)))</formula>
    </cfRule>
    <cfRule type="containsText" dxfId="3416" priority="371" operator="containsText" text="Bajo">
      <formula>NOT(ISERROR(SEARCH("Bajo",AG10)))</formula>
    </cfRule>
    <cfRule type="containsText" dxfId="3415" priority="372" operator="containsText" text="Moderado">
      <formula>NOT(ISERROR(SEARCH("Moderado",AG10)))</formula>
    </cfRule>
    <cfRule type="containsText" dxfId="3414" priority="373" operator="containsText" text="Extremo">
      <formula>NOT(ISERROR(SEARCH("Extremo",AG10)))</formula>
    </cfRule>
    <cfRule type="containsText" dxfId="3413" priority="374" operator="containsText" text="Baja">
      <formula>NOT(ISERROR(SEARCH("Baja",AG10)))</formula>
    </cfRule>
    <cfRule type="containsText" dxfId="3412" priority="375" operator="containsText" text="Alto">
      <formula>NOT(ISERROR(SEARCH("Alto",AG10)))</formula>
    </cfRule>
  </conditionalFormatting>
  <conditionalFormatting sqref="AA10:AA14">
    <cfRule type="containsText" dxfId="3411" priority="362" operator="containsText" text="Muy Alta">
      <formula>NOT(ISERROR(SEARCH("Muy Alta",AA10)))</formula>
    </cfRule>
    <cfRule type="containsText" dxfId="3410" priority="363" operator="containsText" text="Alta">
      <formula>NOT(ISERROR(SEARCH("Alta",AA10)))</formula>
    </cfRule>
    <cfRule type="containsText" dxfId="3409" priority="364" operator="containsText" text="Media">
      <formula>NOT(ISERROR(SEARCH("Media",AA10)))</formula>
    </cfRule>
    <cfRule type="containsText" dxfId="3408" priority="365" operator="containsText" text="Baja">
      <formula>NOT(ISERROR(SEARCH("Baja",AA10)))</formula>
    </cfRule>
    <cfRule type="containsText" dxfId="3407" priority="366" operator="containsText" text="Muy Baja">
      <formula>NOT(ISERROR(SEARCH("Muy Baja",AA10)))</formula>
    </cfRule>
  </conditionalFormatting>
  <conditionalFormatting sqref="AE10:AE14">
    <cfRule type="containsText" dxfId="3406" priority="357" operator="containsText" text="Catastrófico">
      <formula>NOT(ISERROR(SEARCH("Catastrófico",AE10)))</formula>
    </cfRule>
    <cfRule type="containsText" dxfId="3405" priority="358" operator="containsText" text="Moderado">
      <formula>NOT(ISERROR(SEARCH("Moderado",AE10)))</formula>
    </cfRule>
    <cfRule type="containsText" dxfId="3404" priority="359" operator="containsText" text="Menor">
      <formula>NOT(ISERROR(SEARCH("Menor",AE10)))</formula>
    </cfRule>
    <cfRule type="containsText" dxfId="3403" priority="360" operator="containsText" text="Leve">
      <formula>NOT(ISERROR(SEARCH("Leve",AE10)))</formula>
    </cfRule>
    <cfRule type="containsText" dxfId="3402" priority="361" operator="containsText" text="Mayor">
      <formula>NOT(ISERROR(SEARCH("Mayor",AE10)))</formula>
    </cfRule>
  </conditionalFormatting>
  <conditionalFormatting sqref="N15">
    <cfRule type="containsText" dxfId="3401" priority="352" operator="containsText" text="Extremo">
      <formula>NOT(ISERROR(SEARCH("Extremo",N15)))</formula>
    </cfRule>
    <cfRule type="containsText" dxfId="3400" priority="353" operator="containsText" text="Alto">
      <formula>NOT(ISERROR(SEARCH("Alto",N15)))</formula>
    </cfRule>
    <cfRule type="containsText" dxfId="3399" priority="354" operator="containsText" text="Bajo">
      <formula>NOT(ISERROR(SEARCH("Bajo",N15)))</formula>
    </cfRule>
    <cfRule type="containsText" dxfId="3398" priority="355" operator="containsText" text="Moderado">
      <formula>NOT(ISERROR(SEARCH("Moderado",N15)))</formula>
    </cfRule>
    <cfRule type="containsText" dxfId="3397" priority="356" operator="containsText" text="Extremo">
      <formula>NOT(ISERROR(SEARCH("Extremo",N15)))</formula>
    </cfRule>
  </conditionalFormatting>
  <conditionalFormatting sqref="I15">
    <cfRule type="containsText" dxfId="3396" priority="331" operator="containsText" text="Muy Baja">
      <formula>NOT(ISERROR(SEARCH("Muy Baja",I15)))</formula>
    </cfRule>
    <cfRule type="containsText" dxfId="3395" priority="332" operator="containsText" text="Baja">
      <formula>NOT(ISERROR(SEARCH("Baja",I15)))</formula>
    </cfRule>
    <cfRule type="containsText" dxfId="3394" priority="334" operator="containsText" text="Muy Alta">
      <formula>NOT(ISERROR(SEARCH("Muy Alta",I15)))</formula>
    </cfRule>
    <cfRule type="containsText" dxfId="3393" priority="335" operator="containsText" text="Alta">
      <formula>NOT(ISERROR(SEARCH("Alta",I15)))</formula>
    </cfRule>
    <cfRule type="containsText" dxfId="3392" priority="336" operator="containsText" text="Media">
      <formula>NOT(ISERROR(SEARCH("Media",I15)))</formula>
    </cfRule>
    <cfRule type="containsText" dxfId="3391" priority="337" operator="containsText" text="Media">
      <formula>NOT(ISERROR(SEARCH("Media",I15)))</formula>
    </cfRule>
    <cfRule type="containsText" dxfId="3390" priority="338" operator="containsText" text="Media">
      <formula>NOT(ISERROR(SEARCH("Media",I15)))</formula>
    </cfRule>
    <cfRule type="containsText" dxfId="3389" priority="339" operator="containsText" text="Muy Baja">
      <formula>NOT(ISERROR(SEARCH("Muy Baja",I15)))</formula>
    </cfRule>
    <cfRule type="containsText" dxfId="3388" priority="340" operator="containsText" text="Baja">
      <formula>NOT(ISERROR(SEARCH("Baja",I15)))</formula>
    </cfRule>
    <cfRule type="containsText" dxfId="3387" priority="341" operator="containsText" text="Muy Baja">
      <formula>NOT(ISERROR(SEARCH("Muy Baja",I15)))</formula>
    </cfRule>
    <cfRule type="containsText" dxfId="3386" priority="342" operator="containsText" text="Muy Baja">
      <formula>NOT(ISERROR(SEARCH("Muy Baja",I15)))</formula>
    </cfRule>
    <cfRule type="containsText" dxfId="3385" priority="343" operator="containsText" text="Muy Baja">
      <formula>NOT(ISERROR(SEARCH("Muy Baja",I15)))</formula>
    </cfRule>
    <cfRule type="containsText" dxfId="3384" priority="344" operator="containsText" text="Muy Baja'Tabla probabilidad'!">
      <formula>NOT(ISERROR(SEARCH("Muy Baja'Tabla probabilidad'!",I15)))</formula>
    </cfRule>
    <cfRule type="containsText" dxfId="3383" priority="345" operator="containsText" text="Muy bajo">
      <formula>NOT(ISERROR(SEARCH("Muy bajo",I15)))</formula>
    </cfRule>
    <cfRule type="containsText" dxfId="3382" priority="346" operator="containsText" text="Alta">
      <formula>NOT(ISERROR(SEARCH("Alta",I15)))</formula>
    </cfRule>
    <cfRule type="containsText" dxfId="3381" priority="347" operator="containsText" text="Media">
      <formula>NOT(ISERROR(SEARCH("Media",I15)))</formula>
    </cfRule>
    <cfRule type="containsText" dxfId="3380" priority="348" operator="containsText" text="Baja">
      <formula>NOT(ISERROR(SEARCH("Baja",I15)))</formula>
    </cfRule>
    <cfRule type="containsText" dxfId="3379" priority="349" operator="containsText" text="Muy baja">
      <formula>NOT(ISERROR(SEARCH("Muy baja",I15)))</formula>
    </cfRule>
    <cfRule type="cellIs" dxfId="3378" priority="350" operator="between">
      <formula>1</formula>
      <formula>2</formula>
    </cfRule>
    <cfRule type="cellIs" dxfId="3377" priority="351" operator="between">
      <formula>0</formula>
      <formula>2</formula>
    </cfRule>
  </conditionalFormatting>
  <conditionalFormatting sqref="I15">
    <cfRule type="containsText" dxfId="3376" priority="333" operator="containsText" text="Muy Alta">
      <formula>NOT(ISERROR(SEARCH("Muy Alta",I15)))</formula>
    </cfRule>
  </conditionalFormatting>
  <conditionalFormatting sqref="Y15:Y19">
    <cfRule type="containsText" dxfId="3375" priority="325" operator="containsText" text="Muy Alta">
      <formula>NOT(ISERROR(SEARCH("Muy Alta",Y15)))</formula>
    </cfRule>
    <cfRule type="containsText" dxfId="3374" priority="326" operator="containsText" text="Alta">
      <formula>NOT(ISERROR(SEARCH("Alta",Y15)))</formula>
    </cfRule>
    <cfRule type="containsText" dxfId="3373" priority="327" operator="containsText" text="Media">
      <formula>NOT(ISERROR(SEARCH("Media",Y15)))</formula>
    </cfRule>
    <cfRule type="containsText" dxfId="3372" priority="328" operator="containsText" text="Muy Baja">
      <formula>NOT(ISERROR(SEARCH("Muy Baja",Y15)))</formula>
    </cfRule>
    <cfRule type="containsText" dxfId="3371" priority="329" operator="containsText" text="Baja">
      <formula>NOT(ISERROR(SEARCH("Baja",Y15)))</formula>
    </cfRule>
    <cfRule type="containsText" dxfId="3370" priority="330" operator="containsText" text="Muy Baja">
      <formula>NOT(ISERROR(SEARCH("Muy Baja",Y15)))</formula>
    </cfRule>
  </conditionalFormatting>
  <conditionalFormatting sqref="AC15:AC19">
    <cfRule type="containsText" dxfId="3369" priority="320" operator="containsText" text="Catastrófico">
      <formula>NOT(ISERROR(SEARCH("Catastrófico",AC15)))</formula>
    </cfRule>
    <cfRule type="containsText" dxfId="3368" priority="321" operator="containsText" text="Mayor">
      <formula>NOT(ISERROR(SEARCH("Mayor",AC15)))</formula>
    </cfRule>
    <cfRule type="containsText" dxfId="3367" priority="322" operator="containsText" text="Moderado">
      <formula>NOT(ISERROR(SEARCH("Moderado",AC15)))</formula>
    </cfRule>
    <cfRule type="containsText" dxfId="3366" priority="323" operator="containsText" text="Menor">
      <formula>NOT(ISERROR(SEARCH("Menor",AC15)))</formula>
    </cfRule>
    <cfRule type="containsText" dxfId="3365" priority="324" operator="containsText" text="Leve">
      <formula>NOT(ISERROR(SEARCH("Leve",AC15)))</formula>
    </cfRule>
  </conditionalFormatting>
  <conditionalFormatting sqref="AG15">
    <cfRule type="containsText" dxfId="3364" priority="311" operator="containsText" text="Extremo">
      <formula>NOT(ISERROR(SEARCH("Extremo",AG15)))</formula>
    </cfRule>
    <cfRule type="containsText" dxfId="3363" priority="312" operator="containsText" text="Alto">
      <formula>NOT(ISERROR(SEARCH("Alto",AG15)))</formula>
    </cfRule>
    <cfRule type="containsText" dxfId="3362" priority="313" operator="containsText" text="Moderado">
      <formula>NOT(ISERROR(SEARCH("Moderado",AG15)))</formula>
    </cfRule>
    <cfRule type="containsText" dxfId="3361" priority="314" operator="containsText" text="Menor">
      <formula>NOT(ISERROR(SEARCH("Menor",AG15)))</formula>
    </cfRule>
    <cfRule type="containsText" dxfId="3360" priority="315" operator="containsText" text="Bajo">
      <formula>NOT(ISERROR(SEARCH("Bajo",AG15)))</formula>
    </cfRule>
    <cfRule type="containsText" dxfId="3359" priority="316" operator="containsText" text="Moderado">
      <formula>NOT(ISERROR(SEARCH("Moderado",AG15)))</formula>
    </cfRule>
    <cfRule type="containsText" dxfId="3358" priority="317" operator="containsText" text="Extremo">
      <formula>NOT(ISERROR(SEARCH("Extremo",AG15)))</formula>
    </cfRule>
    <cfRule type="containsText" dxfId="3357" priority="318" operator="containsText" text="Baja">
      <formula>NOT(ISERROR(SEARCH("Baja",AG15)))</formula>
    </cfRule>
    <cfRule type="containsText" dxfId="3356" priority="319" operator="containsText" text="Alto">
      <formula>NOT(ISERROR(SEARCH("Alto",AG15)))</formula>
    </cfRule>
  </conditionalFormatting>
  <conditionalFormatting sqref="AA15:AA19">
    <cfRule type="containsText" dxfId="3355" priority="306" operator="containsText" text="Muy Alta">
      <formula>NOT(ISERROR(SEARCH("Muy Alta",AA15)))</formula>
    </cfRule>
    <cfRule type="containsText" dxfId="3354" priority="307" operator="containsText" text="Alta">
      <formula>NOT(ISERROR(SEARCH("Alta",AA15)))</formula>
    </cfRule>
    <cfRule type="containsText" dxfId="3353" priority="308" operator="containsText" text="Media">
      <formula>NOT(ISERROR(SEARCH("Media",AA15)))</formula>
    </cfRule>
    <cfRule type="containsText" dxfId="3352" priority="309" operator="containsText" text="Baja">
      <formula>NOT(ISERROR(SEARCH("Baja",AA15)))</formula>
    </cfRule>
    <cfRule type="containsText" dxfId="3351" priority="310" operator="containsText" text="Muy Baja">
      <formula>NOT(ISERROR(SEARCH("Muy Baja",AA15)))</formula>
    </cfRule>
  </conditionalFormatting>
  <conditionalFormatting sqref="AE15:AE19">
    <cfRule type="containsText" dxfId="3350" priority="301" operator="containsText" text="Catastrófico">
      <formula>NOT(ISERROR(SEARCH("Catastrófico",AE15)))</formula>
    </cfRule>
    <cfRule type="containsText" dxfId="3349" priority="302" operator="containsText" text="Moderado">
      <formula>NOT(ISERROR(SEARCH("Moderado",AE15)))</formula>
    </cfRule>
    <cfRule type="containsText" dxfId="3348" priority="303" operator="containsText" text="Menor">
      <formula>NOT(ISERROR(SEARCH("Menor",AE15)))</formula>
    </cfRule>
    <cfRule type="containsText" dxfId="3347" priority="304" operator="containsText" text="Leve">
      <formula>NOT(ISERROR(SEARCH("Leve",AE15)))</formula>
    </cfRule>
    <cfRule type="containsText" dxfId="3346" priority="305" operator="containsText" text="Mayor">
      <formula>NOT(ISERROR(SEARCH("Mayor",AE15)))</formula>
    </cfRule>
  </conditionalFormatting>
  <conditionalFormatting sqref="L20">
    <cfRule type="containsText" dxfId="3345" priority="295" operator="containsText" text="Catastrófico">
      <formula>NOT(ISERROR(SEARCH("Catastrófico",L20)))</formula>
    </cfRule>
    <cfRule type="containsText" dxfId="3344" priority="296" operator="containsText" text="Mayor">
      <formula>NOT(ISERROR(SEARCH("Mayor",L20)))</formula>
    </cfRule>
    <cfRule type="containsText" dxfId="3343" priority="297" operator="containsText" text="Alta">
      <formula>NOT(ISERROR(SEARCH("Alta",L20)))</formula>
    </cfRule>
    <cfRule type="containsText" dxfId="3342" priority="298" operator="containsText" text="Moderado">
      <formula>NOT(ISERROR(SEARCH("Moderado",L20)))</formula>
    </cfRule>
    <cfRule type="containsText" dxfId="3341" priority="299" operator="containsText" text="Menor">
      <formula>NOT(ISERROR(SEARCH("Menor",L20)))</formula>
    </cfRule>
    <cfRule type="containsText" dxfId="3340" priority="300" operator="containsText" text="Leve">
      <formula>NOT(ISERROR(SEARCH("Leve",L20)))</formula>
    </cfRule>
  </conditionalFormatting>
  <conditionalFormatting sqref="M20">
    <cfRule type="containsText" dxfId="3339" priority="289" operator="containsText" text="Catastrófico">
      <formula>NOT(ISERROR(SEARCH("Catastrófico",M20)))</formula>
    </cfRule>
    <cfRule type="containsText" dxfId="3338" priority="290" operator="containsText" text="Mayor">
      <formula>NOT(ISERROR(SEARCH("Mayor",M20)))</formula>
    </cfRule>
    <cfRule type="containsText" dxfId="3337" priority="291" operator="containsText" text="Alta">
      <formula>NOT(ISERROR(SEARCH("Alta",M20)))</formula>
    </cfRule>
    <cfRule type="containsText" dxfId="3336" priority="292" operator="containsText" text="Moderado">
      <formula>NOT(ISERROR(SEARCH("Moderado",M20)))</formula>
    </cfRule>
    <cfRule type="containsText" dxfId="3335" priority="293" operator="containsText" text="Menor">
      <formula>NOT(ISERROR(SEARCH("Menor",M20)))</formula>
    </cfRule>
    <cfRule type="containsText" dxfId="3334" priority="294" operator="containsText" text="Leve">
      <formula>NOT(ISERROR(SEARCH("Leve",M20)))</formula>
    </cfRule>
  </conditionalFormatting>
  <conditionalFormatting sqref="L30">
    <cfRule type="containsText" dxfId="3333" priority="283" operator="containsText" text="Catastrófico">
      <formula>NOT(ISERROR(SEARCH("Catastrófico",L30)))</formula>
    </cfRule>
    <cfRule type="containsText" dxfId="3332" priority="284" operator="containsText" text="Mayor">
      <formula>NOT(ISERROR(SEARCH("Mayor",L30)))</formula>
    </cfRule>
    <cfRule type="containsText" dxfId="3331" priority="285" operator="containsText" text="Alta">
      <formula>NOT(ISERROR(SEARCH("Alta",L30)))</formula>
    </cfRule>
    <cfRule type="containsText" dxfId="3330" priority="286" operator="containsText" text="Moderado">
      <formula>NOT(ISERROR(SEARCH("Moderado",L30)))</formula>
    </cfRule>
    <cfRule type="containsText" dxfId="3329" priority="287" operator="containsText" text="Menor">
      <formula>NOT(ISERROR(SEARCH("Menor",L30)))</formula>
    </cfRule>
    <cfRule type="containsText" dxfId="3328" priority="288" operator="containsText" text="Leve">
      <formula>NOT(ISERROR(SEARCH("Leve",L30)))</formula>
    </cfRule>
  </conditionalFormatting>
  <conditionalFormatting sqref="M30">
    <cfRule type="containsText" dxfId="3327" priority="277" operator="containsText" text="Catastrófico">
      <formula>NOT(ISERROR(SEARCH("Catastrófico",M30)))</formula>
    </cfRule>
    <cfRule type="containsText" dxfId="3326" priority="278" operator="containsText" text="Mayor">
      <formula>NOT(ISERROR(SEARCH("Mayor",M30)))</formula>
    </cfRule>
    <cfRule type="containsText" dxfId="3325" priority="279" operator="containsText" text="Alta">
      <formula>NOT(ISERROR(SEARCH("Alta",M30)))</formula>
    </cfRule>
    <cfRule type="containsText" dxfId="3324" priority="280" operator="containsText" text="Moderado">
      <formula>NOT(ISERROR(SEARCH("Moderado",M30)))</formula>
    </cfRule>
    <cfRule type="containsText" dxfId="3323" priority="281" operator="containsText" text="Menor">
      <formula>NOT(ISERROR(SEARCH("Menor",M30)))</formula>
    </cfRule>
    <cfRule type="containsText" dxfId="3322" priority="282" operator="containsText" text="Leve">
      <formula>NOT(ISERROR(SEARCH("Leve",M30)))</formula>
    </cfRule>
  </conditionalFormatting>
  <conditionalFormatting sqref="L10">
    <cfRule type="containsText" dxfId="3321" priority="271" operator="containsText" text="Catastrófico">
      <formula>NOT(ISERROR(SEARCH("Catastrófico",L10)))</formula>
    </cfRule>
    <cfRule type="containsText" dxfId="3320" priority="272" operator="containsText" text="Mayor">
      <formula>NOT(ISERROR(SEARCH("Mayor",L10)))</formula>
    </cfRule>
    <cfRule type="containsText" dxfId="3319" priority="273" operator="containsText" text="Alta">
      <formula>NOT(ISERROR(SEARCH("Alta",L10)))</formula>
    </cfRule>
    <cfRule type="containsText" dxfId="3318" priority="274" operator="containsText" text="Moderado">
      <formula>NOT(ISERROR(SEARCH("Moderado",L10)))</formula>
    </cfRule>
    <cfRule type="containsText" dxfId="3317" priority="275" operator="containsText" text="Menor">
      <formula>NOT(ISERROR(SEARCH("Menor",L10)))</formula>
    </cfRule>
    <cfRule type="containsText" dxfId="3316" priority="276" operator="containsText" text="Leve">
      <formula>NOT(ISERROR(SEARCH("Leve",L10)))</formula>
    </cfRule>
  </conditionalFormatting>
  <conditionalFormatting sqref="M10">
    <cfRule type="containsText" dxfId="3315" priority="265" operator="containsText" text="Catastrófico">
      <formula>NOT(ISERROR(SEARCH("Catastrófico",M10)))</formula>
    </cfRule>
    <cfRule type="containsText" dxfId="3314" priority="266" operator="containsText" text="Mayor">
      <formula>NOT(ISERROR(SEARCH("Mayor",M10)))</formula>
    </cfRule>
    <cfRule type="containsText" dxfId="3313" priority="267" operator="containsText" text="Alta">
      <formula>NOT(ISERROR(SEARCH("Alta",M10)))</formula>
    </cfRule>
    <cfRule type="containsText" dxfId="3312" priority="268" operator="containsText" text="Moderado">
      <formula>NOT(ISERROR(SEARCH("Moderado",M10)))</formula>
    </cfRule>
    <cfRule type="containsText" dxfId="3311" priority="269" operator="containsText" text="Menor">
      <formula>NOT(ISERROR(SEARCH("Menor",M10)))</formula>
    </cfRule>
    <cfRule type="containsText" dxfId="3310" priority="270" operator="containsText" text="Leve">
      <formula>NOT(ISERROR(SEARCH("Leve",M10)))</formula>
    </cfRule>
  </conditionalFormatting>
  <conditionalFormatting sqref="L15">
    <cfRule type="containsText" dxfId="3309" priority="259" operator="containsText" text="Catastrófico">
      <formula>NOT(ISERROR(SEARCH("Catastrófico",L15)))</formula>
    </cfRule>
    <cfRule type="containsText" dxfId="3308" priority="260" operator="containsText" text="Mayor">
      <formula>NOT(ISERROR(SEARCH("Mayor",L15)))</formula>
    </cfRule>
    <cfRule type="containsText" dxfId="3307" priority="261" operator="containsText" text="Alta">
      <formula>NOT(ISERROR(SEARCH("Alta",L15)))</formula>
    </cfRule>
    <cfRule type="containsText" dxfId="3306" priority="262" operator="containsText" text="Moderado">
      <formula>NOT(ISERROR(SEARCH("Moderado",L15)))</formula>
    </cfRule>
    <cfRule type="containsText" dxfId="3305" priority="263" operator="containsText" text="Menor">
      <formula>NOT(ISERROR(SEARCH("Menor",L15)))</formula>
    </cfRule>
    <cfRule type="containsText" dxfId="3304" priority="264" operator="containsText" text="Leve">
      <formula>NOT(ISERROR(SEARCH("Leve",L15)))</formula>
    </cfRule>
  </conditionalFormatting>
  <conditionalFormatting sqref="M15">
    <cfRule type="containsText" dxfId="3303" priority="253" operator="containsText" text="Catastrófico">
      <formula>NOT(ISERROR(SEARCH("Catastrófico",M15)))</formula>
    </cfRule>
    <cfRule type="containsText" dxfId="3302" priority="254" operator="containsText" text="Mayor">
      <formula>NOT(ISERROR(SEARCH("Mayor",M15)))</formula>
    </cfRule>
    <cfRule type="containsText" dxfId="3301" priority="255" operator="containsText" text="Alta">
      <formula>NOT(ISERROR(SEARCH("Alta",M15)))</formula>
    </cfRule>
    <cfRule type="containsText" dxfId="3300" priority="256" operator="containsText" text="Moderado">
      <formula>NOT(ISERROR(SEARCH("Moderado",M15)))</formula>
    </cfRule>
    <cfRule type="containsText" dxfId="3299" priority="257" operator="containsText" text="Menor">
      <formula>NOT(ISERROR(SEARCH("Menor",M15)))</formula>
    </cfRule>
    <cfRule type="containsText" dxfId="3298" priority="258" operator="containsText" text="Leve">
      <formula>NOT(ISERROR(SEARCH("Leve",M15)))</formula>
    </cfRule>
  </conditionalFormatting>
  <conditionalFormatting sqref="L40">
    <cfRule type="containsText" dxfId="3297" priority="247" operator="containsText" text="Catastrófico">
      <formula>NOT(ISERROR(SEARCH("Catastrófico",L40)))</formula>
    </cfRule>
    <cfRule type="containsText" dxfId="3296" priority="248" operator="containsText" text="Mayor">
      <formula>NOT(ISERROR(SEARCH("Mayor",L40)))</formula>
    </cfRule>
    <cfRule type="containsText" dxfId="3295" priority="249" operator="containsText" text="Alta">
      <formula>NOT(ISERROR(SEARCH("Alta",L40)))</formula>
    </cfRule>
    <cfRule type="containsText" dxfId="3294" priority="250" operator="containsText" text="Moderado">
      <formula>NOT(ISERROR(SEARCH("Moderado",L40)))</formula>
    </cfRule>
    <cfRule type="containsText" dxfId="3293" priority="251" operator="containsText" text="Menor">
      <formula>NOT(ISERROR(SEARCH("Menor",L40)))</formula>
    </cfRule>
    <cfRule type="containsText" dxfId="3292" priority="252" operator="containsText" text="Leve">
      <formula>NOT(ISERROR(SEARCH("Leve",L40)))</formula>
    </cfRule>
  </conditionalFormatting>
  <conditionalFormatting sqref="M40">
    <cfRule type="containsText" dxfId="3291" priority="241" operator="containsText" text="Catastrófico">
      <formula>NOT(ISERROR(SEARCH("Catastrófico",M40)))</formula>
    </cfRule>
    <cfRule type="containsText" dxfId="3290" priority="242" operator="containsText" text="Mayor">
      <formula>NOT(ISERROR(SEARCH("Mayor",M40)))</formula>
    </cfRule>
    <cfRule type="containsText" dxfId="3289" priority="243" operator="containsText" text="Alta">
      <formula>NOT(ISERROR(SEARCH("Alta",M40)))</formula>
    </cfRule>
    <cfRule type="containsText" dxfId="3288" priority="244" operator="containsText" text="Moderado">
      <formula>NOT(ISERROR(SEARCH("Moderado",M40)))</formula>
    </cfRule>
    <cfRule type="containsText" dxfId="3287" priority="245" operator="containsText" text="Menor">
      <formula>NOT(ISERROR(SEARCH("Menor",M40)))</formula>
    </cfRule>
    <cfRule type="containsText" dxfId="3286" priority="246" operator="containsText" text="Leve">
      <formula>NOT(ISERROR(SEARCH("Leve",M40)))</formula>
    </cfRule>
  </conditionalFormatting>
  <conditionalFormatting sqref="L45">
    <cfRule type="containsText" dxfId="3285" priority="235" operator="containsText" text="Catastrófico">
      <formula>NOT(ISERROR(SEARCH("Catastrófico",L45)))</formula>
    </cfRule>
    <cfRule type="containsText" dxfId="3284" priority="236" operator="containsText" text="Mayor">
      <formula>NOT(ISERROR(SEARCH("Mayor",L45)))</formula>
    </cfRule>
    <cfRule type="containsText" dxfId="3283" priority="237" operator="containsText" text="Alta">
      <formula>NOT(ISERROR(SEARCH("Alta",L45)))</formula>
    </cfRule>
    <cfRule type="containsText" dxfId="3282" priority="238" operator="containsText" text="Moderado">
      <formula>NOT(ISERROR(SEARCH("Moderado",L45)))</formula>
    </cfRule>
    <cfRule type="containsText" dxfId="3281" priority="239" operator="containsText" text="Menor">
      <formula>NOT(ISERROR(SEARCH("Menor",L45)))</formula>
    </cfRule>
    <cfRule type="containsText" dxfId="3280" priority="240" operator="containsText" text="Leve">
      <formula>NOT(ISERROR(SEARCH("Leve",L45)))</formula>
    </cfRule>
  </conditionalFormatting>
  <conditionalFormatting sqref="M45">
    <cfRule type="containsText" dxfId="3279" priority="229" operator="containsText" text="Catastrófico">
      <formula>NOT(ISERROR(SEARCH("Catastrófico",M45)))</formula>
    </cfRule>
    <cfRule type="containsText" dxfId="3278" priority="230" operator="containsText" text="Mayor">
      <formula>NOT(ISERROR(SEARCH("Mayor",M45)))</formula>
    </cfRule>
    <cfRule type="containsText" dxfId="3277" priority="231" operator="containsText" text="Alta">
      <formula>NOT(ISERROR(SEARCH("Alta",M45)))</formula>
    </cfRule>
    <cfRule type="containsText" dxfId="3276" priority="232" operator="containsText" text="Moderado">
      <formula>NOT(ISERROR(SEARCH("Moderado",M45)))</formula>
    </cfRule>
    <cfRule type="containsText" dxfId="3275" priority="233" operator="containsText" text="Menor">
      <formula>NOT(ISERROR(SEARCH("Menor",M45)))</formula>
    </cfRule>
    <cfRule type="containsText" dxfId="3274" priority="234" operator="containsText" text="Leve">
      <formula>NOT(ISERROR(SEARCH("Leve",M45)))</formula>
    </cfRule>
  </conditionalFormatting>
  <conditionalFormatting sqref="L50">
    <cfRule type="containsText" dxfId="3273" priority="223" operator="containsText" text="Catastrófico">
      <formula>NOT(ISERROR(SEARCH("Catastrófico",L50)))</formula>
    </cfRule>
    <cfRule type="containsText" dxfId="3272" priority="224" operator="containsText" text="Mayor">
      <formula>NOT(ISERROR(SEARCH("Mayor",L50)))</formula>
    </cfRule>
    <cfRule type="containsText" dxfId="3271" priority="225" operator="containsText" text="Alta">
      <formula>NOT(ISERROR(SEARCH("Alta",L50)))</formula>
    </cfRule>
    <cfRule type="containsText" dxfId="3270" priority="226" operator="containsText" text="Moderado">
      <formula>NOT(ISERROR(SEARCH("Moderado",L50)))</formula>
    </cfRule>
    <cfRule type="containsText" dxfId="3269" priority="227" operator="containsText" text="Menor">
      <formula>NOT(ISERROR(SEARCH("Menor",L50)))</formula>
    </cfRule>
    <cfRule type="containsText" dxfId="3268" priority="228" operator="containsText" text="Leve">
      <formula>NOT(ISERROR(SEARCH("Leve",L50)))</formula>
    </cfRule>
  </conditionalFormatting>
  <conditionalFormatting sqref="M50">
    <cfRule type="containsText" dxfId="3267" priority="217" operator="containsText" text="Catastrófico">
      <formula>NOT(ISERROR(SEARCH("Catastrófico",M50)))</formula>
    </cfRule>
    <cfRule type="containsText" dxfId="3266" priority="218" operator="containsText" text="Mayor">
      <formula>NOT(ISERROR(SEARCH("Mayor",M50)))</formula>
    </cfRule>
    <cfRule type="containsText" dxfId="3265" priority="219" operator="containsText" text="Alta">
      <formula>NOT(ISERROR(SEARCH("Alta",M50)))</formula>
    </cfRule>
    <cfRule type="containsText" dxfId="3264" priority="220" operator="containsText" text="Moderado">
      <formula>NOT(ISERROR(SEARCH("Moderado",M50)))</formula>
    </cfRule>
    <cfRule type="containsText" dxfId="3263" priority="221" operator="containsText" text="Menor">
      <formula>NOT(ISERROR(SEARCH("Menor",M50)))</formula>
    </cfRule>
    <cfRule type="containsText" dxfId="3262" priority="222" operator="containsText" text="Leve">
      <formula>NOT(ISERROR(SEARCH("Leve",M50)))</formula>
    </cfRule>
  </conditionalFormatting>
  <conditionalFormatting sqref="L55">
    <cfRule type="containsText" dxfId="3261" priority="211" operator="containsText" text="Catastrófico">
      <formula>NOT(ISERROR(SEARCH("Catastrófico",L55)))</formula>
    </cfRule>
    <cfRule type="containsText" dxfId="3260" priority="212" operator="containsText" text="Mayor">
      <formula>NOT(ISERROR(SEARCH("Mayor",L55)))</formula>
    </cfRule>
    <cfRule type="containsText" dxfId="3259" priority="213" operator="containsText" text="Alta">
      <formula>NOT(ISERROR(SEARCH("Alta",L55)))</formula>
    </cfRule>
    <cfRule type="containsText" dxfId="3258" priority="214" operator="containsText" text="Moderado">
      <formula>NOT(ISERROR(SEARCH("Moderado",L55)))</formula>
    </cfRule>
    <cfRule type="containsText" dxfId="3257" priority="215" operator="containsText" text="Menor">
      <formula>NOT(ISERROR(SEARCH("Menor",L55)))</formula>
    </cfRule>
    <cfRule type="containsText" dxfId="3256" priority="216" operator="containsText" text="Leve">
      <formula>NOT(ISERROR(SEARCH("Leve",L55)))</formula>
    </cfRule>
  </conditionalFormatting>
  <conditionalFormatting sqref="M55">
    <cfRule type="containsText" dxfId="3255" priority="205" operator="containsText" text="Catastrófico">
      <formula>NOT(ISERROR(SEARCH("Catastrófico",M55)))</formula>
    </cfRule>
    <cfRule type="containsText" dxfId="3254" priority="206" operator="containsText" text="Mayor">
      <formula>NOT(ISERROR(SEARCH("Mayor",M55)))</formula>
    </cfRule>
    <cfRule type="containsText" dxfId="3253" priority="207" operator="containsText" text="Alta">
      <formula>NOT(ISERROR(SEARCH("Alta",M55)))</formula>
    </cfRule>
    <cfRule type="containsText" dxfId="3252" priority="208" operator="containsText" text="Moderado">
      <formula>NOT(ISERROR(SEARCH("Moderado",M55)))</formula>
    </cfRule>
    <cfRule type="containsText" dxfId="3251" priority="209" operator="containsText" text="Menor">
      <formula>NOT(ISERROR(SEARCH("Menor",M55)))</formula>
    </cfRule>
    <cfRule type="containsText" dxfId="3250" priority="210" operator="containsText" text="Leve">
      <formula>NOT(ISERROR(SEARCH("Leve",M55)))</formula>
    </cfRule>
  </conditionalFormatting>
  <conditionalFormatting sqref="N25">
    <cfRule type="containsText" dxfId="3249" priority="200" operator="containsText" text="Extremo">
      <formula>NOT(ISERROR(SEARCH("Extremo",N25)))</formula>
    </cfRule>
    <cfRule type="containsText" dxfId="3248" priority="201" operator="containsText" text="Alto">
      <formula>NOT(ISERROR(SEARCH("Alto",N25)))</formula>
    </cfRule>
    <cfRule type="containsText" dxfId="3247" priority="202" operator="containsText" text="Bajo">
      <formula>NOT(ISERROR(SEARCH("Bajo",N25)))</formula>
    </cfRule>
    <cfRule type="containsText" dxfId="3246" priority="203" operator="containsText" text="Moderado">
      <formula>NOT(ISERROR(SEARCH("Moderado",N25)))</formula>
    </cfRule>
    <cfRule type="containsText" dxfId="3245" priority="204" operator="containsText" text="Extremo">
      <formula>NOT(ISERROR(SEARCH("Extremo",N25)))</formula>
    </cfRule>
  </conditionalFormatting>
  <conditionalFormatting sqref="I25">
    <cfRule type="containsText" dxfId="3244" priority="179" operator="containsText" text="Muy Baja">
      <formula>NOT(ISERROR(SEARCH("Muy Baja",I25)))</formula>
    </cfRule>
    <cfRule type="containsText" dxfId="3243" priority="180" operator="containsText" text="Baja">
      <formula>NOT(ISERROR(SEARCH("Baja",I25)))</formula>
    </cfRule>
    <cfRule type="containsText" dxfId="3242" priority="182" operator="containsText" text="Muy Alta">
      <formula>NOT(ISERROR(SEARCH("Muy Alta",I25)))</formula>
    </cfRule>
    <cfRule type="containsText" dxfId="3241" priority="183" operator="containsText" text="Alta">
      <formula>NOT(ISERROR(SEARCH("Alta",I25)))</formula>
    </cfRule>
    <cfRule type="containsText" dxfId="3240" priority="184" operator="containsText" text="Media">
      <formula>NOT(ISERROR(SEARCH("Media",I25)))</formula>
    </cfRule>
    <cfRule type="containsText" dxfId="3239" priority="185" operator="containsText" text="Media">
      <formula>NOT(ISERROR(SEARCH("Media",I25)))</formula>
    </cfRule>
    <cfRule type="containsText" dxfId="3238" priority="186" operator="containsText" text="Media">
      <formula>NOT(ISERROR(SEARCH("Media",I25)))</formula>
    </cfRule>
    <cfRule type="containsText" dxfId="3237" priority="187" operator="containsText" text="Muy Baja">
      <formula>NOT(ISERROR(SEARCH("Muy Baja",I25)))</formula>
    </cfRule>
    <cfRule type="containsText" dxfId="3236" priority="188" operator="containsText" text="Baja">
      <formula>NOT(ISERROR(SEARCH("Baja",I25)))</formula>
    </cfRule>
    <cfRule type="containsText" dxfId="3235" priority="189" operator="containsText" text="Muy Baja">
      <formula>NOT(ISERROR(SEARCH("Muy Baja",I25)))</formula>
    </cfRule>
    <cfRule type="containsText" dxfId="3234" priority="190" operator="containsText" text="Muy Baja">
      <formula>NOT(ISERROR(SEARCH("Muy Baja",I25)))</formula>
    </cfRule>
    <cfRule type="containsText" dxfId="3233" priority="191" operator="containsText" text="Muy Baja">
      <formula>NOT(ISERROR(SEARCH("Muy Baja",I25)))</formula>
    </cfRule>
    <cfRule type="containsText" dxfId="3232" priority="192" operator="containsText" text="Muy Baja'Tabla probabilidad'!">
      <formula>NOT(ISERROR(SEARCH("Muy Baja'Tabla probabilidad'!",I25)))</formula>
    </cfRule>
    <cfRule type="containsText" dxfId="3231" priority="193" operator="containsText" text="Muy bajo">
      <formula>NOT(ISERROR(SEARCH("Muy bajo",I25)))</formula>
    </cfRule>
    <cfRule type="containsText" dxfId="3230" priority="194" operator="containsText" text="Alta">
      <formula>NOT(ISERROR(SEARCH("Alta",I25)))</formula>
    </cfRule>
    <cfRule type="containsText" dxfId="3229" priority="195" operator="containsText" text="Media">
      <formula>NOT(ISERROR(SEARCH("Media",I25)))</formula>
    </cfRule>
    <cfRule type="containsText" dxfId="3228" priority="196" operator="containsText" text="Baja">
      <formula>NOT(ISERROR(SEARCH("Baja",I25)))</formula>
    </cfRule>
    <cfRule type="containsText" dxfId="3227" priority="197" operator="containsText" text="Muy baja">
      <formula>NOT(ISERROR(SEARCH("Muy baja",I25)))</formula>
    </cfRule>
    <cfRule type="cellIs" dxfId="3226" priority="198" operator="between">
      <formula>1</formula>
      <formula>2</formula>
    </cfRule>
    <cfRule type="cellIs" dxfId="3225" priority="199" operator="between">
      <formula>0</formula>
      <formula>2</formula>
    </cfRule>
  </conditionalFormatting>
  <conditionalFormatting sqref="I25">
    <cfRule type="containsText" dxfId="3224" priority="181" operator="containsText" text="Muy Alta">
      <formula>NOT(ISERROR(SEARCH("Muy Alta",I25)))</formula>
    </cfRule>
  </conditionalFormatting>
  <conditionalFormatting sqref="Y25:Y29">
    <cfRule type="containsText" dxfId="3223" priority="173" operator="containsText" text="Muy Alta">
      <formula>NOT(ISERROR(SEARCH("Muy Alta",Y25)))</formula>
    </cfRule>
    <cfRule type="containsText" dxfId="3222" priority="174" operator="containsText" text="Alta">
      <formula>NOT(ISERROR(SEARCH("Alta",Y25)))</formula>
    </cfRule>
    <cfRule type="containsText" dxfId="3221" priority="175" operator="containsText" text="Media">
      <formula>NOT(ISERROR(SEARCH("Media",Y25)))</formula>
    </cfRule>
    <cfRule type="containsText" dxfId="3220" priority="176" operator="containsText" text="Muy Baja">
      <formula>NOT(ISERROR(SEARCH("Muy Baja",Y25)))</formula>
    </cfRule>
    <cfRule type="containsText" dxfId="3219" priority="177" operator="containsText" text="Baja">
      <formula>NOT(ISERROR(SEARCH("Baja",Y25)))</formula>
    </cfRule>
    <cfRule type="containsText" dxfId="3218" priority="178" operator="containsText" text="Muy Baja">
      <formula>NOT(ISERROR(SEARCH("Muy Baja",Y25)))</formula>
    </cfRule>
  </conditionalFormatting>
  <conditionalFormatting sqref="AC25:AC29">
    <cfRule type="containsText" dxfId="3217" priority="168" operator="containsText" text="Catastrófico">
      <formula>NOT(ISERROR(SEARCH("Catastrófico",AC25)))</formula>
    </cfRule>
    <cfRule type="containsText" dxfId="3216" priority="169" operator="containsText" text="Mayor">
      <formula>NOT(ISERROR(SEARCH("Mayor",AC25)))</formula>
    </cfRule>
    <cfRule type="containsText" dxfId="3215" priority="170" operator="containsText" text="Moderado">
      <formula>NOT(ISERROR(SEARCH("Moderado",AC25)))</formula>
    </cfRule>
    <cfRule type="containsText" dxfId="3214" priority="171" operator="containsText" text="Menor">
      <formula>NOT(ISERROR(SEARCH("Menor",AC25)))</formula>
    </cfRule>
    <cfRule type="containsText" dxfId="3213" priority="172" operator="containsText" text="Leve">
      <formula>NOT(ISERROR(SEARCH("Leve",AC25)))</formula>
    </cfRule>
  </conditionalFormatting>
  <conditionalFormatting sqref="AG25">
    <cfRule type="containsText" dxfId="3212" priority="159" operator="containsText" text="Extremo">
      <formula>NOT(ISERROR(SEARCH("Extremo",AG25)))</formula>
    </cfRule>
    <cfRule type="containsText" dxfId="3211" priority="160" operator="containsText" text="Alto">
      <formula>NOT(ISERROR(SEARCH("Alto",AG25)))</formula>
    </cfRule>
    <cfRule type="containsText" dxfId="3210" priority="161" operator="containsText" text="Moderado">
      <formula>NOT(ISERROR(SEARCH("Moderado",AG25)))</formula>
    </cfRule>
    <cfRule type="containsText" dxfId="3209" priority="162" operator="containsText" text="Menor">
      <formula>NOT(ISERROR(SEARCH("Menor",AG25)))</formula>
    </cfRule>
    <cfRule type="containsText" dxfId="3208" priority="163" operator="containsText" text="Bajo">
      <formula>NOT(ISERROR(SEARCH("Bajo",AG25)))</formula>
    </cfRule>
    <cfRule type="containsText" dxfId="3207" priority="164" operator="containsText" text="Moderado">
      <formula>NOT(ISERROR(SEARCH("Moderado",AG25)))</formula>
    </cfRule>
    <cfRule type="containsText" dxfId="3206" priority="165" operator="containsText" text="Extremo">
      <formula>NOT(ISERROR(SEARCH("Extremo",AG25)))</formula>
    </cfRule>
    <cfRule type="containsText" dxfId="3205" priority="166" operator="containsText" text="Baja">
      <formula>NOT(ISERROR(SEARCH("Baja",AG25)))</formula>
    </cfRule>
    <cfRule type="containsText" dxfId="3204" priority="167" operator="containsText" text="Alto">
      <formula>NOT(ISERROR(SEARCH("Alto",AG25)))</formula>
    </cfRule>
  </conditionalFormatting>
  <conditionalFormatting sqref="AA25:AA29">
    <cfRule type="containsText" dxfId="3203" priority="154" operator="containsText" text="Muy Alta">
      <formula>NOT(ISERROR(SEARCH("Muy Alta",AA25)))</formula>
    </cfRule>
    <cfRule type="containsText" dxfId="3202" priority="155" operator="containsText" text="Alta">
      <formula>NOT(ISERROR(SEARCH("Alta",AA25)))</formula>
    </cfRule>
    <cfRule type="containsText" dxfId="3201" priority="156" operator="containsText" text="Media">
      <formula>NOT(ISERROR(SEARCH("Media",AA25)))</formula>
    </cfRule>
    <cfRule type="containsText" dxfId="3200" priority="157" operator="containsText" text="Baja">
      <formula>NOT(ISERROR(SEARCH("Baja",AA25)))</formula>
    </cfRule>
    <cfRule type="containsText" dxfId="3199" priority="158" operator="containsText" text="Muy Baja">
      <formula>NOT(ISERROR(SEARCH("Muy Baja",AA25)))</formula>
    </cfRule>
  </conditionalFormatting>
  <conditionalFormatting sqref="AE25:AE29">
    <cfRule type="containsText" dxfId="3198" priority="149" operator="containsText" text="Catastrófico">
      <formula>NOT(ISERROR(SEARCH("Catastrófico",AE25)))</formula>
    </cfRule>
    <cfRule type="containsText" dxfId="3197" priority="150" operator="containsText" text="Moderado">
      <formula>NOT(ISERROR(SEARCH("Moderado",AE25)))</formula>
    </cfRule>
    <cfRule type="containsText" dxfId="3196" priority="151" operator="containsText" text="Menor">
      <formula>NOT(ISERROR(SEARCH("Menor",AE25)))</formula>
    </cfRule>
    <cfRule type="containsText" dxfId="3195" priority="152" operator="containsText" text="Leve">
      <formula>NOT(ISERROR(SEARCH("Leve",AE25)))</formula>
    </cfRule>
    <cfRule type="containsText" dxfId="3194" priority="153" operator="containsText" text="Mayor">
      <formula>NOT(ISERROR(SEARCH("Mayor",AE25)))</formula>
    </cfRule>
  </conditionalFormatting>
  <conditionalFormatting sqref="L25">
    <cfRule type="containsText" dxfId="3193" priority="143" operator="containsText" text="Catastrófico">
      <formula>NOT(ISERROR(SEARCH("Catastrófico",L25)))</formula>
    </cfRule>
    <cfRule type="containsText" dxfId="3192" priority="144" operator="containsText" text="Mayor">
      <formula>NOT(ISERROR(SEARCH("Mayor",L25)))</formula>
    </cfRule>
    <cfRule type="containsText" dxfId="3191" priority="145" operator="containsText" text="Alta">
      <formula>NOT(ISERROR(SEARCH("Alta",L25)))</formula>
    </cfRule>
    <cfRule type="containsText" dxfId="3190" priority="146" operator="containsText" text="Moderado">
      <formula>NOT(ISERROR(SEARCH("Moderado",L25)))</formula>
    </cfRule>
    <cfRule type="containsText" dxfId="3189" priority="147" operator="containsText" text="Menor">
      <formula>NOT(ISERROR(SEARCH("Menor",L25)))</formula>
    </cfRule>
    <cfRule type="containsText" dxfId="3188" priority="148" operator="containsText" text="Leve">
      <formula>NOT(ISERROR(SEARCH("Leve",L25)))</formula>
    </cfRule>
  </conditionalFormatting>
  <conditionalFormatting sqref="M25">
    <cfRule type="containsText" dxfId="3187" priority="137" operator="containsText" text="Catastrófico">
      <formula>NOT(ISERROR(SEARCH("Catastrófico",M25)))</formula>
    </cfRule>
    <cfRule type="containsText" dxfId="3186" priority="138" operator="containsText" text="Mayor">
      <formula>NOT(ISERROR(SEARCH("Mayor",M25)))</formula>
    </cfRule>
    <cfRule type="containsText" dxfId="3185" priority="139" operator="containsText" text="Alta">
      <formula>NOT(ISERROR(SEARCH("Alta",M25)))</formula>
    </cfRule>
    <cfRule type="containsText" dxfId="3184" priority="140" operator="containsText" text="Moderado">
      <formula>NOT(ISERROR(SEARCH("Moderado",M25)))</formula>
    </cfRule>
    <cfRule type="containsText" dxfId="3183" priority="141" operator="containsText" text="Menor">
      <formula>NOT(ISERROR(SEARCH("Menor",M25)))</formula>
    </cfRule>
    <cfRule type="containsText" dxfId="3182" priority="142" operator="containsText" text="Leve">
      <formula>NOT(ISERROR(SEARCH("Leve",M25)))</formula>
    </cfRule>
  </conditionalFormatting>
  <conditionalFormatting sqref="N60">
    <cfRule type="containsText" dxfId="3181" priority="132" operator="containsText" text="Extremo">
      <formula>NOT(ISERROR(SEARCH("Extremo",N60)))</formula>
    </cfRule>
    <cfRule type="containsText" dxfId="3180" priority="133" operator="containsText" text="Alto">
      <formula>NOT(ISERROR(SEARCH("Alto",N60)))</formula>
    </cfRule>
    <cfRule type="containsText" dxfId="3179" priority="134" operator="containsText" text="Bajo">
      <formula>NOT(ISERROR(SEARCH("Bajo",N60)))</formula>
    </cfRule>
    <cfRule type="containsText" dxfId="3178" priority="135" operator="containsText" text="Moderado">
      <formula>NOT(ISERROR(SEARCH("Moderado",N60)))</formula>
    </cfRule>
    <cfRule type="containsText" dxfId="3177" priority="136" operator="containsText" text="Extremo">
      <formula>NOT(ISERROR(SEARCH("Extremo",N60)))</formula>
    </cfRule>
  </conditionalFormatting>
  <conditionalFormatting sqref="I60">
    <cfRule type="containsText" dxfId="3176" priority="111" operator="containsText" text="Muy Baja">
      <formula>NOT(ISERROR(SEARCH("Muy Baja",I60)))</formula>
    </cfRule>
    <cfRule type="containsText" dxfId="3175" priority="112" operator="containsText" text="Baja">
      <formula>NOT(ISERROR(SEARCH("Baja",I60)))</formula>
    </cfRule>
    <cfRule type="containsText" dxfId="3174" priority="114" operator="containsText" text="Muy Alta">
      <formula>NOT(ISERROR(SEARCH("Muy Alta",I60)))</formula>
    </cfRule>
    <cfRule type="containsText" dxfId="3173" priority="115" operator="containsText" text="Alta">
      <formula>NOT(ISERROR(SEARCH("Alta",I60)))</formula>
    </cfRule>
    <cfRule type="containsText" dxfId="3172" priority="116" operator="containsText" text="Media">
      <formula>NOT(ISERROR(SEARCH("Media",I60)))</formula>
    </cfRule>
    <cfRule type="containsText" dxfId="3171" priority="117" operator="containsText" text="Media">
      <formula>NOT(ISERROR(SEARCH("Media",I60)))</formula>
    </cfRule>
    <cfRule type="containsText" dxfId="3170" priority="118" operator="containsText" text="Media">
      <formula>NOT(ISERROR(SEARCH("Media",I60)))</formula>
    </cfRule>
    <cfRule type="containsText" dxfId="3169" priority="119" operator="containsText" text="Muy Baja">
      <formula>NOT(ISERROR(SEARCH("Muy Baja",I60)))</formula>
    </cfRule>
    <cfRule type="containsText" dxfId="3168" priority="120" operator="containsText" text="Baja">
      <formula>NOT(ISERROR(SEARCH("Baja",I60)))</formula>
    </cfRule>
    <cfRule type="containsText" dxfId="3167" priority="121" operator="containsText" text="Muy Baja">
      <formula>NOT(ISERROR(SEARCH("Muy Baja",I60)))</formula>
    </cfRule>
    <cfRule type="containsText" dxfId="3166" priority="122" operator="containsText" text="Muy Baja">
      <formula>NOT(ISERROR(SEARCH("Muy Baja",I60)))</formula>
    </cfRule>
    <cfRule type="containsText" dxfId="3165" priority="123" operator="containsText" text="Muy Baja">
      <formula>NOT(ISERROR(SEARCH("Muy Baja",I60)))</formula>
    </cfRule>
    <cfRule type="containsText" dxfId="3164" priority="124" operator="containsText" text="Muy Baja'Tabla probabilidad'!">
      <formula>NOT(ISERROR(SEARCH("Muy Baja'Tabla probabilidad'!",I60)))</formula>
    </cfRule>
    <cfRule type="containsText" dxfId="3163" priority="125" operator="containsText" text="Muy bajo">
      <formula>NOT(ISERROR(SEARCH("Muy bajo",I60)))</formula>
    </cfRule>
    <cfRule type="containsText" dxfId="3162" priority="126" operator="containsText" text="Alta">
      <formula>NOT(ISERROR(SEARCH("Alta",I60)))</formula>
    </cfRule>
    <cfRule type="containsText" dxfId="3161" priority="127" operator="containsText" text="Media">
      <formula>NOT(ISERROR(SEARCH("Media",I60)))</formula>
    </cfRule>
    <cfRule type="containsText" dxfId="3160" priority="128" operator="containsText" text="Baja">
      <formula>NOT(ISERROR(SEARCH("Baja",I60)))</formula>
    </cfRule>
    <cfRule type="containsText" dxfId="3159" priority="129" operator="containsText" text="Muy baja">
      <formula>NOT(ISERROR(SEARCH("Muy baja",I60)))</formula>
    </cfRule>
    <cfRule type="cellIs" dxfId="3158" priority="130" operator="between">
      <formula>1</formula>
      <formula>2</formula>
    </cfRule>
    <cfRule type="cellIs" dxfId="3157" priority="131" operator="between">
      <formula>0</formula>
      <formula>2</formula>
    </cfRule>
  </conditionalFormatting>
  <conditionalFormatting sqref="I60">
    <cfRule type="containsText" dxfId="3156" priority="113" operator="containsText" text="Muy Alta">
      <formula>NOT(ISERROR(SEARCH("Muy Alta",I60)))</formula>
    </cfRule>
  </conditionalFormatting>
  <conditionalFormatting sqref="Y60:Y64">
    <cfRule type="containsText" dxfId="3155" priority="105" operator="containsText" text="Muy Alta">
      <formula>NOT(ISERROR(SEARCH("Muy Alta",Y60)))</formula>
    </cfRule>
    <cfRule type="containsText" dxfId="3154" priority="106" operator="containsText" text="Alta">
      <formula>NOT(ISERROR(SEARCH("Alta",Y60)))</formula>
    </cfRule>
    <cfRule type="containsText" dxfId="3153" priority="107" operator="containsText" text="Media">
      <formula>NOT(ISERROR(SEARCH("Media",Y60)))</formula>
    </cfRule>
    <cfRule type="containsText" dxfId="3152" priority="108" operator="containsText" text="Muy Baja">
      <formula>NOT(ISERROR(SEARCH("Muy Baja",Y60)))</formula>
    </cfRule>
    <cfRule type="containsText" dxfId="3151" priority="109" operator="containsText" text="Baja">
      <formula>NOT(ISERROR(SEARCH("Baja",Y60)))</formula>
    </cfRule>
    <cfRule type="containsText" dxfId="3150" priority="110" operator="containsText" text="Muy Baja">
      <formula>NOT(ISERROR(SEARCH("Muy Baja",Y60)))</formula>
    </cfRule>
  </conditionalFormatting>
  <conditionalFormatting sqref="AC60:AC64">
    <cfRule type="containsText" dxfId="3149" priority="100" operator="containsText" text="Catastrófico">
      <formula>NOT(ISERROR(SEARCH("Catastrófico",AC60)))</formula>
    </cfRule>
    <cfRule type="containsText" dxfId="3148" priority="101" operator="containsText" text="Mayor">
      <formula>NOT(ISERROR(SEARCH("Mayor",AC60)))</formula>
    </cfRule>
    <cfRule type="containsText" dxfId="3147" priority="102" operator="containsText" text="Moderado">
      <formula>NOT(ISERROR(SEARCH("Moderado",AC60)))</formula>
    </cfRule>
    <cfRule type="containsText" dxfId="3146" priority="103" operator="containsText" text="Menor">
      <formula>NOT(ISERROR(SEARCH("Menor",AC60)))</formula>
    </cfRule>
    <cfRule type="containsText" dxfId="3145" priority="104" operator="containsText" text="Leve">
      <formula>NOT(ISERROR(SEARCH("Leve",AC60)))</formula>
    </cfRule>
  </conditionalFormatting>
  <conditionalFormatting sqref="AG60">
    <cfRule type="containsText" dxfId="3144" priority="91" operator="containsText" text="Extremo">
      <formula>NOT(ISERROR(SEARCH("Extremo",AG60)))</formula>
    </cfRule>
    <cfRule type="containsText" dxfId="3143" priority="92" operator="containsText" text="Alto">
      <formula>NOT(ISERROR(SEARCH("Alto",AG60)))</formula>
    </cfRule>
    <cfRule type="containsText" dxfId="3142" priority="93" operator="containsText" text="Moderado">
      <formula>NOT(ISERROR(SEARCH("Moderado",AG60)))</formula>
    </cfRule>
    <cfRule type="containsText" dxfId="3141" priority="94" operator="containsText" text="Menor">
      <formula>NOT(ISERROR(SEARCH("Menor",AG60)))</formula>
    </cfRule>
    <cfRule type="containsText" dxfId="3140" priority="95" operator="containsText" text="Bajo">
      <formula>NOT(ISERROR(SEARCH("Bajo",AG60)))</formula>
    </cfRule>
    <cfRule type="containsText" dxfId="3139" priority="96" operator="containsText" text="Moderado">
      <formula>NOT(ISERROR(SEARCH("Moderado",AG60)))</formula>
    </cfRule>
    <cfRule type="containsText" dxfId="3138" priority="97" operator="containsText" text="Extremo">
      <formula>NOT(ISERROR(SEARCH("Extremo",AG60)))</formula>
    </cfRule>
    <cfRule type="containsText" dxfId="3137" priority="98" operator="containsText" text="Baja">
      <formula>NOT(ISERROR(SEARCH("Baja",AG60)))</formula>
    </cfRule>
    <cfRule type="containsText" dxfId="3136" priority="99" operator="containsText" text="Alto">
      <formula>NOT(ISERROR(SEARCH("Alto",AG60)))</formula>
    </cfRule>
  </conditionalFormatting>
  <conditionalFormatting sqref="AA60:AA64">
    <cfRule type="containsText" dxfId="3135" priority="86" operator="containsText" text="Muy Alta">
      <formula>NOT(ISERROR(SEARCH("Muy Alta",AA60)))</formula>
    </cfRule>
    <cfRule type="containsText" dxfId="3134" priority="87" operator="containsText" text="Alta">
      <formula>NOT(ISERROR(SEARCH("Alta",AA60)))</formula>
    </cfRule>
    <cfRule type="containsText" dxfId="3133" priority="88" operator="containsText" text="Media">
      <formula>NOT(ISERROR(SEARCH("Media",AA60)))</formula>
    </cfRule>
    <cfRule type="containsText" dxfId="3132" priority="89" operator="containsText" text="Baja">
      <formula>NOT(ISERROR(SEARCH("Baja",AA60)))</formula>
    </cfRule>
    <cfRule type="containsText" dxfId="3131" priority="90" operator="containsText" text="Muy Baja">
      <formula>NOT(ISERROR(SEARCH("Muy Baja",AA60)))</formula>
    </cfRule>
  </conditionalFormatting>
  <conditionalFormatting sqref="AE60:AE64">
    <cfRule type="containsText" dxfId="3130" priority="81" operator="containsText" text="Catastrófico">
      <formula>NOT(ISERROR(SEARCH("Catastrófico",AE60)))</formula>
    </cfRule>
    <cfRule type="containsText" dxfId="3129" priority="82" operator="containsText" text="Moderado">
      <formula>NOT(ISERROR(SEARCH("Moderado",AE60)))</formula>
    </cfRule>
    <cfRule type="containsText" dxfId="3128" priority="83" operator="containsText" text="Menor">
      <formula>NOT(ISERROR(SEARCH("Menor",AE60)))</formula>
    </cfRule>
    <cfRule type="containsText" dxfId="3127" priority="84" operator="containsText" text="Leve">
      <formula>NOT(ISERROR(SEARCH("Leve",AE60)))</formula>
    </cfRule>
    <cfRule type="containsText" dxfId="3126" priority="85" operator="containsText" text="Mayor">
      <formula>NOT(ISERROR(SEARCH("Mayor",AE60)))</formula>
    </cfRule>
  </conditionalFormatting>
  <conditionalFormatting sqref="L60">
    <cfRule type="containsText" dxfId="3125" priority="75" operator="containsText" text="Catastrófico">
      <formula>NOT(ISERROR(SEARCH("Catastrófico",L60)))</formula>
    </cfRule>
    <cfRule type="containsText" dxfId="3124" priority="76" operator="containsText" text="Mayor">
      <formula>NOT(ISERROR(SEARCH("Mayor",L60)))</formula>
    </cfRule>
    <cfRule type="containsText" dxfId="3123" priority="77" operator="containsText" text="Alta">
      <formula>NOT(ISERROR(SEARCH("Alta",L60)))</formula>
    </cfRule>
    <cfRule type="containsText" dxfId="3122" priority="78" operator="containsText" text="Moderado">
      <formula>NOT(ISERROR(SEARCH("Moderado",L60)))</formula>
    </cfRule>
    <cfRule type="containsText" dxfId="3121" priority="79" operator="containsText" text="Menor">
      <formula>NOT(ISERROR(SEARCH("Menor",L60)))</formula>
    </cfRule>
    <cfRule type="containsText" dxfId="3120" priority="80" operator="containsText" text="Leve">
      <formula>NOT(ISERROR(SEARCH("Leve",L60)))</formula>
    </cfRule>
  </conditionalFormatting>
  <conditionalFormatting sqref="M60">
    <cfRule type="containsText" dxfId="3119" priority="69" operator="containsText" text="Catastrófico">
      <formula>NOT(ISERROR(SEARCH("Catastrófico",M60)))</formula>
    </cfRule>
    <cfRule type="containsText" dxfId="3118" priority="70" operator="containsText" text="Mayor">
      <formula>NOT(ISERROR(SEARCH("Mayor",M60)))</formula>
    </cfRule>
    <cfRule type="containsText" dxfId="3117" priority="71" operator="containsText" text="Alta">
      <formula>NOT(ISERROR(SEARCH("Alta",M60)))</formula>
    </cfRule>
    <cfRule type="containsText" dxfId="3116" priority="72" operator="containsText" text="Moderado">
      <formula>NOT(ISERROR(SEARCH("Moderado",M60)))</formula>
    </cfRule>
    <cfRule type="containsText" dxfId="3115" priority="73" operator="containsText" text="Menor">
      <formula>NOT(ISERROR(SEARCH("Menor",M60)))</formula>
    </cfRule>
    <cfRule type="containsText" dxfId="3114" priority="74" operator="containsText" text="Leve">
      <formula>NOT(ISERROR(SEARCH("Leve",M60)))</formula>
    </cfRule>
  </conditionalFormatting>
  <conditionalFormatting sqref="I35">
    <cfRule type="containsText" dxfId="3113" priority="48" operator="containsText" text="Muy Baja">
      <formula>NOT(ISERROR(SEARCH("Muy Baja",I35)))</formula>
    </cfRule>
    <cfRule type="containsText" dxfId="3112" priority="49" operator="containsText" text="Baja">
      <formula>NOT(ISERROR(SEARCH("Baja",I35)))</formula>
    </cfRule>
    <cfRule type="containsText" dxfId="3111" priority="51" operator="containsText" text="Muy Alta">
      <formula>NOT(ISERROR(SEARCH("Muy Alta",I35)))</formula>
    </cfRule>
    <cfRule type="containsText" dxfId="3110" priority="52" operator="containsText" text="Alta">
      <formula>NOT(ISERROR(SEARCH("Alta",I35)))</formula>
    </cfRule>
    <cfRule type="containsText" dxfId="3109" priority="53" operator="containsText" text="Media">
      <formula>NOT(ISERROR(SEARCH("Media",I35)))</formula>
    </cfRule>
    <cfRule type="containsText" dxfId="3108" priority="54" operator="containsText" text="Media">
      <formula>NOT(ISERROR(SEARCH("Media",I35)))</formula>
    </cfRule>
    <cfRule type="containsText" dxfId="3107" priority="55" operator="containsText" text="Media">
      <formula>NOT(ISERROR(SEARCH("Media",I35)))</formula>
    </cfRule>
    <cfRule type="containsText" dxfId="3106" priority="56" operator="containsText" text="Muy Baja">
      <formula>NOT(ISERROR(SEARCH("Muy Baja",I35)))</formula>
    </cfRule>
    <cfRule type="containsText" dxfId="3105" priority="57" operator="containsText" text="Baja">
      <formula>NOT(ISERROR(SEARCH("Baja",I35)))</formula>
    </cfRule>
    <cfRule type="containsText" dxfId="3104" priority="58" operator="containsText" text="Muy Baja">
      <formula>NOT(ISERROR(SEARCH("Muy Baja",I35)))</formula>
    </cfRule>
    <cfRule type="containsText" dxfId="3103" priority="59" operator="containsText" text="Muy Baja">
      <formula>NOT(ISERROR(SEARCH("Muy Baja",I35)))</formula>
    </cfRule>
    <cfRule type="containsText" dxfId="3102" priority="60" operator="containsText" text="Muy Baja">
      <formula>NOT(ISERROR(SEARCH("Muy Baja",I35)))</formula>
    </cfRule>
    <cfRule type="containsText" dxfId="3101" priority="61" operator="containsText" text="Muy Baja'Tabla probabilidad'!">
      <formula>NOT(ISERROR(SEARCH("Muy Baja'Tabla probabilidad'!",I35)))</formula>
    </cfRule>
    <cfRule type="containsText" dxfId="3100" priority="62" operator="containsText" text="Muy bajo">
      <formula>NOT(ISERROR(SEARCH("Muy bajo",I35)))</formula>
    </cfRule>
    <cfRule type="containsText" dxfId="3099" priority="63" operator="containsText" text="Alta">
      <formula>NOT(ISERROR(SEARCH("Alta",I35)))</formula>
    </cfRule>
    <cfRule type="containsText" dxfId="3098" priority="64" operator="containsText" text="Media">
      <formula>NOT(ISERROR(SEARCH("Media",I35)))</formula>
    </cfRule>
    <cfRule type="containsText" dxfId="3097" priority="65" operator="containsText" text="Baja">
      <formula>NOT(ISERROR(SEARCH("Baja",I35)))</formula>
    </cfRule>
    <cfRule type="containsText" dxfId="3096" priority="66" operator="containsText" text="Muy baja">
      <formula>NOT(ISERROR(SEARCH("Muy baja",I35)))</formula>
    </cfRule>
    <cfRule type="cellIs" dxfId="3095" priority="67" operator="between">
      <formula>1</formula>
      <formula>2</formula>
    </cfRule>
    <cfRule type="cellIs" dxfId="3094" priority="68" operator="between">
      <formula>0</formula>
      <formula>2</formula>
    </cfRule>
  </conditionalFormatting>
  <conditionalFormatting sqref="I35">
    <cfRule type="containsText" dxfId="3093" priority="50" operator="containsText" text="Muy Alta">
      <formula>NOT(ISERROR(SEARCH("Muy Alta",I35)))</formula>
    </cfRule>
  </conditionalFormatting>
  <conditionalFormatting sqref="L35">
    <cfRule type="containsText" dxfId="3092" priority="42" operator="containsText" text="Catastrófico">
      <formula>NOT(ISERROR(SEARCH("Catastrófico",L35)))</formula>
    </cfRule>
    <cfRule type="containsText" dxfId="3091" priority="43" operator="containsText" text="Mayor">
      <formula>NOT(ISERROR(SEARCH("Mayor",L35)))</formula>
    </cfRule>
    <cfRule type="containsText" dxfId="3090" priority="44" operator="containsText" text="Alta">
      <formula>NOT(ISERROR(SEARCH("Alta",L35)))</formula>
    </cfRule>
    <cfRule type="containsText" dxfId="3089" priority="45" operator="containsText" text="Moderado">
      <formula>NOT(ISERROR(SEARCH("Moderado",L35)))</formula>
    </cfRule>
    <cfRule type="containsText" dxfId="3088" priority="46" operator="containsText" text="Menor">
      <formula>NOT(ISERROR(SEARCH("Menor",L35)))</formula>
    </cfRule>
    <cfRule type="containsText" dxfId="3087" priority="47" operator="containsText" text="Leve">
      <formula>NOT(ISERROR(SEARCH("Leve",L35)))</formula>
    </cfRule>
  </conditionalFormatting>
  <conditionalFormatting sqref="N35">
    <cfRule type="containsText" dxfId="3086" priority="37" operator="containsText" text="Extremo">
      <formula>NOT(ISERROR(SEARCH("Extremo",N35)))</formula>
    </cfRule>
    <cfRule type="containsText" dxfId="3085" priority="38" operator="containsText" text="Alto">
      <formula>NOT(ISERROR(SEARCH("Alto",N35)))</formula>
    </cfRule>
    <cfRule type="containsText" dxfId="3084" priority="39" operator="containsText" text="Bajo">
      <formula>NOT(ISERROR(SEARCH("Bajo",N35)))</formula>
    </cfRule>
    <cfRule type="containsText" dxfId="3083" priority="40" operator="containsText" text="Moderado">
      <formula>NOT(ISERROR(SEARCH("Moderado",N35)))</formula>
    </cfRule>
    <cfRule type="containsText" dxfId="3082" priority="41" operator="containsText" text="Extremo">
      <formula>NOT(ISERROR(SEARCH("Extremo",N35)))</formula>
    </cfRule>
  </conditionalFormatting>
  <conditionalFormatting sqref="M35">
    <cfRule type="containsText" dxfId="3081" priority="31" operator="containsText" text="Catastrófico">
      <formula>NOT(ISERROR(SEARCH("Catastrófico",M35)))</formula>
    </cfRule>
    <cfRule type="containsText" dxfId="3080" priority="32" operator="containsText" text="Mayor">
      <formula>NOT(ISERROR(SEARCH("Mayor",M35)))</formula>
    </cfRule>
    <cfRule type="containsText" dxfId="3079" priority="33" operator="containsText" text="Alta">
      <formula>NOT(ISERROR(SEARCH("Alta",M35)))</formula>
    </cfRule>
    <cfRule type="containsText" dxfId="3078" priority="34" operator="containsText" text="Moderado">
      <formula>NOT(ISERROR(SEARCH("Moderado",M35)))</formula>
    </cfRule>
    <cfRule type="containsText" dxfId="3077" priority="35" operator="containsText" text="Menor">
      <formula>NOT(ISERROR(SEARCH("Menor",M35)))</formula>
    </cfRule>
    <cfRule type="containsText" dxfId="3076" priority="36" operator="containsText" text="Leve">
      <formula>NOT(ISERROR(SEARCH("Leve",M35)))</formula>
    </cfRule>
  </conditionalFormatting>
  <conditionalFormatting sqref="Y35:Y39">
    <cfRule type="containsText" dxfId="3075" priority="25" operator="containsText" text="Muy Alta">
      <formula>NOT(ISERROR(SEARCH("Muy Alta",Y35)))</formula>
    </cfRule>
    <cfRule type="containsText" dxfId="3074" priority="26" operator="containsText" text="Alta">
      <formula>NOT(ISERROR(SEARCH("Alta",Y35)))</formula>
    </cfRule>
    <cfRule type="containsText" dxfId="3073" priority="27" operator="containsText" text="Media">
      <formula>NOT(ISERROR(SEARCH("Media",Y35)))</formula>
    </cfRule>
    <cfRule type="containsText" dxfId="3072" priority="28" operator="containsText" text="Muy Baja">
      <formula>NOT(ISERROR(SEARCH("Muy Baja",Y35)))</formula>
    </cfRule>
    <cfRule type="containsText" dxfId="3071" priority="29" operator="containsText" text="Baja">
      <formula>NOT(ISERROR(SEARCH("Baja",Y35)))</formula>
    </cfRule>
    <cfRule type="containsText" dxfId="3070" priority="30" operator="containsText" text="Muy Baja">
      <formula>NOT(ISERROR(SEARCH("Muy Baja",Y35)))</formula>
    </cfRule>
  </conditionalFormatting>
  <conditionalFormatting sqref="AC35:AC39">
    <cfRule type="containsText" dxfId="3069" priority="20" operator="containsText" text="Catastrófico">
      <formula>NOT(ISERROR(SEARCH("Catastrófico",AC35)))</formula>
    </cfRule>
    <cfRule type="containsText" dxfId="3068" priority="21" operator="containsText" text="Mayor">
      <formula>NOT(ISERROR(SEARCH("Mayor",AC35)))</formula>
    </cfRule>
    <cfRule type="containsText" dxfId="3067" priority="22" operator="containsText" text="Moderado">
      <formula>NOT(ISERROR(SEARCH("Moderado",AC35)))</formula>
    </cfRule>
    <cfRule type="containsText" dxfId="3066" priority="23" operator="containsText" text="Menor">
      <formula>NOT(ISERROR(SEARCH("Menor",AC35)))</formula>
    </cfRule>
    <cfRule type="containsText" dxfId="3065" priority="24" operator="containsText" text="Leve">
      <formula>NOT(ISERROR(SEARCH("Leve",AC35)))</formula>
    </cfRule>
  </conditionalFormatting>
  <conditionalFormatting sqref="AG35">
    <cfRule type="containsText" dxfId="3064" priority="11" operator="containsText" text="Extremo">
      <formula>NOT(ISERROR(SEARCH("Extremo",AG35)))</formula>
    </cfRule>
    <cfRule type="containsText" dxfId="3063" priority="12" operator="containsText" text="Alto">
      <formula>NOT(ISERROR(SEARCH("Alto",AG35)))</formula>
    </cfRule>
    <cfRule type="containsText" dxfId="3062" priority="13" operator="containsText" text="Moderado">
      <formula>NOT(ISERROR(SEARCH("Moderado",AG35)))</formula>
    </cfRule>
    <cfRule type="containsText" dxfId="3061" priority="14" operator="containsText" text="Menor">
      <formula>NOT(ISERROR(SEARCH("Menor",AG35)))</formula>
    </cfRule>
    <cfRule type="containsText" dxfId="3060" priority="15" operator="containsText" text="Bajo">
      <formula>NOT(ISERROR(SEARCH("Bajo",AG35)))</formula>
    </cfRule>
    <cfRule type="containsText" dxfId="3059" priority="16" operator="containsText" text="Moderado">
      <formula>NOT(ISERROR(SEARCH("Moderado",AG35)))</formula>
    </cfRule>
    <cfRule type="containsText" dxfId="3058" priority="17" operator="containsText" text="Extremo">
      <formula>NOT(ISERROR(SEARCH("Extremo",AG35)))</formula>
    </cfRule>
    <cfRule type="containsText" dxfId="3057" priority="18" operator="containsText" text="Baja">
      <formula>NOT(ISERROR(SEARCH("Baja",AG35)))</formula>
    </cfRule>
    <cfRule type="containsText" dxfId="3056" priority="19" operator="containsText" text="Alto">
      <formula>NOT(ISERROR(SEARCH("Alto",AG35)))</formula>
    </cfRule>
  </conditionalFormatting>
  <conditionalFormatting sqref="AA35:AA39">
    <cfRule type="containsText" dxfId="3055" priority="6" operator="containsText" text="Muy Alta">
      <formula>NOT(ISERROR(SEARCH("Muy Alta",AA35)))</formula>
    </cfRule>
    <cfRule type="containsText" dxfId="3054" priority="7" operator="containsText" text="Alta">
      <formula>NOT(ISERROR(SEARCH("Alta",AA35)))</formula>
    </cfRule>
    <cfRule type="containsText" dxfId="3053" priority="8" operator="containsText" text="Media">
      <formula>NOT(ISERROR(SEARCH("Media",AA35)))</formula>
    </cfRule>
    <cfRule type="containsText" dxfId="3052" priority="9" operator="containsText" text="Baja">
      <formula>NOT(ISERROR(SEARCH("Baja",AA35)))</formula>
    </cfRule>
    <cfRule type="containsText" dxfId="3051" priority="10" operator="containsText" text="Muy Baja">
      <formula>NOT(ISERROR(SEARCH("Muy Baja",AA35)))</formula>
    </cfRule>
  </conditionalFormatting>
  <conditionalFormatting sqref="AE35:AE39">
    <cfRule type="containsText" dxfId="3050" priority="1" operator="containsText" text="Catastrófico">
      <formula>NOT(ISERROR(SEARCH("Catastrófico",AE35)))</formula>
    </cfRule>
    <cfRule type="containsText" dxfId="3049" priority="2" operator="containsText" text="Moderado">
      <formula>NOT(ISERROR(SEARCH("Moderado",AE35)))</formula>
    </cfRule>
    <cfRule type="containsText" dxfId="3048" priority="3" operator="containsText" text="Menor">
      <formula>NOT(ISERROR(SEARCH("Menor",AE35)))</formula>
    </cfRule>
    <cfRule type="containsText" dxfId="3047" priority="4" operator="containsText" text="Leve">
      <formula>NOT(ISERROR(SEARCH("Leve",AE35)))</formula>
    </cfRule>
    <cfRule type="containsText" dxfId="3046" priority="5" operator="containsText" text="Mayor">
      <formula>NOT(ISERROR(SEARCH("Mayor",AE35)))</formula>
    </cfRule>
  </conditionalFormatting>
  <dataValidations count="1">
    <dataValidation allowBlank="1" showInputMessage="1" showErrorMessage="1" prompt="Enunciar cuál es el control" sqref="P41" xr:uid="{00000000-0002-0000-0300-000000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Z61"/>
  <sheetViews>
    <sheetView topLeftCell="J4" workbookViewId="0">
      <selection activeCell="Q15" sqref="Q15"/>
    </sheetView>
  </sheetViews>
  <sheetFormatPr baseColWidth="10" defaultRowHeight="15"/>
  <cols>
    <col min="2" max="2" width="25.5703125" customWidth="1"/>
    <col min="6" max="6" width="27.42578125" customWidth="1"/>
    <col min="7" max="7" width="24.7109375" style="121" customWidth="1"/>
    <col min="8" max="8" width="11.42578125" style="121"/>
    <col min="9" max="9" width="18.28515625" style="121" customWidth="1"/>
    <col min="10" max="12" width="11.42578125" style="121"/>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21" t="s">
        <v>23</v>
      </c>
      <c r="H1" s="121" t="s">
        <v>15</v>
      </c>
    </row>
    <row r="4" spans="2:26">
      <c r="B4" t="s">
        <v>211</v>
      </c>
      <c r="C4" t="s">
        <v>165</v>
      </c>
      <c r="F4" t="s">
        <v>52</v>
      </c>
      <c r="G4" s="120" t="s">
        <v>236</v>
      </c>
      <c r="H4" s="120">
        <v>0.2</v>
      </c>
      <c r="I4" s="120"/>
      <c r="K4" s="120"/>
      <c r="Q4" t="s">
        <v>237</v>
      </c>
      <c r="R4" s="120">
        <v>0.5</v>
      </c>
      <c r="S4" s="121" t="s">
        <v>110</v>
      </c>
      <c r="T4" s="120">
        <v>0.3</v>
      </c>
      <c r="U4" s="121" t="s">
        <v>123</v>
      </c>
      <c r="V4" s="120">
        <v>0.4</v>
      </c>
      <c r="W4" s="121" t="s">
        <v>126</v>
      </c>
    </row>
    <row r="5" spans="2:26">
      <c r="B5" t="s">
        <v>212</v>
      </c>
      <c r="C5" t="s">
        <v>165</v>
      </c>
      <c r="F5" t="s">
        <v>53</v>
      </c>
      <c r="G5" s="120" t="s">
        <v>236</v>
      </c>
      <c r="H5" s="120">
        <v>0.2</v>
      </c>
      <c r="I5" s="120"/>
      <c r="K5" s="120"/>
      <c r="Q5" t="s">
        <v>238</v>
      </c>
      <c r="R5" s="120">
        <v>0.45</v>
      </c>
      <c r="S5" s="121" t="s">
        <v>110</v>
      </c>
      <c r="T5" s="120">
        <v>0.36</v>
      </c>
      <c r="U5" s="121" t="s">
        <v>123</v>
      </c>
      <c r="V5" s="120">
        <v>0.4</v>
      </c>
      <c r="W5" s="121" t="s">
        <v>126</v>
      </c>
    </row>
    <row r="6" spans="2:26">
      <c r="B6" t="s">
        <v>213</v>
      </c>
      <c r="C6" t="s">
        <v>126</v>
      </c>
      <c r="F6" t="s">
        <v>54</v>
      </c>
      <c r="G6" s="120" t="s">
        <v>112</v>
      </c>
      <c r="H6" s="120">
        <v>0.6</v>
      </c>
      <c r="I6" s="120" t="s">
        <v>269</v>
      </c>
      <c r="K6" s="120"/>
      <c r="Q6" t="s">
        <v>239</v>
      </c>
      <c r="R6" s="120">
        <v>0.4</v>
      </c>
      <c r="S6" s="121" t="s">
        <v>110</v>
      </c>
      <c r="T6" s="120">
        <v>0.36</v>
      </c>
      <c r="U6" s="121" t="s">
        <v>123</v>
      </c>
      <c r="V6" s="120">
        <v>0.4</v>
      </c>
      <c r="W6" s="121" t="s">
        <v>126</v>
      </c>
    </row>
    <row r="7" spans="2:26">
      <c r="B7" t="s">
        <v>214</v>
      </c>
      <c r="C7" t="s">
        <v>210</v>
      </c>
      <c r="G7" s="120"/>
      <c r="I7" s="120"/>
      <c r="K7" s="120"/>
      <c r="Q7" t="s">
        <v>240</v>
      </c>
      <c r="R7" s="120">
        <v>0.35</v>
      </c>
      <c r="S7" s="121" t="s">
        <v>112</v>
      </c>
      <c r="T7" s="120">
        <v>0.42</v>
      </c>
      <c r="U7" s="121" t="s">
        <v>123</v>
      </c>
      <c r="V7" s="120">
        <v>0.4</v>
      </c>
      <c r="W7" s="121" t="s">
        <v>126</v>
      </c>
    </row>
    <row r="8" spans="2:26">
      <c r="B8" t="s">
        <v>215</v>
      </c>
      <c r="C8" t="s">
        <v>160</v>
      </c>
      <c r="G8" s="120"/>
      <c r="I8" s="120"/>
      <c r="K8" s="120"/>
      <c r="Q8" t="s">
        <v>241</v>
      </c>
      <c r="R8" s="120">
        <v>0.35</v>
      </c>
      <c r="S8" s="121" t="s">
        <v>112</v>
      </c>
      <c r="T8" s="120">
        <v>0.6</v>
      </c>
      <c r="U8" s="121" t="s">
        <v>123</v>
      </c>
      <c r="V8" s="120">
        <v>0.26</v>
      </c>
      <c r="W8" s="121" t="s">
        <v>126</v>
      </c>
    </row>
    <row r="9" spans="2:26">
      <c r="B9" t="s">
        <v>217</v>
      </c>
      <c r="C9" t="s">
        <v>165</v>
      </c>
      <c r="G9" s="120"/>
      <c r="I9" s="120"/>
      <c r="K9" s="120"/>
      <c r="Q9" t="s">
        <v>242</v>
      </c>
      <c r="R9" s="120">
        <v>0.3</v>
      </c>
      <c r="S9" s="121" t="s">
        <v>112</v>
      </c>
      <c r="T9" s="120">
        <v>0.6</v>
      </c>
      <c r="U9" s="121" t="s">
        <v>123</v>
      </c>
      <c r="V9" s="120">
        <v>0.3</v>
      </c>
      <c r="W9" s="121" t="s">
        <v>126</v>
      </c>
    </row>
    <row r="10" spans="2:26">
      <c r="B10" t="s">
        <v>218</v>
      </c>
      <c r="C10" t="s">
        <v>126</v>
      </c>
    </row>
    <row r="11" spans="2:26">
      <c r="B11" t="s">
        <v>219</v>
      </c>
      <c r="C11" t="s">
        <v>126</v>
      </c>
      <c r="F11" t="s">
        <v>211</v>
      </c>
      <c r="G11" s="121" t="s">
        <v>109</v>
      </c>
      <c r="H11" s="120">
        <v>0.1</v>
      </c>
      <c r="I11" s="121" t="s">
        <v>236</v>
      </c>
      <c r="J11" s="120">
        <v>0.2</v>
      </c>
      <c r="K11" s="121" t="s">
        <v>165</v>
      </c>
    </row>
    <row r="12" spans="2:26">
      <c r="B12" t="s">
        <v>220</v>
      </c>
      <c r="C12" t="s">
        <v>210</v>
      </c>
      <c r="F12" t="s">
        <v>212</v>
      </c>
      <c r="G12" s="121" t="s">
        <v>109</v>
      </c>
      <c r="H12" s="120">
        <v>0.1</v>
      </c>
      <c r="I12" s="121" t="s">
        <v>123</v>
      </c>
      <c r="J12" s="120">
        <v>0.4</v>
      </c>
      <c r="K12" s="121" t="s">
        <v>165</v>
      </c>
      <c r="Q12" t="s">
        <v>14</v>
      </c>
      <c r="R12" t="s">
        <v>270</v>
      </c>
      <c r="S12" s="121" t="s">
        <v>18</v>
      </c>
      <c r="T12" t="s">
        <v>31</v>
      </c>
      <c r="U12" s="121" t="s">
        <v>32</v>
      </c>
      <c r="V12" t="s">
        <v>271</v>
      </c>
      <c r="W12" s="121" t="s">
        <v>15</v>
      </c>
      <c r="X12" t="s">
        <v>23</v>
      </c>
      <c r="Y12" s="121" t="s">
        <v>15</v>
      </c>
      <c r="Z12" t="s">
        <v>272</v>
      </c>
    </row>
    <row r="13" spans="2:26">
      <c r="B13" t="s">
        <v>221</v>
      </c>
      <c r="C13" t="s">
        <v>160</v>
      </c>
      <c r="F13" t="s">
        <v>213</v>
      </c>
      <c r="G13" s="121" t="s">
        <v>109</v>
      </c>
      <c r="H13" s="120">
        <v>0.1</v>
      </c>
      <c r="I13" s="121" t="s">
        <v>126</v>
      </c>
      <c r="J13" s="120">
        <v>0.6</v>
      </c>
      <c r="K13" s="121" t="s">
        <v>126</v>
      </c>
      <c r="Q13" t="s">
        <v>109</v>
      </c>
      <c r="R13" t="s">
        <v>236</v>
      </c>
      <c r="S13" t="s">
        <v>165</v>
      </c>
      <c r="T13" t="s">
        <v>52</v>
      </c>
      <c r="U13" t="s">
        <v>56</v>
      </c>
      <c r="V13" t="s">
        <v>109</v>
      </c>
      <c r="W13" s="119">
        <v>0.1</v>
      </c>
      <c r="X13" t="s">
        <v>236</v>
      </c>
      <c r="Y13" s="119">
        <v>0.2</v>
      </c>
      <c r="Z13" t="s">
        <v>165</v>
      </c>
    </row>
    <row r="14" spans="2:26">
      <c r="B14" t="s">
        <v>222</v>
      </c>
      <c r="C14" t="s">
        <v>126</v>
      </c>
      <c r="F14" t="s">
        <v>214</v>
      </c>
      <c r="G14" s="121" t="s">
        <v>109</v>
      </c>
      <c r="H14" s="120">
        <v>0.1</v>
      </c>
      <c r="I14" s="121" t="s">
        <v>129</v>
      </c>
      <c r="J14" s="120">
        <v>0.8</v>
      </c>
      <c r="K14" s="121" t="s">
        <v>162</v>
      </c>
      <c r="Q14" t="s">
        <v>109</v>
      </c>
      <c r="R14" t="s">
        <v>123</v>
      </c>
      <c r="S14" t="s">
        <v>165</v>
      </c>
      <c r="T14" t="s">
        <v>52</v>
      </c>
      <c r="U14" t="s">
        <v>56</v>
      </c>
      <c r="V14" t="s">
        <v>109</v>
      </c>
      <c r="W14" s="119">
        <v>0.1</v>
      </c>
      <c r="X14" t="s">
        <v>123</v>
      </c>
      <c r="Y14" s="119">
        <v>0.4</v>
      </c>
      <c r="Z14" t="s">
        <v>165</v>
      </c>
    </row>
    <row r="15" spans="2:26">
      <c r="B15" t="s">
        <v>216</v>
      </c>
      <c r="C15" t="s">
        <v>126</v>
      </c>
      <c r="F15" t="s">
        <v>215</v>
      </c>
      <c r="G15" s="121" t="s">
        <v>109</v>
      </c>
      <c r="H15" s="120">
        <v>0.1</v>
      </c>
      <c r="I15" s="121" t="s">
        <v>131</v>
      </c>
      <c r="J15" s="120">
        <v>1</v>
      </c>
      <c r="K15" s="121" t="s">
        <v>160</v>
      </c>
      <c r="Q15" t="s">
        <v>109</v>
      </c>
      <c r="R15" t="s">
        <v>126</v>
      </c>
      <c r="S15" t="s">
        <v>126</v>
      </c>
      <c r="T15" t="s">
        <v>52</v>
      </c>
      <c r="U15" t="s">
        <v>56</v>
      </c>
      <c r="V15" t="s">
        <v>109</v>
      </c>
      <c r="W15" s="119">
        <v>0.1</v>
      </c>
      <c r="X15" t="s">
        <v>126</v>
      </c>
      <c r="Y15" s="119">
        <v>0.6</v>
      </c>
      <c r="Z15" t="s">
        <v>126</v>
      </c>
    </row>
    <row r="16" spans="2:26">
      <c r="B16" t="s">
        <v>232</v>
      </c>
      <c r="C16" t="s">
        <v>126</v>
      </c>
      <c r="F16" t="s">
        <v>217</v>
      </c>
      <c r="G16" s="121" t="s">
        <v>109</v>
      </c>
      <c r="H16" s="120">
        <v>0.2</v>
      </c>
      <c r="I16" s="121" t="s">
        <v>236</v>
      </c>
      <c r="J16" s="120">
        <v>0.2</v>
      </c>
      <c r="K16" s="121" t="s">
        <v>165</v>
      </c>
      <c r="T16" t="s">
        <v>52</v>
      </c>
      <c r="U16" t="s">
        <v>56</v>
      </c>
    </row>
    <row r="17" spans="2:21">
      <c r="B17" t="s">
        <v>223</v>
      </c>
      <c r="C17" t="s">
        <v>210</v>
      </c>
      <c r="F17" t="s">
        <v>218</v>
      </c>
      <c r="G17" s="121" t="s">
        <v>109</v>
      </c>
      <c r="H17" s="120">
        <v>0.2</v>
      </c>
      <c r="I17" s="121" t="s">
        <v>123</v>
      </c>
      <c r="J17" s="120">
        <v>0.4</v>
      </c>
      <c r="K17" s="121" t="s">
        <v>165</v>
      </c>
      <c r="R17" s="120">
        <v>0.5</v>
      </c>
      <c r="S17" s="119">
        <v>0.5</v>
      </c>
      <c r="T17" t="s">
        <v>52</v>
      </c>
      <c r="U17" t="s">
        <v>56</v>
      </c>
    </row>
    <row r="18" spans="2:21">
      <c r="B18" t="s">
        <v>224</v>
      </c>
      <c r="C18" t="s">
        <v>160</v>
      </c>
      <c r="F18" t="s">
        <v>219</v>
      </c>
      <c r="G18" s="121" t="s">
        <v>109</v>
      </c>
      <c r="H18" s="120">
        <v>0.2</v>
      </c>
      <c r="I18" s="121" t="s">
        <v>126</v>
      </c>
      <c r="J18" s="120">
        <v>0.6</v>
      </c>
      <c r="K18" s="121" t="s">
        <v>126</v>
      </c>
      <c r="R18" s="120">
        <v>0.45</v>
      </c>
      <c r="S18" s="119">
        <v>0.35</v>
      </c>
      <c r="T18" t="s">
        <v>52</v>
      </c>
      <c r="U18" t="s">
        <v>56</v>
      </c>
    </row>
    <row r="19" spans="2:21">
      <c r="B19" t="s">
        <v>225</v>
      </c>
      <c r="C19" t="s">
        <v>126</v>
      </c>
      <c r="F19" t="s">
        <v>220</v>
      </c>
      <c r="G19" s="121" t="s">
        <v>109</v>
      </c>
      <c r="H19" s="120">
        <v>0.2</v>
      </c>
      <c r="I19" s="121" t="s">
        <v>129</v>
      </c>
      <c r="J19" s="120">
        <v>0.8</v>
      </c>
      <c r="K19" s="121" t="s">
        <v>162</v>
      </c>
      <c r="R19" s="120">
        <v>0.4</v>
      </c>
      <c r="T19" t="s">
        <v>52</v>
      </c>
      <c r="U19" t="s">
        <v>56</v>
      </c>
    </row>
    <row r="20" spans="2:21">
      <c r="B20" t="s">
        <v>226</v>
      </c>
      <c r="C20" t="s">
        <v>126</v>
      </c>
      <c r="F20" t="s">
        <v>221</v>
      </c>
      <c r="G20" s="121" t="s">
        <v>109</v>
      </c>
      <c r="H20" s="120">
        <v>0.2</v>
      </c>
      <c r="I20" s="121" t="s">
        <v>131</v>
      </c>
      <c r="J20" s="120">
        <v>1</v>
      </c>
      <c r="K20" s="121" t="s">
        <v>160</v>
      </c>
      <c r="R20" s="120">
        <v>0.35</v>
      </c>
      <c r="T20" t="s">
        <v>52</v>
      </c>
      <c r="U20" t="s">
        <v>56</v>
      </c>
    </row>
    <row r="21" spans="2:21">
      <c r="B21" t="s">
        <v>227</v>
      </c>
      <c r="C21" t="s">
        <v>210</v>
      </c>
      <c r="F21" t="s">
        <v>222</v>
      </c>
      <c r="G21" s="121" t="s">
        <v>110</v>
      </c>
      <c r="H21" s="120">
        <v>0.3</v>
      </c>
      <c r="I21" s="121" t="s">
        <v>236</v>
      </c>
      <c r="J21" s="120">
        <v>0.2</v>
      </c>
      <c r="K21" s="121" t="s">
        <v>165</v>
      </c>
      <c r="R21" s="120">
        <v>0.35</v>
      </c>
      <c r="T21" t="s">
        <v>52</v>
      </c>
      <c r="U21" t="s">
        <v>56</v>
      </c>
    </row>
    <row r="22" spans="2:21">
      <c r="B22" t="s">
        <v>228</v>
      </c>
      <c r="C22" t="s">
        <v>210</v>
      </c>
      <c r="F22" t="s">
        <v>216</v>
      </c>
      <c r="G22" s="121" t="s">
        <v>110</v>
      </c>
      <c r="H22" s="120">
        <v>0.3</v>
      </c>
      <c r="I22" s="121" t="s">
        <v>123</v>
      </c>
      <c r="J22" s="120">
        <v>0.4</v>
      </c>
      <c r="K22" s="121" t="s">
        <v>126</v>
      </c>
      <c r="R22" s="120">
        <v>0.3</v>
      </c>
      <c r="T22" t="s">
        <v>52</v>
      </c>
      <c r="U22" t="s">
        <v>56</v>
      </c>
    </row>
    <row r="23" spans="2:21">
      <c r="B23" t="s">
        <v>229</v>
      </c>
      <c r="C23" t="s">
        <v>160</v>
      </c>
      <c r="F23" t="s">
        <v>232</v>
      </c>
      <c r="G23" s="121" t="s">
        <v>110</v>
      </c>
      <c r="H23" s="120">
        <v>0.3</v>
      </c>
      <c r="I23" s="121" t="s">
        <v>126</v>
      </c>
      <c r="J23" s="120">
        <v>0.6</v>
      </c>
      <c r="K23" s="121" t="s">
        <v>126</v>
      </c>
      <c r="T23" t="s">
        <v>52</v>
      </c>
      <c r="U23" t="s">
        <v>56</v>
      </c>
    </row>
    <row r="24" spans="2:21">
      <c r="B24" t="s">
        <v>277</v>
      </c>
      <c r="C24" t="s">
        <v>210</v>
      </c>
      <c r="F24" t="s">
        <v>223</v>
      </c>
      <c r="G24" s="121" t="s">
        <v>110</v>
      </c>
      <c r="H24" s="120">
        <v>0.3</v>
      </c>
      <c r="I24" s="121" t="s">
        <v>129</v>
      </c>
      <c r="J24" s="120">
        <v>0.8</v>
      </c>
      <c r="K24" s="121" t="s">
        <v>162</v>
      </c>
      <c r="T24" t="s">
        <v>52</v>
      </c>
      <c r="U24" t="s">
        <v>56</v>
      </c>
    </row>
    <row r="25" spans="2:21">
      <c r="B25" t="s">
        <v>278</v>
      </c>
      <c r="C25" t="s">
        <v>210</v>
      </c>
      <c r="F25" t="s">
        <v>224</v>
      </c>
      <c r="G25" s="121" t="s">
        <v>110</v>
      </c>
      <c r="H25" s="120">
        <v>0.3</v>
      </c>
      <c r="I25" s="121" t="s">
        <v>131</v>
      </c>
      <c r="J25" s="120">
        <v>1</v>
      </c>
      <c r="K25" s="121" t="s">
        <v>160</v>
      </c>
    </row>
    <row r="26" spans="2:21">
      <c r="B26" t="s">
        <v>279</v>
      </c>
      <c r="C26" t="s">
        <v>210</v>
      </c>
      <c r="F26" t="s">
        <v>225</v>
      </c>
      <c r="G26" s="121" t="s">
        <v>110</v>
      </c>
      <c r="H26" s="120">
        <v>0.4</v>
      </c>
      <c r="I26" s="121" t="s">
        <v>236</v>
      </c>
      <c r="J26" s="120">
        <v>0.2</v>
      </c>
      <c r="K26" s="121" t="s">
        <v>165</v>
      </c>
    </row>
    <row r="27" spans="2:21">
      <c r="B27" t="s">
        <v>280</v>
      </c>
      <c r="C27" t="s">
        <v>210</v>
      </c>
      <c r="F27" t="s">
        <v>226</v>
      </c>
      <c r="G27" s="121" t="s">
        <v>110</v>
      </c>
      <c r="H27" s="120">
        <v>0.4</v>
      </c>
      <c r="I27" s="121" t="s">
        <v>123</v>
      </c>
      <c r="J27" s="120">
        <v>0.4</v>
      </c>
      <c r="K27" s="121" t="s">
        <v>126</v>
      </c>
    </row>
    <row r="28" spans="2:21">
      <c r="B28" t="s">
        <v>281</v>
      </c>
      <c r="C28" t="s">
        <v>160</v>
      </c>
      <c r="F28" t="s">
        <v>227</v>
      </c>
      <c r="G28" s="121" t="s">
        <v>110</v>
      </c>
      <c r="H28" s="120">
        <v>0.4</v>
      </c>
      <c r="I28" s="121" t="s">
        <v>126</v>
      </c>
      <c r="J28" s="120">
        <v>0.6</v>
      </c>
      <c r="K28" s="121" t="s">
        <v>126</v>
      </c>
    </row>
    <row r="29" spans="2:21">
      <c r="F29" t="s">
        <v>228</v>
      </c>
      <c r="G29" s="121" t="s">
        <v>110</v>
      </c>
      <c r="H29" s="120">
        <v>0.4</v>
      </c>
      <c r="I29" s="121" t="s">
        <v>129</v>
      </c>
      <c r="J29" s="120">
        <v>0.8</v>
      </c>
      <c r="K29" s="121" t="s">
        <v>162</v>
      </c>
    </row>
    <row r="30" spans="2:21">
      <c r="F30" t="s">
        <v>229</v>
      </c>
      <c r="G30" s="121" t="s">
        <v>110</v>
      </c>
      <c r="H30" s="120">
        <v>0.4</v>
      </c>
      <c r="I30" s="121" t="s">
        <v>131</v>
      </c>
      <c r="J30" s="120">
        <v>1</v>
      </c>
      <c r="K30" s="121" t="s">
        <v>160</v>
      </c>
    </row>
    <row r="31" spans="2:21">
      <c r="F31" t="s">
        <v>230</v>
      </c>
      <c r="G31" s="121" t="s">
        <v>112</v>
      </c>
      <c r="H31" s="120">
        <v>0.5</v>
      </c>
      <c r="I31" s="121" t="s">
        <v>236</v>
      </c>
      <c r="J31" s="120">
        <v>0.2</v>
      </c>
      <c r="K31" s="121" t="s">
        <v>126</v>
      </c>
    </row>
    <row r="32" spans="2:21">
      <c r="F32" t="s">
        <v>231</v>
      </c>
      <c r="G32" s="121" t="s">
        <v>112</v>
      </c>
      <c r="H32" s="120">
        <v>0.5</v>
      </c>
      <c r="I32" s="121" t="s">
        <v>123</v>
      </c>
      <c r="J32" s="120">
        <v>0.4</v>
      </c>
      <c r="K32" s="121" t="s">
        <v>126</v>
      </c>
    </row>
    <row r="33" spans="6:11">
      <c r="F33" t="s">
        <v>233</v>
      </c>
      <c r="G33" s="121" t="s">
        <v>112</v>
      </c>
      <c r="H33" s="120">
        <v>0.5</v>
      </c>
      <c r="I33" s="121" t="s">
        <v>126</v>
      </c>
      <c r="J33" s="120">
        <v>0.6</v>
      </c>
      <c r="K33" s="121" t="s">
        <v>126</v>
      </c>
    </row>
    <row r="34" spans="6:11">
      <c r="F34" t="s">
        <v>235</v>
      </c>
      <c r="G34" s="121" t="s">
        <v>112</v>
      </c>
      <c r="H34" s="120">
        <v>0.5</v>
      </c>
      <c r="I34" s="121" t="s">
        <v>129</v>
      </c>
      <c r="J34" s="120">
        <v>0.8</v>
      </c>
      <c r="K34" s="121" t="s">
        <v>162</v>
      </c>
    </row>
    <row r="35" spans="6:11">
      <c r="F35" t="s">
        <v>234</v>
      </c>
      <c r="G35" s="121" t="s">
        <v>112</v>
      </c>
      <c r="H35" s="120">
        <v>0.5</v>
      </c>
      <c r="I35" s="121" t="s">
        <v>131</v>
      </c>
      <c r="J35" s="120">
        <v>1</v>
      </c>
      <c r="K35" s="121" t="s">
        <v>160</v>
      </c>
    </row>
    <row r="37" spans="6:11" ht="45">
      <c r="G37" s="122" t="s">
        <v>244</v>
      </c>
    </row>
    <row r="38" spans="6:11" ht="105">
      <c r="G38" s="122" t="s">
        <v>245</v>
      </c>
    </row>
    <row r="39" spans="6:11" ht="75">
      <c r="G39" s="122" t="s">
        <v>246</v>
      </c>
    </row>
    <row r="40" spans="6:11" ht="75">
      <c r="G40" s="122" t="s">
        <v>247</v>
      </c>
    </row>
    <row r="41" spans="6:11" ht="75">
      <c r="G41" s="122" t="s">
        <v>248</v>
      </c>
    </row>
    <row r="42" spans="6:11" ht="45">
      <c r="G42" s="122" t="s">
        <v>249</v>
      </c>
    </row>
    <row r="43" spans="6:11" ht="105">
      <c r="G43" s="122" t="s">
        <v>250</v>
      </c>
    </row>
    <row r="44" spans="6:11" ht="75">
      <c r="G44" s="122" t="s">
        <v>251</v>
      </c>
    </row>
    <row r="45" spans="6:11" ht="75">
      <c r="G45" s="122" t="s">
        <v>252</v>
      </c>
    </row>
    <row r="46" spans="6:11" ht="75">
      <c r="G46" s="122" t="s">
        <v>253</v>
      </c>
    </row>
    <row r="47" spans="6:11" ht="45">
      <c r="G47" s="122" t="s">
        <v>254</v>
      </c>
    </row>
    <row r="48" spans="6:11" ht="105">
      <c r="G48" s="122" t="s">
        <v>255</v>
      </c>
    </row>
    <row r="49" spans="7:7" ht="75">
      <c r="G49" s="122" t="s">
        <v>256</v>
      </c>
    </row>
    <row r="50" spans="7:7" ht="75">
      <c r="G50" s="122" t="s">
        <v>257</v>
      </c>
    </row>
    <row r="51" spans="7:7" ht="75">
      <c r="G51" s="122" t="s">
        <v>258</v>
      </c>
    </row>
    <row r="52" spans="7:7" ht="45">
      <c r="G52" s="122" t="s">
        <v>259</v>
      </c>
    </row>
    <row r="53" spans="7:7" ht="105">
      <c r="G53" s="122" t="s">
        <v>260</v>
      </c>
    </row>
    <row r="54" spans="7:7" ht="75">
      <c r="G54" s="122" t="s">
        <v>261</v>
      </c>
    </row>
    <row r="55" spans="7:7" ht="75">
      <c r="G55" s="122" t="s">
        <v>262</v>
      </c>
    </row>
    <row r="56" spans="7:7" ht="75">
      <c r="G56" s="122" t="s">
        <v>263</v>
      </c>
    </row>
    <row r="57" spans="7:7" ht="45">
      <c r="G57" s="122" t="s">
        <v>264</v>
      </c>
    </row>
    <row r="58" spans="7:7" ht="105">
      <c r="G58" s="122" t="s">
        <v>265</v>
      </c>
    </row>
    <row r="59" spans="7:7" ht="75">
      <c r="G59" s="122" t="s">
        <v>266</v>
      </c>
    </row>
    <row r="60" spans="7:7" ht="75">
      <c r="G60" s="122" t="s">
        <v>267</v>
      </c>
    </row>
    <row r="61" spans="7:7" ht="75">
      <c r="G61" s="122" t="s">
        <v>268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31"/>
  <sheetViews>
    <sheetView topLeftCell="A26" workbookViewId="0">
      <selection activeCell="D19" sqref="D19"/>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174</v>
      </c>
      <c r="K2" s="4" t="s">
        <v>283</v>
      </c>
    </row>
    <row r="3" spans="2:11" ht="30">
      <c r="B3" t="s">
        <v>40</v>
      </c>
      <c r="C3" s="82" t="s">
        <v>41</v>
      </c>
      <c r="D3" s="5" t="s">
        <v>47</v>
      </c>
      <c r="E3" t="s">
        <v>52</v>
      </c>
      <c r="F3" t="s">
        <v>56</v>
      </c>
      <c r="G3" t="s">
        <v>59</v>
      </c>
      <c r="H3" t="s">
        <v>62</v>
      </c>
      <c r="I3" t="s">
        <v>65</v>
      </c>
      <c r="J3" t="s">
        <v>175</v>
      </c>
      <c r="K3" t="s">
        <v>284</v>
      </c>
    </row>
    <row r="4" spans="2:11" ht="75">
      <c r="B4" s="133" t="s">
        <v>291</v>
      </c>
      <c r="C4" t="s">
        <v>42</v>
      </c>
      <c r="D4" s="5" t="s">
        <v>48</v>
      </c>
      <c r="E4" t="s">
        <v>53</v>
      </c>
      <c r="F4" t="s">
        <v>57</v>
      </c>
      <c r="G4" t="s">
        <v>60</v>
      </c>
      <c r="H4" t="s">
        <v>63</v>
      </c>
      <c r="I4" t="s">
        <v>66</v>
      </c>
      <c r="J4" t="s">
        <v>176</v>
      </c>
      <c r="K4" t="s">
        <v>285</v>
      </c>
    </row>
    <row r="5" spans="2:11" ht="60">
      <c r="B5" s="133" t="s">
        <v>314</v>
      </c>
      <c r="C5" t="s">
        <v>43</v>
      </c>
      <c r="D5" s="5" t="s">
        <v>128</v>
      </c>
      <c r="E5" t="s">
        <v>54</v>
      </c>
      <c r="K5" t="s">
        <v>286</v>
      </c>
    </row>
    <row r="6" spans="2:11" ht="45">
      <c r="B6" s="133" t="s">
        <v>288</v>
      </c>
      <c r="C6" t="s">
        <v>44</v>
      </c>
      <c r="D6" s="5" t="s">
        <v>318</v>
      </c>
      <c r="K6" t="s">
        <v>287</v>
      </c>
    </row>
    <row r="7" spans="2:11" ht="60">
      <c r="B7" s="133" t="s">
        <v>330</v>
      </c>
      <c r="C7" t="s">
        <v>45</v>
      </c>
      <c r="D7" s="83" t="s">
        <v>50</v>
      </c>
    </row>
    <row r="8" spans="2:11" ht="30">
      <c r="B8" s="133" t="s">
        <v>438</v>
      </c>
      <c r="C8" t="s">
        <v>315</v>
      </c>
      <c r="D8" s="127" t="s">
        <v>297</v>
      </c>
    </row>
    <row r="9" spans="2:11" ht="30">
      <c r="B9" t="s">
        <v>357</v>
      </c>
      <c r="C9" t="s">
        <v>173</v>
      </c>
      <c r="D9" s="127" t="s">
        <v>298</v>
      </c>
    </row>
    <row r="10" spans="2:11" ht="30">
      <c r="C10" t="s">
        <v>394</v>
      </c>
      <c r="D10" s="127" t="s">
        <v>299</v>
      </c>
    </row>
    <row r="11" spans="2:11" ht="30">
      <c r="D11" s="127" t="s">
        <v>300</v>
      </c>
    </row>
    <row r="12" spans="2:11" ht="30">
      <c r="D12" s="127" t="s">
        <v>301</v>
      </c>
    </row>
    <row r="13" spans="2:11" ht="30">
      <c r="D13" s="126" t="s">
        <v>292</v>
      </c>
    </row>
    <row r="14" spans="2:11" ht="30">
      <c r="D14" s="126" t="s">
        <v>293</v>
      </c>
    </row>
    <row r="15" spans="2:11" ht="30">
      <c r="D15" s="126" t="s">
        <v>294</v>
      </c>
    </row>
    <row r="16" spans="2:11" ht="30">
      <c r="D16" s="126" t="s">
        <v>295</v>
      </c>
    </row>
    <row r="17" spans="4:4" ht="30">
      <c r="D17" s="126" t="s">
        <v>296</v>
      </c>
    </row>
    <row r="18" spans="4:4" ht="60">
      <c r="D18" s="82" t="s">
        <v>439</v>
      </c>
    </row>
    <row r="19" spans="4:4" ht="60">
      <c r="D19" s="82" t="s">
        <v>440</v>
      </c>
    </row>
    <row r="20" spans="4:4" ht="30">
      <c r="D20" s="148" t="s">
        <v>321</v>
      </c>
    </row>
    <row r="21" spans="4:4" ht="30">
      <c r="D21" s="148" t="s">
        <v>325</v>
      </c>
    </row>
    <row r="22" spans="4:4" ht="30">
      <c r="D22" s="148" t="s">
        <v>326</v>
      </c>
    </row>
    <row r="23" spans="4:4" ht="30">
      <c r="D23" s="148" t="s">
        <v>327</v>
      </c>
    </row>
    <row r="24" spans="4:4" ht="45">
      <c r="D24" s="148" t="s">
        <v>328</v>
      </c>
    </row>
    <row r="25" spans="4:4" ht="45">
      <c r="D25" s="148" t="s">
        <v>319</v>
      </c>
    </row>
    <row r="26" spans="4:4" ht="60">
      <c r="D26" s="148" t="s">
        <v>320</v>
      </c>
    </row>
    <row r="27" spans="4:4" ht="45">
      <c r="D27" s="148" t="s">
        <v>360</v>
      </c>
    </row>
    <row r="28" spans="4:4" ht="45">
      <c r="D28" s="148" t="s">
        <v>361</v>
      </c>
    </row>
    <row r="29" spans="4:4" ht="45">
      <c r="D29" s="148" t="s">
        <v>362</v>
      </c>
    </row>
    <row r="30" spans="4:4" ht="45">
      <c r="D30" s="148" t="s">
        <v>359</v>
      </c>
    </row>
    <row r="31" spans="4:4" ht="45">
      <c r="D31" s="148" t="s">
        <v>363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S69"/>
  <sheetViews>
    <sheetView zoomScale="78" zoomScaleNormal="78" workbookViewId="0">
      <pane xSplit="2" ySplit="9" topLeftCell="C10" activePane="bottomRight" state="frozen"/>
      <selection pane="topRight" activeCell="C1" sqref="C1"/>
      <selection pane="bottomLeft" activeCell="A10" sqref="A10"/>
      <selection pane="bottomRight" activeCell="B55" sqref="B55:B59"/>
    </sheetView>
  </sheetViews>
  <sheetFormatPr baseColWidth="10" defaultColWidth="11.42578125" defaultRowHeight="15"/>
  <cols>
    <col min="1" max="2" width="18.42578125" style="82" customWidth="1"/>
    <col min="3" max="3" width="15.5703125" customWidth="1"/>
    <col min="4" max="4" width="27.5703125" style="82" customWidth="1"/>
    <col min="5" max="5" width="18" style="172" customWidth="1"/>
    <col min="6" max="6" width="40.140625" customWidth="1"/>
    <col min="7" max="7" width="20.42578125" customWidth="1"/>
    <col min="8" max="8" width="10.42578125" style="173" customWidth="1"/>
    <col min="9" max="9" width="11.42578125" style="173" customWidth="1"/>
    <col min="10" max="10" width="10.140625" style="174" customWidth="1"/>
    <col min="11" max="11" width="11.42578125" style="173" customWidth="1"/>
    <col min="12" max="12" width="10.85546875" style="173" customWidth="1"/>
    <col min="13" max="13" width="18.28515625" style="173"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56" customFormat="1" ht="16.5" customHeight="1">
      <c r="A1" s="307"/>
      <c r="B1" s="308"/>
      <c r="C1" s="308"/>
      <c r="D1" s="381" t="s">
        <v>402</v>
      </c>
      <c r="E1" s="381"/>
      <c r="F1" s="381"/>
      <c r="G1" s="381"/>
      <c r="H1" s="381"/>
      <c r="I1" s="381"/>
      <c r="J1" s="381"/>
      <c r="K1" s="381"/>
      <c r="L1" s="381"/>
      <c r="M1" s="381"/>
      <c r="N1" s="381"/>
      <c r="O1" s="381"/>
      <c r="P1" s="381"/>
      <c r="Q1" s="382"/>
      <c r="R1" s="177"/>
      <c r="S1" s="299" t="s">
        <v>67</v>
      </c>
      <c r="T1" s="299"/>
      <c r="U1" s="299"/>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row>
    <row r="2" spans="1:279" s="156" customFormat="1" ht="39.75" customHeight="1">
      <c r="A2" s="309"/>
      <c r="B2" s="310"/>
      <c r="C2" s="310"/>
      <c r="D2" s="383"/>
      <c r="E2" s="383"/>
      <c r="F2" s="383"/>
      <c r="G2" s="383"/>
      <c r="H2" s="383"/>
      <c r="I2" s="383"/>
      <c r="J2" s="383"/>
      <c r="K2" s="383"/>
      <c r="L2" s="383"/>
      <c r="M2" s="383"/>
      <c r="N2" s="383"/>
      <c r="O2" s="383"/>
      <c r="P2" s="383"/>
      <c r="Q2" s="384"/>
      <c r="R2" s="177"/>
      <c r="S2" s="299"/>
      <c r="T2" s="299"/>
      <c r="U2" s="299"/>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row>
    <row r="3" spans="1:279" s="156" customFormat="1" ht="3" customHeight="1">
      <c r="A3" s="2"/>
      <c r="B3" s="2"/>
      <c r="C3" s="153"/>
      <c r="D3" s="383"/>
      <c r="E3" s="383"/>
      <c r="F3" s="383"/>
      <c r="G3" s="383"/>
      <c r="H3" s="383"/>
      <c r="I3" s="383"/>
      <c r="J3" s="383"/>
      <c r="K3" s="383"/>
      <c r="L3" s="383"/>
      <c r="M3" s="383"/>
      <c r="N3" s="383"/>
      <c r="O3" s="383"/>
      <c r="P3" s="383"/>
      <c r="Q3" s="384"/>
      <c r="R3" s="177"/>
      <c r="S3" s="299"/>
      <c r="T3" s="299"/>
      <c r="U3" s="299"/>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row>
    <row r="4" spans="1:279" s="156" customFormat="1" ht="41.25" customHeight="1">
      <c r="A4" s="300" t="s">
        <v>0</v>
      </c>
      <c r="B4" s="301"/>
      <c r="C4" s="302"/>
      <c r="D4" s="370" t="str">
        <f>'Mapa Final'!D4</f>
        <v>GESTIÓN DE ACCIONES CONSTITUCIONALES, GESTIÓN DE PROCESOS PENALES PARA ADOLESCENTES, GESTIÓN ADMINISTRATIVA Y GESTIÓN DOCUMENTAL</v>
      </c>
      <c r="E4" s="371"/>
      <c r="F4" s="371"/>
      <c r="G4" s="371"/>
      <c r="H4" s="371"/>
      <c r="I4" s="371"/>
      <c r="J4" s="371"/>
      <c r="K4" s="371"/>
      <c r="L4" s="371"/>
      <c r="M4" s="371"/>
      <c r="N4" s="372"/>
      <c r="O4" s="306"/>
      <c r="P4" s="306"/>
      <c r="Q4" s="306"/>
      <c r="R4" s="175"/>
      <c r="S4" s="1"/>
      <c r="T4" s="1"/>
      <c r="U4" s="1"/>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row>
    <row r="5" spans="1:279" s="156" customFormat="1" ht="110.25" customHeight="1">
      <c r="A5" s="300" t="s">
        <v>1</v>
      </c>
      <c r="B5" s="301"/>
      <c r="C5" s="302"/>
      <c r="D5" s="373"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374"/>
      <c r="F5" s="374"/>
      <c r="G5" s="374"/>
      <c r="H5" s="374"/>
      <c r="I5" s="374"/>
      <c r="J5" s="374"/>
      <c r="K5" s="374"/>
      <c r="L5" s="374"/>
      <c r="M5" s="374"/>
      <c r="N5" s="375"/>
      <c r="O5" s="1"/>
      <c r="P5" s="1"/>
      <c r="Q5" s="1"/>
      <c r="R5" s="1"/>
      <c r="S5" s="1"/>
      <c r="T5" s="1"/>
      <c r="U5" s="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row>
    <row r="6" spans="1:279" s="156" customFormat="1" ht="62.25" customHeight="1" thickBot="1">
      <c r="A6" s="300" t="s">
        <v>2</v>
      </c>
      <c r="B6" s="301"/>
      <c r="C6" s="302"/>
      <c r="D6" s="373" t="str">
        <f>'Mapa Final'!D6</f>
        <v>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v>
      </c>
      <c r="E6" s="374"/>
      <c r="F6" s="374"/>
      <c r="G6" s="374"/>
      <c r="H6" s="374"/>
      <c r="I6" s="374"/>
      <c r="J6" s="374"/>
      <c r="K6" s="374"/>
      <c r="L6" s="374"/>
      <c r="M6" s="374"/>
      <c r="N6" s="375"/>
      <c r="O6" s="1"/>
      <c r="P6" s="1"/>
      <c r="Q6" s="1"/>
      <c r="R6" s="1"/>
      <c r="S6" s="1"/>
      <c r="T6" s="1"/>
      <c r="U6" s="1"/>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row>
    <row r="7" spans="1:279" s="159" customFormat="1" ht="38.25" customHeight="1" thickTop="1" thickBot="1">
      <c r="A7" s="376" t="s">
        <v>403</v>
      </c>
      <c r="B7" s="377"/>
      <c r="C7" s="377"/>
      <c r="D7" s="377"/>
      <c r="E7" s="377"/>
      <c r="F7" s="378"/>
      <c r="G7" s="157"/>
      <c r="H7" s="379" t="s">
        <v>404</v>
      </c>
      <c r="I7" s="379"/>
      <c r="J7" s="379"/>
      <c r="K7" s="379" t="s">
        <v>405</v>
      </c>
      <c r="L7" s="379"/>
      <c r="M7" s="379"/>
      <c r="N7" s="380" t="s">
        <v>283</v>
      </c>
      <c r="O7" s="385" t="s">
        <v>406</v>
      </c>
      <c r="P7" s="387" t="s">
        <v>407</v>
      </c>
      <c r="Q7" s="390"/>
      <c r="R7" s="388"/>
      <c r="S7" s="387" t="s">
        <v>408</v>
      </c>
      <c r="T7" s="388"/>
      <c r="U7" s="389" t="s">
        <v>409</v>
      </c>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row>
    <row r="8" spans="1:279" s="167" customFormat="1" ht="81" customHeight="1" thickTop="1" thickBot="1">
      <c r="A8" s="160" t="s">
        <v>197</v>
      </c>
      <c r="B8" s="160" t="s">
        <v>420</v>
      </c>
      <c r="C8" s="161" t="s">
        <v>8</v>
      </c>
      <c r="D8" s="162" t="s">
        <v>410</v>
      </c>
      <c r="E8" s="163" t="s">
        <v>10</v>
      </c>
      <c r="F8" s="163" t="s">
        <v>11</v>
      </c>
      <c r="G8" s="163" t="s">
        <v>12</v>
      </c>
      <c r="H8" s="164" t="s">
        <v>411</v>
      </c>
      <c r="I8" s="164" t="s">
        <v>38</v>
      </c>
      <c r="J8" s="164" t="s">
        <v>412</v>
      </c>
      <c r="K8" s="164" t="s">
        <v>411</v>
      </c>
      <c r="L8" s="164" t="s">
        <v>413</v>
      </c>
      <c r="M8" s="164" t="s">
        <v>412</v>
      </c>
      <c r="N8" s="380"/>
      <c r="O8" s="386"/>
      <c r="P8" s="165" t="s">
        <v>414</v>
      </c>
      <c r="Q8" s="165" t="s">
        <v>415</v>
      </c>
      <c r="R8" s="165" t="s">
        <v>456</v>
      </c>
      <c r="S8" s="165" t="s">
        <v>416</v>
      </c>
      <c r="T8" s="165" t="s">
        <v>417</v>
      </c>
      <c r="U8" s="389"/>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row>
    <row r="9" spans="1:279" s="168" customFormat="1" ht="10.5" customHeight="1" thickTop="1" thickBot="1">
      <c r="A9" s="368"/>
      <c r="B9" s="369"/>
      <c r="C9" s="369"/>
      <c r="D9" s="369"/>
      <c r="E9" s="369"/>
      <c r="F9" s="369"/>
      <c r="G9" s="369"/>
      <c r="H9" s="369"/>
      <c r="I9" s="369"/>
      <c r="J9" s="369"/>
      <c r="K9" s="369"/>
      <c r="L9" s="369"/>
      <c r="M9" s="369"/>
      <c r="N9" s="369"/>
      <c r="U9" s="169"/>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row>
    <row r="10" spans="1:279" s="171" customFormat="1" ht="15" customHeight="1">
      <c r="A10" s="357">
        <f>'Mapa Final'!A10</f>
        <v>1</v>
      </c>
      <c r="B10" s="357" t="str">
        <f>'Mapa Final'!B10</f>
        <v>Inconsistencias en el reparto</v>
      </c>
      <c r="C10" s="357" t="str">
        <f>'Mapa Final'!C10</f>
        <v>Incumplimiento de las metas establecidas</v>
      </c>
      <c r="D10" s="357" t="str">
        <f>'Mapa Final'!D10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v>
      </c>
      <c r="E10" s="357" t="str">
        <f>'Mapa Final'!E10</f>
        <v>Falencia en la gestión, control y seguimiento del proceso de reparto</v>
      </c>
      <c r="F10" s="357" t="str">
        <f>'Mapa Final'!F10</f>
        <v>Posibilidad de incumplimiento de las metas establecidas debido  a repartos extemporáneos y/o asignaciones erradas en el mismo</v>
      </c>
      <c r="G10" s="357" t="str">
        <f>'Mapa Final'!G10</f>
        <v>Ejecución y Administración de Procesos</v>
      </c>
      <c r="H10" s="360" t="str">
        <f>'Mapa Final'!I10</f>
        <v>Media</v>
      </c>
      <c r="I10" s="360" t="str">
        <f>'Mapa Final'!L10</f>
        <v>Moderado</v>
      </c>
      <c r="J10" s="347" t="str">
        <f>'Mapa Final'!N10</f>
        <v>Moderado</v>
      </c>
      <c r="K10" s="350" t="str">
        <f>'Mapa Final'!AA10</f>
        <v>Baja</v>
      </c>
      <c r="L10" s="350" t="str">
        <f>'Mapa Final'!AE10</f>
        <v>Moderado</v>
      </c>
      <c r="M10" s="347" t="str">
        <f>'Mapa Final'!AG10</f>
        <v>Moderado</v>
      </c>
      <c r="N10" s="350" t="str">
        <f>'Mapa Final'!AH10</f>
        <v>Reducir(mitigar)</v>
      </c>
      <c r="O10" s="363" t="s">
        <v>511</v>
      </c>
      <c r="P10" s="356"/>
      <c r="Q10" s="356"/>
      <c r="R10" s="356" t="s">
        <v>678</v>
      </c>
      <c r="S10" s="341">
        <v>44927</v>
      </c>
      <c r="T10" s="341">
        <v>45016</v>
      </c>
      <c r="U10" s="344" t="s">
        <v>477</v>
      </c>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71" customFormat="1" ht="13.5" customHeight="1">
      <c r="A11" s="358"/>
      <c r="B11" s="358"/>
      <c r="C11" s="358"/>
      <c r="D11" s="358"/>
      <c r="E11" s="358"/>
      <c r="F11" s="358"/>
      <c r="G11" s="358"/>
      <c r="H11" s="361"/>
      <c r="I11" s="361"/>
      <c r="J11" s="348"/>
      <c r="K11" s="351"/>
      <c r="L11" s="351"/>
      <c r="M11" s="348"/>
      <c r="N11" s="351"/>
      <c r="O11" s="364"/>
      <c r="P11" s="342"/>
      <c r="Q11" s="342"/>
      <c r="R11" s="342"/>
      <c r="S11" s="342"/>
      <c r="T11" s="342"/>
      <c r="U11" s="34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71" customFormat="1" ht="13.5" customHeight="1">
      <c r="A12" s="358"/>
      <c r="B12" s="358"/>
      <c r="C12" s="358"/>
      <c r="D12" s="358"/>
      <c r="E12" s="358"/>
      <c r="F12" s="358"/>
      <c r="G12" s="358"/>
      <c r="H12" s="361"/>
      <c r="I12" s="361"/>
      <c r="J12" s="348"/>
      <c r="K12" s="351"/>
      <c r="L12" s="351"/>
      <c r="M12" s="348"/>
      <c r="N12" s="351"/>
      <c r="O12" s="364"/>
      <c r="P12" s="342"/>
      <c r="Q12" s="342"/>
      <c r="R12" s="342"/>
      <c r="S12" s="342"/>
      <c r="T12" s="342"/>
      <c r="U12" s="34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71" customFormat="1" ht="13.5" customHeight="1">
      <c r="A13" s="358"/>
      <c r="B13" s="358"/>
      <c r="C13" s="358"/>
      <c r="D13" s="358"/>
      <c r="E13" s="358"/>
      <c r="F13" s="358"/>
      <c r="G13" s="358"/>
      <c r="H13" s="361"/>
      <c r="I13" s="361"/>
      <c r="J13" s="348"/>
      <c r="K13" s="351"/>
      <c r="L13" s="351"/>
      <c r="M13" s="348"/>
      <c r="N13" s="351"/>
      <c r="O13" s="364"/>
      <c r="P13" s="342"/>
      <c r="Q13" s="342"/>
      <c r="R13" s="342"/>
      <c r="S13" s="342"/>
      <c r="T13" s="342"/>
      <c r="U13" s="34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71" customFormat="1" ht="321.75" customHeight="1" thickBot="1">
      <c r="A14" s="359"/>
      <c r="B14" s="359"/>
      <c r="C14" s="359"/>
      <c r="D14" s="359"/>
      <c r="E14" s="359"/>
      <c r="F14" s="359"/>
      <c r="G14" s="359"/>
      <c r="H14" s="362"/>
      <c r="I14" s="362"/>
      <c r="J14" s="349"/>
      <c r="K14" s="352"/>
      <c r="L14" s="352"/>
      <c r="M14" s="349"/>
      <c r="N14" s="352"/>
      <c r="O14" s="365"/>
      <c r="P14" s="343"/>
      <c r="Q14" s="343"/>
      <c r="R14" s="343"/>
      <c r="S14" s="343"/>
      <c r="T14" s="343"/>
      <c r="U14" s="346"/>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71" customFormat="1" ht="15" customHeight="1">
      <c r="A15" s="357">
        <f>'Mapa Final'!A15</f>
        <v>2</v>
      </c>
      <c r="B15" s="357" t="str">
        <f>'Mapa Final'!B15</f>
        <v>Error en las notificaciones judiicales</v>
      </c>
      <c r="C15" s="357" t="str">
        <f>'Mapa Final'!C15</f>
        <v>Incumplimiento de las metas establecidas</v>
      </c>
      <c r="D15" s="357" t="str">
        <f>'Mapa Final'!D15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15" s="357" t="str">
        <f>'Mapa Final'!E15</f>
        <v xml:space="preserve">Inadecuada comunicación de las notificaciones judiciales </v>
      </c>
      <c r="F15" s="357" t="str">
        <f>'Mapa Final'!F15</f>
        <v xml:space="preserve">Posibilidad de incumplimiento de las metas establecidas debido  a la inadecuada comunicación de las notificaciones judiciales </v>
      </c>
      <c r="G15" s="357" t="str">
        <f>'Mapa Final'!G15</f>
        <v>Ejecución y Administración de Procesos</v>
      </c>
      <c r="H15" s="360" t="str">
        <f>'Mapa Final'!I15</f>
        <v>Muy Alta</v>
      </c>
      <c r="I15" s="360" t="str">
        <f>'Mapa Final'!L15</f>
        <v>Mayor</v>
      </c>
      <c r="J15" s="347" t="str">
        <f>'Mapa Final'!N15</f>
        <v xml:space="preserve">Alto </v>
      </c>
      <c r="K15" s="350" t="str">
        <f>'Mapa Final'!AA15</f>
        <v>Baja</v>
      </c>
      <c r="L15" s="350" t="str">
        <f>'Mapa Final'!AE15</f>
        <v>Moderado</v>
      </c>
      <c r="M15" s="347" t="str">
        <f>'Mapa Final'!AG15</f>
        <v>Moderado</v>
      </c>
      <c r="N15" s="350" t="str">
        <f>'Mapa Final'!AH15</f>
        <v>Reducir(mitigar)</v>
      </c>
      <c r="O15" s="363" t="s">
        <v>509</v>
      </c>
      <c r="P15" s="356"/>
      <c r="Q15" s="356"/>
      <c r="R15" s="356" t="s">
        <v>678</v>
      </c>
      <c r="S15" s="341">
        <v>44927</v>
      </c>
      <c r="T15" s="341">
        <v>45016</v>
      </c>
      <c r="U15" s="344" t="s">
        <v>477</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71" customFormat="1" ht="13.5" customHeight="1">
      <c r="A16" s="358"/>
      <c r="B16" s="358"/>
      <c r="C16" s="358"/>
      <c r="D16" s="358"/>
      <c r="E16" s="358"/>
      <c r="F16" s="358"/>
      <c r="G16" s="358"/>
      <c r="H16" s="361"/>
      <c r="I16" s="361"/>
      <c r="J16" s="348"/>
      <c r="K16" s="351"/>
      <c r="L16" s="351"/>
      <c r="M16" s="348"/>
      <c r="N16" s="351"/>
      <c r="O16" s="364"/>
      <c r="P16" s="342"/>
      <c r="Q16" s="342"/>
      <c r="R16" s="342"/>
      <c r="S16" s="342"/>
      <c r="T16" s="342"/>
      <c r="U16" s="34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71" customFormat="1" ht="13.5" customHeight="1">
      <c r="A17" s="358"/>
      <c r="B17" s="358"/>
      <c r="C17" s="358"/>
      <c r="D17" s="358"/>
      <c r="E17" s="358"/>
      <c r="F17" s="358"/>
      <c r="G17" s="358"/>
      <c r="H17" s="361"/>
      <c r="I17" s="361"/>
      <c r="J17" s="348"/>
      <c r="K17" s="351"/>
      <c r="L17" s="351"/>
      <c r="M17" s="348"/>
      <c r="N17" s="351"/>
      <c r="O17" s="364"/>
      <c r="P17" s="342"/>
      <c r="Q17" s="342"/>
      <c r="R17" s="342"/>
      <c r="S17" s="342"/>
      <c r="T17" s="342"/>
      <c r="U17" s="34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71" customFormat="1" ht="13.5" customHeight="1">
      <c r="A18" s="358"/>
      <c r="B18" s="358"/>
      <c r="C18" s="358"/>
      <c r="D18" s="358"/>
      <c r="E18" s="358"/>
      <c r="F18" s="358"/>
      <c r="G18" s="358"/>
      <c r="H18" s="361"/>
      <c r="I18" s="361"/>
      <c r="J18" s="348"/>
      <c r="K18" s="351"/>
      <c r="L18" s="351"/>
      <c r="M18" s="348"/>
      <c r="N18" s="351"/>
      <c r="O18" s="364"/>
      <c r="P18" s="342"/>
      <c r="Q18" s="342"/>
      <c r="R18" s="342"/>
      <c r="S18" s="342"/>
      <c r="T18" s="342"/>
      <c r="U18" s="34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71" customFormat="1" ht="255.75" customHeight="1" thickBot="1">
      <c r="A19" s="359"/>
      <c r="B19" s="359"/>
      <c r="C19" s="359"/>
      <c r="D19" s="359"/>
      <c r="E19" s="359"/>
      <c r="F19" s="359"/>
      <c r="G19" s="359"/>
      <c r="H19" s="362"/>
      <c r="I19" s="362"/>
      <c r="J19" s="349"/>
      <c r="K19" s="352"/>
      <c r="L19" s="352"/>
      <c r="M19" s="349"/>
      <c r="N19" s="352"/>
      <c r="O19" s="365"/>
      <c r="P19" s="343"/>
      <c r="Q19" s="343"/>
      <c r="R19" s="343"/>
      <c r="S19" s="343"/>
      <c r="T19" s="343"/>
      <c r="U19" s="34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357">
        <f>'Mapa Final'!A20</f>
        <v>3</v>
      </c>
      <c r="B20" s="357" t="str">
        <f>'Mapa Final'!B20</f>
        <v>No realización de las Audiencias Programadas</v>
      </c>
      <c r="C20" s="357" t="str">
        <f>'Mapa Final'!C20</f>
        <v>Incumplimiento de las metas establecidas</v>
      </c>
      <c r="D20" s="357" t="str">
        <f>'Mapa Final'!D20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20" s="357" t="str">
        <f>'Mapa Final'!E20</f>
        <v>Incumplimiento en la realización de las audiencias programadas</v>
      </c>
      <c r="F20" s="357" t="str">
        <f>'Mapa Final'!F20</f>
        <v>Posibilidad de vulneración de los derechos fundamentales de los ciudadanos  debido al Incumplimiento en la realización de las audiencias programadas</v>
      </c>
      <c r="G20" s="357" t="str">
        <f>'Mapa Final'!G20</f>
        <v>Usuarios, productos y prácticas organizacionales</v>
      </c>
      <c r="H20" s="360" t="str">
        <f>'Mapa Final'!I20</f>
        <v>Alta</v>
      </c>
      <c r="I20" s="360" t="str">
        <f>'Mapa Final'!L20</f>
        <v>Mayor</v>
      </c>
      <c r="J20" s="347" t="str">
        <f>'Mapa Final'!N20</f>
        <v xml:space="preserve">Alto </v>
      </c>
      <c r="K20" s="350" t="str">
        <f>'Mapa Final'!AA20</f>
        <v>Media</v>
      </c>
      <c r="L20" s="350" t="str">
        <f>'Mapa Final'!AE20</f>
        <v>Mayor</v>
      </c>
      <c r="M20" s="347" t="str">
        <f>'Mapa Final'!AG20</f>
        <v xml:space="preserve">Alto </v>
      </c>
      <c r="N20" s="350" t="str">
        <f>'Mapa Final'!AH20</f>
        <v>Reducir(mitigar)</v>
      </c>
      <c r="O20" s="363" t="s">
        <v>507</v>
      </c>
      <c r="P20" s="356"/>
      <c r="Q20" s="356"/>
      <c r="R20" s="356" t="s">
        <v>678</v>
      </c>
      <c r="S20" s="341">
        <v>44927</v>
      </c>
      <c r="T20" s="341">
        <v>45016</v>
      </c>
      <c r="U20" s="344" t="s">
        <v>508</v>
      </c>
      <c r="V20" s="35"/>
      <c r="W20" s="35"/>
    </row>
    <row r="21" spans="1:177">
      <c r="A21" s="358"/>
      <c r="B21" s="358"/>
      <c r="C21" s="358"/>
      <c r="D21" s="358"/>
      <c r="E21" s="358"/>
      <c r="F21" s="358"/>
      <c r="G21" s="358"/>
      <c r="H21" s="361"/>
      <c r="I21" s="361"/>
      <c r="J21" s="348"/>
      <c r="K21" s="351"/>
      <c r="L21" s="351"/>
      <c r="M21" s="348"/>
      <c r="N21" s="351"/>
      <c r="O21" s="364"/>
      <c r="P21" s="342"/>
      <c r="Q21" s="342"/>
      <c r="R21" s="342"/>
      <c r="S21" s="342"/>
      <c r="T21" s="342"/>
      <c r="U21" s="366"/>
      <c r="V21" s="35"/>
      <c r="W21" s="35"/>
    </row>
    <row r="22" spans="1:177">
      <c r="A22" s="358"/>
      <c r="B22" s="358"/>
      <c r="C22" s="358"/>
      <c r="D22" s="358"/>
      <c r="E22" s="358"/>
      <c r="F22" s="358"/>
      <c r="G22" s="358"/>
      <c r="H22" s="361"/>
      <c r="I22" s="361"/>
      <c r="J22" s="348"/>
      <c r="K22" s="351"/>
      <c r="L22" s="351"/>
      <c r="M22" s="348"/>
      <c r="N22" s="351"/>
      <c r="O22" s="364"/>
      <c r="P22" s="342"/>
      <c r="Q22" s="342"/>
      <c r="R22" s="342"/>
      <c r="S22" s="342"/>
      <c r="T22" s="342"/>
      <c r="U22" s="366"/>
      <c r="V22" s="35"/>
      <c r="W22" s="35"/>
    </row>
    <row r="23" spans="1:177">
      <c r="A23" s="358"/>
      <c r="B23" s="358"/>
      <c r="C23" s="358"/>
      <c r="D23" s="358"/>
      <c r="E23" s="358"/>
      <c r="F23" s="358"/>
      <c r="G23" s="358"/>
      <c r="H23" s="361"/>
      <c r="I23" s="361"/>
      <c r="J23" s="348"/>
      <c r="K23" s="351"/>
      <c r="L23" s="351"/>
      <c r="M23" s="348"/>
      <c r="N23" s="351"/>
      <c r="O23" s="364"/>
      <c r="P23" s="342"/>
      <c r="Q23" s="342"/>
      <c r="R23" s="342"/>
      <c r="S23" s="342"/>
      <c r="T23" s="342"/>
      <c r="U23" s="366"/>
      <c r="V23" s="35"/>
      <c r="W23" s="35"/>
    </row>
    <row r="24" spans="1:177" ht="307.5" customHeight="1" thickBot="1">
      <c r="A24" s="359"/>
      <c r="B24" s="359"/>
      <c r="C24" s="359"/>
      <c r="D24" s="359"/>
      <c r="E24" s="359"/>
      <c r="F24" s="359"/>
      <c r="G24" s="359"/>
      <c r="H24" s="362"/>
      <c r="I24" s="362"/>
      <c r="J24" s="349"/>
      <c r="K24" s="352"/>
      <c r="L24" s="352"/>
      <c r="M24" s="349"/>
      <c r="N24" s="352"/>
      <c r="O24" s="365"/>
      <c r="P24" s="343"/>
      <c r="Q24" s="343"/>
      <c r="R24" s="343"/>
      <c r="S24" s="343"/>
      <c r="T24" s="343"/>
      <c r="U24" s="367"/>
      <c r="V24" s="35"/>
      <c r="W24" s="35"/>
    </row>
    <row r="25" spans="1:177" ht="15" customHeight="1">
      <c r="A25" s="357">
        <f>'Mapa Final'!A25</f>
        <v>4</v>
      </c>
      <c r="B25" s="357" t="str">
        <f>'Mapa Final'!B25</f>
        <v>No realización de los Seguimientos a las Sanciones</v>
      </c>
      <c r="C25" s="357" t="str">
        <f>'Mapa Final'!C25</f>
        <v>Incumplimiento de las metas establecidas</v>
      </c>
      <c r="D25" s="357" t="str">
        <f>'Mapa Final'!D25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25" s="357" t="str">
        <f>'Mapa Final'!E25</f>
        <v>Inadecuada realización de los seguimientos a las sanciones</v>
      </c>
      <c r="F25" s="357" t="str">
        <f>'Mapa Final'!F25</f>
        <v>Posibilidad de incumplimiento de las metas establecidas debido al inadecuado seguimientos de las sanciones</v>
      </c>
      <c r="G25" s="357" t="s">
        <v>473</v>
      </c>
      <c r="H25" s="360" t="str">
        <f>'Mapa Final'!I25</f>
        <v>Media</v>
      </c>
      <c r="I25" s="360" t="str">
        <f>'Mapa Final'!L25</f>
        <v>Menor</v>
      </c>
      <c r="J25" s="347" t="str">
        <f>'Mapa Final'!N25</f>
        <v>Moderado</v>
      </c>
      <c r="K25" s="350" t="str">
        <f>'Mapa Final'!AA25</f>
        <v>Baja</v>
      </c>
      <c r="L25" s="350" t="str">
        <f>'Mapa Final'!AE25</f>
        <v>Moderado</v>
      </c>
      <c r="M25" s="347" t="str">
        <f>'Mapa Final'!AG25</f>
        <v>Moderado</v>
      </c>
      <c r="N25" s="350" t="str">
        <f>'Mapa Final'!AH25</f>
        <v>Aceptar</v>
      </c>
      <c r="O25" s="363" t="s">
        <v>510</v>
      </c>
      <c r="P25" s="356"/>
      <c r="Q25" s="356"/>
      <c r="R25" s="356" t="s">
        <v>678</v>
      </c>
      <c r="S25" s="341">
        <v>44927</v>
      </c>
      <c r="T25" s="341">
        <v>45016</v>
      </c>
      <c r="U25" s="344" t="s">
        <v>477</v>
      </c>
    </row>
    <row r="26" spans="1:177">
      <c r="A26" s="358"/>
      <c r="B26" s="358"/>
      <c r="C26" s="358"/>
      <c r="D26" s="358"/>
      <c r="E26" s="358"/>
      <c r="F26" s="358"/>
      <c r="G26" s="358"/>
      <c r="H26" s="361"/>
      <c r="I26" s="361"/>
      <c r="J26" s="348"/>
      <c r="K26" s="351"/>
      <c r="L26" s="351"/>
      <c r="M26" s="348"/>
      <c r="N26" s="351"/>
      <c r="O26" s="364"/>
      <c r="P26" s="342"/>
      <c r="Q26" s="342"/>
      <c r="R26" s="342"/>
      <c r="S26" s="342"/>
      <c r="T26" s="342"/>
      <c r="U26" s="345"/>
    </row>
    <row r="27" spans="1:177">
      <c r="A27" s="358"/>
      <c r="B27" s="358"/>
      <c r="C27" s="358"/>
      <c r="D27" s="358"/>
      <c r="E27" s="358"/>
      <c r="F27" s="358"/>
      <c r="G27" s="358"/>
      <c r="H27" s="361"/>
      <c r="I27" s="361"/>
      <c r="J27" s="348"/>
      <c r="K27" s="351"/>
      <c r="L27" s="351"/>
      <c r="M27" s="348"/>
      <c r="N27" s="351"/>
      <c r="O27" s="364"/>
      <c r="P27" s="342"/>
      <c r="Q27" s="342"/>
      <c r="R27" s="342"/>
      <c r="S27" s="342"/>
      <c r="T27" s="342"/>
      <c r="U27" s="345"/>
    </row>
    <row r="28" spans="1:177">
      <c r="A28" s="358"/>
      <c r="B28" s="358"/>
      <c r="C28" s="358"/>
      <c r="D28" s="358"/>
      <c r="E28" s="358"/>
      <c r="F28" s="358"/>
      <c r="G28" s="358"/>
      <c r="H28" s="361"/>
      <c r="I28" s="361"/>
      <c r="J28" s="348"/>
      <c r="K28" s="351"/>
      <c r="L28" s="351"/>
      <c r="M28" s="348"/>
      <c r="N28" s="351"/>
      <c r="O28" s="364"/>
      <c r="P28" s="342"/>
      <c r="Q28" s="342"/>
      <c r="R28" s="342"/>
      <c r="S28" s="342"/>
      <c r="T28" s="342"/>
      <c r="U28" s="345"/>
    </row>
    <row r="29" spans="1:177" ht="114.75" customHeight="1" thickBot="1">
      <c r="A29" s="359"/>
      <c r="B29" s="359"/>
      <c r="C29" s="359"/>
      <c r="D29" s="359"/>
      <c r="E29" s="359"/>
      <c r="F29" s="359"/>
      <c r="G29" s="359"/>
      <c r="H29" s="362"/>
      <c r="I29" s="362"/>
      <c r="J29" s="349"/>
      <c r="K29" s="352"/>
      <c r="L29" s="352"/>
      <c r="M29" s="349"/>
      <c r="N29" s="352"/>
      <c r="O29" s="365"/>
      <c r="P29" s="343"/>
      <c r="Q29" s="343"/>
      <c r="R29" s="343"/>
      <c r="S29" s="343"/>
      <c r="T29" s="343"/>
      <c r="U29" s="346"/>
    </row>
    <row r="30" spans="1:177" ht="116.25" customHeight="1">
      <c r="A30" s="357">
        <f>'Mapa Final'!A30</f>
        <v>5</v>
      </c>
      <c r="B30" s="357" t="str">
        <f>'Mapa Final'!B30</f>
        <v xml:space="preserve">Inexactitud en el registro de la gestion de los procesos misionales y actuaciones administrativa </v>
      </c>
      <c r="C30" s="357" t="str">
        <f>'Mapa Final'!C30</f>
        <v>Incumplimiento de las metas establecidas</v>
      </c>
      <c r="D30" s="357" t="str">
        <f>'Mapa Final'!D30</f>
        <v xml:space="preserve">1. Errores en la información registrada en el aplicativo Justicia XXI WEB y el expediente digital
2.Insuficiencia de personal para la carga laboral presentada. 
3.Fallas en la funcionalidad de los aplicativos    
4.Incremento de solicitudes  por la  alta demanda judiciales 
5.Inadecuado control de verificación del registro de la información </v>
      </c>
      <c r="E30" s="357" t="str">
        <f>'Mapa Final'!E30</f>
        <v xml:space="preserve">Inadecuado registro de la gestion de los procesos misionales y actuaciones administrativa </v>
      </c>
      <c r="F30" s="357" t="str">
        <f>'Mapa Final'!F30</f>
        <v xml:space="preserve">Posibilidad de incumplimiento de las metas establecidas debido al  inadecuado registro de la gestion de los procesos misionales y actuaciones administrativa </v>
      </c>
      <c r="G30" s="357" t="str">
        <f>'Mapa Final'!G30</f>
        <v>Usuarios, productos y prácticas organizacionales</v>
      </c>
      <c r="H30" s="360" t="str">
        <f>'Mapa Final'!I30</f>
        <v>Alta</v>
      </c>
      <c r="I30" s="360" t="str">
        <f>'Mapa Final'!L30</f>
        <v>Menor</v>
      </c>
      <c r="J30" s="347" t="str">
        <f>'Mapa Final'!N30</f>
        <v>Moderado</v>
      </c>
      <c r="K30" s="350" t="str">
        <f>'Mapa Final'!AA30</f>
        <v>Media</v>
      </c>
      <c r="L30" s="350" t="str">
        <f>'Mapa Final'!AE30</f>
        <v>Menor</v>
      </c>
      <c r="M30" s="347" t="str">
        <f>'Mapa Final'!AG30</f>
        <v>Moderado</v>
      </c>
      <c r="N30" s="350" t="str">
        <f>'Mapa Final'!AH30</f>
        <v>Aceptar</v>
      </c>
      <c r="O30" s="353" t="s">
        <v>512</v>
      </c>
      <c r="P30" s="356"/>
      <c r="Q30" s="356"/>
      <c r="R30" s="356" t="s">
        <v>178</v>
      </c>
      <c r="S30" s="341">
        <v>44927</v>
      </c>
      <c r="T30" s="341">
        <v>45016</v>
      </c>
      <c r="U30" s="344" t="s">
        <v>508</v>
      </c>
    </row>
    <row r="31" spans="1:177" ht="94.5" customHeight="1">
      <c r="A31" s="358"/>
      <c r="B31" s="358"/>
      <c r="C31" s="358"/>
      <c r="D31" s="358"/>
      <c r="E31" s="358"/>
      <c r="F31" s="358"/>
      <c r="G31" s="358"/>
      <c r="H31" s="361"/>
      <c r="I31" s="361"/>
      <c r="J31" s="348"/>
      <c r="K31" s="351"/>
      <c r="L31" s="351"/>
      <c r="M31" s="348"/>
      <c r="N31" s="351"/>
      <c r="O31" s="354"/>
      <c r="P31" s="342"/>
      <c r="Q31" s="342"/>
      <c r="R31" s="342"/>
      <c r="S31" s="342"/>
      <c r="T31" s="342"/>
      <c r="U31" s="345"/>
    </row>
    <row r="32" spans="1:177" ht="95.25" customHeight="1">
      <c r="A32" s="358"/>
      <c r="B32" s="358"/>
      <c r="C32" s="358"/>
      <c r="D32" s="358"/>
      <c r="E32" s="358"/>
      <c r="F32" s="358"/>
      <c r="G32" s="358"/>
      <c r="H32" s="361"/>
      <c r="I32" s="361"/>
      <c r="J32" s="348"/>
      <c r="K32" s="351"/>
      <c r="L32" s="351"/>
      <c r="M32" s="348"/>
      <c r="N32" s="351"/>
      <c r="O32" s="354"/>
      <c r="P32" s="342"/>
      <c r="Q32" s="342"/>
      <c r="R32" s="342"/>
      <c r="S32" s="342"/>
      <c r="T32" s="342"/>
      <c r="U32" s="345"/>
    </row>
    <row r="33" spans="1:21" ht="75" customHeight="1">
      <c r="A33" s="358"/>
      <c r="B33" s="358"/>
      <c r="C33" s="358"/>
      <c r="D33" s="358"/>
      <c r="E33" s="358"/>
      <c r="F33" s="358"/>
      <c r="G33" s="358"/>
      <c r="H33" s="361"/>
      <c r="I33" s="361"/>
      <c r="J33" s="348"/>
      <c r="K33" s="351"/>
      <c r="L33" s="351"/>
      <c r="M33" s="348"/>
      <c r="N33" s="351"/>
      <c r="O33" s="354"/>
      <c r="P33" s="342"/>
      <c r="Q33" s="342"/>
      <c r="R33" s="342"/>
      <c r="S33" s="342"/>
      <c r="T33" s="342"/>
      <c r="U33" s="345"/>
    </row>
    <row r="34" spans="1:21" ht="409.5" customHeight="1" thickBot="1">
      <c r="A34" s="359"/>
      <c r="B34" s="359"/>
      <c r="C34" s="359"/>
      <c r="D34" s="359"/>
      <c r="E34" s="359"/>
      <c r="F34" s="359"/>
      <c r="G34" s="359"/>
      <c r="H34" s="362"/>
      <c r="I34" s="362"/>
      <c r="J34" s="349"/>
      <c r="K34" s="352"/>
      <c r="L34" s="352"/>
      <c r="M34" s="349"/>
      <c r="N34" s="352"/>
      <c r="O34" s="355"/>
      <c r="P34" s="343"/>
      <c r="Q34" s="343"/>
      <c r="R34" s="343"/>
      <c r="S34" s="343"/>
      <c r="T34" s="343"/>
      <c r="U34" s="346"/>
    </row>
    <row r="35" spans="1:21" ht="15" customHeight="1">
      <c r="A35" s="357">
        <f>'Mapa Final'!A35</f>
        <v>6</v>
      </c>
      <c r="B35" s="357" t="str">
        <f>'Mapa Final'!B35</f>
        <v>Vencimiento de Términos</v>
      </c>
      <c r="C35" s="357" t="str">
        <f>'Mapa Final'!C35</f>
        <v>Vulneración de los derechos fundamentales de los ciudadanos</v>
      </c>
      <c r="D35" s="357" t="str">
        <f>'Mapa Final'!D35</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5" s="357" t="str">
        <f>'Mapa Final'!E35</f>
        <v xml:space="preserve"> Actuaciones procesales después del vencimiento de los términos legales  </v>
      </c>
      <c r="F35" s="357" t="str">
        <f>'Mapa Final'!F35</f>
        <v xml:space="preserve">Posibilidad de vulneración de los derechos fundamentales de los ciudadanos  debido a las  actuaciones procesales después del vencimiento de los términos legales  </v>
      </c>
      <c r="G35" s="357" t="str">
        <f>'Mapa Final'!G35</f>
        <v>Usuarios, productos y prácticas organizacionales</v>
      </c>
      <c r="H35" s="360" t="str">
        <f>'Mapa Final'!I35</f>
        <v>Alta</v>
      </c>
      <c r="I35" s="360" t="str">
        <f>'Mapa Final'!L35</f>
        <v>Mayor</v>
      </c>
      <c r="J35" s="347" t="str">
        <f>'Mapa Final'!N35</f>
        <v xml:space="preserve">Alto </v>
      </c>
      <c r="K35" s="350" t="str">
        <f>'Mapa Final'!AA35</f>
        <v>Media</v>
      </c>
      <c r="L35" s="350" t="str">
        <f>'Mapa Final'!AE35</f>
        <v>Menor</v>
      </c>
      <c r="M35" s="347" t="str">
        <f>'Mapa Final'!AG35</f>
        <v>Moderado</v>
      </c>
      <c r="N35" s="350" t="str">
        <f>'Mapa Final'!AH35</f>
        <v>Reducir(mitigar)</v>
      </c>
      <c r="O35" s="353" t="s">
        <v>513</v>
      </c>
      <c r="P35" s="356"/>
      <c r="Q35" s="356"/>
      <c r="R35" s="356" t="s">
        <v>178</v>
      </c>
      <c r="S35" s="341">
        <v>44927</v>
      </c>
      <c r="T35" s="341">
        <v>45016</v>
      </c>
      <c r="U35" s="344" t="s">
        <v>508</v>
      </c>
    </row>
    <row r="36" spans="1:21">
      <c r="A36" s="358"/>
      <c r="B36" s="358"/>
      <c r="C36" s="358"/>
      <c r="D36" s="358"/>
      <c r="E36" s="358"/>
      <c r="F36" s="358"/>
      <c r="G36" s="358"/>
      <c r="H36" s="361"/>
      <c r="I36" s="361"/>
      <c r="J36" s="348"/>
      <c r="K36" s="351"/>
      <c r="L36" s="351"/>
      <c r="M36" s="348"/>
      <c r="N36" s="351"/>
      <c r="O36" s="354"/>
      <c r="P36" s="342"/>
      <c r="Q36" s="342"/>
      <c r="R36" s="342"/>
      <c r="S36" s="342"/>
      <c r="T36" s="342"/>
      <c r="U36" s="345"/>
    </row>
    <row r="37" spans="1:21">
      <c r="A37" s="358"/>
      <c r="B37" s="358"/>
      <c r="C37" s="358"/>
      <c r="D37" s="358"/>
      <c r="E37" s="358"/>
      <c r="F37" s="358"/>
      <c r="G37" s="358"/>
      <c r="H37" s="361"/>
      <c r="I37" s="361"/>
      <c r="J37" s="348"/>
      <c r="K37" s="351"/>
      <c r="L37" s="351"/>
      <c r="M37" s="348"/>
      <c r="N37" s="351"/>
      <c r="O37" s="354"/>
      <c r="P37" s="342"/>
      <c r="Q37" s="342"/>
      <c r="R37" s="342"/>
      <c r="S37" s="342"/>
      <c r="T37" s="342"/>
      <c r="U37" s="345"/>
    </row>
    <row r="38" spans="1:21">
      <c r="A38" s="358"/>
      <c r="B38" s="358"/>
      <c r="C38" s="358"/>
      <c r="D38" s="358"/>
      <c r="E38" s="358"/>
      <c r="F38" s="358"/>
      <c r="G38" s="358"/>
      <c r="H38" s="361"/>
      <c r="I38" s="361"/>
      <c r="J38" s="348"/>
      <c r="K38" s="351"/>
      <c r="L38" s="351"/>
      <c r="M38" s="348"/>
      <c r="N38" s="351"/>
      <c r="O38" s="354"/>
      <c r="P38" s="342"/>
      <c r="Q38" s="342"/>
      <c r="R38" s="342"/>
      <c r="S38" s="342"/>
      <c r="T38" s="342"/>
      <c r="U38" s="345"/>
    </row>
    <row r="39" spans="1:21" ht="186" customHeight="1" thickBot="1">
      <c r="A39" s="359"/>
      <c r="B39" s="359"/>
      <c r="C39" s="359"/>
      <c r="D39" s="359"/>
      <c r="E39" s="359"/>
      <c r="F39" s="359"/>
      <c r="G39" s="359"/>
      <c r="H39" s="362"/>
      <c r="I39" s="362"/>
      <c r="J39" s="349"/>
      <c r="K39" s="352"/>
      <c r="L39" s="352"/>
      <c r="M39" s="349"/>
      <c r="N39" s="352"/>
      <c r="O39" s="355"/>
      <c r="P39" s="343"/>
      <c r="Q39" s="343"/>
      <c r="R39" s="343"/>
      <c r="S39" s="343"/>
      <c r="T39" s="343"/>
      <c r="U39" s="346"/>
    </row>
    <row r="40" spans="1:21" ht="15" customHeight="1">
      <c r="A40" s="357">
        <f>'Mapa Final'!A40</f>
        <v>7</v>
      </c>
      <c r="B40" s="357" t="str">
        <f>'Mapa Final'!B40</f>
        <v>Pérdida de documentos</v>
      </c>
      <c r="C40" s="357" t="str">
        <f>'Mapa Final'!C40</f>
        <v>Afectación en la Prestación del Servicio de Justicia</v>
      </c>
      <c r="D40" s="357"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357" t="str">
        <f>'Mapa Final'!E40</f>
        <v>Extravío de documentos temporal o definitivo de los procesos judiciales</v>
      </c>
      <c r="F40" s="357" t="str">
        <f>'Mapa Final'!F40</f>
        <v>Posibilidad de la afectación en la Prestación del Servicio de Justicia debido al extravío de documentos temporal o definitivo de los procesos judiciales</v>
      </c>
      <c r="G40" s="357" t="str">
        <f>'Mapa Final'!G40</f>
        <v>Usuarios, productos y prácticas organizacionales</v>
      </c>
      <c r="H40" s="360" t="str">
        <f>'Mapa Final'!I40</f>
        <v>Muy Alta</v>
      </c>
      <c r="I40" s="360" t="str">
        <f>'Mapa Final'!L40</f>
        <v>Mayor</v>
      </c>
      <c r="J40" s="347" t="str">
        <f>'Mapa Final'!N40</f>
        <v xml:space="preserve">Alto </v>
      </c>
      <c r="K40" s="350" t="str">
        <f>'Mapa Final'!AA40</f>
        <v>Media</v>
      </c>
      <c r="L40" s="350" t="str">
        <f>'Mapa Final'!AE40</f>
        <v>Mayor</v>
      </c>
      <c r="M40" s="347" t="str">
        <f>'Mapa Final'!AG40</f>
        <v xml:space="preserve">Alto </v>
      </c>
      <c r="N40" s="350" t="str">
        <f>'Mapa Final'!AH40</f>
        <v>Reducir(mitigar)</v>
      </c>
      <c r="O40" s="353" t="s">
        <v>514</v>
      </c>
      <c r="P40" s="356"/>
      <c r="Q40" s="356"/>
      <c r="R40" s="356" t="s">
        <v>178</v>
      </c>
      <c r="S40" s="341">
        <v>44927</v>
      </c>
      <c r="T40" s="341">
        <v>45016</v>
      </c>
      <c r="U40" s="344" t="s">
        <v>477</v>
      </c>
    </row>
    <row r="41" spans="1:21">
      <c r="A41" s="358"/>
      <c r="B41" s="358"/>
      <c r="C41" s="358"/>
      <c r="D41" s="358"/>
      <c r="E41" s="358"/>
      <c r="F41" s="358"/>
      <c r="G41" s="358"/>
      <c r="H41" s="361"/>
      <c r="I41" s="361"/>
      <c r="J41" s="348"/>
      <c r="K41" s="351"/>
      <c r="L41" s="351"/>
      <c r="M41" s="348"/>
      <c r="N41" s="351"/>
      <c r="O41" s="354"/>
      <c r="P41" s="342"/>
      <c r="Q41" s="342"/>
      <c r="R41" s="342"/>
      <c r="S41" s="342"/>
      <c r="T41" s="342"/>
      <c r="U41" s="345"/>
    </row>
    <row r="42" spans="1:21">
      <c r="A42" s="358"/>
      <c r="B42" s="358"/>
      <c r="C42" s="358"/>
      <c r="D42" s="358"/>
      <c r="E42" s="358"/>
      <c r="F42" s="358"/>
      <c r="G42" s="358"/>
      <c r="H42" s="361"/>
      <c r="I42" s="361"/>
      <c r="J42" s="348"/>
      <c r="K42" s="351"/>
      <c r="L42" s="351"/>
      <c r="M42" s="348"/>
      <c r="N42" s="351"/>
      <c r="O42" s="354"/>
      <c r="P42" s="342"/>
      <c r="Q42" s="342"/>
      <c r="R42" s="342"/>
      <c r="S42" s="342"/>
      <c r="T42" s="342"/>
      <c r="U42" s="345"/>
    </row>
    <row r="43" spans="1:21">
      <c r="A43" s="358"/>
      <c r="B43" s="358"/>
      <c r="C43" s="358"/>
      <c r="D43" s="358"/>
      <c r="E43" s="358"/>
      <c r="F43" s="358"/>
      <c r="G43" s="358"/>
      <c r="H43" s="361"/>
      <c r="I43" s="361"/>
      <c r="J43" s="348"/>
      <c r="K43" s="351"/>
      <c r="L43" s="351"/>
      <c r="M43" s="348"/>
      <c r="N43" s="351"/>
      <c r="O43" s="354"/>
      <c r="P43" s="342"/>
      <c r="Q43" s="342"/>
      <c r="R43" s="342"/>
      <c r="S43" s="342"/>
      <c r="T43" s="342"/>
      <c r="U43" s="345"/>
    </row>
    <row r="44" spans="1:21" ht="116.25" customHeight="1" thickBot="1">
      <c r="A44" s="359"/>
      <c r="B44" s="359"/>
      <c r="C44" s="359"/>
      <c r="D44" s="359"/>
      <c r="E44" s="359"/>
      <c r="F44" s="359"/>
      <c r="G44" s="359"/>
      <c r="H44" s="362"/>
      <c r="I44" s="362"/>
      <c r="J44" s="349"/>
      <c r="K44" s="352"/>
      <c r="L44" s="352"/>
      <c r="M44" s="349"/>
      <c r="N44" s="352"/>
      <c r="O44" s="355"/>
      <c r="P44" s="343"/>
      <c r="Q44" s="343"/>
      <c r="R44" s="343"/>
      <c r="S44" s="343"/>
      <c r="T44" s="343"/>
      <c r="U44" s="346"/>
    </row>
    <row r="45" spans="1:21" ht="15" customHeight="1">
      <c r="A45" s="357">
        <f>'Mapa Final'!A45</f>
        <v>8</v>
      </c>
      <c r="B45" s="357" t="str">
        <f>'Mapa Final'!B45</f>
        <v>Corrupción</v>
      </c>
      <c r="C45" s="357" t="str">
        <f>'Mapa Final'!C45</f>
        <v>Reputacional (Corrupción)</v>
      </c>
      <c r="D45" s="357"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357" t="str">
        <f>'Mapa Final'!E45</f>
        <v xml:space="preserve">Carencia en transparencia, etica y valores . </v>
      </c>
      <c r="F45" s="357" t="str">
        <f>'Mapa Final'!F45</f>
        <v xml:space="preserve">Posibilidad de actos indebidos de  los servidores judiciales debido a  la carencia en transparencia, etica y valores </v>
      </c>
      <c r="G45" s="357" t="str">
        <f>'Mapa Final'!G45</f>
        <v>Fraude Interno</v>
      </c>
      <c r="H45" s="360" t="str">
        <f>'Mapa Final'!I45</f>
        <v>Muy Alta</v>
      </c>
      <c r="I45" s="360" t="str">
        <f>'Mapa Final'!L45</f>
        <v>Mayor</v>
      </c>
      <c r="J45" s="347" t="str">
        <f>'Mapa Final'!N45</f>
        <v xml:space="preserve">Alto </v>
      </c>
      <c r="K45" s="350" t="str">
        <f>'Mapa Final'!AA45</f>
        <v>Media</v>
      </c>
      <c r="L45" s="350" t="str">
        <f>'Mapa Final'!AE45</f>
        <v>Mayor</v>
      </c>
      <c r="M45" s="347" t="str">
        <f>'Mapa Final'!AG45</f>
        <v xml:space="preserve">Alto </v>
      </c>
      <c r="N45" s="350" t="str">
        <f>'Mapa Final'!AH45</f>
        <v>Reducir(mitigar)</v>
      </c>
      <c r="O45" s="353" t="s">
        <v>515</v>
      </c>
      <c r="P45" s="356"/>
      <c r="Q45" s="356"/>
      <c r="R45" s="356" t="s">
        <v>178</v>
      </c>
      <c r="S45" s="341">
        <v>44927</v>
      </c>
      <c r="T45" s="341">
        <v>45016</v>
      </c>
      <c r="U45" s="344" t="s">
        <v>477</v>
      </c>
    </row>
    <row r="46" spans="1:21">
      <c r="A46" s="358"/>
      <c r="B46" s="358"/>
      <c r="C46" s="358"/>
      <c r="D46" s="358"/>
      <c r="E46" s="358"/>
      <c r="F46" s="358"/>
      <c r="G46" s="358"/>
      <c r="H46" s="361"/>
      <c r="I46" s="361"/>
      <c r="J46" s="348"/>
      <c r="K46" s="351"/>
      <c r="L46" s="351"/>
      <c r="M46" s="348"/>
      <c r="N46" s="351"/>
      <c r="O46" s="354"/>
      <c r="P46" s="342"/>
      <c r="Q46" s="342"/>
      <c r="R46" s="342"/>
      <c r="S46" s="342"/>
      <c r="T46" s="342"/>
      <c r="U46" s="345"/>
    </row>
    <row r="47" spans="1:21">
      <c r="A47" s="358"/>
      <c r="B47" s="358"/>
      <c r="C47" s="358"/>
      <c r="D47" s="358"/>
      <c r="E47" s="358"/>
      <c r="F47" s="358"/>
      <c r="G47" s="358"/>
      <c r="H47" s="361"/>
      <c r="I47" s="361"/>
      <c r="J47" s="348"/>
      <c r="K47" s="351"/>
      <c r="L47" s="351"/>
      <c r="M47" s="348"/>
      <c r="N47" s="351"/>
      <c r="O47" s="354"/>
      <c r="P47" s="342"/>
      <c r="Q47" s="342"/>
      <c r="R47" s="342"/>
      <c r="S47" s="342"/>
      <c r="T47" s="342"/>
      <c r="U47" s="345"/>
    </row>
    <row r="48" spans="1:21">
      <c r="A48" s="358"/>
      <c r="B48" s="358"/>
      <c r="C48" s="358"/>
      <c r="D48" s="358"/>
      <c r="E48" s="358"/>
      <c r="F48" s="358"/>
      <c r="G48" s="358"/>
      <c r="H48" s="361"/>
      <c r="I48" s="361"/>
      <c r="J48" s="348"/>
      <c r="K48" s="351"/>
      <c r="L48" s="351"/>
      <c r="M48" s="348"/>
      <c r="N48" s="351"/>
      <c r="O48" s="354"/>
      <c r="P48" s="342"/>
      <c r="Q48" s="342"/>
      <c r="R48" s="342"/>
      <c r="S48" s="342"/>
      <c r="T48" s="342"/>
      <c r="U48" s="345"/>
    </row>
    <row r="49" spans="1:21" ht="188.25" customHeight="1" thickBot="1">
      <c r="A49" s="359"/>
      <c r="B49" s="359"/>
      <c r="C49" s="359"/>
      <c r="D49" s="359"/>
      <c r="E49" s="359"/>
      <c r="F49" s="359"/>
      <c r="G49" s="359"/>
      <c r="H49" s="362"/>
      <c r="I49" s="362"/>
      <c r="J49" s="349"/>
      <c r="K49" s="352"/>
      <c r="L49" s="352"/>
      <c r="M49" s="349"/>
      <c r="N49" s="352"/>
      <c r="O49" s="355"/>
      <c r="P49" s="343"/>
      <c r="Q49" s="343"/>
      <c r="R49" s="343"/>
      <c r="S49" s="343"/>
      <c r="T49" s="343"/>
      <c r="U49" s="346"/>
    </row>
    <row r="50" spans="1:21" ht="15" customHeight="1">
      <c r="A50" s="357">
        <f>'Mapa Final'!A50</f>
        <v>9</v>
      </c>
      <c r="B50" s="357" t="str">
        <f>'Mapa Final'!B50</f>
        <v>Interrupción o demora en el Servicio Público de Administrar  Justicia</v>
      </c>
      <c r="C50" s="357" t="str">
        <f>'Mapa Final'!C50</f>
        <v>Afectación en la Prestación del Servicio de Justicia</v>
      </c>
      <c r="D50" s="357" t="str">
        <f>'Mapa Final'!D50</f>
        <v>1. Paro por sindicato
2. Huelgas, protestas ciudadana
3. Disturbios o hechos violentos
4.Pandemia
5.Emergencias Ambientales</v>
      </c>
      <c r="E50" s="357" t="str">
        <f>'Mapa Final'!E50</f>
        <v>Suceso de fuerza mayor que imposibilitan la gestión judicial</v>
      </c>
      <c r="F50" s="357" t="str">
        <f>'Mapa Final'!F50</f>
        <v>Posibilidad de  afectación en la Prestación del Servicio de Justicia debido a un suceso de fuerza mayor que imposibilita la gestión judicial</v>
      </c>
      <c r="G50" s="357" t="str">
        <f>'Mapa Final'!G50</f>
        <v>Usuarios, productos y prácticas organizacionales</v>
      </c>
      <c r="H50" s="360" t="str">
        <f>'Mapa Final'!I50</f>
        <v>Media</v>
      </c>
      <c r="I50" s="360" t="str">
        <f>'Mapa Final'!L50</f>
        <v>Moderado</v>
      </c>
      <c r="J50" s="347" t="str">
        <f>'Mapa Final'!N50</f>
        <v>Moderado</v>
      </c>
      <c r="K50" s="350" t="str">
        <f>'Mapa Final'!AA50</f>
        <v>Baja</v>
      </c>
      <c r="L50" s="350" t="str">
        <f>'Mapa Final'!AE50</f>
        <v>Moderado</v>
      </c>
      <c r="M50" s="347" t="str">
        <f>'Mapa Final'!AG50</f>
        <v>Moderado</v>
      </c>
      <c r="N50" s="350" t="str">
        <f>'Mapa Final'!AH50</f>
        <v>Reducir(mitigar)</v>
      </c>
      <c r="O50" s="353" t="s">
        <v>518</v>
      </c>
      <c r="P50" s="356"/>
      <c r="Q50" s="356"/>
      <c r="R50" s="356" t="s">
        <v>678</v>
      </c>
      <c r="S50" s="341">
        <v>44927</v>
      </c>
      <c r="T50" s="341">
        <v>45016</v>
      </c>
      <c r="U50" s="344" t="s">
        <v>477</v>
      </c>
    </row>
    <row r="51" spans="1:21">
      <c r="A51" s="358"/>
      <c r="B51" s="358"/>
      <c r="C51" s="358"/>
      <c r="D51" s="358"/>
      <c r="E51" s="358"/>
      <c r="F51" s="358"/>
      <c r="G51" s="358"/>
      <c r="H51" s="361"/>
      <c r="I51" s="361"/>
      <c r="J51" s="348"/>
      <c r="K51" s="351"/>
      <c r="L51" s="351"/>
      <c r="M51" s="348"/>
      <c r="N51" s="351"/>
      <c r="O51" s="354"/>
      <c r="P51" s="342"/>
      <c r="Q51" s="342"/>
      <c r="R51" s="342"/>
      <c r="S51" s="342"/>
      <c r="T51" s="342"/>
      <c r="U51" s="345"/>
    </row>
    <row r="52" spans="1:21">
      <c r="A52" s="358"/>
      <c r="B52" s="358"/>
      <c r="C52" s="358"/>
      <c r="D52" s="358"/>
      <c r="E52" s="358"/>
      <c r="F52" s="358"/>
      <c r="G52" s="358"/>
      <c r="H52" s="361"/>
      <c r="I52" s="361"/>
      <c r="J52" s="348"/>
      <c r="K52" s="351"/>
      <c r="L52" s="351"/>
      <c r="M52" s="348"/>
      <c r="N52" s="351"/>
      <c r="O52" s="354"/>
      <c r="P52" s="342"/>
      <c r="Q52" s="342"/>
      <c r="R52" s="342"/>
      <c r="S52" s="342"/>
      <c r="T52" s="342"/>
      <c r="U52" s="345"/>
    </row>
    <row r="53" spans="1:21">
      <c r="A53" s="358"/>
      <c r="B53" s="358"/>
      <c r="C53" s="358"/>
      <c r="D53" s="358"/>
      <c r="E53" s="358"/>
      <c r="F53" s="358"/>
      <c r="G53" s="358"/>
      <c r="H53" s="361"/>
      <c r="I53" s="361"/>
      <c r="J53" s="348"/>
      <c r="K53" s="351"/>
      <c r="L53" s="351"/>
      <c r="M53" s="348"/>
      <c r="N53" s="351"/>
      <c r="O53" s="354"/>
      <c r="P53" s="342"/>
      <c r="Q53" s="342"/>
      <c r="R53" s="342"/>
      <c r="S53" s="342"/>
      <c r="T53" s="342"/>
      <c r="U53" s="345"/>
    </row>
    <row r="54" spans="1:21" ht="274.5" customHeight="1" thickBot="1">
      <c r="A54" s="359"/>
      <c r="B54" s="359"/>
      <c r="C54" s="359"/>
      <c r="D54" s="359"/>
      <c r="E54" s="359"/>
      <c r="F54" s="359"/>
      <c r="G54" s="359"/>
      <c r="H54" s="362"/>
      <c r="I54" s="362"/>
      <c r="J54" s="349"/>
      <c r="K54" s="352"/>
      <c r="L54" s="352"/>
      <c r="M54" s="349"/>
      <c r="N54" s="352"/>
      <c r="O54" s="355"/>
      <c r="P54" s="343"/>
      <c r="Q54" s="343"/>
      <c r="R54" s="343"/>
      <c r="S54" s="343"/>
      <c r="T54" s="343"/>
      <c r="U54" s="346"/>
    </row>
    <row r="55" spans="1:21" ht="15" customHeight="1">
      <c r="A55" s="357">
        <f>'Mapa Final'!A55</f>
        <v>10</v>
      </c>
      <c r="B55" s="357" t="str">
        <f>'Mapa Final'!B55</f>
        <v>Inaplicabilidad de la normatividad ambiental vigente</v>
      </c>
      <c r="C55" s="357" t="str">
        <f>'Mapa Final'!C55</f>
        <v>Afectación Ambiental</v>
      </c>
      <c r="D55" s="35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357" t="str">
        <f>'Mapa Final'!E55</f>
        <v>Desconocimiento de los lineamientos ambientales y normatividad vigente ambiental</v>
      </c>
      <c r="F55" s="357" t="str">
        <f>'Mapa Final'!F55</f>
        <v>Posibilidad de afectación ambiental debido al desconocimiento de las lineamientos ambientales y normatividad vigente ambiental</v>
      </c>
      <c r="G55" s="357" t="str">
        <f>'Mapa Final'!G55</f>
        <v>Eventos Ambientales Internos</v>
      </c>
      <c r="H55" s="360" t="str">
        <f>'Mapa Final'!I55</f>
        <v>Media</v>
      </c>
      <c r="I55" s="360" t="str">
        <f>'Mapa Final'!L55</f>
        <v>Moderado</v>
      </c>
      <c r="J55" s="347" t="str">
        <f>'Mapa Final'!N55</f>
        <v>Moderado</v>
      </c>
      <c r="K55" s="350" t="str">
        <f>'Mapa Final'!AA55</f>
        <v>Baja</v>
      </c>
      <c r="L55" s="350" t="str">
        <f>'Mapa Final'!AE55</f>
        <v>Moderado</v>
      </c>
      <c r="M55" s="347" t="str">
        <f>'Mapa Final'!AG55</f>
        <v>Moderado</v>
      </c>
      <c r="N55" s="350" t="str">
        <f>'Mapa Final'!AH55</f>
        <v>Aceptar</v>
      </c>
      <c r="O55" s="353" t="s">
        <v>516</v>
      </c>
      <c r="P55" s="356"/>
      <c r="Q55" s="356"/>
      <c r="R55" s="356" t="s">
        <v>178</v>
      </c>
      <c r="S55" s="341">
        <v>44927</v>
      </c>
      <c r="T55" s="341">
        <v>45016</v>
      </c>
      <c r="U55" s="344" t="s">
        <v>679</v>
      </c>
    </row>
    <row r="56" spans="1:21">
      <c r="A56" s="358"/>
      <c r="B56" s="358"/>
      <c r="C56" s="358"/>
      <c r="D56" s="358"/>
      <c r="E56" s="358"/>
      <c r="F56" s="358"/>
      <c r="G56" s="358"/>
      <c r="H56" s="361"/>
      <c r="I56" s="361"/>
      <c r="J56" s="348"/>
      <c r="K56" s="351"/>
      <c r="L56" s="351"/>
      <c r="M56" s="348"/>
      <c r="N56" s="351"/>
      <c r="O56" s="354"/>
      <c r="P56" s="342"/>
      <c r="Q56" s="342"/>
      <c r="R56" s="342"/>
      <c r="S56" s="342"/>
      <c r="T56" s="342"/>
      <c r="U56" s="345"/>
    </row>
    <row r="57" spans="1:21">
      <c r="A57" s="358"/>
      <c r="B57" s="358"/>
      <c r="C57" s="358"/>
      <c r="D57" s="358"/>
      <c r="E57" s="358"/>
      <c r="F57" s="358"/>
      <c r="G57" s="358"/>
      <c r="H57" s="361"/>
      <c r="I57" s="361"/>
      <c r="J57" s="348"/>
      <c r="K57" s="351"/>
      <c r="L57" s="351"/>
      <c r="M57" s="348"/>
      <c r="N57" s="351"/>
      <c r="O57" s="354"/>
      <c r="P57" s="342"/>
      <c r="Q57" s="342"/>
      <c r="R57" s="342"/>
      <c r="S57" s="342"/>
      <c r="T57" s="342"/>
      <c r="U57" s="345"/>
    </row>
    <row r="58" spans="1:21">
      <c r="A58" s="358"/>
      <c r="B58" s="358"/>
      <c r="C58" s="358"/>
      <c r="D58" s="358"/>
      <c r="E58" s="358"/>
      <c r="F58" s="358"/>
      <c r="G58" s="358"/>
      <c r="H58" s="361"/>
      <c r="I58" s="361"/>
      <c r="J58" s="348"/>
      <c r="K58" s="351"/>
      <c r="L58" s="351"/>
      <c r="M58" s="348"/>
      <c r="N58" s="351"/>
      <c r="O58" s="354"/>
      <c r="P58" s="342"/>
      <c r="Q58" s="342"/>
      <c r="R58" s="342"/>
      <c r="S58" s="342"/>
      <c r="T58" s="342"/>
      <c r="U58" s="345"/>
    </row>
    <row r="59" spans="1:21" ht="291" customHeight="1" thickBot="1">
      <c r="A59" s="359"/>
      <c r="B59" s="359"/>
      <c r="C59" s="359"/>
      <c r="D59" s="359"/>
      <c r="E59" s="359"/>
      <c r="F59" s="359"/>
      <c r="G59" s="359"/>
      <c r="H59" s="362"/>
      <c r="I59" s="362"/>
      <c r="J59" s="349"/>
      <c r="K59" s="352"/>
      <c r="L59" s="352"/>
      <c r="M59" s="349"/>
      <c r="N59" s="352"/>
      <c r="O59" s="355"/>
      <c r="P59" s="343"/>
      <c r="Q59" s="343"/>
      <c r="R59" s="343"/>
      <c r="S59" s="343"/>
      <c r="T59" s="343"/>
      <c r="U59" s="346"/>
    </row>
    <row r="60" spans="1:21" ht="15" customHeight="1">
      <c r="A60" s="357">
        <f>'Mapa Final'!A60</f>
        <v>11</v>
      </c>
      <c r="B60" s="357" t="str">
        <f>'Mapa Final'!B60</f>
        <v>Descertificación</v>
      </c>
      <c r="C60" s="357" t="str">
        <f>'Mapa Final'!C60</f>
        <v>Incumplimiento de las metas establecidas</v>
      </c>
      <c r="D60" s="357" t="str">
        <f>'Mapa Final'!D60</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0" s="357" t="str">
        <f>'Mapa Final'!E60</f>
        <v>Desconocimiento de los lineamientos calidad y normatividad vigente de calidad</v>
      </c>
      <c r="F60" s="357" t="str">
        <f>'Mapa Final'!F60</f>
        <v>Posibilidad de Incumpliemiento en las Metas Establecidas por Desconocimiento de los lineamientos calidad y normatividad vigente de calidad</v>
      </c>
      <c r="G60" s="357" t="str">
        <f>'Mapa Final'!G60</f>
        <v>Ejecución y Administración de Procesos</v>
      </c>
      <c r="H60" s="360" t="str">
        <f>'Mapa Final'!I60</f>
        <v>Muy Baja</v>
      </c>
      <c r="I60" s="360" t="str">
        <f>'Mapa Final'!L60</f>
        <v>Mayor</v>
      </c>
      <c r="J60" s="347" t="str">
        <f>'Mapa Final'!N60</f>
        <v xml:space="preserve">Alto </v>
      </c>
      <c r="K60" s="350" t="str">
        <f>'Mapa Final'!AA60</f>
        <v>Muy Baja</v>
      </c>
      <c r="L60" s="350" t="str">
        <f>'Mapa Final'!AE60</f>
        <v>Moderado</v>
      </c>
      <c r="M60" s="347" t="str">
        <f>'Mapa Final'!AG60</f>
        <v>Moderado</v>
      </c>
      <c r="N60" s="350" t="str">
        <f>'Mapa Final'!AH60</f>
        <v>Aceptar</v>
      </c>
      <c r="O60" s="353" t="s">
        <v>517</v>
      </c>
      <c r="P60" s="356"/>
      <c r="Q60" s="356"/>
      <c r="R60" s="356" t="s">
        <v>178</v>
      </c>
      <c r="S60" s="341">
        <v>44927</v>
      </c>
      <c r="T60" s="341">
        <v>45016</v>
      </c>
      <c r="U60" s="344" t="s">
        <v>477</v>
      </c>
    </row>
    <row r="61" spans="1:21">
      <c r="A61" s="358"/>
      <c r="B61" s="358"/>
      <c r="C61" s="358"/>
      <c r="D61" s="358"/>
      <c r="E61" s="358"/>
      <c r="F61" s="358"/>
      <c r="G61" s="358"/>
      <c r="H61" s="361"/>
      <c r="I61" s="361"/>
      <c r="J61" s="348"/>
      <c r="K61" s="351"/>
      <c r="L61" s="351"/>
      <c r="M61" s="348"/>
      <c r="N61" s="351"/>
      <c r="O61" s="354"/>
      <c r="P61" s="342"/>
      <c r="Q61" s="342"/>
      <c r="R61" s="342"/>
      <c r="S61" s="342"/>
      <c r="T61" s="342"/>
      <c r="U61" s="345"/>
    </row>
    <row r="62" spans="1:21">
      <c r="A62" s="358"/>
      <c r="B62" s="358"/>
      <c r="C62" s="358"/>
      <c r="D62" s="358"/>
      <c r="E62" s="358"/>
      <c r="F62" s="358"/>
      <c r="G62" s="358"/>
      <c r="H62" s="361"/>
      <c r="I62" s="361"/>
      <c r="J62" s="348"/>
      <c r="K62" s="351"/>
      <c r="L62" s="351"/>
      <c r="M62" s="348"/>
      <c r="N62" s="351"/>
      <c r="O62" s="354"/>
      <c r="P62" s="342"/>
      <c r="Q62" s="342"/>
      <c r="R62" s="342"/>
      <c r="S62" s="342"/>
      <c r="T62" s="342"/>
      <c r="U62" s="345"/>
    </row>
    <row r="63" spans="1:21">
      <c r="A63" s="358"/>
      <c r="B63" s="358"/>
      <c r="C63" s="358"/>
      <c r="D63" s="358"/>
      <c r="E63" s="358"/>
      <c r="F63" s="358"/>
      <c r="G63" s="358"/>
      <c r="H63" s="361"/>
      <c r="I63" s="361"/>
      <c r="J63" s="348"/>
      <c r="K63" s="351"/>
      <c r="L63" s="351"/>
      <c r="M63" s="348"/>
      <c r="N63" s="351"/>
      <c r="O63" s="354"/>
      <c r="P63" s="342"/>
      <c r="Q63" s="342"/>
      <c r="R63" s="342"/>
      <c r="S63" s="342"/>
      <c r="T63" s="342"/>
      <c r="U63" s="345"/>
    </row>
    <row r="64" spans="1:21" ht="207.75" customHeight="1" thickBot="1">
      <c r="A64" s="359"/>
      <c r="B64" s="359"/>
      <c r="C64" s="359"/>
      <c r="D64" s="359"/>
      <c r="E64" s="359"/>
      <c r="F64" s="359"/>
      <c r="G64" s="359"/>
      <c r="H64" s="362"/>
      <c r="I64" s="362"/>
      <c r="J64" s="349"/>
      <c r="K64" s="352"/>
      <c r="L64" s="352"/>
      <c r="M64" s="349"/>
      <c r="N64" s="352"/>
      <c r="O64" s="355"/>
      <c r="P64" s="343"/>
      <c r="Q64" s="343"/>
      <c r="R64" s="343"/>
      <c r="S64" s="343"/>
      <c r="T64" s="343"/>
      <c r="U64" s="346"/>
    </row>
    <row r="65" ht="42" customHeight="1"/>
    <row r="66" ht="42" customHeight="1"/>
    <row r="67" ht="42" customHeight="1"/>
    <row r="68" ht="42" customHeight="1"/>
    <row r="69" ht="42" customHeight="1"/>
  </sheetData>
  <mergeCells count="250">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A60:A64"/>
    <mergeCell ref="B60:B64"/>
    <mergeCell ref="C60:C64"/>
    <mergeCell ref="D60:D64"/>
    <mergeCell ref="E60:E64"/>
    <mergeCell ref="F60:F64"/>
    <mergeCell ref="G60:G64"/>
    <mergeCell ref="H60:H64"/>
    <mergeCell ref="I60:I64"/>
    <mergeCell ref="S60:S64"/>
    <mergeCell ref="T60:T64"/>
    <mergeCell ref="U60:U64"/>
    <mergeCell ref="J60:J64"/>
    <mergeCell ref="K60:K64"/>
    <mergeCell ref="L60:L64"/>
    <mergeCell ref="M60:M64"/>
    <mergeCell ref="N60:N64"/>
    <mergeCell ref="O60:O64"/>
    <mergeCell ref="P60:P64"/>
    <mergeCell ref="Q60:Q64"/>
    <mergeCell ref="R60:R64"/>
  </mergeCells>
  <conditionalFormatting sqref="D8:G8 H7 H70:J1048576 A7:B7">
    <cfRule type="containsText" dxfId="3045" priority="2088" operator="containsText" text="3- Moderado">
      <formula>NOT(ISERROR(SEARCH("3- Moderado",A7)))</formula>
    </cfRule>
    <cfRule type="containsText" dxfId="3044" priority="2089" operator="containsText" text="6- Moderado">
      <formula>NOT(ISERROR(SEARCH("6- Moderado",A7)))</formula>
    </cfRule>
    <cfRule type="containsText" dxfId="3043" priority="2090" operator="containsText" text="4- Moderado">
      <formula>NOT(ISERROR(SEARCH("4- Moderado",A7)))</formula>
    </cfRule>
    <cfRule type="containsText" dxfId="3042" priority="2091" operator="containsText" text="3- Bajo">
      <formula>NOT(ISERROR(SEARCH("3- Bajo",A7)))</formula>
    </cfRule>
    <cfRule type="containsText" dxfId="3041" priority="2092" operator="containsText" text="4- Bajo">
      <formula>NOT(ISERROR(SEARCH("4- Bajo",A7)))</formula>
    </cfRule>
    <cfRule type="containsText" dxfId="3040" priority="2093" operator="containsText" text="1- Bajo">
      <formula>NOT(ISERROR(SEARCH("1- Bajo",A7)))</formula>
    </cfRule>
  </conditionalFormatting>
  <conditionalFormatting sqref="H8:J8">
    <cfRule type="containsText" dxfId="3039" priority="2081" operator="containsText" text="3- Moderado">
      <formula>NOT(ISERROR(SEARCH("3- Moderado",H8)))</formula>
    </cfRule>
    <cfRule type="containsText" dxfId="3038" priority="2082" operator="containsText" text="6- Moderado">
      <formula>NOT(ISERROR(SEARCH("6- Moderado",H8)))</formula>
    </cfRule>
    <cfRule type="containsText" dxfId="3037" priority="2083" operator="containsText" text="4- Moderado">
      <formula>NOT(ISERROR(SEARCH("4- Moderado",H8)))</formula>
    </cfRule>
    <cfRule type="containsText" dxfId="3036" priority="2084" operator="containsText" text="3- Bajo">
      <formula>NOT(ISERROR(SEARCH("3- Bajo",H8)))</formula>
    </cfRule>
    <cfRule type="containsText" dxfId="3035" priority="2085" operator="containsText" text="4- Bajo">
      <formula>NOT(ISERROR(SEARCH("4- Bajo",H8)))</formula>
    </cfRule>
    <cfRule type="containsText" dxfId="3034" priority="2087" operator="containsText" text="1- Bajo">
      <formula>NOT(ISERROR(SEARCH("1- Bajo",H8)))</formula>
    </cfRule>
  </conditionalFormatting>
  <conditionalFormatting sqref="J8 J70:J1048576">
    <cfRule type="containsText" dxfId="3033" priority="2070" operator="containsText" text="25- Extremo">
      <formula>NOT(ISERROR(SEARCH("25- Extremo",J8)))</formula>
    </cfRule>
    <cfRule type="containsText" dxfId="3032" priority="2071" operator="containsText" text="20- Extremo">
      <formula>NOT(ISERROR(SEARCH("20- Extremo",J8)))</formula>
    </cfRule>
    <cfRule type="containsText" dxfId="3031" priority="2072" operator="containsText" text="15- Extremo">
      <formula>NOT(ISERROR(SEARCH("15- Extremo",J8)))</formula>
    </cfRule>
    <cfRule type="containsText" dxfId="3030" priority="2073" operator="containsText" text="10- Extremo">
      <formula>NOT(ISERROR(SEARCH("10- Extremo",J8)))</formula>
    </cfRule>
    <cfRule type="containsText" dxfId="3029" priority="2074" operator="containsText" text="5- Extremo">
      <formula>NOT(ISERROR(SEARCH("5- Extremo",J8)))</formula>
    </cfRule>
    <cfRule type="containsText" dxfId="3028" priority="2075" operator="containsText" text="12- Alto">
      <formula>NOT(ISERROR(SEARCH("12- Alto",J8)))</formula>
    </cfRule>
    <cfRule type="containsText" dxfId="3027" priority="2076" operator="containsText" text="10- Alto">
      <formula>NOT(ISERROR(SEARCH("10- Alto",J8)))</formula>
    </cfRule>
    <cfRule type="containsText" dxfId="3026" priority="2077" operator="containsText" text="9- Alto">
      <formula>NOT(ISERROR(SEARCH("9- Alto",J8)))</formula>
    </cfRule>
    <cfRule type="containsText" dxfId="3025" priority="2078" operator="containsText" text="8- Alto">
      <formula>NOT(ISERROR(SEARCH("8- Alto",J8)))</formula>
    </cfRule>
    <cfRule type="containsText" dxfId="3024" priority="2079" operator="containsText" text="5- Alto">
      <formula>NOT(ISERROR(SEARCH("5- Alto",J8)))</formula>
    </cfRule>
    <cfRule type="containsText" dxfId="3023" priority="2080" operator="containsText" text="4- Alto">
      <formula>NOT(ISERROR(SEARCH("4- Alto",J8)))</formula>
    </cfRule>
    <cfRule type="containsText" dxfId="3022" priority="2086" operator="containsText" text="2- Bajo">
      <formula>NOT(ISERROR(SEARCH("2- Bajo",J8)))</formula>
    </cfRule>
  </conditionalFormatting>
  <conditionalFormatting sqref="K10:L10">
    <cfRule type="containsText" dxfId="3021" priority="2064" operator="containsText" text="3- Moderado">
      <formula>NOT(ISERROR(SEARCH("3- Moderado",K10)))</formula>
    </cfRule>
    <cfRule type="containsText" dxfId="3020" priority="2065" operator="containsText" text="6- Moderado">
      <formula>NOT(ISERROR(SEARCH("6- Moderado",K10)))</formula>
    </cfRule>
    <cfRule type="containsText" dxfId="3019" priority="2066" operator="containsText" text="4- Moderado">
      <formula>NOT(ISERROR(SEARCH("4- Moderado",K10)))</formula>
    </cfRule>
    <cfRule type="containsText" dxfId="3018" priority="2067" operator="containsText" text="3- Bajo">
      <formula>NOT(ISERROR(SEARCH("3- Bajo",K10)))</formula>
    </cfRule>
    <cfRule type="containsText" dxfId="3017" priority="2068" operator="containsText" text="4- Bajo">
      <formula>NOT(ISERROR(SEARCH("4- Bajo",K10)))</formula>
    </cfRule>
    <cfRule type="containsText" dxfId="3016" priority="2069" operator="containsText" text="1- Bajo">
      <formula>NOT(ISERROR(SEARCH("1- Bajo",K10)))</formula>
    </cfRule>
  </conditionalFormatting>
  <conditionalFormatting sqref="H10:I10">
    <cfRule type="containsText" dxfId="3015" priority="2058" operator="containsText" text="3- Moderado">
      <formula>NOT(ISERROR(SEARCH("3- Moderado",H10)))</formula>
    </cfRule>
    <cfRule type="containsText" dxfId="3014" priority="2059" operator="containsText" text="6- Moderado">
      <formula>NOT(ISERROR(SEARCH("6- Moderado",H10)))</formula>
    </cfRule>
    <cfRule type="containsText" dxfId="3013" priority="2060" operator="containsText" text="4- Moderado">
      <formula>NOT(ISERROR(SEARCH("4- Moderado",H10)))</formula>
    </cfRule>
    <cfRule type="containsText" dxfId="3012" priority="2061" operator="containsText" text="3- Bajo">
      <formula>NOT(ISERROR(SEARCH("3- Bajo",H10)))</formula>
    </cfRule>
    <cfRule type="containsText" dxfId="3011" priority="2062" operator="containsText" text="4- Bajo">
      <formula>NOT(ISERROR(SEARCH("4- Bajo",H10)))</formula>
    </cfRule>
    <cfRule type="containsText" dxfId="3010" priority="2063" operator="containsText" text="1- Bajo">
      <formula>NOT(ISERROR(SEARCH("1- Bajo",H10)))</formula>
    </cfRule>
  </conditionalFormatting>
  <conditionalFormatting sqref="A10">
    <cfRule type="containsText" dxfId="3009" priority="2052" operator="containsText" text="3- Moderado">
      <formula>NOT(ISERROR(SEARCH("3- Moderado",A10)))</formula>
    </cfRule>
    <cfRule type="containsText" dxfId="3008" priority="2053" operator="containsText" text="6- Moderado">
      <formula>NOT(ISERROR(SEARCH("6- Moderado",A10)))</formula>
    </cfRule>
    <cfRule type="containsText" dxfId="3007" priority="2054" operator="containsText" text="4- Moderado">
      <formula>NOT(ISERROR(SEARCH("4- Moderado",A10)))</formula>
    </cfRule>
    <cfRule type="containsText" dxfId="3006" priority="2055" operator="containsText" text="3- Bajo">
      <formula>NOT(ISERROR(SEARCH("3- Bajo",A10)))</formula>
    </cfRule>
    <cfRule type="containsText" dxfId="3005" priority="2056" operator="containsText" text="4- Bajo">
      <formula>NOT(ISERROR(SEARCH("4- Bajo",A10)))</formula>
    </cfRule>
    <cfRule type="containsText" dxfId="3004" priority="2057" operator="containsText" text="1- Bajo">
      <formula>NOT(ISERROR(SEARCH("1- Bajo",A10)))</formula>
    </cfRule>
  </conditionalFormatting>
  <conditionalFormatting sqref="K8">
    <cfRule type="containsText" dxfId="3003" priority="2040" operator="containsText" text="3- Moderado">
      <formula>NOT(ISERROR(SEARCH("3- Moderado",K8)))</formula>
    </cfRule>
    <cfRule type="containsText" dxfId="3002" priority="2041" operator="containsText" text="6- Moderado">
      <formula>NOT(ISERROR(SEARCH("6- Moderado",K8)))</formula>
    </cfRule>
    <cfRule type="containsText" dxfId="3001" priority="2042" operator="containsText" text="4- Moderado">
      <formula>NOT(ISERROR(SEARCH("4- Moderado",K8)))</formula>
    </cfRule>
    <cfRule type="containsText" dxfId="3000" priority="2043" operator="containsText" text="3- Bajo">
      <formula>NOT(ISERROR(SEARCH("3- Bajo",K8)))</formula>
    </cfRule>
    <cfRule type="containsText" dxfId="2999" priority="2044" operator="containsText" text="4- Bajo">
      <formula>NOT(ISERROR(SEARCH("4- Bajo",K8)))</formula>
    </cfRule>
    <cfRule type="containsText" dxfId="2998" priority="2045" operator="containsText" text="1- Bajo">
      <formula>NOT(ISERROR(SEARCH("1- Bajo",K8)))</formula>
    </cfRule>
  </conditionalFormatting>
  <conditionalFormatting sqref="L8">
    <cfRule type="containsText" dxfId="2997" priority="2034" operator="containsText" text="3- Moderado">
      <formula>NOT(ISERROR(SEARCH("3- Moderado",L8)))</formula>
    </cfRule>
    <cfRule type="containsText" dxfId="2996" priority="2035" operator="containsText" text="6- Moderado">
      <formula>NOT(ISERROR(SEARCH("6- Moderado",L8)))</formula>
    </cfRule>
    <cfRule type="containsText" dxfId="2995" priority="2036" operator="containsText" text="4- Moderado">
      <formula>NOT(ISERROR(SEARCH("4- Moderado",L8)))</formula>
    </cfRule>
    <cfRule type="containsText" dxfId="2994" priority="2037" operator="containsText" text="3- Bajo">
      <formula>NOT(ISERROR(SEARCH("3- Bajo",L8)))</formula>
    </cfRule>
    <cfRule type="containsText" dxfId="2993" priority="2038" operator="containsText" text="4- Bajo">
      <formula>NOT(ISERROR(SEARCH("4- Bajo",L8)))</formula>
    </cfRule>
    <cfRule type="containsText" dxfId="2992" priority="2039" operator="containsText" text="1- Bajo">
      <formula>NOT(ISERROR(SEARCH("1- Bajo",L8)))</formula>
    </cfRule>
  </conditionalFormatting>
  <conditionalFormatting sqref="M8">
    <cfRule type="containsText" dxfId="2991" priority="2028" operator="containsText" text="3- Moderado">
      <formula>NOT(ISERROR(SEARCH("3- Moderado",M8)))</formula>
    </cfRule>
    <cfRule type="containsText" dxfId="2990" priority="2029" operator="containsText" text="6- Moderado">
      <formula>NOT(ISERROR(SEARCH("6- Moderado",M8)))</formula>
    </cfRule>
    <cfRule type="containsText" dxfId="2989" priority="2030" operator="containsText" text="4- Moderado">
      <formula>NOT(ISERROR(SEARCH("4- Moderado",M8)))</formula>
    </cfRule>
    <cfRule type="containsText" dxfId="2988" priority="2031" operator="containsText" text="3- Bajo">
      <formula>NOT(ISERROR(SEARCH("3- Bajo",M8)))</formula>
    </cfRule>
    <cfRule type="containsText" dxfId="2987" priority="2032" operator="containsText" text="4- Bajo">
      <formula>NOT(ISERROR(SEARCH("4- Bajo",M8)))</formula>
    </cfRule>
    <cfRule type="containsText" dxfId="2986" priority="2033" operator="containsText" text="1- Bajo">
      <formula>NOT(ISERROR(SEARCH("1- Bajo",M8)))</formula>
    </cfRule>
  </conditionalFormatting>
  <conditionalFormatting sqref="J10:J14">
    <cfRule type="containsText" dxfId="2985" priority="2023" operator="containsText" text="Bajo">
      <formula>NOT(ISERROR(SEARCH("Bajo",J10)))</formula>
    </cfRule>
    <cfRule type="containsText" dxfId="2984" priority="2024" operator="containsText" text="Moderado">
      <formula>NOT(ISERROR(SEARCH("Moderado",J10)))</formula>
    </cfRule>
    <cfRule type="containsText" dxfId="2983" priority="2025" operator="containsText" text="Alto">
      <formula>NOT(ISERROR(SEARCH("Alto",J10)))</formula>
    </cfRule>
    <cfRule type="containsText" dxfId="2982" priority="2026" operator="containsText" text="Extremo">
      <formula>NOT(ISERROR(SEARCH("Extremo",J10)))</formula>
    </cfRule>
    <cfRule type="colorScale" priority="2027">
      <colorScale>
        <cfvo type="min"/>
        <cfvo type="max"/>
        <color rgb="FFFF7128"/>
        <color rgb="FFFFEF9C"/>
      </colorScale>
    </cfRule>
  </conditionalFormatting>
  <conditionalFormatting sqref="M10:M14">
    <cfRule type="containsText" dxfId="2981" priority="1998" operator="containsText" text="Moderado">
      <formula>NOT(ISERROR(SEARCH("Moderado",M10)))</formula>
    </cfRule>
    <cfRule type="containsText" dxfId="2980" priority="2018" operator="containsText" text="Bajo">
      <formula>NOT(ISERROR(SEARCH("Bajo",M10)))</formula>
    </cfRule>
    <cfRule type="containsText" dxfId="2979" priority="2019" operator="containsText" text="Moderado">
      <formula>NOT(ISERROR(SEARCH("Moderado",M10)))</formula>
    </cfRule>
    <cfRule type="containsText" dxfId="2978" priority="2020" operator="containsText" text="Alto">
      <formula>NOT(ISERROR(SEARCH("Alto",M10)))</formula>
    </cfRule>
    <cfRule type="containsText" dxfId="2977" priority="2021" operator="containsText" text="Extremo">
      <formula>NOT(ISERROR(SEARCH("Extremo",M10)))</formula>
    </cfRule>
    <cfRule type="colorScale" priority="2022">
      <colorScale>
        <cfvo type="min"/>
        <cfvo type="max"/>
        <color rgb="FFFF7128"/>
        <color rgb="FFFFEF9C"/>
      </colorScale>
    </cfRule>
  </conditionalFormatting>
  <conditionalFormatting sqref="N10">
    <cfRule type="containsText" dxfId="2976" priority="2012" operator="containsText" text="3- Moderado">
      <formula>NOT(ISERROR(SEARCH("3- Moderado",N10)))</formula>
    </cfRule>
    <cfRule type="containsText" dxfId="2975" priority="2013" operator="containsText" text="6- Moderado">
      <formula>NOT(ISERROR(SEARCH("6- Moderado",N10)))</formula>
    </cfRule>
    <cfRule type="containsText" dxfId="2974" priority="2014" operator="containsText" text="4- Moderado">
      <formula>NOT(ISERROR(SEARCH("4- Moderado",N10)))</formula>
    </cfRule>
    <cfRule type="containsText" dxfId="2973" priority="2015" operator="containsText" text="3- Bajo">
      <formula>NOT(ISERROR(SEARCH("3- Bajo",N10)))</formula>
    </cfRule>
    <cfRule type="containsText" dxfId="2972" priority="2016" operator="containsText" text="4- Bajo">
      <formula>NOT(ISERROR(SEARCH("4- Bajo",N10)))</formula>
    </cfRule>
    <cfRule type="containsText" dxfId="2971" priority="2017" operator="containsText" text="1- Bajo">
      <formula>NOT(ISERROR(SEARCH("1- Bajo",N10)))</formula>
    </cfRule>
  </conditionalFormatting>
  <conditionalFormatting sqref="H10:H14 H65:H69">
    <cfRule type="containsText" dxfId="2970" priority="1999" operator="containsText" text="Muy Alta">
      <formula>NOT(ISERROR(SEARCH("Muy Alta",H10)))</formula>
    </cfRule>
    <cfRule type="containsText" dxfId="2969" priority="2000" operator="containsText" text="Alta">
      <formula>NOT(ISERROR(SEARCH("Alta",H10)))</formula>
    </cfRule>
    <cfRule type="containsText" dxfId="2968" priority="2001" operator="containsText" text="Muy Alta">
      <formula>NOT(ISERROR(SEARCH("Muy Alta",H10)))</formula>
    </cfRule>
    <cfRule type="containsText" dxfId="2967" priority="2006" operator="containsText" text="Muy Baja">
      <formula>NOT(ISERROR(SEARCH("Muy Baja",H10)))</formula>
    </cfRule>
    <cfRule type="containsText" dxfId="2966" priority="2007" operator="containsText" text="Baja">
      <formula>NOT(ISERROR(SEARCH("Baja",H10)))</formula>
    </cfRule>
    <cfRule type="containsText" dxfId="2965" priority="2008" operator="containsText" text="Media">
      <formula>NOT(ISERROR(SEARCH("Media",H10)))</formula>
    </cfRule>
    <cfRule type="containsText" dxfId="2964" priority="2009" operator="containsText" text="Alta">
      <formula>NOT(ISERROR(SEARCH("Alta",H10)))</formula>
    </cfRule>
    <cfRule type="containsText" dxfId="2963" priority="2011" operator="containsText" text="Muy Alta">
      <formula>NOT(ISERROR(SEARCH("Muy Alta",H10)))</formula>
    </cfRule>
  </conditionalFormatting>
  <conditionalFormatting sqref="I10:I14 I65:I69">
    <cfRule type="containsText" dxfId="2962" priority="2002" operator="containsText" text="Catastrófico">
      <formula>NOT(ISERROR(SEARCH("Catastrófico",I10)))</formula>
    </cfRule>
    <cfRule type="containsText" dxfId="2961" priority="2003" operator="containsText" text="Mayor">
      <formula>NOT(ISERROR(SEARCH("Mayor",I10)))</formula>
    </cfRule>
    <cfRule type="containsText" dxfId="2960" priority="2004" operator="containsText" text="Menor">
      <formula>NOT(ISERROR(SEARCH("Menor",I10)))</formula>
    </cfRule>
    <cfRule type="containsText" dxfId="2959" priority="2005" operator="containsText" text="Leve">
      <formula>NOT(ISERROR(SEARCH("Leve",I10)))</formula>
    </cfRule>
    <cfRule type="containsText" dxfId="2958" priority="2010" operator="containsText" text="Moderado">
      <formula>NOT(ISERROR(SEARCH("Moderado",I10)))</formula>
    </cfRule>
  </conditionalFormatting>
  <conditionalFormatting sqref="K10:K14 K65:K69">
    <cfRule type="containsText" dxfId="2957" priority="1997" operator="containsText" text="Media">
      <formula>NOT(ISERROR(SEARCH("Media",K10)))</formula>
    </cfRule>
  </conditionalFormatting>
  <conditionalFormatting sqref="L10:L14 L65:L69 J65:J69">
    <cfRule type="containsText" dxfId="2956" priority="1996" operator="containsText" text="Moderado">
      <formula>NOT(ISERROR(SEARCH("Moderado",J10)))</formula>
    </cfRule>
  </conditionalFormatting>
  <conditionalFormatting sqref="J10:J14">
    <cfRule type="containsText" dxfId="2955" priority="1983" operator="containsText" text="Moderado">
      <formula>NOT(ISERROR(SEARCH("Moderado",J10)))</formula>
    </cfRule>
  </conditionalFormatting>
  <conditionalFormatting sqref="J10:J14 J65:J69">
    <cfRule type="containsText" dxfId="2954" priority="1981" operator="containsText" text="Bajo">
      <formula>NOT(ISERROR(SEARCH("Bajo",J10)))</formula>
    </cfRule>
    <cfRule type="containsText" dxfId="2953" priority="1982" operator="containsText" text="Extremo">
      <formula>NOT(ISERROR(SEARCH("Extremo",J10)))</formula>
    </cfRule>
  </conditionalFormatting>
  <conditionalFormatting sqref="K10:K14 K65:K69">
    <cfRule type="containsText" dxfId="2952" priority="1979" operator="containsText" text="Baja">
      <formula>NOT(ISERROR(SEARCH("Baja",K10)))</formula>
    </cfRule>
    <cfRule type="containsText" dxfId="2951" priority="1980" operator="containsText" text="Muy Baja">
      <formula>NOT(ISERROR(SEARCH("Muy Baja",K10)))</formula>
    </cfRule>
  </conditionalFormatting>
  <conditionalFormatting sqref="K10:K14 K65:K69">
    <cfRule type="containsText" dxfId="2950" priority="1977" operator="containsText" text="Muy Alta">
      <formula>NOT(ISERROR(SEARCH("Muy Alta",K10)))</formula>
    </cfRule>
    <cfRule type="containsText" dxfId="2949" priority="1978" operator="containsText" text="Alta">
      <formula>NOT(ISERROR(SEARCH("Alta",K10)))</formula>
    </cfRule>
  </conditionalFormatting>
  <conditionalFormatting sqref="L10:L14 L65:L69">
    <cfRule type="containsText" dxfId="2948" priority="1973" operator="containsText" text="Catastrófico">
      <formula>NOT(ISERROR(SEARCH("Catastrófico",L10)))</formula>
    </cfRule>
    <cfRule type="containsText" dxfId="2947" priority="1974" operator="containsText" text="Mayor">
      <formula>NOT(ISERROR(SEARCH("Mayor",L10)))</formula>
    </cfRule>
    <cfRule type="containsText" dxfId="2946" priority="1975" operator="containsText" text="Menor">
      <formula>NOT(ISERROR(SEARCH("Menor",L10)))</formula>
    </cfRule>
    <cfRule type="containsText" dxfId="2945" priority="1976" operator="containsText" text="Leve">
      <formula>NOT(ISERROR(SEARCH("Leve",L10)))</formula>
    </cfRule>
  </conditionalFormatting>
  <conditionalFormatting sqref="B10:G10">
    <cfRule type="containsText" dxfId="2944" priority="744" operator="containsText" text="3- Moderado">
      <formula>NOT(ISERROR(SEARCH("3- Moderado",B10)))</formula>
    </cfRule>
    <cfRule type="containsText" dxfId="2943" priority="745" operator="containsText" text="6- Moderado">
      <formula>NOT(ISERROR(SEARCH("6- Moderado",B10)))</formula>
    </cfRule>
    <cfRule type="containsText" dxfId="2942" priority="746" operator="containsText" text="4- Moderado">
      <formula>NOT(ISERROR(SEARCH("4- Moderado",B10)))</formula>
    </cfRule>
    <cfRule type="containsText" dxfId="2941" priority="747" operator="containsText" text="3- Bajo">
      <formula>NOT(ISERROR(SEARCH("3- Bajo",B10)))</formula>
    </cfRule>
    <cfRule type="containsText" dxfId="2940" priority="748" operator="containsText" text="4- Bajo">
      <formula>NOT(ISERROR(SEARCH("4- Bajo",B10)))</formula>
    </cfRule>
    <cfRule type="containsText" dxfId="2939" priority="749" operator="containsText" text="1- Bajo">
      <formula>NOT(ISERROR(SEARCH("1- Bajo",B10)))</formula>
    </cfRule>
  </conditionalFormatting>
  <conditionalFormatting sqref="K15:L15">
    <cfRule type="containsText" dxfId="2938" priority="738" operator="containsText" text="3- Moderado">
      <formula>NOT(ISERROR(SEARCH("3- Moderado",K15)))</formula>
    </cfRule>
    <cfRule type="containsText" dxfId="2937" priority="739" operator="containsText" text="6- Moderado">
      <formula>NOT(ISERROR(SEARCH("6- Moderado",K15)))</formula>
    </cfRule>
    <cfRule type="containsText" dxfId="2936" priority="740" operator="containsText" text="4- Moderado">
      <formula>NOT(ISERROR(SEARCH("4- Moderado",K15)))</formula>
    </cfRule>
    <cfRule type="containsText" dxfId="2935" priority="741" operator="containsText" text="3- Bajo">
      <formula>NOT(ISERROR(SEARCH("3- Bajo",K15)))</formula>
    </cfRule>
    <cfRule type="containsText" dxfId="2934" priority="742" operator="containsText" text="4- Bajo">
      <formula>NOT(ISERROR(SEARCH("4- Bajo",K15)))</formula>
    </cfRule>
    <cfRule type="containsText" dxfId="2933" priority="743" operator="containsText" text="1- Bajo">
      <formula>NOT(ISERROR(SEARCH("1- Bajo",K15)))</formula>
    </cfRule>
  </conditionalFormatting>
  <conditionalFormatting sqref="H15:I15">
    <cfRule type="containsText" dxfId="2932" priority="732" operator="containsText" text="3- Moderado">
      <formula>NOT(ISERROR(SEARCH("3- Moderado",H15)))</formula>
    </cfRule>
    <cfRule type="containsText" dxfId="2931" priority="733" operator="containsText" text="6- Moderado">
      <formula>NOT(ISERROR(SEARCH("6- Moderado",H15)))</formula>
    </cfRule>
    <cfRule type="containsText" dxfId="2930" priority="734" operator="containsText" text="4- Moderado">
      <formula>NOT(ISERROR(SEARCH("4- Moderado",H15)))</formula>
    </cfRule>
    <cfRule type="containsText" dxfId="2929" priority="735" operator="containsText" text="3- Bajo">
      <formula>NOT(ISERROR(SEARCH("3- Bajo",H15)))</formula>
    </cfRule>
    <cfRule type="containsText" dxfId="2928" priority="736" operator="containsText" text="4- Bajo">
      <formula>NOT(ISERROR(SEARCH("4- Bajo",H15)))</formula>
    </cfRule>
    <cfRule type="containsText" dxfId="2927" priority="737" operator="containsText" text="1- Bajo">
      <formula>NOT(ISERROR(SEARCH("1- Bajo",H15)))</formula>
    </cfRule>
  </conditionalFormatting>
  <conditionalFormatting sqref="A15">
    <cfRule type="containsText" dxfId="2926" priority="726" operator="containsText" text="3- Moderado">
      <formula>NOT(ISERROR(SEARCH("3- Moderado",A15)))</formula>
    </cfRule>
    <cfRule type="containsText" dxfId="2925" priority="727" operator="containsText" text="6- Moderado">
      <formula>NOT(ISERROR(SEARCH("6- Moderado",A15)))</formula>
    </cfRule>
    <cfRule type="containsText" dxfId="2924" priority="728" operator="containsText" text="4- Moderado">
      <formula>NOT(ISERROR(SEARCH("4- Moderado",A15)))</formula>
    </cfRule>
    <cfRule type="containsText" dxfId="2923" priority="729" operator="containsText" text="3- Bajo">
      <formula>NOT(ISERROR(SEARCH("3- Bajo",A15)))</formula>
    </cfRule>
    <cfRule type="containsText" dxfId="2922" priority="730" operator="containsText" text="4- Bajo">
      <formula>NOT(ISERROR(SEARCH("4- Bajo",A15)))</formula>
    </cfRule>
    <cfRule type="containsText" dxfId="2921" priority="731" operator="containsText" text="1- Bajo">
      <formula>NOT(ISERROR(SEARCH("1- Bajo",A15)))</formula>
    </cfRule>
  </conditionalFormatting>
  <conditionalFormatting sqref="J15:J19">
    <cfRule type="containsText" dxfId="2920" priority="721" operator="containsText" text="Bajo">
      <formula>NOT(ISERROR(SEARCH("Bajo",J15)))</formula>
    </cfRule>
    <cfRule type="containsText" dxfId="2919" priority="722" operator="containsText" text="Moderado">
      <formula>NOT(ISERROR(SEARCH("Moderado",J15)))</formula>
    </cfRule>
    <cfRule type="containsText" dxfId="2918" priority="723" operator="containsText" text="Alto">
      <formula>NOT(ISERROR(SEARCH("Alto",J15)))</formula>
    </cfRule>
    <cfRule type="containsText" dxfId="2917" priority="724" operator="containsText" text="Extremo">
      <formula>NOT(ISERROR(SEARCH("Extremo",J15)))</formula>
    </cfRule>
    <cfRule type="colorScale" priority="725">
      <colorScale>
        <cfvo type="min"/>
        <cfvo type="max"/>
        <color rgb="FFFF7128"/>
        <color rgb="FFFFEF9C"/>
      </colorScale>
    </cfRule>
  </conditionalFormatting>
  <conditionalFormatting sqref="M15:M19">
    <cfRule type="containsText" dxfId="2916" priority="696" operator="containsText" text="Moderado">
      <formula>NOT(ISERROR(SEARCH("Moderado",M15)))</formula>
    </cfRule>
    <cfRule type="containsText" dxfId="2915" priority="716" operator="containsText" text="Bajo">
      <formula>NOT(ISERROR(SEARCH("Bajo",M15)))</formula>
    </cfRule>
    <cfRule type="containsText" dxfId="2914" priority="717" operator="containsText" text="Moderado">
      <formula>NOT(ISERROR(SEARCH("Moderado",M15)))</formula>
    </cfRule>
    <cfRule type="containsText" dxfId="2913" priority="718" operator="containsText" text="Alto">
      <formula>NOT(ISERROR(SEARCH("Alto",M15)))</formula>
    </cfRule>
    <cfRule type="containsText" dxfId="2912" priority="719" operator="containsText" text="Extremo">
      <formula>NOT(ISERROR(SEARCH("Extremo",M15)))</formula>
    </cfRule>
    <cfRule type="colorScale" priority="720">
      <colorScale>
        <cfvo type="min"/>
        <cfvo type="max"/>
        <color rgb="FFFF7128"/>
        <color rgb="FFFFEF9C"/>
      </colorScale>
    </cfRule>
  </conditionalFormatting>
  <conditionalFormatting sqref="N15">
    <cfRule type="containsText" dxfId="2911" priority="710" operator="containsText" text="3- Moderado">
      <formula>NOT(ISERROR(SEARCH("3- Moderado",N15)))</formula>
    </cfRule>
    <cfRule type="containsText" dxfId="2910" priority="711" operator="containsText" text="6- Moderado">
      <formula>NOT(ISERROR(SEARCH("6- Moderado",N15)))</formula>
    </cfRule>
    <cfRule type="containsText" dxfId="2909" priority="712" operator="containsText" text="4- Moderado">
      <formula>NOT(ISERROR(SEARCH("4- Moderado",N15)))</formula>
    </cfRule>
    <cfRule type="containsText" dxfId="2908" priority="713" operator="containsText" text="3- Bajo">
      <formula>NOT(ISERROR(SEARCH("3- Bajo",N15)))</formula>
    </cfRule>
    <cfRule type="containsText" dxfId="2907" priority="714" operator="containsText" text="4- Bajo">
      <formula>NOT(ISERROR(SEARCH("4- Bajo",N15)))</formula>
    </cfRule>
    <cfRule type="containsText" dxfId="2906" priority="715" operator="containsText" text="1- Bajo">
      <formula>NOT(ISERROR(SEARCH("1- Bajo",N15)))</formula>
    </cfRule>
  </conditionalFormatting>
  <conditionalFormatting sqref="H15:H19">
    <cfRule type="containsText" dxfId="2905" priority="697" operator="containsText" text="Muy Alta">
      <formula>NOT(ISERROR(SEARCH("Muy Alta",H15)))</formula>
    </cfRule>
    <cfRule type="containsText" dxfId="2904" priority="698" operator="containsText" text="Alta">
      <formula>NOT(ISERROR(SEARCH("Alta",H15)))</formula>
    </cfRule>
    <cfRule type="containsText" dxfId="2903" priority="699" operator="containsText" text="Muy Alta">
      <formula>NOT(ISERROR(SEARCH("Muy Alta",H15)))</formula>
    </cfRule>
    <cfRule type="containsText" dxfId="2902" priority="704" operator="containsText" text="Muy Baja">
      <formula>NOT(ISERROR(SEARCH("Muy Baja",H15)))</formula>
    </cfRule>
    <cfRule type="containsText" dxfId="2901" priority="705" operator="containsText" text="Baja">
      <formula>NOT(ISERROR(SEARCH("Baja",H15)))</formula>
    </cfRule>
    <cfRule type="containsText" dxfId="2900" priority="706" operator="containsText" text="Media">
      <formula>NOT(ISERROR(SEARCH("Media",H15)))</formula>
    </cfRule>
    <cfRule type="containsText" dxfId="2899" priority="707" operator="containsText" text="Alta">
      <formula>NOT(ISERROR(SEARCH("Alta",H15)))</formula>
    </cfRule>
    <cfRule type="containsText" dxfId="2898" priority="709" operator="containsText" text="Muy Alta">
      <formula>NOT(ISERROR(SEARCH("Muy Alta",H15)))</formula>
    </cfRule>
  </conditionalFormatting>
  <conditionalFormatting sqref="I15:I19">
    <cfRule type="containsText" dxfId="2897" priority="700" operator="containsText" text="Catastrófico">
      <formula>NOT(ISERROR(SEARCH("Catastrófico",I15)))</formula>
    </cfRule>
    <cfRule type="containsText" dxfId="2896" priority="701" operator="containsText" text="Mayor">
      <formula>NOT(ISERROR(SEARCH("Mayor",I15)))</formula>
    </cfRule>
    <cfRule type="containsText" dxfId="2895" priority="702" operator="containsText" text="Menor">
      <formula>NOT(ISERROR(SEARCH("Menor",I15)))</formula>
    </cfRule>
    <cfRule type="containsText" dxfId="2894" priority="703" operator="containsText" text="Leve">
      <formula>NOT(ISERROR(SEARCH("Leve",I15)))</formula>
    </cfRule>
    <cfRule type="containsText" dxfId="2893" priority="708" operator="containsText" text="Moderado">
      <formula>NOT(ISERROR(SEARCH("Moderado",I15)))</formula>
    </cfRule>
  </conditionalFormatting>
  <conditionalFormatting sqref="K15:K19">
    <cfRule type="containsText" dxfId="2892" priority="695" operator="containsText" text="Media">
      <formula>NOT(ISERROR(SEARCH("Media",K15)))</formula>
    </cfRule>
  </conditionalFormatting>
  <conditionalFormatting sqref="L15:L19">
    <cfRule type="containsText" dxfId="2891" priority="694" operator="containsText" text="Moderado">
      <formula>NOT(ISERROR(SEARCH("Moderado",L15)))</formula>
    </cfRule>
  </conditionalFormatting>
  <conditionalFormatting sqref="J15:J19">
    <cfRule type="containsText" dxfId="2890" priority="693" operator="containsText" text="Moderado">
      <formula>NOT(ISERROR(SEARCH("Moderado",J15)))</formula>
    </cfRule>
  </conditionalFormatting>
  <conditionalFormatting sqref="J15:J19">
    <cfRule type="containsText" dxfId="2889" priority="691" operator="containsText" text="Bajo">
      <formula>NOT(ISERROR(SEARCH("Bajo",J15)))</formula>
    </cfRule>
    <cfRule type="containsText" dxfId="2888" priority="692" operator="containsText" text="Extremo">
      <formula>NOT(ISERROR(SEARCH("Extremo",J15)))</formula>
    </cfRule>
  </conditionalFormatting>
  <conditionalFormatting sqref="K15:K19">
    <cfRule type="containsText" dxfId="2887" priority="689" operator="containsText" text="Baja">
      <formula>NOT(ISERROR(SEARCH("Baja",K15)))</formula>
    </cfRule>
    <cfRule type="containsText" dxfId="2886" priority="690" operator="containsText" text="Muy Baja">
      <formula>NOT(ISERROR(SEARCH("Muy Baja",K15)))</formula>
    </cfRule>
  </conditionalFormatting>
  <conditionalFormatting sqref="K15:K19">
    <cfRule type="containsText" dxfId="2885" priority="687" operator="containsText" text="Muy Alta">
      <formula>NOT(ISERROR(SEARCH("Muy Alta",K15)))</formula>
    </cfRule>
    <cfRule type="containsText" dxfId="2884" priority="688" operator="containsText" text="Alta">
      <formula>NOT(ISERROR(SEARCH("Alta",K15)))</formula>
    </cfRule>
  </conditionalFormatting>
  <conditionalFormatting sqref="L15:L19">
    <cfRule type="containsText" dxfId="2883" priority="683" operator="containsText" text="Catastrófico">
      <formula>NOT(ISERROR(SEARCH("Catastrófico",L15)))</formula>
    </cfRule>
    <cfRule type="containsText" dxfId="2882" priority="684" operator="containsText" text="Mayor">
      <formula>NOT(ISERROR(SEARCH("Mayor",L15)))</formula>
    </cfRule>
    <cfRule type="containsText" dxfId="2881" priority="685" operator="containsText" text="Menor">
      <formula>NOT(ISERROR(SEARCH("Menor",L15)))</formula>
    </cfRule>
    <cfRule type="containsText" dxfId="2880" priority="686" operator="containsText" text="Leve">
      <formula>NOT(ISERROR(SEARCH("Leve",L15)))</formula>
    </cfRule>
  </conditionalFormatting>
  <conditionalFormatting sqref="B15:G15">
    <cfRule type="containsText" dxfId="2879" priority="677" operator="containsText" text="3- Moderado">
      <formula>NOT(ISERROR(SEARCH("3- Moderado",B15)))</formula>
    </cfRule>
    <cfRule type="containsText" dxfId="2878" priority="678" operator="containsText" text="6- Moderado">
      <formula>NOT(ISERROR(SEARCH("6- Moderado",B15)))</formula>
    </cfRule>
    <cfRule type="containsText" dxfId="2877" priority="679" operator="containsText" text="4- Moderado">
      <formula>NOT(ISERROR(SEARCH("4- Moderado",B15)))</formula>
    </cfRule>
    <cfRule type="containsText" dxfId="2876" priority="680" operator="containsText" text="3- Bajo">
      <formula>NOT(ISERROR(SEARCH("3- Bajo",B15)))</formula>
    </cfRule>
    <cfRule type="containsText" dxfId="2875" priority="681" operator="containsText" text="4- Bajo">
      <formula>NOT(ISERROR(SEARCH("4- Bajo",B15)))</formula>
    </cfRule>
    <cfRule type="containsText" dxfId="2874" priority="682" operator="containsText" text="1- Bajo">
      <formula>NOT(ISERROR(SEARCH("1- Bajo",B15)))</formula>
    </cfRule>
  </conditionalFormatting>
  <conditionalFormatting sqref="K20:L20">
    <cfRule type="containsText" dxfId="2873" priority="671" operator="containsText" text="3- Moderado">
      <formula>NOT(ISERROR(SEARCH("3- Moderado",K20)))</formula>
    </cfRule>
    <cfRule type="containsText" dxfId="2872" priority="672" operator="containsText" text="6- Moderado">
      <formula>NOT(ISERROR(SEARCH("6- Moderado",K20)))</formula>
    </cfRule>
    <cfRule type="containsText" dxfId="2871" priority="673" operator="containsText" text="4- Moderado">
      <formula>NOT(ISERROR(SEARCH("4- Moderado",K20)))</formula>
    </cfRule>
    <cfRule type="containsText" dxfId="2870" priority="674" operator="containsText" text="3- Bajo">
      <formula>NOT(ISERROR(SEARCH("3- Bajo",K20)))</formula>
    </cfRule>
    <cfRule type="containsText" dxfId="2869" priority="675" operator="containsText" text="4- Bajo">
      <formula>NOT(ISERROR(SEARCH("4- Bajo",K20)))</formula>
    </cfRule>
    <cfRule type="containsText" dxfId="2868" priority="676" operator="containsText" text="1- Bajo">
      <formula>NOT(ISERROR(SEARCH("1- Bajo",K20)))</formula>
    </cfRule>
  </conditionalFormatting>
  <conditionalFormatting sqref="H20:I20">
    <cfRule type="containsText" dxfId="2867" priority="665" operator="containsText" text="3- Moderado">
      <formula>NOT(ISERROR(SEARCH("3- Moderado",H20)))</formula>
    </cfRule>
    <cfRule type="containsText" dxfId="2866" priority="666" operator="containsText" text="6- Moderado">
      <formula>NOT(ISERROR(SEARCH("6- Moderado",H20)))</formula>
    </cfRule>
    <cfRule type="containsText" dxfId="2865" priority="667" operator="containsText" text="4- Moderado">
      <formula>NOT(ISERROR(SEARCH("4- Moderado",H20)))</formula>
    </cfRule>
    <cfRule type="containsText" dxfId="2864" priority="668" operator="containsText" text="3- Bajo">
      <formula>NOT(ISERROR(SEARCH("3- Bajo",H20)))</formula>
    </cfRule>
    <cfRule type="containsText" dxfId="2863" priority="669" operator="containsText" text="4- Bajo">
      <formula>NOT(ISERROR(SEARCH("4- Bajo",H20)))</formula>
    </cfRule>
    <cfRule type="containsText" dxfId="2862" priority="670" operator="containsText" text="1- Bajo">
      <formula>NOT(ISERROR(SEARCH("1- Bajo",H20)))</formula>
    </cfRule>
  </conditionalFormatting>
  <conditionalFormatting sqref="A20">
    <cfRule type="containsText" dxfId="2861" priority="659" operator="containsText" text="3- Moderado">
      <formula>NOT(ISERROR(SEARCH("3- Moderado",A20)))</formula>
    </cfRule>
    <cfRule type="containsText" dxfId="2860" priority="660" operator="containsText" text="6- Moderado">
      <formula>NOT(ISERROR(SEARCH("6- Moderado",A20)))</formula>
    </cfRule>
    <cfRule type="containsText" dxfId="2859" priority="661" operator="containsText" text="4- Moderado">
      <formula>NOT(ISERROR(SEARCH("4- Moderado",A20)))</formula>
    </cfRule>
    <cfRule type="containsText" dxfId="2858" priority="662" operator="containsText" text="3- Bajo">
      <formula>NOT(ISERROR(SEARCH("3- Bajo",A20)))</formula>
    </cfRule>
    <cfRule type="containsText" dxfId="2857" priority="663" operator="containsText" text="4- Bajo">
      <formula>NOT(ISERROR(SEARCH("4- Bajo",A20)))</formula>
    </cfRule>
    <cfRule type="containsText" dxfId="2856" priority="664" operator="containsText" text="1- Bajo">
      <formula>NOT(ISERROR(SEARCH("1- Bajo",A20)))</formula>
    </cfRule>
  </conditionalFormatting>
  <conditionalFormatting sqref="J20:J24">
    <cfRule type="containsText" dxfId="2855" priority="654" operator="containsText" text="Bajo">
      <formula>NOT(ISERROR(SEARCH("Bajo",J20)))</formula>
    </cfRule>
    <cfRule type="containsText" dxfId="2854" priority="655" operator="containsText" text="Moderado">
      <formula>NOT(ISERROR(SEARCH("Moderado",J20)))</formula>
    </cfRule>
    <cfRule type="containsText" dxfId="2853" priority="656" operator="containsText" text="Alto">
      <formula>NOT(ISERROR(SEARCH("Alto",J20)))</formula>
    </cfRule>
    <cfRule type="containsText" dxfId="2852" priority="657" operator="containsText" text="Extremo">
      <formula>NOT(ISERROR(SEARCH("Extremo",J20)))</formula>
    </cfRule>
    <cfRule type="colorScale" priority="658">
      <colorScale>
        <cfvo type="min"/>
        <cfvo type="max"/>
        <color rgb="FFFF7128"/>
        <color rgb="FFFFEF9C"/>
      </colorScale>
    </cfRule>
  </conditionalFormatting>
  <conditionalFormatting sqref="M20:M24">
    <cfRule type="containsText" dxfId="2851" priority="629" operator="containsText" text="Moderado">
      <formula>NOT(ISERROR(SEARCH("Moderado",M20)))</formula>
    </cfRule>
    <cfRule type="containsText" dxfId="2850" priority="649" operator="containsText" text="Bajo">
      <formula>NOT(ISERROR(SEARCH("Bajo",M20)))</formula>
    </cfRule>
    <cfRule type="containsText" dxfId="2849" priority="650" operator="containsText" text="Moderado">
      <formula>NOT(ISERROR(SEARCH("Moderado",M20)))</formula>
    </cfRule>
    <cfRule type="containsText" dxfId="2848" priority="651" operator="containsText" text="Alto">
      <formula>NOT(ISERROR(SEARCH("Alto",M20)))</formula>
    </cfRule>
    <cfRule type="containsText" dxfId="2847" priority="652" operator="containsText" text="Extremo">
      <formula>NOT(ISERROR(SEARCH("Extremo",M20)))</formula>
    </cfRule>
    <cfRule type="colorScale" priority="653">
      <colorScale>
        <cfvo type="min"/>
        <cfvo type="max"/>
        <color rgb="FFFF7128"/>
        <color rgb="FFFFEF9C"/>
      </colorScale>
    </cfRule>
  </conditionalFormatting>
  <conditionalFormatting sqref="N20">
    <cfRule type="containsText" dxfId="2846" priority="643" operator="containsText" text="3- Moderado">
      <formula>NOT(ISERROR(SEARCH("3- Moderado",N20)))</formula>
    </cfRule>
    <cfRule type="containsText" dxfId="2845" priority="644" operator="containsText" text="6- Moderado">
      <formula>NOT(ISERROR(SEARCH("6- Moderado",N20)))</formula>
    </cfRule>
    <cfRule type="containsText" dxfId="2844" priority="645" operator="containsText" text="4- Moderado">
      <formula>NOT(ISERROR(SEARCH("4- Moderado",N20)))</formula>
    </cfRule>
    <cfRule type="containsText" dxfId="2843" priority="646" operator="containsText" text="3- Bajo">
      <formula>NOT(ISERROR(SEARCH("3- Bajo",N20)))</formula>
    </cfRule>
    <cfRule type="containsText" dxfId="2842" priority="647" operator="containsText" text="4- Bajo">
      <formula>NOT(ISERROR(SEARCH("4- Bajo",N20)))</formula>
    </cfRule>
    <cfRule type="containsText" dxfId="2841" priority="648" operator="containsText" text="1- Bajo">
      <formula>NOT(ISERROR(SEARCH("1- Bajo",N20)))</formula>
    </cfRule>
  </conditionalFormatting>
  <conditionalFormatting sqref="H20:H24">
    <cfRule type="containsText" dxfId="2840" priority="630" operator="containsText" text="Muy Alta">
      <formula>NOT(ISERROR(SEARCH("Muy Alta",H20)))</formula>
    </cfRule>
    <cfRule type="containsText" dxfId="2839" priority="631" operator="containsText" text="Alta">
      <formula>NOT(ISERROR(SEARCH("Alta",H20)))</formula>
    </cfRule>
    <cfRule type="containsText" dxfId="2838" priority="632" operator="containsText" text="Muy Alta">
      <formula>NOT(ISERROR(SEARCH("Muy Alta",H20)))</formula>
    </cfRule>
    <cfRule type="containsText" dxfId="2837" priority="637" operator="containsText" text="Muy Baja">
      <formula>NOT(ISERROR(SEARCH("Muy Baja",H20)))</formula>
    </cfRule>
    <cfRule type="containsText" dxfId="2836" priority="638" operator="containsText" text="Baja">
      <formula>NOT(ISERROR(SEARCH("Baja",H20)))</formula>
    </cfRule>
    <cfRule type="containsText" dxfId="2835" priority="639" operator="containsText" text="Media">
      <formula>NOT(ISERROR(SEARCH("Media",H20)))</formula>
    </cfRule>
    <cfRule type="containsText" dxfId="2834" priority="640" operator="containsText" text="Alta">
      <formula>NOT(ISERROR(SEARCH("Alta",H20)))</formula>
    </cfRule>
    <cfRule type="containsText" dxfId="2833" priority="642" operator="containsText" text="Muy Alta">
      <formula>NOT(ISERROR(SEARCH("Muy Alta",H20)))</formula>
    </cfRule>
  </conditionalFormatting>
  <conditionalFormatting sqref="I20:I24">
    <cfRule type="containsText" dxfId="2832" priority="633" operator="containsText" text="Catastrófico">
      <formula>NOT(ISERROR(SEARCH("Catastrófico",I20)))</formula>
    </cfRule>
    <cfRule type="containsText" dxfId="2831" priority="634" operator="containsText" text="Mayor">
      <formula>NOT(ISERROR(SEARCH("Mayor",I20)))</formula>
    </cfRule>
    <cfRule type="containsText" dxfId="2830" priority="635" operator="containsText" text="Menor">
      <formula>NOT(ISERROR(SEARCH("Menor",I20)))</formula>
    </cfRule>
    <cfRule type="containsText" dxfId="2829" priority="636" operator="containsText" text="Leve">
      <formula>NOT(ISERROR(SEARCH("Leve",I20)))</formula>
    </cfRule>
    <cfRule type="containsText" dxfId="2828" priority="641" operator="containsText" text="Moderado">
      <formula>NOT(ISERROR(SEARCH("Moderado",I20)))</formula>
    </cfRule>
  </conditionalFormatting>
  <conditionalFormatting sqref="K20:K24">
    <cfRule type="containsText" dxfId="2827" priority="628" operator="containsText" text="Media">
      <formula>NOT(ISERROR(SEARCH("Media",K20)))</formula>
    </cfRule>
  </conditionalFormatting>
  <conditionalFormatting sqref="L20:L24">
    <cfRule type="containsText" dxfId="2826" priority="627" operator="containsText" text="Moderado">
      <formula>NOT(ISERROR(SEARCH("Moderado",L20)))</formula>
    </cfRule>
  </conditionalFormatting>
  <conditionalFormatting sqref="J20:J24">
    <cfRule type="containsText" dxfId="2825" priority="626" operator="containsText" text="Moderado">
      <formula>NOT(ISERROR(SEARCH("Moderado",J20)))</formula>
    </cfRule>
  </conditionalFormatting>
  <conditionalFormatting sqref="J20:J24">
    <cfRule type="containsText" dxfId="2824" priority="624" operator="containsText" text="Bajo">
      <formula>NOT(ISERROR(SEARCH("Bajo",J20)))</formula>
    </cfRule>
    <cfRule type="containsText" dxfId="2823" priority="625" operator="containsText" text="Extremo">
      <formula>NOT(ISERROR(SEARCH("Extremo",J20)))</formula>
    </cfRule>
  </conditionalFormatting>
  <conditionalFormatting sqref="K20:K24">
    <cfRule type="containsText" dxfId="2822" priority="622" operator="containsText" text="Baja">
      <formula>NOT(ISERROR(SEARCH("Baja",K20)))</formula>
    </cfRule>
    <cfRule type="containsText" dxfId="2821" priority="623" operator="containsText" text="Muy Baja">
      <formula>NOT(ISERROR(SEARCH("Muy Baja",K20)))</formula>
    </cfRule>
  </conditionalFormatting>
  <conditionalFormatting sqref="K20:K24">
    <cfRule type="containsText" dxfId="2820" priority="620" operator="containsText" text="Muy Alta">
      <formula>NOT(ISERROR(SEARCH("Muy Alta",K20)))</formula>
    </cfRule>
    <cfRule type="containsText" dxfId="2819" priority="621" operator="containsText" text="Alta">
      <formula>NOT(ISERROR(SEARCH("Alta",K20)))</formula>
    </cfRule>
  </conditionalFormatting>
  <conditionalFormatting sqref="L20:L24">
    <cfRule type="containsText" dxfId="2818" priority="616" operator="containsText" text="Catastrófico">
      <formula>NOT(ISERROR(SEARCH("Catastrófico",L20)))</formula>
    </cfRule>
    <cfRule type="containsText" dxfId="2817" priority="617" operator="containsText" text="Mayor">
      <formula>NOT(ISERROR(SEARCH("Mayor",L20)))</formula>
    </cfRule>
    <cfRule type="containsText" dxfId="2816" priority="618" operator="containsText" text="Menor">
      <formula>NOT(ISERROR(SEARCH("Menor",L20)))</formula>
    </cfRule>
    <cfRule type="containsText" dxfId="2815" priority="619" operator="containsText" text="Leve">
      <formula>NOT(ISERROR(SEARCH("Leve",L20)))</formula>
    </cfRule>
  </conditionalFormatting>
  <conditionalFormatting sqref="B20:G20">
    <cfRule type="containsText" dxfId="2814" priority="610" operator="containsText" text="3- Moderado">
      <formula>NOT(ISERROR(SEARCH("3- Moderado",B20)))</formula>
    </cfRule>
    <cfRule type="containsText" dxfId="2813" priority="611" operator="containsText" text="6- Moderado">
      <formula>NOT(ISERROR(SEARCH("6- Moderado",B20)))</formula>
    </cfRule>
    <cfRule type="containsText" dxfId="2812" priority="612" operator="containsText" text="4- Moderado">
      <formula>NOT(ISERROR(SEARCH("4- Moderado",B20)))</formula>
    </cfRule>
    <cfRule type="containsText" dxfId="2811" priority="613" operator="containsText" text="3- Bajo">
      <formula>NOT(ISERROR(SEARCH("3- Bajo",B20)))</formula>
    </cfRule>
    <cfRule type="containsText" dxfId="2810" priority="614" operator="containsText" text="4- Bajo">
      <formula>NOT(ISERROR(SEARCH("4- Bajo",B20)))</formula>
    </cfRule>
    <cfRule type="containsText" dxfId="2809" priority="615" operator="containsText" text="1- Bajo">
      <formula>NOT(ISERROR(SEARCH("1- Bajo",B20)))</formula>
    </cfRule>
  </conditionalFormatting>
  <conditionalFormatting sqref="K25:L25">
    <cfRule type="containsText" dxfId="2808" priority="604" operator="containsText" text="3- Moderado">
      <formula>NOT(ISERROR(SEARCH("3- Moderado",K25)))</formula>
    </cfRule>
    <cfRule type="containsText" dxfId="2807" priority="605" operator="containsText" text="6- Moderado">
      <formula>NOT(ISERROR(SEARCH("6- Moderado",K25)))</formula>
    </cfRule>
    <cfRule type="containsText" dxfId="2806" priority="606" operator="containsText" text="4- Moderado">
      <formula>NOT(ISERROR(SEARCH("4- Moderado",K25)))</formula>
    </cfRule>
    <cfRule type="containsText" dxfId="2805" priority="607" operator="containsText" text="3- Bajo">
      <formula>NOT(ISERROR(SEARCH("3- Bajo",K25)))</formula>
    </cfRule>
    <cfRule type="containsText" dxfId="2804" priority="608" operator="containsText" text="4- Bajo">
      <formula>NOT(ISERROR(SEARCH("4- Bajo",K25)))</formula>
    </cfRule>
    <cfRule type="containsText" dxfId="2803" priority="609" operator="containsText" text="1- Bajo">
      <formula>NOT(ISERROR(SEARCH("1- Bajo",K25)))</formula>
    </cfRule>
  </conditionalFormatting>
  <conditionalFormatting sqref="H25:I25">
    <cfRule type="containsText" dxfId="2802" priority="598" operator="containsText" text="3- Moderado">
      <formula>NOT(ISERROR(SEARCH("3- Moderado",H25)))</formula>
    </cfRule>
    <cfRule type="containsText" dxfId="2801" priority="599" operator="containsText" text="6- Moderado">
      <formula>NOT(ISERROR(SEARCH("6- Moderado",H25)))</formula>
    </cfRule>
    <cfRule type="containsText" dxfId="2800" priority="600" operator="containsText" text="4- Moderado">
      <formula>NOT(ISERROR(SEARCH("4- Moderado",H25)))</formula>
    </cfRule>
    <cfRule type="containsText" dxfId="2799" priority="601" operator="containsText" text="3- Bajo">
      <formula>NOT(ISERROR(SEARCH("3- Bajo",H25)))</formula>
    </cfRule>
    <cfRule type="containsText" dxfId="2798" priority="602" operator="containsText" text="4- Bajo">
      <formula>NOT(ISERROR(SEARCH("4- Bajo",H25)))</formula>
    </cfRule>
    <cfRule type="containsText" dxfId="2797" priority="603" operator="containsText" text="1- Bajo">
      <formula>NOT(ISERROR(SEARCH("1- Bajo",H25)))</formula>
    </cfRule>
  </conditionalFormatting>
  <conditionalFormatting sqref="A25">
    <cfRule type="containsText" dxfId="2796" priority="592" operator="containsText" text="3- Moderado">
      <formula>NOT(ISERROR(SEARCH("3- Moderado",A25)))</formula>
    </cfRule>
    <cfRule type="containsText" dxfId="2795" priority="593" operator="containsText" text="6- Moderado">
      <formula>NOT(ISERROR(SEARCH("6- Moderado",A25)))</formula>
    </cfRule>
    <cfRule type="containsText" dxfId="2794" priority="594" operator="containsText" text="4- Moderado">
      <formula>NOT(ISERROR(SEARCH("4- Moderado",A25)))</formula>
    </cfRule>
    <cfRule type="containsText" dxfId="2793" priority="595" operator="containsText" text="3- Bajo">
      <formula>NOT(ISERROR(SEARCH("3- Bajo",A25)))</formula>
    </cfRule>
    <cfRule type="containsText" dxfId="2792" priority="596" operator="containsText" text="4- Bajo">
      <formula>NOT(ISERROR(SEARCH("4- Bajo",A25)))</formula>
    </cfRule>
    <cfRule type="containsText" dxfId="2791" priority="597" operator="containsText" text="1- Bajo">
      <formula>NOT(ISERROR(SEARCH("1- Bajo",A25)))</formula>
    </cfRule>
  </conditionalFormatting>
  <conditionalFormatting sqref="J25:J29">
    <cfRule type="containsText" dxfId="2790" priority="587" operator="containsText" text="Bajo">
      <formula>NOT(ISERROR(SEARCH("Bajo",J25)))</formula>
    </cfRule>
    <cfRule type="containsText" dxfId="2789" priority="588" operator="containsText" text="Moderado">
      <formula>NOT(ISERROR(SEARCH("Moderado",J25)))</formula>
    </cfRule>
    <cfRule type="containsText" dxfId="2788" priority="589" operator="containsText" text="Alto">
      <formula>NOT(ISERROR(SEARCH("Alto",J25)))</formula>
    </cfRule>
    <cfRule type="containsText" dxfId="2787" priority="590" operator="containsText" text="Extremo">
      <formula>NOT(ISERROR(SEARCH("Extremo",J25)))</formula>
    </cfRule>
    <cfRule type="colorScale" priority="591">
      <colorScale>
        <cfvo type="min"/>
        <cfvo type="max"/>
        <color rgb="FFFF7128"/>
        <color rgb="FFFFEF9C"/>
      </colorScale>
    </cfRule>
  </conditionalFormatting>
  <conditionalFormatting sqref="M25:M29">
    <cfRule type="containsText" dxfId="2786" priority="562" operator="containsText" text="Moderado">
      <formula>NOT(ISERROR(SEARCH("Moderado",M25)))</formula>
    </cfRule>
    <cfRule type="containsText" dxfId="2785" priority="582" operator="containsText" text="Bajo">
      <formula>NOT(ISERROR(SEARCH("Bajo",M25)))</formula>
    </cfRule>
    <cfRule type="containsText" dxfId="2784" priority="583" operator="containsText" text="Moderado">
      <formula>NOT(ISERROR(SEARCH("Moderado",M25)))</formula>
    </cfRule>
    <cfRule type="containsText" dxfId="2783" priority="584" operator="containsText" text="Alto">
      <formula>NOT(ISERROR(SEARCH("Alto",M25)))</formula>
    </cfRule>
    <cfRule type="containsText" dxfId="2782" priority="585" operator="containsText" text="Extremo">
      <formula>NOT(ISERROR(SEARCH("Extremo",M25)))</formula>
    </cfRule>
    <cfRule type="colorScale" priority="586">
      <colorScale>
        <cfvo type="min"/>
        <cfvo type="max"/>
        <color rgb="FFFF7128"/>
        <color rgb="FFFFEF9C"/>
      </colorScale>
    </cfRule>
  </conditionalFormatting>
  <conditionalFormatting sqref="N25">
    <cfRule type="containsText" dxfId="2781" priority="576" operator="containsText" text="3- Moderado">
      <formula>NOT(ISERROR(SEARCH("3- Moderado",N25)))</formula>
    </cfRule>
    <cfRule type="containsText" dxfId="2780" priority="577" operator="containsText" text="6- Moderado">
      <formula>NOT(ISERROR(SEARCH("6- Moderado",N25)))</formula>
    </cfRule>
    <cfRule type="containsText" dxfId="2779" priority="578" operator="containsText" text="4- Moderado">
      <formula>NOT(ISERROR(SEARCH("4- Moderado",N25)))</formula>
    </cfRule>
    <cfRule type="containsText" dxfId="2778" priority="579" operator="containsText" text="3- Bajo">
      <formula>NOT(ISERROR(SEARCH("3- Bajo",N25)))</formula>
    </cfRule>
    <cfRule type="containsText" dxfId="2777" priority="580" operator="containsText" text="4- Bajo">
      <formula>NOT(ISERROR(SEARCH("4- Bajo",N25)))</formula>
    </cfRule>
    <cfRule type="containsText" dxfId="2776" priority="581" operator="containsText" text="1- Bajo">
      <formula>NOT(ISERROR(SEARCH("1- Bajo",N25)))</formula>
    </cfRule>
  </conditionalFormatting>
  <conditionalFormatting sqref="H25:H29">
    <cfRule type="containsText" dxfId="2775" priority="563" operator="containsText" text="Muy Alta">
      <formula>NOT(ISERROR(SEARCH("Muy Alta",H25)))</formula>
    </cfRule>
    <cfRule type="containsText" dxfId="2774" priority="564" operator="containsText" text="Alta">
      <formula>NOT(ISERROR(SEARCH("Alta",H25)))</formula>
    </cfRule>
    <cfRule type="containsText" dxfId="2773" priority="565" operator="containsText" text="Muy Alta">
      <formula>NOT(ISERROR(SEARCH("Muy Alta",H25)))</formula>
    </cfRule>
    <cfRule type="containsText" dxfId="2772" priority="570" operator="containsText" text="Muy Baja">
      <formula>NOT(ISERROR(SEARCH("Muy Baja",H25)))</formula>
    </cfRule>
    <cfRule type="containsText" dxfId="2771" priority="571" operator="containsText" text="Baja">
      <formula>NOT(ISERROR(SEARCH("Baja",H25)))</formula>
    </cfRule>
    <cfRule type="containsText" dxfId="2770" priority="572" operator="containsText" text="Media">
      <formula>NOT(ISERROR(SEARCH("Media",H25)))</formula>
    </cfRule>
    <cfRule type="containsText" dxfId="2769" priority="573" operator="containsText" text="Alta">
      <formula>NOT(ISERROR(SEARCH("Alta",H25)))</formula>
    </cfRule>
    <cfRule type="containsText" dxfId="2768" priority="575" operator="containsText" text="Muy Alta">
      <formula>NOT(ISERROR(SEARCH("Muy Alta",H25)))</formula>
    </cfRule>
  </conditionalFormatting>
  <conditionalFormatting sqref="I25:I29">
    <cfRule type="containsText" dxfId="2767" priority="566" operator="containsText" text="Catastrófico">
      <formula>NOT(ISERROR(SEARCH("Catastrófico",I25)))</formula>
    </cfRule>
    <cfRule type="containsText" dxfId="2766" priority="567" operator="containsText" text="Mayor">
      <formula>NOT(ISERROR(SEARCH("Mayor",I25)))</formula>
    </cfRule>
    <cfRule type="containsText" dxfId="2765" priority="568" operator="containsText" text="Menor">
      <formula>NOT(ISERROR(SEARCH("Menor",I25)))</formula>
    </cfRule>
    <cfRule type="containsText" dxfId="2764" priority="569" operator="containsText" text="Leve">
      <formula>NOT(ISERROR(SEARCH("Leve",I25)))</formula>
    </cfRule>
    <cfRule type="containsText" dxfId="2763" priority="574" operator="containsText" text="Moderado">
      <formula>NOT(ISERROR(SEARCH("Moderado",I25)))</formula>
    </cfRule>
  </conditionalFormatting>
  <conditionalFormatting sqref="K25:K29">
    <cfRule type="containsText" dxfId="2762" priority="561" operator="containsText" text="Media">
      <formula>NOT(ISERROR(SEARCH("Media",K25)))</formula>
    </cfRule>
  </conditionalFormatting>
  <conditionalFormatting sqref="L25:L29">
    <cfRule type="containsText" dxfId="2761" priority="560" operator="containsText" text="Moderado">
      <formula>NOT(ISERROR(SEARCH("Moderado",L25)))</formula>
    </cfRule>
  </conditionalFormatting>
  <conditionalFormatting sqref="J25:J29">
    <cfRule type="containsText" dxfId="2760" priority="559" operator="containsText" text="Moderado">
      <formula>NOT(ISERROR(SEARCH("Moderado",J25)))</formula>
    </cfRule>
  </conditionalFormatting>
  <conditionalFormatting sqref="J25:J29">
    <cfRule type="containsText" dxfId="2759" priority="557" operator="containsText" text="Bajo">
      <formula>NOT(ISERROR(SEARCH("Bajo",J25)))</formula>
    </cfRule>
    <cfRule type="containsText" dxfId="2758" priority="558" operator="containsText" text="Extremo">
      <formula>NOT(ISERROR(SEARCH("Extremo",J25)))</formula>
    </cfRule>
  </conditionalFormatting>
  <conditionalFormatting sqref="K25:K29">
    <cfRule type="containsText" dxfId="2757" priority="555" operator="containsText" text="Baja">
      <formula>NOT(ISERROR(SEARCH("Baja",K25)))</formula>
    </cfRule>
    <cfRule type="containsText" dxfId="2756" priority="556" operator="containsText" text="Muy Baja">
      <formula>NOT(ISERROR(SEARCH("Muy Baja",K25)))</formula>
    </cfRule>
  </conditionalFormatting>
  <conditionalFormatting sqref="K25:K29">
    <cfRule type="containsText" dxfId="2755" priority="553" operator="containsText" text="Muy Alta">
      <formula>NOT(ISERROR(SEARCH("Muy Alta",K25)))</formula>
    </cfRule>
    <cfRule type="containsText" dxfId="2754" priority="554" operator="containsText" text="Alta">
      <formula>NOT(ISERROR(SEARCH("Alta",K25)))</formula>
    </cfRule>
  </conditionalFormatting>
  <conditionalFormatting sqref="L25:L29">
    <cfRule type="containsText" dxfId="2753" priority="549" operator="containsText" text="Catastrófico">
      <formula>NOT(ISERROR(SEARCH("Catastrófico",L25)))</formula>
    </cfRule>
    <cfRule type="containsText" dxfId="2752" priority="550" operator="containsText" text="Mayor">
      <formula>NOT(ISERROR(SEARCH("Mayor",L25)))</formula>
    </cfRule>
    <cfRule type="containsText" dxfId="2751" priority="551" operator="containsText" text="Menor">
      <formula>NOT(ISERROR(SEARCH("Menor",L25)))</formula>
    </cfRule>
    <cfRule type="containsText" dxfId="2750" priority="552" operator="containsText" text="Leve">
      <formula>NOT(ISERROR(SEARCH("Leve",L25)))</formula>
    </cfRule>
  </conditionalFormatting>
  <conditionalFormatting sqref="B25:G25">
    <cfRule type="containsText" dxfId="2749" priority="543" operator="containsText" text="3- Moderado">
      <formula>NOT(ISERROR(SEARCH("3- Moderado",B25)))</formula>
    </cfRule>
    <cfRule type="containsText" dxfId="2748" priority="544" operator="containsText" text="6- Moderado">
      <formula>NOT(ISERROR(SEARCH("6- Moderado",B25)))</formula>
    </cfRule>
    <cfRule type="containsText" dxfId="2747" priority="545" operator="containsText" text="4- Moderado">
      <formula>NOT(ISERROR(SEARCH("4- Moderado",B25)))</formula>
    </cfRule>
    <cfRule type="containsText" dxfId="2746" priority="546" operator="containsText" text="3- Bajo">
      <formula>NOT(ISERROR(SEARCH("3- Bajo",B25)))</formula>
    </cfRule>
    <cfRule type="containsText" dxfId="2745" priority="547" operator="containsText" text="4- Bajo">
      <formula>NOT(ISERROR(SEARCH("4- Bajo",B25)))</formula>
    </cfRule>
    <cfRule type="containsText" dxfId="2744" priority="548" operator="containsText" text="1- Bajo">
      <formula>NOT(ISERROR(SEARCH("1- Bajo",B25)))</formula>
    </cfRule>
  </conditionalFormatting>
  <conditionalFormatting sqref="K30:L30">
    <cfRule type="containsText" dxfId="2743" priority="537" operator="containsText" text="3- Moderado">
      <formula>NOT(ISERROR(SEARCH("3- Moderado",K30)))</formula>
    </cfRule>
    <cfRule type="containsText" dxfId="2742" priority="538" operator="containsText" text="6- Moderado">
      <formula>NOT(ISERROR(SEARCH("6- Moderado",K30)))</formula>
    </cfRule>
    <cfRule type="containsText" dxfId="2741" priority="539" operator="containsText" text="4- Moderado">
      <formula>NOT(ISERROR(SEARCH("4- Moderado",K30)))</formula>
    </cfRule>
    <cfRule type="containsText" dxfId="2740" priority="540" operator="containsText" text="3- Bajo">
      <formula>NOT(ISERROR(SEARCH("3- Bajo",K30)))</formula>
    </cfRule>
    <cfRule type="containsText" dxfId="2739" priority="541" operator="containsText" text="4- Bajo">
      <formula>NOT(ISERROR(SEARCH("4- Bajo",K30)))</formula>
    </cfRule>
    <cfRule type="containsText" dxfId="2738" priority="542" operator="containsText" text="1- Bajo">
      <formula>NOT(ISERROR(SEARCH("1- Bajo",K30)))</formula>
    </cfRule>
  </conditionalFormatting>
  <conditionalFormatting sqref="H30:I30">
    <cfRule type="containsText" dxfId="2737" priority="531" operator="containsText" text="3- Moderado">
      <formula>NOT(ISERROR(SEARCH("3- Moderado",H30)))</formula>
    </cfRule>
    <cfRule type="containsText" dxfId="2736" priority="532" operator="containsText" text="6- Moderado">
      <formula>NOT(ISERROR(SEARCH("6- Moderado",H30)))</formula>
    </cfRule>
    <cfRule type="containsText" dxfId="2735" priority="533" operator="containsText" text="4- Moderado">
      <formula>NOT(ISERROR(SEARCH("4- Moderado",H30)))</formula>
    </cfRule>
    <cfRule type="containsText" dxfId="2734" priority="534" operator="containsText" text="3- Bajo">
      <formula>NOT(ISERROR(SEARCH("3- Bajo",H30)))</formula>
    </cfRule>
    <cfRule type="containsText" dxfId="2733" priority="535" operator="containsText" text="4- Bajo">
      <formula>NOT(ISERROR(SEARCH("4- Bajo",H30)))</formula>
    </cfRule>
    <cfRule type="containsText" dxfId="2732" priority="536" operator="containsText" text="1- Bajo">
      <formula>NOT(ISERROR(SEARCH("1- Bajo",H30)))</formula>
    </cfRule>
  </conditionalFormatting>
  <conditionalFormatting sqref="A30">
    <cfRule type="containsText" dxfId="2731" priority="525" operator="containsText" text="3- Moderado">
      <formula>NOT(ISERROR(SEARCH("3- Moderado",A30)))</formula>
    </cfRule>
    <cfRule type="containsText" dxfId="2730" priority="526" operator="containsText" text="6- Moderado">
      <formula>NOT(ISERROR(SEARCH("6- Moderado",A30)))</formula>
    </cfRule>
    <cfRule type="containsText" dxfId="2729" priority="527" operator="containsText" text="4- Moderado">
      <formula>NOT(ISERROR(SEARCH("4- Moderado",A30)))</formula>
    </cfRule>
    <cfRule type="containsText" dxfId="2728" priority="528" operator="containsText" text="3- Bajo">
      <formula>NOT(ISERROR(SEARCH("3- Bajo",A30)))</formula>
    </cfRule>
    <cfRule type="containsText" dxfId="2727" priority="529" operator="containsText" text="4- Bajo">
      <formula>NOT(ISERROR(SEARCH("4- Bajo",A30)))</formula>
    </cfRule>
    <cfRule type="containsText" dxfId="2726" priority="530" operator="containsText" text="1- Bajo">
      <formula>NOT(ISERROR(SEARCH("1- Bajo",A30)))</formula>
    </cfRule>
  </conditionalFormatting>
  <conditionalFormatting sqref="J30:J34">
    <cfRule type="containsText" dxfId="2725" priority="520" operator="containsText" text="Bajo">
      <formula>NOT(ISERROR(SEARCH("Bajo",J30)))</formula>
    </cfRule>
    <cfRule type="containsText" dxfId="2724" priority="521" operator="containsText" text="Moderado">
      <formula>NOT(ISERROR(SEARCH("Moderado",J30)))</formula>
    </cfRule>
    <cfRule type="containsText" dxfId="2723" priority="522" operator="containsText" text="Alto">
      <formula>NOT(ISERROR(SEARCH("Alto",J30)))</formula>
    </cfRule>
    <cfRule type="containsText" dxfId="2722" priority="523" operator="containsText" text="Extremo">
      <formula>NOT(ISERROR(SEARCH("Extremo",J30)))</formula>
    </cfRule>
    <cfRule type="colorScale" priority="524">
      <colorScale>
        <cfvo type="min"/>
        <cfvo type="max"/>
        <color rgb="FFFF7128"/>
        <color rgb="FFFFEF9C"/>
      </colorScale>
    </cfRule>
  </conditionalFormatting>
  <conditionalFormatting sqref="M30:M34">
    <cfRule type="containsText" dxfId="2721" priority="495" operator="containsText" text="Moderado">
      <formula>NOT(ISERROR(SEARCH("Moderado",M30)))</formula>
    </cfRule>
    <cfRule type="containsText" dxfId="2720" priority="515" operator="containsText" text="Bajo">
      <formula>NOT(ISERROR(SEARCH("Bajo",M30)))</formula>
    </cfRule>
    <cfRule type="containsText" dxfId="2719" priority="516" operator="containsText" text="Moderado">
      <formula>NOT(ISERROR(SEARCH("Moderado",M30)))</formula>
    </cfRule>
    <cfRule type="containsText" dxfId="2718" priority="517" operator="containsText" text="Alto">
      <formula>NOT(ISERROR(SEARCH("Alto",M30)))</formula>
    </cfRule>
    <cfRule type="containsText" dxfId="2717" priority="518" operator="containsText" text="Extremo">
      <formula>NOT(ISERROR(SEARCH("Extremo",M30)))</formula>
    </cfRule>
    <cfRule type="colorScale" priority="519">
      <colorScale>
        <cfvo type="min"/>
        <cfvo type="max"/>
        <color rgb="FFFF7128"/>
        <color rgb="FFFFEF9C"/>
      </colorScale>
    </cfRule>
  </conditionalFormatting>
  <conditionalFormatting sqref="H30:H34">
    <cfRule type="containsText" dxfId="2716" priority="496" operator="containsText" text="Muy Alta">
      <formula>NOT(ISERROR(SEARCH("Muy Alta",H30)))</formula>
    </cfRule>
    <cfRule type="containsText" dxfId="2715" priority="497" operator="containsText" text="Alta">
      <formula>NOT(ISERROR(SEARCH("Alta",H30)))</formula>
    </cfRule>
    <cfRule type="containsText" dxfId="2714" priority="498" operator="containsText" text="Muy Alta">
      <formula>NOT(ISERROR(SEARCH("Muy Alta",H30)))</formula>
    </cfRule>
    <cfRule type="containsText" dxfId="2713" priority="503" operator="containsText" text="Muy Baja">
      <formula>NOT(ISERROR(SEARCH("Muy Baja",H30)))</formula>
    </cfRule>
    <cfRule type="containsText" dxfId="2712" priority="504" operator="containsText" text="Baja">
      <formula>NOT(ISERROR(SEARCH("Baja",H30)))</formula>
    </cfRule>
    <cfRule type="containsText" dxfId="2711" priority="505" operator="containsText" text="Media">
      <formula>NOT(ISERROR(SEARCH("Media",H30)))</formula>
    </cfRule>
    <cfRule type="containsText" dxfId="2710" priority="506" operator="containsText" text="Alta">
      <formula>NOT(ISERROR(SEARCH("Alta",H30)))</formula>
    </cfRule>
    <cfRule type="containsText" dxfId="2709" priority="508" operator="containsText" text="Muy Alta">
      <formula>NOT(ISERROR(SEARCH("Muy Alta",H30)))</formula>
    </cfRule>
  </conditionalFormatting>
  <conditionalFormatting sqref="I30:I34">
    <cfRule type="containsText" dxfId="2708" priority="499" operator="containsText" text="Catastrófico">
      <formula>NOT(ISERROR(SEARCH("Catastrófico",I30)))</formula>
    </cfRule>
    <cfRule type="containsText" dxfId="2707" priority="500" operator="containsText" text="Mayor">
      <formula>NOT(ISERROR(SEARCH("Mayor",I30)))</formula>
    </cfRule>
    <cfRule type="containsText" dxfId="2706" priority="501" operator="containsText" text="Menor">
      <formula>NOT(ISERROR(SEARCH("Menor",I30)))</formula>
    </cfRule>
    <cfRule type="containsText" dxfId="2705" priority="502" operator="containsText" text="Leve">
      <formula>NOT(ISERROR(SEARCH("Leve",I30)))</formula>
    </cfRule>
    <cfRule type="containsText" dxfId="2704" priority="507" operator="containsText" text="Moderado">
      <formula>NOT(ISERROR(SEARCH("Moderado",I30)))</formula>
    </cfRule>
  </conditionalFormatting>
  <conditionalFormatting sqref="K30:K34">
    <cfRule type="containsText" dxfId="2703" priority="494" operator="containsText" text="Media">
      <formula>NOT(ISERROR(SEARCH("Media",K30)))</formula>
    </cfRule>
  </conditionalFormatting>
  <conditionalFormatting sqref="L30:L34">
    <cfRule type="containsText" dxfId="2702" priority="493" operator="containsText" text="Moderado">
      <formula>NOT(ISERROR(SEARCH("Moderado",L30)))</formula>
    </cfRule>
  </conditionalFormatting>
  <conditionalFormatting sqref="J30:J34">
    <cfRule type="containsText" dxfId="2701" priority="492" operator="containsText" text="Moderado">
      <formula>NOT(ISERROR(SEARCH("Moderado",J30)))</formula>
    </cfRule>
  </conditionalFormatting>
  <conditionalFormatting sqref="J30:J34">
    <cfRule type="containsText" dxfId="2700" priority="490" operator="containsText" text="Bajo">
      <formula>NOT(ISERROR(SEARCH("Bajo",J30)))</formula>
    </cfRule>
    <cfRule type="containsText" dxfId="2699" priority="491" operator="containsText" text="Extremo">
      <formula>NOT(ISERROR(SEARCH("Extremo",J30)))</formula>
    </cfRule>
  </conditionalFormatting>
  <conditionalFormatting sqref="K30:K34">
    <cfRule type="containsText" dxfId="2698" priority="488" operator="containsText" text="Baja">
      <formula>NOT(ISERROR(SEARCH("Baja",K30)))</formula>
    </cfRule>
    <cfRule type="containsText" dxfId="2697" priority="489" operator="containsText" text="Muy Baja">
      <formula>NOT(ISERROR(SEARCH("Muy Baja",K30)))</formula>
    </cfRule>
  </conditionalFormatting>
  <conditionalFormatting sqref="K30:K34">
    <cfRule type="containsText" dxfId="2696" priority="486" operator="containsText" text="Muy Alta">
      <formula>NOT(ISERROR(SEARCH("Muy Alta",K30)))</formula>
    </cfRule>
    <cfRule type="containsText" dxfId="2695" priority="487" operator="containsText" text="Alta">
      <formula>NOT(ISERROR(SEARCH("Alta",K30)))</formula>
    </cfRule>
  </conditionalFormatting>
  <conditionalFormatting sqref="L30:L34">
    <cfRule type="containsText" dxfId="2694" priority="482" operator="containsText" text="Catastrófico">
      <formula>NOT(ISERROR(SEARCH("Catastrófico",L30)))</formula>
    </cfRule>
    <cfRule type="containsText" dxfId="2693" priority="483" operator="containsText" text="Mayor">
      <formula>NOT(ISERROR(SEARCH("Mayor",L30)))</formula>
    </cfRule>
    <cfRule type="containsText" dxfId="2692" priority="484" operator="containsText" text="Menor">
      <formula>NOT(ISERROR(SEARCH("Menor",L30)))</formula>
    </cfRule>
    <cfRule type="containsText" dxfId="2691" priority="485" operator="containsText" text="Leve">
      <formula>NOT(ISERROR(SEARCH("Leve",L30)))</formula>
    </cfRule>
  </conditionalFormatting>
  <conditionalFormatting sqref="B30:G30">
    <cfRule type="containsText" dxfId="2690" priority="476" operator="containsText" text="3- Moderado">
      <formula>NOT(ISERROR(SEARCH("3- Moderado",B30)))</formula>
    </cfRule>
    <cfRule type="containsText" dxfId="2689" priority="477" operator="containsText" text="6- Moderado">
      <formula>NOT(ISERROR(SEARCH("6- Moderado",B30)))</formula>
    </cfRule>
    <cfRule type="containsText" dxfId="2688" priority="478" operator="containsText" text="4- Moderado">
      <formula>NOT(ISERROR(SEARCH("4- Moderado",B30)))</formula>
    </cfRule>
    <cfRule type="containsText" dxfId="2687" priority="479" operator="containsText" text="3- Bajo">
      <formula>NOT(ISERROR(SEARCH("3- Bajo",B30)))</formula>
    </cfRule>
    <cfRule type="containsText" dxfId="2686" priority="480" operator="containsText" text="4- Bajo">
      <formula>NOT(ISERROR(SEARCH("4- Bajo",B30)))</formula>
    </cfRule>
    <cfRule type="containsText" dxfId="2685" priority="481" operator="containsText" text="1- Bajo">
      <formula>NOT(ISERROR(SEARCH("1- Bajo",B30)))</formula>
    </cfRule>
  </conditionalFormatting>
  <conditionalFormatting sqref="K35:L35">
    <cfRule type="containsText" dxfId="2684" priority="470" operator="containsText" text="3- Moderado">
      <formula>NOT(ISERROR(SEARCH("3- Moderado",K35)))</formula>
    </cfRule>
    <cfRule type="containsText" dxfId="2683" priority="471" operator="containsText" text="6- Moderado">
      <formula>NOT(ISERROR(SEARCH("6- Moderado",K35)))</formula>
    </cfRule>
    <cfRule type="containsText" dxfId="2682" priority="472" operator="containsText" text="4- Moderado">
      <formula>NOT(ISERROR(SEARCH("4- Moderado",K35)))</formula>
    </cfRule>
    <cfRule type="containsText" dxfId="2681" priority="473" operator="containsText" text="3- Bajo">
      <formula>NOT(ISERROR(SEARCH("3- Bajo",K35)))</formula>
    </cfRule>
    <cfRule type="containsText" dxfId="2680" priority="474" operator="containsText" text="4- Bajo">
      <formula>NOT(ISERROR(SEARCH("4- Bajo",K35)))</formula>
    </cfRule>
    <cfRule type="containsText" dxfId="2679" priority="475" operator="containsText" text="1- Bajo">
      <formula>NOT(ISERROR(SEARCH("1- Bajo",K35)))</formula>
    </cfRule>
  </conditionalFormatting>
  <conditionalFormatting sqref="H35:I35">
    <cfRule type="containsText" dxfId="2678" priority="464" operator="containsText" text="3- Moderado">
      <formula>NOT(ISERROR(SEARCH("3- Moderado",H35)))</formula>
    </cfRule>
    <cfRule type="containsText" dxfId="2677" priority="465" operator="containsText" text="6- Moderado">
      <formula>NOT(ISERROR(SEARCH("6- Moderado",H35)))</formula>
    </cfRule>
    <cfRule type="containsText" dxfId="2676" priority="466" operator="containsText" text="4- Moderado">
      <formula>NOT(ISERROR(SEARCH("4- Moderado",H35)))</formula>
    </cfRule>
    <cfRule type="containsText" dxfId="2675" priority="467" operator="containsText" text="3- Bajo">
      <formula>NOT(ISERROR(SEARCH("3- Bajo",H35)))</formula>
    </cfRule>
    <cfRule type="containsText" dxfId="2674" priority="468" operator="containsText" text="4- Bajo">
      <formula>NOT(ISERROR(SEARCH("4- Bajo",H35)))</formula>
    </cfRule>
    <cfRule type="containsText" dxfId="2673" priority="469" operator="containsText" text="1- Bajo">
      <formula>NOT(ISERROR(SEARCH("1- Bajo",H35)))</formula>
    </cfRule>
  </conditionalFormatting>
  <conditionalFormatting sqref="A35">
    <cfRule type="containsText" dxfId="2672" priority="458" operator="containsText" text="3- Moderado">
      <formula>NOT(ISERROR(SEARCH("3- Moderado",A35)))</formula>
    </cfRule>
    <cfRule type="containsText" dxfId="2671" priority="459" operator="containsText" text="6- Moderado">
      <formula>NOT(ISERROR(SEARCH("6- Moderado",A35)))</formula>
    </cfRule>
    <cfRule type="containsText" dxfId="2670" priority="460" operator="containsText" text="4- Moderado">
      <formula>NOT(ISERROR(SEARCH("4- Moderado",A35)))</formula>
    </cfRule>
    <cfRule type="containsText" dxfId="2669" priority="461" operator="containsText" text="3- Bajo">
      <formula>NOT(ISERROR(SEARCH("3- Bajo",A35)))</formula>
    </cfRule>
    <cfRule type="containsText" dxfId="2668" priority="462" operator="containsText" text="4- Bajo">
      <formula>NOT(ISERROR(SEARCH("4- Bajo",A35)))</formula>
    </cfRule>
    <cfRule type="containsText" dxfId="2667" priority="463" operator="containsText" text="1- Bajo">
      <formula>NOT(ISERROR(SEARCH("1- Bajo",A35)))</formula>
    </cfRule>
  </conditionalFormatting>
  <conditionalFormatting sqref="J35:J39">
    <cfRule type="containsText" dxfId="2666" priority="453" operator="containsText" text="Bajo">
      <formula>NOT(ISERROR(SEARCH("Bajo",J35)))</formula>
    </cfRule>
    <cfRule type="containsText" dxfId="2665" priority="454" operator="containsText" text="Moderado">
      <formula>NOT(ISERROR(SEARCH("Moderado",J35)))</formula>
    </cfRule>
    <cfRule type="containsText" dxfId="2664" priority="455" operator="containsText" text="Alto">
      <formula>NOT(ISERROR(SEARCH("Alto",J35)))</formula>
    </cfRule>
    <cfRule type="containsText" dxfId="2663" priority="456" operator="containsText" text="Extremo">
      <formula>NOT(ISERROR(SEARCH("Extremo",J35)))</formula>
    </cfRule>
    <cfRule type="colorScale" priority="457">
      <colorScale>
        <cfvo type="min"/>
        <cfvo type="max"/>
        <color rgb="FFFF7128"/>
        <color rgb="FFFFEF9C"/>
      </colorScale>
    </cfRule>
  </conditionalFormatting>
  <conditionalFormatting sqref="M35:M39">
    <cfRule type="containsText" dxfId="2662" priority="428" operator="containsText" text="Moderado">
      <formula>NOT(ISERROR(SEARCH("Moderado",M35)))</formula>
    </cfRule>
    <cfRule type="containsText" dxfId="2661" priority="448" operator="containsText" text="Bajo">
      <formula>NOT(ISERROR(SEARCH("Bajo",M35)))</formula>
    </cfRule>
    <cfRule type="containsText" dxfId="2660" priority="449" operator="containsText" text="Moderado">
      <formula>NOT(ISERROR(SEARCH("Moderado",M35)))</formula>
    </cfRule>
    <cfRule type="containsText" dxfId="2659" priority="450" operator="containsText" text="Alto">
      <formula>NOT(ISERROR(SEARCH("Alto",M35)))</formula>
    </cfRule>
    <cfRule type="containsText" dxfId="2658" priority="451" operator="containsText" text="Extremo">
      <formula>NOT(ISERROR(SEARCH("Extremo",M35)))</formula>
    </cfRule>
    <cfRule type="colorScale" priority="452">
      <colorScale>
        <cfvo type="min"/>
        <cfvo type="max"/>
        <color rgb="FFFF7128"/>
        <color rgb="FFFFEF9C"/>
      </colorScale>
    </cfRule>
  </conditionalFormatting>
  <conditionalFormatting sqref="N35">
    <cfRule type="containsText" dxfId="2657" priority="442" operator="containsText" text="3- Moderado">
      <formula>NOT(ISERROR(SEARCH("3- Moderado",N35)))</formula>
    </cfRule>
    <cfRule type="containsText" dxfId="2656" priority="443" operator="containsText" text="6- Moderado">
      <formula>NOT(ISERROR(SEARCH("6- Moderado",N35)))</formula>
    </cfRule>
    <cfRule type="containsText" dxfId="2655" priority="444" operator="containsText" text="4- Moderado">
      <formula>NOT(ISERROR(SEARCH("4- Moderado",N35)))</formula>
    </cfRule>
    <cfRule type="containsText" dxfId="2654" priority="445" operator="containsText" text="3- Bajo">
      <formula>NOT(ISERROR(SEARCH("3- Bajo",N35)))</formula>
    </cfRule>
    <cfRule type="containsText" dxfId="2653" priority="446" operator="containsText" text="4- Bajo">
      <formula>NOT(ISERROR(SEARCH("4- Bajo",N35)))</formula>
    </cfRule>
    <cfRule type="containsText" dxfId="2652" priority="447" operator="containsText" text="1- Bajo">
      <formula>NOT(ISERROR(SEARCH("1- Bajo",N35)))</formula>
    </cfRule>
  </conditionalFormatting>
  <conditionalFormatting sqref="H35:H39">
    <cfRule type="containsText" dxfId="2651" priority="429" operator="containsText" text="Muy Alta">
      <formula>NOT(ISERROR(SEARCH("Muy Alta",H35)))</formula>
    </cfRule>
    <cfRule type="containsText" dxfId="2650" priority="430" operator="containsText" text="Alta">
      <formula>NOT(ISERROR(SEARCH("Alta",H35)))</formula>
    </cfRule>
    <cfRule type="containsText" dxfId="2649" priority="431" operator="containsText" text="Muy Alta">
      <formula>NOT(ISERROR(SEARCH("Muy Alta",H35)))</formula>
    </cfRule>
    <cfRule type="containsText" dxfId="2648" priority="436" operator="containsText" text="Muy Baja">
      <formula>NOT(ISERROR(SEARCH("Muy Baja",H35)))</formula>
    </cfRule>
    <cfRule type="containsText" dxfId="2647" priority="437" operator="containsText" text="Baja">
      <formula>NOT(ISERROR(SEARCH("Baja",H35)))</formula>
    </cfRule>
    <cfRule type="containsText" dxfId="2646" priority="438" operator="containsText" text="Media">
      <formula>NOT(ISERROR(SEARCH("Media",H35)))</formula>
    </cfRule>
    <cfRule type="containsText" dxfId="2645" priority="439" operator="containsText" text="Alta">
      <formula>NOT(ISERROR(SEARCH("Alta",H35)))</formula>
    </cfRule>
    <cfRule type="containsText" dxfId="2644" priority="441" operator="containsText" text="Muy Alta">
      <formula>NOT(ISERROR(SEARCH("Muy Alta",H35)))</formula>
    </cfRule>
  </conditionalFormatting>
  <conditionalFormatting sqref="I35:I39">
    <cfRule type="containsText" dxfId="2643" priority="432" operator="containsText" text="Catastrófico">
      <formula>NOT(ISERROR(SEARCH("Catastrófico",I35)))</formula>
    </cfRule>
    <cfRule type="containsText" dxfId="2642" priority="433" operator="containsText" text="Mayor">
      <formula>NOT(ISERROR(SEARCH("Mayor",I35)))</formula>
    </cfRule>
    <cfRule type="containsText" dxfId="2641" priority="434" operator="containsText" text="Menor">
      <formula>NOT(ISERROR(SEARCH("Menor",I35)))</formula>
    </cfRule>
    <cfRule type="containsText" dxfId="2640" priority="435" operator="containsText" text="Leve">
      <formula>NOT(ISERROR(SEARCH("Leve",I35)))</formula>
    </cfRule>
    <cfRule type="containsText" dxfId="2639" priority="440" operator="containsText" text="Moderado">
      <formula>NOT(ISERROR(SEARCH("Moderado",I35)))</formula>
    </cfRule>
  </conditionalFormatting>
  <conditionalFormatting sqref="K35:K39">
    <cfRule type="containsText" dxfId="2638" priority="427" operator="containsText" text="Media">
      <formula>NOT(ISERROR(SEARCH("Media",K35)))</formula>
    </cfRule>
  </conditionalFormatting>
  <conditionalFormatting sqref="L35:L39">
    <cfRule type="containsText" dxfId="2637" priority="426" operator="containsText" text="Moderado">
      <formula>NOT(ISERROR(SEARCH("Moderado",L35)))</formula>
    </cfRule>
  </conditionalFormatting>
  <conditionalFormatting sqref="J35:J39">
    <cfRule type="containsText" dxfId="2636" priority="425" operator="containsText" text="Moderado">
      <formula>NOT(ISERROR(SEARCH("Moderado",J35)))</formula>
    </cfRule>
  </conditionalFormatting>
  <conditionalFormatting sqref="J35:J39">
    <cfRule type="containsText" dxfId="2635" priority="423" operator="containsText" text="Bajo">
      <formula>NOT(ISERROR(SEARCH("Bajo",J35)))</formula>
    </cfRule>
    <cfRule type="containsText" dxfId="2634" priority="424" operator="containsText" text="Extremo">
      <formula>NOT(ISERROR(SEARCH("Extremo",J35)))</formula>
    </cfRule>
  </conditionalFormatting>
  <conditionalFormatting sqref="K35:K39">
    <cfRule type="containsText" dxfId="2633" priority="421" operator="containsText" text="Baja">
      <formula>NOT(ISERROR(SEARCH("Baja",K35)))</formula>
    </cfRule>
    <cfRule type="containsText" dxfId="2632" priority="422" operator="containsText" text="Muy Baja">
      <formula>NOT(ISERROR(SEARCH("Muy Baja",K35)))</formula>
    </cfRule>
  </conditionalFormatting>
  <conditionalFormatting sqref="K35:K39">
    <cfRule type="containsText" dxfId="2631" priority="419" operator="containsText" text="Muy Alta">
      <formula>NOT(ISERROR(SEARCH("Muy Alta",K35)))</formula>
    </cfRule>
    <cfRule type="containsText" dxfId="2630" priority="420" operator="containsText" text="Alta">
      <formula>NOT(ISERROR(SEARCH("Alta",K35)))</formula>
    </cfRule>
  </conditionalFormatting>
  <conditionalFormatting sqref="L35:L39">
    <cfRule type="containsText" dxfId="2629" priority="415" operator="containsText" text="Catastrófico">
      <formula>NOT(ISERROR(SEARCH("Catastrófico",L35)))</formula>
    </cfRule>
    <cfRule type="containsText" dxfId="2628" priority="416" operator="containsText" text="Mayor">
      <formula>NOT(ISERROR(SEARCH("Mayor",L35)))</formula>
    </cfRule>
    <cfRule type="containsText" dxfId="2627" priority="417" operator="containsText" text="Menor">
      <formula>NOT(ISERROR(SEARCH("Menor",L35)))</formula>
    </cfRule>
    <cfRule type="containsText" dxfId="2626" priority="418" operator="containsText" text="Leve">
      <formula>NOT(ISERROR(SEARCH("Leve",L35)))</formula>
    </cfRule>
  </conditionalFormatting>
  <conditionalFormatting sqref="B35:G35">
    <cfRule type="containsText" dxfId="2625" priority="409" operator="containsText" text="3- Moderado">
      <formula>NOT(ISERROR(SEARCH("3- Moderado",B35)))</formula>
    </cfRule>
    <cfRule type="containsText" dxfId="2624" priority="410" operator="containsText" text="6- Moderado">
      <formula>NOT(ISERROR(SEARCH("6- Moderado",B35)))</formula>
    </cfRule>
    <cfRule type="containsText" dxfId="2623" priority="411" operator="containsText" text="4- Moderado">
      <formula>NOT(ISERROR(SEARCH("4- Moderado",B35)))</formula>
    </cfRule>
    <cfRule type="containsText" dxfId="2622" priority="412" operator="containsText" text="3- Bajo">
      <formula>NOT(ISERROR(SEARCH("3- Bajo",B35)))</formula>
    </cfRule>
    <cfRule type="containsText" dxfId="2621" priority="413" operator="containsText" text="4- Bajo">
      <formula>NOT(ISERROR(SEARCH("4- Bajo",B35)))</formula>
    </cfRule>
    <cfRule type="containsText" dxfId="2620" priority="414" operator="containsText" text="1- Bajo">
      <formula>NOT(ISERROR(SEARCH("1- Bajo",B35)))</formula>
    </cfRule>
  </conditionalFormatting>
  <conditionalFormatting sqref="K40:L40">
    <cfRule type="containsText" dxfId="2619" priority="403" operator="containsText" text="3- Moderado">
      <formula>NOT(ISERROR(SEARCH("3- Moderado",K40)))</formula>
    </cfRule>
    <cfRule type="containsText" dxfId="2618" priority="404" operator="containsText" text="6- Moderado">
      <formula>NOT(ISERROR(SEARCH("6- Moderado",K40)))</formula>
    </cfRule>
    <cfRule type="containsText" dxfId="2617" priority="405" operator="containsText" text="4- Moderado">
      <formula>NOT(ISERROR(SEARCH("4- Moderado",K40)))</formula>
    </cfRule>
    <cfRule type="containsText" dxfId="2616" priority="406" operator="containsText" text="3- Bajo">
      <formula>NOT(ISERROR(SEARCH("3- Bajo",K40)))</formula>
    </cfRule>
    <cfRule type="containsText" dxfId="2615" priority="407" operator="containsText" text="4- Bajo">
      <formula>NOT(ISERROR(SEARCH("4- Bajo",K40)))</formula>
    </cfRule>
    <cfRule type="containsText" dxfId="2614" priority="408" operator="containsText" text="1- Bajo">
      <formula>NOT(ISERROR(SEARCH("1- Bajo",K40)))</formula>
    </cfRule>
  </conditionalFormatting>
  <conditionalFormatting sqref="H40:I40">
    <cfRule type="containsText" dxfId="2613" priority="397" operator="containsText" text="3- Moderado">
      <formula>NOT(ISERROR(SEARCH("3- Moderado",H40)))</formula>
    </cfRule>
    <cfRule type="containsText" dxfId="2612" priority="398" operator="containsText" text="6- Moderado">
      <formula>NOT(ISERROR(SEARCH("6- Moderado",H40)))</formula>
    </cfRule>
    <cfRule type="containsText" dxfId="2611" priority="399" operator="containsText" text="4- Moderado">
      <formula>NOT(ISERROR(SEARCH("4- Moderado",H40)))</formula>
    </cfRule>
    <cfRule type="containsText" dxfId="2610" priority="400" operator="containsText" text="3- Bajo">
      <formula>NOT(ISERROR(SEARCH("3- Bajo",H40)))</formula>
    </cfRule>
    <cfRule type="containsText" dxfId="2609" priority="401" operator="containsText" text="4- Bajo">
      <formula>NOT(ISERROR(SEARCH("4- Bajo",H40)))</formula>
    </cfRule>
    <cfRule type="containsText" dxfId="2608" priority="402" operator="containsText" text="1- Bajo">
      <formula>NOT(ISERROR(SEARCH("1- Bajo",H40)))</formula>
    </cfRule>
  </conditionalFormatting>
  <conditionalFormatting sqref="A40">
    <cfRule type="containsText" dxfId="2607" priority="391" operator="containsText" text="3- Moderado">
      <formula>NOT(ISERROR(SEARCH("3- Moderado",A40)))</formula>
    </cfRule>
    <cfRule type="containsText" dxfId="2606" priority="392" operator="containsText" text="6- Moderado">
      <formula>NOT(ISERROR(SEARCH("6- Moderado",A40)))</formula>
    </cfRule>
    <cfRule type="containsText" dxfId="2605" priority="393" operator="containsText" text="4- Moderado">
      <formula>NOT(ISERROR(SEARCH("4- Moderado",A40)))</formula>
    </cfRule>
    <cfRule type="containsText" dxfId="2604" priority="394" operator="containsText" text="3- Bajo">
      <formula>NOT(ISERROR(SEARCH("3- Bajo",A40)))</formula>
    </cfRule>
    <cfRule type="containsText" dxfId="2603" priority="395" operator="containsText" text="4- Bajo">
      <formula>NOT(ISERROR(SEARCH("4- Bajo",A40)))</formula>
    </cfRule>
    <cfRule type="containsText" dxfId="2602" priority="396" operator="containsText" text="1- Bajo">
      <formula>NOT(ISERROR(SEARCH("1- Bajo",A40)))</formula>
    </cfRule>
  </conditionalFormatting>
  <conditionalFormatting sqref="J40:J44">
    <cfRule type="containsText" dxfId="2601" priority="386" operator="containsText" text="Bajo">
      <formula>NOT(ISERROR(SEARCH("Bajo",J40)))</formula>
    </cfRule>
    <cfRule type="containsText" dxfId="2600" priority="387" operator="containsText" text="Moderado">
      <formula>NOT(ISERROR(SEARCH("Moderado",J40)))</formula>
    </cfRule>
    <cfRule type="containsText" dxfId="2599" priority="388" operator="containsText" text="Alto">
      <formula>NOT(ISERROR(SEARCH("Alto",J40)))</formula>
    </cfRule>
    <cfRule type="containsText" dxfId="2598" priority="389" operator="containsText" text="Extremo">
      <formula>NOT(ISERROR(SEARCH("Extremo",J40)))</formula>
    </cfRule>
    <cfRule type="colorScale" priority="390">
      <colorScale>
        <cfvo type="min"/>
        <cfvo type="max"/>
        <color rgb="FFFF7128"/>
        <color rgb="FFFFEF9C"/>
      </colorScale>
    </cfRule>
  </conditionalFormatting>
  <conditionalFormatting sqref="M40:M44">
    <cfRule type="containsText" dxfId="2597" priority="361" operator="containsText" text="Moderado">
      <formula>NOT(ISERROR(SEARCH("Moderado",M40)))</formula>
    </cfRule>
    <cfRule type="containsText" dxfId="2596" priority="381" operator="containsText" text="Bajo">
      <formula>NOT(ISERROR(SEARCH("Bajo",M40)))</formula>
    </cfRule>
    <cfRule type="containsText" dxfId="2595" priority="382" operator="containsText" text="Moderado">
      <formula>NOT(ISERROR(SEARCH("Moderado",M40)))</formula>
    </cfRule>
    <cfRule type="containsText" dxfId="2594" priority="383" operator="containsText" text="Alto">
      <formula>NOT(ISERROR(SEARCH("Alto",M40)))</formula>
    </cfRule>
    <cfRule type="containsText" dxfId="2593" priority="384" operator="containsText" text="Extremo">
      <formula>NOT(ISERROR(SEARCH("Extremo",M40)))</formula>
    </cfRule>
    <cfRule type="colorScale" priority="385">
      <colorScale>
        <cfvo type="min"/>
        <cfvo type="max"/>
        <color rgb="FFFF7128"/>
        <color rgb="FFFFEF9C"/>
      </colorScale>
    </cfRule>
  </conditionalFormatting>
  <conditionalFormatting sqref="N40">
    <cfRule type="containsText" dxfId="2592" priority="375" operator="containsText" text="3- Moderado">
      <formula>NOT(ISERROR(SEARCH("3- Moderado",N40)))</formula>
    </cfRule>
    <cfRule type="containsText" dxfId="2591" priority="376" operator="containsText" text="6- Moderado">
      <formula>NOT(ISERROR(SEARCH("6- Moderado",N40)))</formula>
    </cfRule>
    <cfRule type="containsText" dxfId="2590" priority="377" operator="containsText" text="4- Moderado">
      <formula>NOT(ISERROR(SEARCH("4- Moderado",N40)))</formula>
    </cfRule>
    <cfRule type="containsText" dxfId="2589" priority="378" operator="containsText" text="3- Bajo">
      <formula>NOT(ISERROR(SEARCH("3- Bajo",N40)))</formula>
    </cfRule>
    <cfRule type="containsText" dxfId="2588" priority="379" operator="containsText" text="4- Bajo">
      <formula>NOT(ISERROR(SEARCH("4- Bajo",N40)))</formula>
    </cfRule>
    <cfRule type="containsText" dxfId="2587" priority="380" operator="containsText" text="1- Bajo">
      <formula>NOT(ISERROR(SEARCH("1- Bajo",N40)))</formula>
    </cfRule>
  </conditionalFormatting>
  <conditionalFormatting sqref="H40:H44">
    <cfRule type="containsText" dxfId="2586" priority="362" operator="containsText" text="Muy Alta">
      <formula>NOT(ISERROR(SEARCH("Muy Alta",H40)))</formula>
    </cfRule>
    <cfRule type="containsText" dxfId="2585" priority="363" operator="containsText" text="Alta">
      <formula>NOT(ISERROR(SEARCH("Alta",H40)))</formula>
    </cfRule>
    <cfRule type="containsText" dxfId="2584" priority="364" operator="containsText" text="Muy Alta">
      <formula>NOT(ISERROR(SEARCH("Muy Alta",H40)))</formula>
    </cfRule>
    <cfRule type="containsText" dxfId="2583" priority="369" operator="containsText" text="Muy Baja">
      <formula>NOT(ISERROR(SEARCH("Muy Baja",H40)))</formula>
    </cfRule>
    <cfRule type="containsText" dxfId="2582" priority="370" operator="containsText" text="Baja">
      <formula>NOT(ISERROR(SEARCH("Baja",H40)))</formula>
    </cfRule>
    <cfRule type="containsText" dxfId="2581" priority="371" operator="containsText" text="Media">
      <formula>NOT(ISERROR(SEARCH("Media",H40)))</formula>
    </cfRule>
    <cfRule type="containsText" dxfId="2580" priority="372" operator="containsText" text="Alta">
      <formula>NOT(ISERROR(SEARCH("Alta",H40)))</formula>
    </cfRule>
    <cfRule type="containsText" dxfId="2579" priority="374" operator="containsText" text="Muy Alta">
      <formula>NOT(ISERROR(SEARCH("Muy Alta",H40)))</formula>
    </cfRule>
  </conditionalFormatting>
  <conditionalFormatting sqref="I40:I44">
    <cfRule type="containsText" dxfId="2578" priority="365" operator="containsText" text="Catastrófico">
      <formula>NOT(ISERROR(SEARCH("Catastrófico",I40)))</formula>
    </cfRule>
    <cfRule type="containsText" dxfId="2577" priority="366" operator="containsText" text="Mayor">
      <formula>NOT(ISERROR(SEARCH("Mayor",I40)))</formula>
    </cfRule>
    <cfRule type="containsText" dxfId="2576" priority="367" operator="containsText" text="Menor">
      <formula>NOT(ISERROR(SEARCH("Menor",I40)))</formula>
    </cfRule>
    <cfRule type="containsText" dxfId="2575" priority="368" operator="containsText" text="Leve">
      <formula>NOT(ISERROR(SEARCH("Leve",I40)))</formula>
    </cfRule>
    <cfRule type="containsText" dxfId="2574" priority="373" operator="containsText" text="Moderado">
      <formula>NOT(ISERROR(SEARCH("Moderado",I40)))</formula>
    </cfRule>
  </conditionalFormatting>
  <conditionalFormatting sqref="K40:K44">
    <cfRule type="containsText" dxfId="2573" priority="360" operator="containsText" text="Media">
      <formula>NOT(ISERROR(SEARCH("Media",K40)))</formula>
    </cfRule>
  </conditionalFormatting>
  <conditionalFormatting sqref="L40:L44">
    <cfRule type="containsText" dxfId="2572" priority="359" operator="containsText" text="Moderado">
      <formula>NOT(ISERROR(SEARCH("Moderado",L40)))</formula>
    </cfRule>
  </conditionalFormatting>
  <conditionalFormatting sqref="J40:J44">
    <cfRule type="containsText" dxfId="2571" priority="358" operator="containsText" text="Moderado">
      <formula>NOT(ISERROR(SEARCH("Moderado",J40)))</formula>
    </cfRule>
  </conditionalFormatting>
  <conditionalFormatting sqref="J40:J44">
    <cfRule type="containsText" dxfId="2570" priority="356" operator="containsText" text="Bajo">
      <formula>NOT(ISERROR(SEARCH("Bajo",J40)))</formula>
    </cfRule>
    <cfRule type="containsText" dxfId="2569" priority="357" operator="containsText" text="Extremo">
      <formula>NOT(ISERROR(SEARCH("Extremo",J40)))</formula>
    </cfRule>
  </conditionalFormatting>
  <conditionalFormatting sqref="K40:K44">
    <cfRule type="containsText" dxfId="2568" priority="354" operator="containsText" text="Baja">
      <formula>NOT(ISERROR(SEARCH("Baja",K40)))</formula>
    </cfRule>
    <cfRule type="containsText" dxfId="2567" priority="355" operator="containsText" text="Muy Baja">
      <formula>NOT(ISERROR(SEARCH("Muy Baja",K40)))</formula>
    </cfRule>
  </conditionalFormatting>
  <conditionalFormatting sqref="K40:K44">
    <cfRule type="containsText" dxfId="2566" priority="352" operator="containsText" text="Muy Alta">
      <formula>NOT(ISERROR(SEARCH("Muy Alta",K40)))</formula>
    </cfRule>
    <cfRule type="containsText" dxfId="2565" priority="353" operator="containsText" text="Alta">
      <formula>NOT(ISERROR(SEARCH("Alta",K40)))</formula>
    </cfRule>
  </conditionalFormatting>
  <conditionalFormatting sqref="L40:L44">
    <cfRule type="containsText" dxfId="2564" priority="348" operator="containsText" text="Catastrófico">
      <formula>NOT(ISERROR(SEARCH("Catastrófico",L40)))</formula>
    </cfRule>
    <cfRule type="containsText" dxfId="2563" priority="349" operator="containsText" text="Mayor">
      <formula>NOT(ISERROR(SEARCH("Mayor",L40)))</formula>
    </cfRule>
    <cfRule type="containsText" dxfId="2562" priority="350" operator="containsText" text="Menor">
      <formula>NOT(ISERROR(SEARCH("Menor",L40)))</formula>
    </cfRule>
    <cfRule type="containsText" dxfId="2561" priority="351" operator="containsText" text="Leve">
      <formula>NOT(ISERROR(SEARCH("Leve",L40)))</formula>
    </cfRule>
  </conditionalFormatting>
  <conditionalFormatting sqref="B40:G40">
    <cfRule type="containsText" dxfId="2560" priority="342" operator="containsText" text="3- Moderado">
      <formula>NOT(ISERROR(SEARCH("3- Moderado",B40)))</formula>
    </cfRule>
    <cfRule type="containsText" dxfId="2559" priority="343" operator="containsText" text="6- Moderado">
      <formula>NOT(ISERROR(SEARCH("6- Moderado",B40)))</formula>
    </cfRule>
    <cfRule type="containsText" dxfId="2558" priority="344" operator="containsText" text="4- Moderado">
      <formula>NOT(ISERROR(SEARCH("4- Moderado",B40)))</formula>
    </cfRule>
    <cfRule type="containsText" dxfId="2557" priority="345" operator="containsText" text="3- Bajo">
      <formula>NOT(ISERROR(SEARCH("3- Bajo",B40)))</formula>
    </cfRule>
    <cfRule type="containsText" dxfId="2556" priority="346" operator="containsText" text="4- Bajo">
      <formula>NOT(ISERROR(SEARCH("4- Bajo",B40)))</formula>
    </cfRule>
    <cfRule type="containsText" dxfId="2555" priority="347" operator="containsText" text="1- Bajo">
      <formula>NOT(ISERROR(SEARCH("1- Bajo",B40)))</formula>
    </cfRule>
  </conditionalFormatting>
  <conditionalFormatting sqref="K45:L45">
    <cfRule type="containsText" dxfId="2554" priority="336" operator="containsText" text="3- Moderado">
      <formula>NOT(ISERROR(SEARCH("3- Moderado",K45)))</formula>
    </cfRule>
    <cfRule type="containsText" dxfId="2553" priority="337" operator="containsText" text="6- Moderado">
      <formula>NOT(ISERROR(SEARCH("6- Moderado",K45)))</formula>
    </cfRule>
    <cfRule type="containsText" dxfId="2552" priority="338" operator="containsText" text="4- Moderado">
      <formula>NOT(ISERROR(SEARCH("4- Moderado",K45)))</formula>
    </cfRule>
    <cfRule type="containsText" dxfId="2551" priority="339" operator="containsText" text="3- Bajo">
      <formula>NOT(ISERROR(SEARCH("3- Bajo",K45)))</formula>
    </cfRule>
    <cfRule type="containsText" dxfId="2550" priority="340" operator="containsText" text="4- Bajo">
      <formula>NOT(ISERROR(SEARCH("4- Bajo",K45)))</formula>
    </cfRule>
    <cfRule type="containsText" dxfId="2549" priority="341" operator="containsText" text="1- Bajo">
      <formula>NOT(ISERROR(SEARCH("1- Bajo",K45)))</formula>
    </cfRule>
  </conditionalFormatting>
  <conditionalFormatting sqref="H45:I45">
    <cfRule type="containsText" dxfId="2548" priority="330" operator="containsText" text="3- Moderado">
      <formula>NOT(ISERROR(SEARCH("3- Moderado",H45)))</formula>
    </cfRule>
    <cfRule type="containsText" dxfId="2547" priority="331" operator="containsText" text="6- Moderado">
      <formula>NOT(ISERROR(SEARCH("6- Moderado",H45)))</formula>
    </cfRule>
    <cfRule type="containsText" dxfId="2546" priority="332" operator="containsText" text="4- Moderado">
      <formula>NOT(ISERROR(SEARCH("4- Moderado",H45)))</formula>
    </cfRule>
    <cfRule type="containsText" dxfId="2545" priority="333" operator="containsText" text="3- Bajo">
      <formula>NOT(ISERROR(SEARCH("3- Bajo",H45)))</formula>
    </cfRule>
    <cfRule type="containsText" dxfId="2544" priority="334" operator="containsText" text="4- Bajo">
      <formula>NOT(ISERROR(SEARCH("4- Bajo",H45)))</formula>
    </cfRule>
    <cfRule type="containsText" dxfId="2543" priority="335" operator="containsText" text="1- Bajo">
      <formula>NOT(ISERROR(SEARCH("1- Bajo",H45)))</formula>
    </cfRule>
  </conditionalFormatting>
  <conditionalFormatting sqref="A45">
    <cfRule type="containsText" dxfId="2542" priority="324" operator="containsText" text="3- Moderado">
      <formula>NOT(ISERROR(SEARCH("3- Moderado",A45)))</formula>
    </cfRule>
    <cfRule type="containsText" dxfId="2541" priority="325" operator="containsText" text="6- Moderado">
      <formula>NOT(ISERROR(SEARCH("6- Moderado",A45)))</formula>
    </cfRule>
    <cfRule type="containsText" dxfId="2540" priority="326" operator="containsText" text="4- Moderado">
      <formula>NOT(ISERROR(SEARCH("4- Moderado",A45)))</formula>
    </cfRule>
    <cfRule type="containsText" dxfId="2539" priority="327" operator="containsText" text="3- Bajo">
      <formula>NOT(ISERROR(SEARCH("3- Bajo",A45)))</formula>
    </cfRule>
    <cfRule type="containsText" dxfId="2538" priority="328" operator="containsText" text="4- Bajo">
      <formula>NOT(ISERROR(SEARCH("4- Bajo",A45)))</formula>
    </cfRule>
    <cfRule type="containsText" dxfId="2537" priority="329" operator="containsText" text="1- Bajo">
      <formula>NOT(ISERROR(SEARCH("1- Bajo",A45)))</formula>
    </cfRule>
  </conditionalFormatting>
  <conditionalFormatting sqref="J45:J49">
    <cfRule type="containsText" dxfId="2536" priority="319" operator="containsText" text="Bajo">
      <formula>NOT(ISERROR(SEARCH("Bajo",J45)))</formula>
    </cfRule>
    <cfRule type="containsText" dxfId="2535" priority="320" operator="containsText" text="Moderado">
      <formula>NOT(ISERROR(SEARCH("Moderado",J45)))</formula>
    </cfRule>
    <cfRule type="containsText" dxfId="2534" priority="321" operator="containsText" text="Alto">
      <formula>NOT(ISERROR(SEARCH("Alto",J45)))</formula>
    </cfRule>
    <cfRule type="containsText" dxfId="2533" priority="322" operator="containsText" text="Extremo">
      <formula>NOT(ISERROR(SEARCH("Extremo",J45)))</formula>
    </cfRule>
    <cfRule type="colorScale" priority="323">
      <colorScale>
        <cfvo type="min"/>
        <cfvo type="max"/>
        <color rgb="FFFF7128"/>
        <color rgb="FFFFEF9C"/>
      </colorScale>
    </cfRule>
  </conditionalFormatting>
  <conditionalFormatting sqref="M45:M49">
    <cfRule type="containsText" dxfId="2532" priority="294" operator="containsText" text="Moderado">
      <formula>NOT(ISERROR(SEARCH("Moderado",M45)))</formula>
    </cfRule>
    <cfRule type="containsText" dxfId="2531" priority="314" operator="containsText" text="Bajo">
      <formula>NOT(ISERROR(SEARCH("Bajo",M45)))</formula>
    </cfRule>
    <cfRule type="containsText" dxfId="2530" priority="315" operator="containsText" text="Moderado">
      <formula>NOT(ISERROR(SEARCH("Moderado",M45)))</formula>
    </cfRule>
    <cfRule type="containsText" dxfId="2529" priority="316" operator="containsText" text="Alto">
      <formula>NOT(ISERROR(SEARCH("Alto",M45)))</formula>
    </cfRule>
    <cfRule type="containsText" dxfId="2528" priority="317" operator="containsText" text="Extremo">
      <formula>NOT(ISERROR(SEARCH("Extremo",M45)))</formula>
    </cfRule>
    <cfRule type="colorScale" priority="318">
      <colorScale>
        <cfvo type="min"/>
        <cfvo type="max"/>
        <color rgb="FFFF7128"/>
        <color rgb="FFFFEF9C"/>
      </colorScale>
    </cfRule>
  </conditionalFormatting>
  <conditionalFormatting sqref="N45">
    <cfRule type="containsText" dxfId="2527" priority="308" operator="containsText" text="3- Moderado">
      <formula>NOT(ISERROR(SEARCH("3- Moderado",N45)))</formula>
    </cfRule>
    <cfRule type="containsText" dxfId="2526" priority="309" operator="containsText" text="6- Moderado">
      <formula>NOT(ISERROR(SEARCH("6- Moderado",N45)))</formula>
    </cfRule>
    <cfRule type="containsText" dxfId="2525" priority="310" operator="containsText" text="4- Moderado">
      <formula>NOT(ISERROR(SEARCH("4- Moderado",N45)))</formula>
    </cfRule>
    <cfRule type="containsText" dxfId="2524" priority="311" operator="containsText" text="3- Bajo">
      <formula>NOT(ISERROR(SEARCH("3- Bajo",N45)))</formula>
    </cfRule>
    <cfRule type="containsText" dxfId="2523" priority="312" operator="containsText" text="4- Bajo">
      <formula>NOT(ISERROR(SEARCH("4- Bajo",N45)))</formula>
    </cfRule>
    <cfRule type="containsText" dxfId="2522" priority="313" operator="containsText" text="1- Bajo">
      <formula>NOT(ISERROR(SEARCH("1- Bajo",N45)))</formula>
    </cfRule>
  </conditionalFormatting>
  <conditionalFormatting sqref="H45:H49">
    <cfRule type="containsText" dxfId="2521" priority="295" operator="containsText" text="Muy Alta">
      <formula>NOT(ISERROR(SEARCH("Muy Alta",H45)))</formula>
    </cfRule>
    <cfRule type="containsText" dxfId="2520" priority="296" operator="containsText" text="Alta">
      <formula>NOT(ISERROR(SEARCH("Alta",H45)))</formula>
    </cfRule>
    <cfRule type="containsText" dxfId="2519" priority="297" operator="containsText" text="Muy Alta">
      <formula>NOT(ISERROR(SEARCH("Muy Alta",H45)))</formula>
    </cfRule>
    <cfRule type="containsText" dxfId="2518" priority="302" operator="containsText" text="Muy Baja">
      <formula>NOT(ISERROR(SEARCH("Muy Baja",H45)))</formula>
    </cfRule>
    <cfRule type="containsText" dxfId="2517" priority="303" operator="containsText" text="Baja">
      <formula>NOT(ISERROR(SEARCH("Baja",H45)))</formula>
    </cfRule>
    <cfRule type="containsText" dxfId="2516" priority="304" operator="containsText" text="Media">
      <formula>NOT(ISERROR(SEARCH("Media",H45)))</formula>
    </cfRule>
    <cfRule type="containsText" dxfId="2515" priority="305" operator="containsText" text="Alta">
      <formula>NOT(ISERROR(SEARCH("Alta",H45)))</formula>
    </cfRule>
    <cfRule type="containsText" dxfId="2514" priority="307" operator="containsText" text="Muy Alta">
      <formula>NOT(ISERROR(SEARCH("Muy Alta",H45)))</formula>
    </cfRule>
  </conditionalFormatting>
  <conditionalFormatting sqref="I45:I49">
    <cfRule type="containsText" dxfId="2513" priority="298" operator="containsText" text="Catastrófico">
      <formula>NOT(ISERROR(SEARCH("Catastrófico",I45)))</formula>
    </cfRule>
    <cfRule type="containsText" dxfId="2512" priority="299" operator="containsText" text="Mayor">
      <formula>NOT(ISERROR(SEARCH("Mayor",I45)))</formula>
    </cfRule>
    <cfRule type="containsText" dxfId="2511" priority="300" operator="containsText" text="Menor">
      <formula>NOT(ISERROR(SEARCH("Menor",I45)))</formula>
    </cfRule>
    <cfRule type="containsText" dxfId="2510" priority="301" operator="containsText" text="Leve">
      <formula>NOT(ISERROR(SEARCH("Leve",I45)))</formula>
    </cfRule>
    <cfRule type="containsText" dxfId="2509" priority="306" operator="containsText" text="Moderado">
      <formula>NOT(ISERROR(SEARCH("Moderado",I45)))</formula>
    </cfRule>
  </conditionalFormatting>
  <conditionalFormatting sqref="K45:K49">
    <cfRule type="containsText" dxfId="2508" priority="293" operator="containsText" text="Media">
      <formula>NOT(ISERROR(SEARCH("Media",K45)))</formula>
    </cfRule>
  </conditionalFormatting>
  <conditionalFormatting sqref="L45:L49">
    <cfRule type="containsText" dxfId="2507" priority="292" operator="containsText" text="Moderado">
      <formula>NOT(ISERROR(SEARCH("Moderado",L45)))</formula>
    </cfRule>
  </conditionalFormatting>
  <conditionalFormatting sqref="J45:J49">
    <cfRule type="containsText" dxfId="2506" priority="291" operator="containsText" text="Moderado">
      <formula>NOT(ISERROR(SEARCH("Moderado",J45)))</formula>
    </cfRule>
  </conditionalFormatting>
  <conditionalFormatting sqref="J45:J49">
    <cfRule type="containsText" dxfId="2505" priority="289" operator="containsText" text="Bajo">
      <formula>NOT(ISERROR(SEARCH("Bajo",J45)))</formula>
    </cfRule>
    <cfRule type="containsText" dxfId="2504" priority="290" operator="containsText" text="Extremo">
      <formula>NOT(ISERROR(SEARCH("Extremo",J45)))</formula>
    </cfRule>
  </conditionalFormatting>
  <conditionalFormatting sqref="K45:K49">
    <cfRule type="containsText" dxfId="2503" priority="287" operator="containsText" text="Baja">
      <formula>NOT(ISERROR(SEARCH("Baja",K45)))</formula>
    </cfRule>
    <cfRule type="containsText" dxfId="2502" priority="288" operator="containsText" text="Muy Baja">
      <formula>NOT(ISERROR(SEARCH("Muy Baja",K45)))</formula>
    </cfRule>
  </conditionalFormatting>
  <conditionalFormatting sqref="K45:K49">
    <cfRule type="containsText" dxfId="2501" priority="285" operator="containsText" text="Muy Alta">
      <formula>NOT(ISERROR(SEARCH("Muy Alta",K45)))</formula>
    </cfRule>
    <cfRule type="containsText" dxfId="2500" priority="286" operator="containsText" text="Alta">
      <formula>NOT(ISERROR(SEARCH("Alta",K45)))</formula>
    </cfRule>
  </conditionalFormatting>
  <conditionalFormatting sqref="L45:L49">
    <cfRule type="containsText" dxfId="2499" priority="281" operator="containsText" text="Catastrófico">
      <formula>NOT(ISERROR(SEARCH("Catastrófico",L45)))</formula>
    </cfRule>
    <cfRule type="containsText" dxfId="2498" priority="282" operator="containsText" text="Mayor">
      <formula>NOT(ISERROR(SEARCH("Mayor",L45)))</formula>
    </cfRule>
    <cfRule type="containsText" dxfId="2497" priority="283" operator="containsText" text="Menor">
      <formula>NOT(ISERROR(SEARCH("Menor",L45)))</formula>
    </cfRule>
    <cfRule type="containsText" dxfId="2496" priority="284" operator="containsText" text="Leve">
      <formula>NOT(ISERROR(SEARCH("Leve",L45)))</formula>
    </cfRule>
  </conditionalFormatting>
  <conditionalFormatting sqref="B45:G45">
    <cfRule type="containsText" dxfId="2495" priority="275" operator="containsText" text="3- Moderado">
      <formula>NOT(ISERROR(SEARCH("3- Moderado",B45)))</formula>
    </cfRule>
    <cfRule type="containsText" dxfId="2494" priority="276" operator="containsText" text="6- Moderado">
      <formula>NOT(ISERROR(SEARCH("6- Moderado",B45)))</formula>
    </cfRule>
    <cfRule type="containsText" dxfId="2493" priority="277" operator="containsText" text="4- Moderado">
      <formula>NOT(ISERROR(SEARCH("4- Moderado",B45)))</formula>
    </cfRule>
    <cfRule type="containsText" dxfId="2492" priority="278" operator="containsText" text="3- Bajo">
      <formula>NOT(ISERROR(SEARCH("3- Bajo",B45)))</formula>
    </cfRule>
    <cfRule type="containsText" dxfId="2491" priority="279" operator="containsText" text="4- Bajo">
      <formula>NOT(ISERROR(SEARCH("4- Bajo",B45)))</formula>
    </cfRule>
    <cfRule type="containsText" dxfId="2490" priority="280" operator="containsText" text="1- Bajo">
      <formula>NOT(ISERROR(SEARCH("1- Bajo",B45)))</formula>
    </cfRule>
  </conditionalFormatting>
  <conditionalFormatting sqref="K50:L50">
    <cfRule type="containsText" dxfId="2489" priority="269" operator="containsText" text="3- Moderado">
      <formula>NOT(ISERROR(SEARCH("3- Moderado",K50)))</formula>
    </cfRule>
    <cfRule type="containsText" dxfId="2488" priority="270" operator="containsText" text="6- Moderado">
      <formula>NOT(ISERROR(SEARCH("6- Moderado",K50)))</formula>
    </cfRule>
    <cfRule type="containsText" dxfId="2487" priority="271" operator="containsText" text="4- Moderado">
      <formula>NOT(ISERROR(SEARCH("4- Moderado",K50)))</formula>
    </cfRule>
    <cfRule type="containsText" dxfId="2486" priority="272" operator="containsText" text="3- Bajo">
      <formula>NOT(ISERROR(SEARCH("3- Bajo",K50)))</formula>
    </cfRule>
    <cfRule type="containsText" dxfId="2485" priority="273" operator="containsText" text="4- Bajo">
      <formula>NOT(ISERROR(SEARCH("4- Bajo",K50)))</formula>
    </cfRule>
    <cfRule type="containsText" dxfId="2484" priority="274" operator="containsText" text="1- Bajo">
      <formula>NOT(ISERROR(SEARCH("1- Bajo",K50)))</formula>
    </cfRule>
  </conditionalFormatting>
  <conditionalFormatting sqref="H50:I50">
    <cfRule type="containsText" dxfId="2483" priority="263" operator="containsText" text="3- Moderado">
      <formula>NOT(ISERROR(SEARCH("3- Moderado",H50)))</formula>
    </cfRule>
    <cfRule type="containsText" dxfId="2482" priority="264" operator="containsText" text="6- Moderado">
      <formula>NOT(ISERROR(SEARCH("6- Moderado",H50)))</formula>
    </cfRule>
    <cfRule type="containsText" dxfId="2481" priority="265" operator="containsText" text="4- Moderado">
      <formula>NOT(ISERROR(SEARCH("4- Moderado",H50)))</formula>
    </cfRule>
    <cfRule type="containsText" dxfId="2480" priority="266" operator="containsText" text="3- Bajo">
      <formula>NOT(ISERROR(SEARCH("3- Bajo",H50)))</formula>
    </cfRule>
    <cfRule type="containsText" dxfId="2479" priority="267" operator="containsText" text="4- Bajo">
      <formula>NOT(ISERROR(SEARCH("4- Bajo",H50)))</formula>
    </cfRule>
    <cfRule type="containsText" dxfId="2478" priority="268" operator="containsText" text="1- Bajo">
      <formula>NOT(ISERROR(SEARCH("1- Bajo",H50)))</formula>
    </cfRule>
  </conditionalFormatting>
  <conditionalFormatting sqref="A50">
    <cfRule type="containsText" dxfId="2477" priority="257" operator="containsText" text="3- Moderado">
      <formula>NOT(ISERROR(SEARCH("3- Moderado",A50)))</formula>
    </cfRule>
    <cfRule type="containsText" dxfId="2476" priority="258" operator="containsText" text="6- Moderado">
      <formula>NOT(ISERROR(SEARCH("6- Moderado",A50)))</formula>
    </cfRule>
    <cfRule type="containsText" dxfId="2475" priority="259" operator="containsText" text="4- Moderado">
      <formula>NOT(ISERROR(SEARCH("4- Moderado",A50)))</formula>
    </cfRule>
    <cfRule type="containsText" dxfId="2474" priority="260" operator="containsText" text="3- Bajo">
      <formula>NOT(ISERROR(SEARCH("3- Bajo",A50)))</formula>
    </cfRule>
    <cfRule type="containsText" dxfId="2473" priority="261" operator="containsText" text="4- Bajo">
      <formula>NOT(ISERROR(SEARCH("4- Bajo",A50)))</formula>
    </cfRule>
    <cfRule type="containsText" dxfId="2472" priority="262" operator="containsText" text="1- Bajo">
      <formula>NOT(ISERROR(SEARCH("1- Bajo",A50)))</formula>
    </cfRule>
  </conditionalFormatting>
  <conditionalFormatting sqref="J50:J54">
    <cfRule type="containsText" dxfId="2471" priority="252" operator="containsText" text="Bajo">
      <formula>NOT(ISERROR(SEARCH("Bajo",J50)))</formula>
    </cfRule>
    <cfRule type="containsText" dxfId="2470" priority="253" operator="containsText" text="Moderado">
      <formula>NOT(ISERROR(SEARCH("Moderado",J50)))</formula>
    </cfRule>
    <cfRule type="containsText" dxfId="2469" priority="254" operator="containsText" text="Alto">
      <formula>NOT(ISERROR(SEARCH("Alto",J50)))</formula>
    </cfRule>
    <cfRule type="containsText" dxfId="2468" priority="255" operator="containsText" text="Extremo">
      <formula>NOT(ISERROR(SEARCH("Extremo",J50)))</formula>
    </cfRule>
    <cfRule type="colorScale" priority="256">
      <colorScale>
        <cfvo type="min"/>
        <cfvo type="max"/>
        <color rgb="FFFF7128"/>
        <color rgb="FFFFEF9C"/>
      </colorScale>
    </cfRule>
  </conditionalFormatting>
  <conditionalFormatting sqref="M50:M54">
    <cfRule type="containsText" dxfId="2467" priority="227" operator="containsText" text="Moderado">
      <formula>NOT(ISERROR(SEARCH("Moderado",M50)))</formula>
    </cfRule>
    <cfRule type="containsText" dxfId="2466" priority="247" operator="containsText" text="Bajo">
      <formula>NOT(ISERROR(SEARCH("Bajo",M50)))</formula>
    </cfRule>
    <cfRule type="containsText" dxfId="2465" priority="248" operator="containsText" text="Moderado">
      <formula>NOT(ISERROR(SEARCH("Moderado",M50)))</formula>
    </cfRule>
    <cfRule type="containsText" dxfId="2464" priority="249" operator="containsText" text="Alto">
      <formula>NOT(ISERROR(SEARCH("Alto",M50)))</formula>
    </cfRule>
    <cfRule type="containsText" dxfId="2463" priority="250" operator="containsText" text="Extremo">
      <formula>NOT(ISERROR(SEARCH("Extremo",M50)))</formula>
    </cfRule>
    <cfRule type="colorScale" priority="251">
      <colorScale>
        <cfvo type="min"/>
        <cfvo type="max"/>
        <color rgb="FFFF7128"/>
        <color rgb="FFFFEF9C"/>
      </colorScale>
    </cfRule>
  </conditionalFormatting>
  <conditionalFormatting sqref="N50">
    <cfRule type="containsText" dxfId="2462" priority="241" operator="containsText" text="3- Moderado">
      <formula>NOT(ISERROR(SEARCH("3- Moderado",N50)))</formula>
    </cfRule>
    <cfRule type="containsText" dxfId="2461" priority="242" operator="containsText" text="6- Moderado">
      <formula>NOT(ISERROR(SEARCH("6- Moderado",N50)))</formula>
    </cfRule>
    <cfRule type="containsText" dxfId="2460" priority="243" operator="containsText" text="4- Moderado">
      <formula>NOT(ISERROR(SEARCH("4- Moderado",N50)))</formula>
    </cfRule>
    <cfRule type="containsText" dxfId="2459" priority="244" operator="containsText" text="3- Bajo">
      <formula>NOT(ISERROR(SEARCH("3- Bajo",N50)))</formula>
    </cfRule>
    <cfRule type="containsText" dxfId="2458" priority="245" operator="containsText" text="4- Bajo">
      <formula>NOT(ISERROR(SEARCH("4- Bajo",N50)))</formula>
    </cfRule>
    <cfRule type="containsText" dxfId="2457" priority="246" operator="containsText" text="1- Bajo">
      <formula>NOT(ISERROR(SEARCH("1- Bajo",N50)))</formula>
    </cfRule>
  </conditionalFormatting>
  <conditionalFormatting sqref="H50:H54">
    <cfRule type="containsText" dxfId="2456" priority="228" operator="containsText" text="Muy Alta">
      <formula>NOT(ISERROR(SEARCH("Muy Alta",H50)))</formula>
    </cfRule>
    <cfRule type="containsText" dxfId="2455" priority="229" operator="containsText" text="Alta">
      <formula>NOT(ISERROR(SEARCH("Alta",H50)))</formula>
    </cfRule>
    <cfRule type="containsText" dxfId="2454" priority="230" operator="containsText" text="Muy Alta">
      <formula>NOT(ISERROR(SEARCH("Muy Alta",H50)))</formula>
    </cfRule>
    <cfRule type="containsText" dxfId="2453" priority="235" operator="containsText" text="Muy Baja">
      <formula>NOT(ISERROR(SEARCH("Muy Baja",H50)))</formula>
    </cfRule>
    <cfRule type="containsText" dxfId="2452" priority="236" operator="containsText" text="Baja">
      <formula>NOT(ISERROR(SEARCH("Baja",H50)))</formula>
    </cfRule>
    <cfRule type="containsText" dxfId="2451" priority="237" operator="containsText" text="Media">
      <formula>NOT(ISERROR(SEARCH("Media",H50)))</formula>
    </cfRule>
    <cfRule type="containsText" dxfId="2450" priority="238" operator="containsText" text="Alta">
      <formula>NOT(ISERROR(SEARCH("Alta",H50)))</formula>
    </cfRule>
    <cfRule type="containsText" dxfId="2449" priority="240" operator="containsText" text="Muy Alta">
      <formula>NOT(ISERROR(SEARCH("Muy Alta",H50)))</formula>
    </cfRule>
  </conditionalFormatting>
  <conditionalFormatting sqref="I50:I54">
    <cfRule type="containsText" dxfId="2448" priority="231" operator="containsText" text="Catastrófico">
      <formula>NOT(ISERROR(SEARCH("Catastrófico",I50)))</formula>
    </cfRule>
    <cfRule type="containsText" dxfId="2447" priority="232" operator="containsText" text="Mayor">
      <formula>NOT(ISERROR(SEARCH("Mayor",I50)))</formula>
    </cfRule>
    <cfRule type="containsText" dxfId="2446" priority="233" operator="containsText" text="Menor">
      <formula>NOT(ISERROR(SEARCH("Menor",I50)))</formula>
    </cfRule>
    <cfRule type="containsText" dxfId="2445" priority="234" operator="containsText" text="Leve">
      <formula>NOT(ISERROR(SEARCH("Leve",I50)))</formula>
    </cfRule>
    <cfRule type="containsText" dxfId="2444" priority="239" operator="containsText" text="Moderado">
      <formula>NOT(ISERROR(SEARCH("Moderado",I50)))</formula>
    </cfRule>
  </conditionalFormatting>
  <conditionalFormatting sqref="K50:K54">
    <cfRule type="containsText" dxfId="2443" priority="226" operator="containsText" text="Media">
      <formula>NOT(ISERROR(SEARCH("Media",K50)))</formula>
    </cfRule>
  </conditionalFormatting>
  <conditionalFormatting sqref="L50:L54">
    <cfRule type="containsText" dxfId="2442" priority="225" operator="containsText" text="Moderado">
      <formula>NOT(ISERROR(SEARCH("Moderado",L50)))</formula>
    </cfRule>
  </conditionalFormatting>
  <conditionalFormatting sqref="J50:J54">
    <cfRule type="containsText" dxfId="2441" priority="224" operator="containsText" text="Moderado">
      <formula>NOT(ISERROR(SEARCH("Moderado",J50)))</formula>
    </cfRule>
  </conditionalFormatting>
  <conditionalFormatting sqref="J50:J54">
    <cfRule type="containsText" dxfId="2440" priority="222" operator="containsText" text="Bajo">
      <formula>NOT(ISERROR(SEARCH("Bajo",J50)))</formula>
    </cfRule>
    <cfRule type="containsText" dxfId="2439" priority="223" operator="containsText" text="Extremo">
      <formula>NOT(ISERROR(SEARCH("Extremo",J50)))</formula>
    </cfRule>
  </conditionalFormatting>
  <conditionalFormatting sqref="K50:K54">
    <cfRule type="containsText" dxfId="2438" priority="220" operator="containsText" text="Baja">
      <formula>NOT(ISERROR(SEARCH("Baja",K50)))</formula>
    </cfRule>
    <cfRule type="containsText" dxfId="2437" priority="221" operator="containsText" text="Muy Baja">
      <formula>NOT(ISERROR(SEARCH("Muy Baja",K50)))</formula>
    </cfRule>
  </conditionalFormatting>
  <conditionalFormatting sqref="K50:K54">
    <cfRule type="containsText" dxfId="2436" priority="218" operator="containsText" text="Muy Alta">
      <formula>NOT(ISERROR(SEARCH("Muy Alta",K50)))</formula>
    </cfRule>
    <cfRule type="containsText" dxfId="2435" priority="219" operator="containsText" text="Alta">
      <formula>NOT(ISERROR(SEARCH("Alta",K50)))</formula>
    </cfRule>
  </conditionalFormatting>
  <conditionalFormatting sqref="L50:L54">
    <cfRule type="containsText" dxfId="2434" priority="214" operator="containsText" text="Catastrófico">
      <formula>NOT(ISERROR(SEARCH("Catastrófico",L50)))</formula>
    </cfRule>
    <cfRule type="containsText" dxfId="2433" priority="215" operator="containsText" text="Mayor">
      <formula>NOT(ISERROR(SEARCH("Mayor",L50)))</formula>
    </cfRule>
    <cfRule type="containsText" dxfId="2432" priority="216" operator="containsText" text="Menor">
      <formula>NOT(ISERROR(SEARCH("Menor",L50)))</formula>
    </cfRule>
    <cfRule type="containsText" dxfId="2431" priority="217" operator="containsText" text="Leve">
      <formula>NOT(ISERROR(SEARCH("Leve",L50)))</formula>
    </cfRule>
  </conditionalFormatting>
  <conditionalFormatting sqref="B50:G50">
    <cfRule type="containsText" dxfId="2430" priority="208" operator="containsText" text="3- Moderado">
      <formula>NOT(ISERROR(SEARCH("3- Moderado",B50)))</formula>
    </cfRule>
    <cfRule type="containsText" dxfId="2429" priority="209" operator="containsText" text="6- Moderado">
      <formula>NOT(ISERROR(SEARCH("6- Moderado",B50)))</formula>
    </cfRule>
    <cfRule type="containsText" dxfId="2428" priority="210" operator="containsText" text="4- Moderado">
      <formula>NOT(ISERROR(SEARCH("4- Moderado",B50)))</formula>
    </cfRule>
    <cfRule type="containsText" dxfId="2427" priority="211" operator="containsText" text="3- Bajo">
      <formula>NOT(ISERROR(SEARCH("3- Bajo",B50)))</formula>
    </cfRule>
    <cfRule type="containsText" dxfId="2426" priority="212" operator="containsText" text="4- Bajo">
      <formula>NOT(ISERROR(SEARCH("4- Bajo",B50)))</formula>
    </cfRule>
    <cfRule type="containsText" dxfId="2425" priority="213" operator="containsText" text="1- Bajo">
      <formula>NOT(ISERROR(SEARCH("1- Bajo",B50)))</formula>
    </cfRule>
  </conditionalFormatting>
  <conditionalFormatting sqref="K55:L55">
    <cfRule type="containsText" dxfId="2424" priority="202" operator="containsText" text="3- Moderado">
      <formula>NOT(ISERROR(SEARCH("3- Moderado",K55)))</formula>
    </cfRule>
    <cfRule type="containsText" dxfId="2423" priority="203" operator="containsText" text="6- Moderado">
      <formula>NOT(ISERROR(SEARCH("6- Moderado",K55)))</formula>
    </cfRule>
    <cfRule type="containsText" dxfId="2422" priority="204" operator="containsText" text="4- Moderado">
      <formula>NOT(ISERROR(SEARCH("4- Moderado",K55)))</formula>
    </cfRule>
    <cfRule type="containsText" dxfId="2421" priority="205" operator="containsText" text="3- Bajo">
      <formula>NOT(ISERROR(SEARCH("3- Bajo",K55)))</formula>
    </cfRule>
    <cfRule type="containsText" dxfId="2420" priority="206" operator="containsText" text="4- Bajo">
      <formula>NOT(ISERROR(SEARCH("4- Bajo",K55)))</formula>
    </cfRule>
    <cfRule type="containsText" dxfId="2419" priority="207" operator="containsText" text="1- Bajo">
      <formula>NOT(ISERROR(SEARCH("1- Bajo",K55)))</formula>
    </cfRule>
  </conditionalFormatting>
  <conditionalFormatting sqref="H55:I55">
    <cfRule type="containsText" dxfId="2418" priority="196" operator="containsText" text="3- Moderado">
      <formula>NOT(ISERROR(SEARCH("3- Moderado",H55)))</formula>
    </cfRule>
    <cfRule type="containsText" dxfId="2417" priority="197" operator="containsText" text="6- Moderado">
      <formula>NOT(ISERROR(SEARCH("6- Moderado",H55)))</formula>
    </cfRule>
    <cfRule type="containsText" dxfId="2416" priority="198" operator="containsText" text="4- Moderado">
      <formula>NOT(ISERROR(SEARCH("4- Moderado",H55)))</formula>
    </cfRule>
    <cfRule type="containsText" dxfId="2415" priority="199" operator="containsText" text="3- Bajo">
      <formula>NOT(ISERROR(SEARCH("3- Bajo",H55)))</formula>
    </cfRule>
    <cfRule type="containsText" dxfId="2414" priority="200" operator="containsText" text="4- Bajo">
      <formula>NOT(ISERROR(SEARCH("4- Bajo",H55)))</formula>
    </cfRule>
    <cfRule type="containsText" dxfId="2413" priority="201" operator="containsText" text="1- Bajo">
      <formula>NOT(ISERROR(SEARCH("1- Bajo",H55)))</formula>
    </cfRule>
  </conditionalFormatting>
  <conditionalFormatting sqref="A55">
    <cfRule type="containsText" dxfId="2412" priority="190" operator="containsText" text="3- Moderado">
      <formula>NOT(ISERROR(SEARCH("3- Moderado",A55)))</formula>
    </cfRule>
    <cfRule type="containsText" dxfId="2411" priority="191" operator="containsText" text="6- Moderado">
      <formula>NOT(ISERROR(SEARCH("6- Moderado",A55)))</formula>
    </cfRule>
    <cfRule type="containsText" dxfId="2410" priority="192" operator="containsText" text="4- Moderado">
      <formula>NOT(ISERROR(SEARCH("4- Moderado",A55)))</formula>
    </cfRule>
    <cfRule type="containsText" dxfId="2409" priority="193" operator="containsText" text="3- Bajo">
      <formula>NOT(ISERROR(SEARCH("3- Bajo",A55)))</formula>
    </cfRule>
    <cfRule type="containsText" dxfId="2408" priority="194" operator="containsText" text="4- Bajo">
      <formula>NOT(ISERROR(SEARCH("4- Bajo",A55)))</formula>
    </cfRule>
    <cfRule type="containsText" dxfId="2407" priority="195" operator="containsText" text="1- Bajo">
      <formula>NOT(ISERROR(SEARCH("1- Bajo",A55)))</formula>
    </cfRule>
  </conditionalFormatting>
  <conditionalFormatting sqref="J55:J59">
    <cfRule type="containsText" dxfId="2406" priority="185" operator="containsText" text="Bajo">
      <formula>NOT(ISERROR(SEARCH("Bajo",J55)))</formula>
    </cfRule>
    <cfRule type="containsText" dxfId="2405" priority="186" operator="containsText" text="Moderado">
      <formula>NOT(ISERROR(SEARCH("Moderado",J55)))</formula>
    </cfRule>
    <cfRule type="containsText" dxfId="2404" priority="187" operator="containsText" text="Alto">
      <formula>NOT(ISERROR(SEARCH("Alto",J55)))</formula>
    </cfRule>
    <cfRule type="containsText" dxfId="2403" priority="188" operator="containsText" text="Extremo">
      <formula>NOT(ISERROR(SEARCH("Extremo",J55)))</formula>
    </cfRule>
    <cfRule type="colorScale" priority="189">
      <colorScale>
        <cfvo type="min"/>
        <cfvo type="max"/>
        <color rgb="FFFF7128"/>
        <color rgb="FFFFEF9C"/>
      </colorScale>
    </cfRule>
  </conditionalFormatting>
  <conditionalFormatting sqref="M55:M59">
    <cfRule type="containsText" dxfId="2402" priority="160" operator="containsText" text="Moderado">
      <formula>NOT(ISERROR(SEARCH("Moderado",M55)))</formula>
    </cfRule>
    <cfRule type="containsText" dxfId="2401" priority="180" operator="containsText" text="Bajo">
      <formula>NOT(ISERROR(SEARCH("Bajo",M55)))</formula>
    </cfRule>
    <cfRule type="containsText" dxfId="2400" priority="181" operator="containsText" text="Moderado">
      <formula>NOT(ISERROR(SEARCH("Moderado",M55)))</formula>
    </cfRule>
    <cfRule type="containsText" dxfId="2399" priority="182" operator="containsText" text="Alto">
      <formula>NOT(ISERROR(SEARCH("Alto",M55)))</formula>
    </cfRule>
    <cfRule type="containsText" dxfId="2398" priority="183" operator="containsText" text="Extremo">
      <formula>NOT(ISERROR(SEARCH("Extremo",M55)))</formula>
    </cfRule>
    <cfRule type="colorScale" priority="184">
      <colorScale>
        <cfvo type="min"/>
        <cfvo type="max"/>
        <color rgb="FFFF7128"/>
        <color rgb="FFFFEF9C"/>
      </colorScale>
    </cfRule>
  </conditionalFormatting>
  <conditionalFormatting sqref="N55">
    <cfRule type="containsText" dxfId="2397" priority="174" operator="containsText" text="3- Moderado">
      <formula>NOT(ISERROR(SEARCH("3- Moderado",N55)))</formula>
    </cfRule>
    <cfRule type="containsText" dxfId="2396" priority="175" operator="containsText" text="6- Moderado">
      <formula>NOT(ISERROR(SEARCH("6- Moderado",N55)))</formula>
    </cfRule>
    <cfRule type="containsText" dxfId="2395" priority="176" operator="containsText" text="4- Moderado">
      <formula>NOT(ISERROR(SEARCH("4- Moderado",N55)))</formula>
    </cfRule>
    <cfRule type="containsText" dxfId="2394" priority="177" operator="containsText" text="3- Bajo">
      <formula>NOT(ISERROR(SEARCH("3- Bajo",N55)))</formula>
    </cfRule>
    <cfRule type="containsText" dxfId="2393" priority="178" operator="containsText" text="4- Bajo">
      <formula>NOT(ISERROR(SEARCH("4- Bajo",N55)))</formula>
    </cfRule>
    <cfRule type="containsText" dxfId="2392" priority="179" operator="containsText" text="1- Bajo">
      <formula>NOT(ISERROR(SEARCH("1- Bajo",N55)))</formula>
    </cfRule>
  </conditionalFormatting>
  <conditionalFormatting sqref="H55:H59">
    <cfRule type="containsText" dxfId="2391" priority="161" operator="containsText" text="Muy Alta">
      <formula>NOT(ISERROR(SEARCH("Muy Alta",H55)))</formula>
    </cfRule>
    <cfRule type="containsText" dxfId="2390" priority="162" operator="containsText" text="Alta">
      <formula>NOT(ISERROR(SEARCH("Alta",H55)))</formula>
    </cfRule>
    <cfRule type="containsText" dxfId="2389" priority="163" operator="containsText" text="Muy Alta">
      <formula>NOT(ISERROR(SEARCH("Muy Alta",H55)))</formula>
    </cfRule>
    <cfRule type="containsText" dxfId="2388" priority="168" operator="containsText" text="Muy Baja">
      <formula>NOT(ISERROR(SEARCH("Muy Baja",H55)))</formula>
    </cfRule>
    <cfRule type="containsText" dxfId="2387" priority="169" operator="containsText" text="Baja">
      <formula>NOT(ISERROR(SEARCH("Baja",H55)))</formula>
    </cfRule>
    <cfRule type="containsText" dxfId="2386" priority="170" operator="containsText" text="Media">
      <formula>NOT(ISERROR(SEARCH("Media",H55)))</formula>
    </cfRule>
    <cfRule type="containsText" dxfId="2385" priority="171" operator="containsText" text="Alta">
      <formula>NOT(ISERROR(SEARCH("Alta",H55)))</formula>
    </cfRule>
    <cfRule type="containsText" dxfId="2384" priority="173" operator="containsText" text="Muy Alta">
      <formula>NOT(ISERROR(SEARCH("Muy Alta",H55)))</formula>
    </cfRule>
  </conditionalFormatting>
  <conditionalFormatting sqref="I55:I59">
    <cfRule type="containsText" dxfId="2383" priority="164" operator="containsText" text="Catastrófico">
      <formula>NOT(ISERROR(SEARCH("Catastrófico",I55)))</formula>
    </cfRule>
    <cfRule type="containsText" dxfId="2382" priority="165" operator="containsText" text="Mayor">
      <formula>NOT(ISERROR(SEARCH("Mayor",I55)))</formula>
    </cfRule>
    <cfRule type="containsText" dxfId="2381" priority="166" operator="containsText" text="Menor">
      <formula>NOT(ISERROR(SEARCH("Menor",I55)))</formula>
    </cfRule>
    <cfRule type="containsText" dxfId="2380" priority="167" operator="containsText" text="Leve">
      <formula>NOT(ISERROR(SEARCH("Leve",I55)))</formula>
    </cfRule>
    <cfRule type="containsText" dxfId="2379" priority="172" operator="containsText" text="Moderado">
      <formula>NOT(ISERROR(SEARCH("Moderado",I55)))</formula>
    </cfRule>
  </conditionalFormatting>
  <conditionalFormatting sqref="K55:K59">
    <cfRule type="containsText" dxfId="2378" priority="159" operator="containsText" text="Media">
      <formula>NOT(ISERROR(SEARCH("Media",K55)))</formula>
    </cfRule>
  </conditionalFormatting>
  <conditionalFormatting sqref="L55:L59">
    <cfRule type="containsText" dxfId="2377" priority="158" operator="containsText" text="Moderado">
      <formula>NOT(ISERROR(SEARCH("Moderado",L55)))</formula>
    </cfRule>
  </conditionalFormatting>
  <conditionalFormatting sqref="J55:J59">
    <cfRule type="containsText" dxfId="2376" priority="157" operator="containsText" text="Moderado">
      <formula>NOT(ISERROR(SEARCH("Moderado",J55)))</formula>
    </cfRule>
  </conditionalFormatting>
  <conditionalFormatting sqref="J55:J59">
    <cfRule type="containsText" dxfId="2375" priority="155" operator="containsText" text="Bajo">
      <formula>NOT(ISERROR(SEARCH("Bajo",J55)))</formula>
    </cfRule>
    <cfRule type="containsText" dxfId="2374" priority="156" operator="containsText" text="Extremo">
      <formula>NOT(ISERROR(SEARCH("Extremo",J55)))</formula>
    </cfRule>
  </conditionalFormatting>
  <conditionalFormatting sqref="K55:K59">
    <cfRule type="containsText" dxfId="2373" priority="153" operator="containsText" text="Baja">
      <formula>NOT(ISERROR(SEARCH("Baja",K55)))</formula>
    </cfRule>
    <cfRule type="containsText" dxfId="2372" priority="154" operator="containsText" text="Muy Baja">
      <formula>NOT(ISERROR(SEARCH("Muy Baja",K55)))</formula>
    </cfRule>
  </conditionalFormatting>
  <conditionalFormatting sqref="K55:K59">
    <cfRule type="containsText" dxfId="2371" priority="151" operator="containsText" text="Muy Alta">
      <formula>NOT(ISERROR(SEARCH("Muy Alta",K55)))</formula>
    </cfRule>
    <cfRule type="containsText" dxfId="2370" priority="152" operator="containsText" text="Alta">
      <formula>NOT(ISERROR(SEARCH("Alta",K55)))</formula>
    </cfRule>
  </conditionalFormatting>
  <conditionalFormatting sqref="L55:L59">
    <cfRule type="containsText" dxfId="2369" priority="147" operator="containsText" text="Catastrófico">
      <formula>NOT(ISERROR(SEARCH("Catastrófico",L55)))</formula>
    </cfRule>
    <cfRule type="containsText" dxfId="2368" priority="148" operator="containsText" text="Mayor">
      <formula>NOT(ISERROR(SEARCH("Mayor",L55)))</formula>
    </cfRule>
    <cfRule type="containsText" dxfId="2367" priority="149" operator="containsText" text="Menor">
      <formula>NOT(ISERROR(SEARCH("Menor",L55)))</formula>
    </cfRule>
    <cfRule type="containsText" dxfId="2366" priority="150" operator="containsText" text="Leve">
      <formula>NOT(ISERROR(SEARCH("Leve",L55)))</formula>
    </cfRule>
  </conditionalFormatting>
  <conditionalFormatting sqref="B55:G55">
    <cfRule type="containsText" dxfId="2365" priority="141" operator="containsText" text="3- Moderado">
      <formula>NOT(ISERROR(SEARCH("3- Moderado",B55)))</formula>
    </cfRule>
    <cfRule type="containsText" dxfId="2364" priority="142" operator="containsText" text="6- Moderado">
      <formula>NOT(ISERROR(SEARCH("6- Moderado",B55)))</formula>
    </cfRule>
    <cfRule type="containsText" dxfId="2363" priority="143" operator="containsText" text="4- Moderado">
      <formula>NOT(ISERROR(SEARCH("4- Moderado",B55)))</formula>
    </cfRule>
    <cfRule type="containsText" dxfId="2362" priority="144" operator="containsText" text="3- Bajo">
      <formula>NOT(ISERROR(SEARCH("3- Bajo",B55)))</formula>
    </cfRule>
    <cfRule type="containsText" dxfId="2361" priority="145" operator="containsText" text="4- Bajo">
      <formula>NOT(ISERROR(SEARCH("4- Bajo",B55)))</formula>
    </cfRule>
    <cfRule type="containsText" dxfId="2360" priority="146" operator="containsText" text="1- Bajo">
      <formula>NOT(ISERROR(SEARCH("1- Bajo",B55)))</formula>
    </cfRule>
  </conditionalFormatting>
  <conditionalFormatting sqref="K60:L60">
    <cfRule type="containsText" dxfId="2359" priority="135" operator="containsText" text="3- Moderado">
      <formula>NOT(ISERROR(SEARCH("3- Moderado",K60)))</formula>
    </cfRule>
    <cfRule type="containsText" dxfId="2358" priority="136" operator="containsText" text="6- Moderado">
      <formula>NOT(ISERROR(SEARCH("6- Moderado",K60)))</formula>
    </cfRule>
    <cfRule type="containsText" dxfId="2357" priority="137" operator="containsText" text="4- Moderado">
      <formula>NOT(ISERROR(SEARCH("4- Moderado",K60)))</formula>
    </cfRule>
    <cfRule type="containsText" dxfId="2356" priority="138" operator="containsText" text="3- Bajo">
      <formula>NOT(ISERROR(SEARCH("3- Bajo",K60)))</formula>
    </cfRule>
    <cfRule type="containsText" dxfId="2355" priority="139" operator="containsText" text="4- Bajo">
      <formula>NOT(ISERROR(SEARCH("4- Bajo",K60)))</formula>
    </cfRule>
    <cfRule type="containsText" dxfId="2354" priority="140" operator="containsText" text="1- Bajo">
      <formula>NOT(ISERROR(SEARCH("1- Bajo",K60)))</formula>
    </cfRule>
  </conditionalFormatting>
  <conditionalFormatting sqref="H60:I60">
    <cfRule type="containsText" dxfId="2353" priority="129" operator="containsText" text="3- Moderado">
      <formula>NOT(ISERROR(SEARCH("3- Moderado",H60)))</formula>
    </cfRule>
    <cfRule type="containsText" dxfId="2352" priority="130" operator="containsText" text="6- Moderado">
      <formula>NOT(ISERROR(SEARCH("6- Moderado",H60)))</formula>
    </cfRule>
    <cfRule type="containsText" dxfId="2351" priority="131" operator="containsText" text="4- Moderado">
      <formula>NOT(ISERROR(SEARCH("4- Moderado",H60)))</formula>
    </cfRule>
    <cfRule type="containsText" dxfId="2350" priority="132" operator="containsText" text="3- Bajo">
      <formula>NOT(ISERROR(SEARCH("3- Bajo",H60)))</formula>
    </cfRule>
    <cfRule type="containsText" dxfId="2349" priority="133" operator="containsText" text="4- Bajo">
      <formula>NOT(ISERROR(SEARCH("4- Bajo",H60)))</formula>
    </cfRule>
    <cfRule type="containsText" dxfId="2348" priority="134" operator="containsText" text="1- Bajo">
      <formula>NOT(ISERROR(SEARCH("1- Bajo",H60)))</formula>
    </cfRule>
  </conditionalFormatting>
  <conditionalFormatting sqref="A60">
    <cfRule type="containsText" dxfId="2347" priority="123" operator="containsText" text="3- Moderado">
      <formula>NOT(ISERROR(SEARCH("3- Moderado",A60)))</formula>
    </cfRule>
    <cfRule type="containsText" dxfId="2346" priority="124" operator="containsText" text="6- Moderado">
      <formula>NOT(ISERROR(SEARCH("6- Moderado",A60)))</formula>
    </cfRule>
    <cfRule type="containsText" dxfId="2345" priority="125" operator="containsText" text="4- Moderado">
      <formula>NOT(ISERROR(SEARCH("4- Moderado",A60)))</formula>
    </cfRule>
    <cfRule type="containsText" dxfId="2344" priority="126" operator="containsText" text="3- Bajo">
      <formula>NOT(ISERROR(SEARCH("3- Bajo",A60)))</formula>
    </cfRule>
    <cfRule type="containsText" dxfId="2343" priority="127" operator="containsText" text="4- Bajo">
      <formula>NOT(ISERROR(SEARCH("4- Bajo",A60)))</formula>
    </cfRule>
    <cfRule type="containsText" dxfId="2342" priority="128" operator="containsText" text="1- Bajo">
      <formula>NOT(ISERROR(SEARCH("1- Bajo",A60)))</formula>
    </cfRule>
  </conditionalFormatting>
  <conditionalFormatting sqref="J60:J64">
    <cfRule type="containsText" dxfId="2341" priority="118" operator="containsText" text="Bajo">
      <formula>NOT(ISERROR(SEARCH("Bajo",J60)))</formula>
    </cfRule>
    <cfRule type="containsText" dxfId="2340" priority="119" operator="containsText" text="Moderado">
      <formula>NOT(ISERROR(SEARCH("Moderado",J60)))</formula>
    </cfRule>
    <cfRule type="containsText" dxfId="2339" priority="120" operator="containsText" text="Alto">
      <formula>NOT(ISERROR(SEARCH("Alto",J60)))</formula>
    </cfRule>
    <cfRule type="containsText" dxfId="2338" priority="121" operator="containsText" text="Extremo">
      <formula>NOT(ISERROR(SEARCH("Extremo",J60)))</formula>
    </cfRule>
    <cfRule type="colorScale" priority="122">
      <colorScale>
        <cfvo type="min"/>
        <cfvo type="max"/>
        <color rgb="FFFF7128"/>
        <color rgb="FFFFEF9C"/>
      </colorScale>
    </cfRule>
  </conditionalFormatting>
  <conditionalFormatting sqref="M60:M64">
    <cfRule type="containsText" dxfId="2337" priority="93" operator="containsText" text="Moderado">
      <formula>NOT(ISERROR(SEARCH("Moderado",M60)))</formula>
    </cfRule>
    <cfRule type="containsText" dxfId="2336" priority="113" operator="containsText" text="Bajo">
      <formula>NOT(ISERROR(SEARCH("Bajo",M60)))</formula>
    </cfRule>
    <cfRule type="containsText" dxfId="2335" priority="114" operator="containsText" text="Moderado">
      <formula>NOT(ISERROR(SEARCH("Moderado",M60)))</formula>
    </cfRule>
    <cfRule type="containsText" dxfId="2334" priority="115" operator="containsText" text="Alto">
      <formula>NOT(ISERROR(SEARCH("Alto",M60)))</formula>
    </cfRule>
    <cfRule type="containsText" dxfId="2333" priority="116" operator="containsText" text="Extremo">
      <formula>NOT(ISERROR(SEARCH("Extremo",M60)))</formula>
    </cfRule>
    <cfRule type="colorScale" priority="117">
      <colorScale>
        <cfvo type="min"/>
        <cfvo type="max"/>
        <color rgb="FFFF7128"/>
        <color rgb="FFFFEF9C"/>
      </colorScale>
    </cfRule>
  </conditionalFormatting>
  <conditionalFormatting sqref="N60">
    <cfRule type="containsText" dxfId="2332" priority="107" operator="containsText" text="3- Moderado">
      <formula>NOT(ISERROR(SEARCH("3- Moderado",N60)))</formula>
    </cfRule>
    <cfRule type="containsText" dxfId="2331" priority="108" operator="containsText" text="6- Moderado">
      <formula>NOT(ISERROR(SEARCH("6- Moderado",N60)))</formula>
    </cfRule>
    <cfRule type="containsText" dxfId="2330" priority="109" operator="containsText" text="4- Moderado">
      <formula>NOT(ISERROR(SEARCH("4- Moderado",N60)))</formula>
    </cfRule>
    <cfRule type="containsText" dxfId="2329" priority="110" operator="containsText" text="3- Bajo">
      <formula>NOT(ISERROR(SEARCH("3- Bajo",N60)))</formula>
    </cfRule>
    <cfRule type="containsText" dxfId="2328" priority="111" operator="containsText" text="4- Bajo">
      <formula>NOT(ISERROR(SEARCH("4- Bajo",N60)))</formula>
    </cfRule>
    <cfRule type="containsText" dxfId="2327" priority="112" operator="containsText" text="1- Bajo">
      <formula>NOT(ISERROR(SEARCH("1- Bajo",N60)))</formula>
    </cfRule>
  </conditionalFormatting>
  <conditionalFormatting sqref="H60:H64">
    <cfRule type="containsText" dxfId="2326" priority="94" operator="containsText" text="Muy Alta">
      <formula>NOT(ISERROR(SEARCH("Muy Alta",H60)))</formula>
    </cfRule>
    <cfRule type="containsText" dxfId="2325" priority="95" operator="containsText" text="Alta">
      <formula>NOT(ISERROR(SEARCH("Alta",H60)))</formula>
    </cfRule>
    <cfRule type="containsText" dxfId="2324" priority="96" operator="containsText" text="Muy Alta">
      <formula>NOT(ISERROR(SEARCH("Muy Alta",H60)))</formula>
    </cfRule>
    <cfRule type="containsText" dxfId="2323" priority="101" operator="containsText" text="Muy Baja">
      <formula>NOT(ISERROR(SEARCH("Muy Baja",H60)))</formula>
    </cfRule>
    <cfRule type="containsText" dxfId="2322" priority="102" operator="containsText" text="Baja">
      <formula>NOT(ISERROR(SEARCH("Baja",H60)))</formula>
    </cfRule>
    <cfRule type="containsText" dxfId="2321" priority="103" operator="containsText" text="Media">
      <formula>NOT(ISERROR(SEARCH("Media",H60)))</formula>
    </cfRule>
    <cfRule type="containsText" dxfId="2320" priority="104" operator="containsText" text="Alta">
      <formula>NOT(ISERROR(SEARCH("Alta",H60)))</formula>
    </cfRule>
    <cfRule type="containsText" dxfId="2319" priority="106" operator="containsText" text="Muy Alta">
      <formula>NOT(ISERROR(SEARCH("Muy Alta",H60)))</formula>
    </cfRule>
  </conditionalFormatting>
  <conditionalFormatting sqref="I60:I64">
    <cfRule type="containsText" dxfId="2318" priority="97" operator="containsText" text="Catastrófico">
      <formula>NOT(ISERROR(SEARCH("Catastrófico",I60)))</formula>
    </cfRule>
    <cfRule type="containsText" dxfId="2317" priority="98" operator="containsText" text="Mayor">
      <formula>NOT(ISERROR(SEARCH("Mayor",I60)))</formula>
    </cfRule>
    <cfRule type="containsText" dxfId="2316" priority="99" operator="containsText" text="Menor">
      <formula>NOT(ISERROR(SEARCH("Menor",I60)))</formula>
    </cfRule>
    <cfRule type="containsText" dxfId="2315" priority="100" operator="containsText" text="Leve">
      <formula>NOT(ISERROR(SEARCH("Leve",I60)))</formula>
    </cfRule>
    <cfRule type="containsText" dxfId="2314" priority="105" operator="containsText" text="Moderado">
      <formula>NOT(ISERROR(SEARCH("Moderado",I60)))</formula>
    </cfRule>
  </conditionalFormatting>
  <conditionalFormatting sqref="K60:K64">
    <cfRule type="containsText" dxfId="2313" priority="92" operator="containsText" text="Media">
      <formula>NOT(ISERROR(SEARCH("Media",K60)))</formula>
    </cfRule>
  </conditionalFormatting>
  <conditionalFormatting sqref="L60:L64">
    <cfRule type="containsText" dxfId="2312" priority="91" operator="containsText" text="Moderado">
      <formula>NOT(ISERROR(SEARCH("Moderado",L60)))</formula>
    </cfRule>
  </conditionalFormatting>
  <conditionalFormatting sqref="J60:J64">
    <cfRule type="containsText" dxfId="2311" priority="90" operator="containsText" text="Moderado">
      <formula>NOT(ISERROR(SEARCH("Moderado",J60)))</formula>
    </cfRule>
  </conditionalFormatting>
  <conditionalFormatting sqref="J60:J64">
    <cfRule type="containsText" dxfId="2310" priority="88" operator="containsText" text="Bajo">
      <formula>NOT(ISERROR(SEARCH("Bajo",J60)))</formula>
    </cfRule>
    <cfRule type="containsText" dxfId="2309" priority="89" operator="containsText" text="Extremo">
      <formula>NOT(ISERROR(SEARCH("Extremo",J60)))</formula>
    </cfRule>
  </conditionalFormatting>
  <conditionalFormatting sqref="K60:K64">
    <cfRule type="containsText" dxfId="2308" priority="86" operator="containsText" text="Baja">
      <formula>NOT(ISERROR(SEARCH("Baja",K60)))</formula>
    </cfRule>
    <cfRule type="containsText" dxfId="2307" priority="87" operator="containsText" text="Muy Baja">
      <formula>NOT(ISERROR(SEARCH("Muy Baja",K60)))</formula>
    </cfRule>
  </conditionalFormatting>
  <conditionalFormatting sqref="K60:K64">
    <cfRule type="containsText" dxfId="2306" priority="84" operator="containsText" text="Muy Alta">
      <formula>NOT(ISERROR(SEARCH("Muy Alta",K60)))</formula>
    </cfRule>
    <cfRule type="containsText" dxfId="2305" priority="85" operator="containsText" text="Alta">
      <formula>NOT(ISERROR(SEARCH("Alta",K60)))</formula>
    </cfRule>
  </conditionalFormatting>
  <conditionalFormatting sqref="L60:L64">
    <cfRule type="containsText" dxfId="2304" priority="80" operator="containsText" text="Catastrófico">
      <formula>NOT(ISERROR(SEARCH("Catastrófico",L60)))</formula>
    </cfRule>
    <cfRule type="containsText" dxfId="2303" priority="81" operator="containsText" text="Mayor">
      <formula>NOT(ISERROR(SEARCH("Mayor",L60)))</formula>
    </cfRule>
    <cfRule type="containsText" dxfId="2302" priority="82" operator="containsText" text="Menor">
      <formula>NOT(ISERROR(SEARCH("Menor",L60)))</formula>
    </cfRule>
    <cfRule type="containsText" dxfId="2301" priority="83" operator="containsText" text="Leve">
      <formula>NOT(ISERROR(SEARCH("Leve",L60)))</formula>
    </cfRule>
  </conditionalFormatting>
  <conditionalFormatting sqref="B60:G60">
    <cfRule type="containsText" dxfId="2300" priority="74" operator="containsText" text="3- Moderado">
      <formula>NOT(ISERROR(SEARCH("3- Moderado",B60)))</formula>
    </cfRule>
    <cfRule type="containsText" dxfId="2299" priority="75" operator="containsText" text="6- Moderado">
      <formula>NOT(ISERROR(SEARCH("6- Moderado",B60)))</formula>
    </cfRule>
    <cfRule type="containsText" dxfId="2298" priority="76" operator="containsText" text="4- Moderado">
      <formula>NOT(ISERROR(SEARCH("4- Moderado",B60)))</formula>
    </cfRule>
    <cfRule type="containsText" dxfId="2297" priority="77" operator="containsText" text="3- Bajo">
      <formula>NOT(ISERROR(SEARCH("3- Bajo",B60)))</formula>
    </cfRule>
    <cfRule type="containsText" dxfId="2296" priority="78" operator="containsText" text="4- Bajo">
      <formula>NOT(ISERROR(SEARCH("4- Bajo",B60)))</formula>
    </cfRule>
    <cfRule type="containsText" dxfId="2295" priority="79" operator="containsText" text="1- Bajo">
      <formula>NOT(ISERROR(SEARCH("1- Bajo",B60)))</formula>
    </cfRule>
  </conditionalFormatting>
  <conditionalFormatting sqref="J65:J69">
    <cfRule type="containsText" dxfId="2294" priority="2094" operator="containsText" text="Bajo">
      <formula>NOT(ISERROR(SEARCH("Bajo",J65)))</formula>
    </cfRule>
    <cfRule type="containsText" dxfId="2293" priority="2095" operator="containsText" text="Moderado">
      <formula>NOT(ISERROR(SEARCH("Moderado",J65)))</formula>
    </cfRule>
    <cfRule type="containsText" dxfId="2292" priority="2096" operator="containsText" text="Alto">
      <formula>NOT(ISERROR(SEARCH("Alto",J65)))</formula>
    </cfRule>
    <cfRule type="containsText" dxfId="2291" priority="2097" operator="containsText" text="Extremo">
      <formula>NOT(ISERROR(SEARCH("Extremo",J65)))</formula>
    </cfRule>
    <cfRule type="colorScale" priority="2098">
      <colorScale>
        <cfvo type="min"/>
        <cfvo type="max"/>
        <color rgb="FFFF7128"/>
        <color rgb="FFFFEF9C"/>
      </colorScale>
    </cfRule>
  </conditionalFormatting>
  <conditionalFormatting sqref="M65:M69">
    <cfRule type="containsText" dxfId="2290" priority="2099" operator="containsText" text="Moderado">
      <formula>NOT(ISERROR(SEARCH("Moderado",M65)))</formula>
    </cfRule>
    <cfRule type="containsText" dxfId="2289" priority="2100" operator="containsText" text="Bajo">
      <formula>NOT(ISERROR(SEARCH("Bajo",M65)))</formula>
    </cfRule>
    <cfRule type="containsText" dxfId="2288" priority="2101" operator="containsText" text="Moderado">
      <formula>NOT(ISERROR(SEARCH("Moderado",M65)))</formula>
    </cfRule>
    <cfRule type="containsText" dxfId="2287" priority="2102" operator="containsText" text="Alto">
      <formula>NOT(ISERROR(SEARCH("Alto",M65)))</formula>
    </cfRule>
    <cfRule type="containsText" dxfId="2286" priority="2103" operator="containsText" text="Extremo">
      <formula>NOT(ISERROR(SEARCH("Extremo",M65)))</formula>
    </cfRule>
    <cfRule type="colorScale" priority="2104">
      <colorScale>
        <cfvo type="min"/>
        <cfvo type="max"/>
        <color rgb="FFFF7128"/>
        <color rgb="FFFFEF9C"/>
      </colorScale>
    </cfRule>
  </conditionalFormatting>
  <conditionalFormatting sqref="N30">
    <cfRule type="containsText" dxfId="2285" priority="1" operator="containsText" text="3- Moderado">
      <formula>NOT(ISERROR(SEARCH("3- Moderado",N30)))</formula>
    </cfRule>
    <cfRule type="containsText" dxfId="2284" priority="2" operator="containsText" text="6- Moderado">
      <formula>NOT(ISERROR(SEARCH("6- Moderado",N30)))</formula>
    </cfRule>
    <cfRule type="containsText" dxfId="2283" priority="3" operator="containsText" text="4- Moderado">
      <formula>NOT(ISERROR(SEARCH("4- Moderado",N30)))</formula>
    </cfRule>
    <cfRule type="containsText" dxfId="2282" priority="4" operator="containsText" text="3- Bajo">
      <formula>NOT(ISERROR(SEARCH("3- Bajo",N30)))</formula>
    </cfRule>
    <cfRule type="containsText" dxfId="2281" priority="5" operator="containsText" text="4- Bajo">
      <formula>NOT(ISERROR(SEARCH("4- Bajo",N30)))</formula>
    </cfRule>
    <cfRule type="containsText" dxfId="2280" priority="6" operator="containsText" text="1- Bajo">
      <formula>NOT(ISERROR(SEARCH("1- Bajo",N30)))</formula>
    </cfRule>
  </conditionalFormatting>
  <dataValidations count="7">
    <dataValidation allowBlank="1" showInputMessage="1" showErrorMessage="1" prompt="Seleccionar el tipo de riesgo teniendo en cuenta que  factor organizaconal afecta. Ver explicacion en hoja " sqref="E8" xr:uid="{00000000-0002-0000-06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600-000001000000}"/>
    <dataValidation allowBlank="1" showInputMessage="1" showErrorMessage="1" prompt="Que tan factible es que materialize el riesgo?" sqref="H8" xr:uid="{00000000-0002-0000-0600-000002000000}"/>
    <dataValidation allowBlank="1" showInputMessage="1" showErrorMessage="1" prompt="El grado de afectación puede ser " sqref="I8" xr:uid="{00000000-0002-0000-0600-000003000000}"/>
    <dataValidation allowBlank="1" showInputMessage="1" showErrorMessage="1" prompt="Describir las actividades que se van a desarrollar para el proyecto" sqref="O7" xr:uid="{00000000-0002-0000-0600-000004000000}"/>
    <dataValidation allowBlank="1" showInputMessage="1" showErrorMessage="1" prompt="Seleccionar si el responsable es el responsable de las acciones es el nivel central" sqref="P7:P8" xr:uid="{00000000-0002-0000-0600-000005000000}"/>
    <dataValidation allowBlank="1" showInputMessage="1" showErrorMessage="1" prompt="seleccionar si el responsable de ejecutar las acciones es el nivel central" sqref="Q8:R8" xr:uid="{00000000-0002-0000-0600-000006000000}"/>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S81"/>
  <sheetViews>
    <sheetView zoomScale="71" zoomScaleNormal="71" workbookViewId="0">
      <pane xSplit="2" ySplit="9" topLeftCell="D60" activePane="bottomRight" state="frozen"/>
      <selection pane="topRight" activeCell="C1" sqref="C1"/>
      <selection pane="bottomLeft" activeCell="A10" sqref="A10"/>
      <selection pane="bottomRight" activeCell="P10" sqref="P10:U64"/>
    </sheetView>
  </sheetViews>
  <sheetFormatPr baseColWidth="10" defaultColWidth="11.42578125" defaultRowHeight="15"/>
  <cols>
    <col min="1" max="2" width="18.42578125" style="82" customWidth="1"/>
    <col min="3" max="3" width="15.5703125" customWidth="1"/>
    <col min="4" max="4" width="27.5703125" style="82" customWidth="1"/>
    <col min="5" max="5" width="18" style="172" customWidth="1"/>
    <col min="6" max="6" width="40.140625" customWidth="1"/>
    <col min="7" max="7" width="20.42578125" customWidth="1"/>
    <col min="8" max="8" width="10.42578125" style="173" customWidth="1"/>
    <col min="9" max="9" width="11.42578125" style="173" customWidth="1"/>
    <col min="10" max="10" width="10.140625" style="174" customWidth="1"/>
    <col min="11" max="11" width="11.42578125" style="173" customWidth="1"/>
    <col min="12" max="12" width="10.85546875" style="173" customWidth="1"/>
    <col min="13" max="13" width="18.28515625" style="173"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156" customFormat="1" ht="16.5" customHeight="1">
      <c r="A1" s="307"/>
      <c r="B1" s="308"/>
      <c r="C1" s="308"/>
      <c r="D1" s="381" t="s">
        <v>418</v>
      </c>
      <c r="E1" s="381"/>
      <c r="F1" s="381"/>
      <c r="G1" s="381"/>
      <c r="H1" s="381"/>
      <c r="I1" s="381"/>
      <c r="J1" s="381"/>
      <c r="K1" s="381"/>
      <c r="L1" s="381"/>
      <c r="M1" s="381"/>
      <c r="N1" s="381"/>
      <c r="O1" s="381"/>
      <c r="P1" s="381"/>
      <c r="Q1" s="382"/>
      <c r="R1" s="177"/>
      <c r="S1" s="299" t="s">
        <v>67</v>
      </c>
      <c r="T1" s="299"/>
      <c r="U1" s="299"/>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row>
    <row r="2" spans="1:279" s="156" customFormat="1" ht="39.75" customHeight="1">
      <c r="A2" s="309"/>
      <c r="B2" s="310"/>
      <c r="C2" s="310"/>
      <c r="D2" s="383"/>
      <c r="E2" s="383"/>
      <c r="F2" s="383"/>
      <c r="G2" s="383"/>
      <c r="H2" s="383"/>
      <c r="I2" s="383"/>
      <c r="J2" s="383"/>
      <c r="K2" s="383"/>
      <c r="L2" s="383"/>
      <c r="M2" s="383"/>
      <c r="N2" s="383"/>
      <c r="O2" s="383"/>
      <c r="P2" s="383"/>
      <c r="Q2" s="384"/>
      <c r="R2" s="177"/>
      <c r="S2" s="299"/>
      <c r="T2" s="299"/>
      <c r="U2" s="299"/>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row>
    <row r="3" spans="1:279" s="156" customFormat="1" ht="3" customHeight="1">
      <c r="A3" s="2"/>
      <c r="B3" s="2"/>
      <c r="C3" s="175"/>
      <c r="D3" s="383"/>
      <c r="E3" s="383"/>
      <c r="F3" s="383"/>
      <c r="G3" s="383"/>
      <c r="H3" s="383"/>
      <c r="I3" s="383"/>
      <c r="J3" s="383"/>
      <c r="K3" s="383"/>
      <c r="L3" s="383"/>
      <c r="M3" s="383"/>
      <c r="N3" s="383"/>
      <c r="O3" s="383"/>
      <c r="P3" s="383"/>
      <c r="Q3" s="384"/>
      <c r="R3" s="177"/>
      <c r="S3" s="299"/>
      <c r="T3" s="299"/>
      <c r="U3" s="299"/>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row>
    <row r="4" spans="1:279" s="156" customFormat="1" ht="41.25" customHeight="1">
      <c r="A4" s="300" t="s">
        <v>0</v>
      </c>
      <c r="B4" s="301"/>
      <c r="C4" s="302"/>
      <c r="D4" s="370" t="str">
        <f>'Mapa Final'!D4</f>
        <v>GESTIÓN DE ACCIONES CONSTITUCIONALES, GESTIÓN DE PROCESOS PENALES PARA ADOLESCENTES, GESTIÓN ADMINISTRATIVA Y GESTIÓN DOCUMENTAL</v>
      </c>
      <c r="E4" s="371"/>
      <c r="F4" s="371"/>
      <c r="G4" s="371"/>
      <c r="H4" s="371"/>
      <c r="I4" s="371"/>
      <c r="J4" s="371"/>
      <c r="K4" s="371"/>
      <c r="L4" s="371"/>
      <c r="M4" s="371"/>
      <c r="N4" s="372"/>
      <c r="O4" s="306"/>
      <c r="P4" s="306"/>
      <c r="Q4" s="306"/>
      <c r="R4" s="175"/>
      <c r="S4" s="1"/>
      <c r="T4" s="1"/>
      <c r="U4" s="1"/>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row>
    <row r="5" spans="1:279" s="156" customFormat="1" ht="102.75" customHeight="1">
      <c r="A5" s="300" t="s">
        <v>1</v>
      </c>
      <c r="B5" s="301"/>
      <c r="C5" s="302"/>
      <c r="D5" s="373"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374"/>
      <c r="F5" s="374"/>
      <c r="G5" s="374"/>
      <c r="H5" s="374"/>
      <c r="I5" s="374"/>
      <c r="J5" s="374"/>
      <c r="K5" s="374"/>
      <c r="L5" s="374"/>
      <c r="M5" s="374"/>
      <c r="N5" s="375"/>
      <c r="O5" s="1"/>
      <c r="P5" s="1"/>
      <c r="Q5" s="1"/>
      <c r="R5" s="1"/>
      <c r="S5" s="1"/>
      <c r="T5" s="1"/>
      <c r="U5" s="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row>
    <row r="6" spans="1:279" s="156" customFormat="1" ht="57.75" customHeight="1" thickBot="1">
      <c r="A6" s="300" t="s">
        <v>2</v>
      </c>
      <c r="B6" s="301"/>
      <c r="C6" s="302"/>
      <c r="D6" s="373" t="str">
        <f>'Mapa Final'!D6</f>
        <v>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v>
      </c>
      <c r="E6" s="374"/>
      <c r="F6" s="374"/>
      <c r="G6" s="374"/>
      <c r="H6" s="374"/>
      <c r="I6" s="374"/>
      <c r="J6" s="374"/>
      <c r="K6" s="374"/>
      <c r="L6" s="374"/>
      <c r="M6" s="374"/>
      <c r="N6" s="375"/>
      <c r="O6" s="1"/>
      <c r="P6" s="1"/>
      <c r="Q6" s="1"/>
      <c r="R6" s="1"/>
      <c r="S6" s="1"/>
      <c r="T6" s="1"/>
      <c r="U6" s="1"/>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row>
    <row r="7" spans="1:279" s="159" customFormat="1" ht="38.25" customHeight="1" thickTop="1" thickBot="1">
      <c r="A7" s="376" t="s">
        <v>403</v>
      </c>
      <c r="B7" s="377"/>
      <c r="C7" s="377"/>
      <c r="D7" s="377"/>
      <c r="E7" s="377"/>
      <c r="F7" s="378"/>
      <c r="G7" s="157"/>
      <c r="H7" s="379" t="s">
        <v>404</v>
      </c>
      <c r="I7" s="379"/>
      <c r="J7" s="379"/>
      <c r="K7" s="379" t="s">
        <v>405</v>
      </c>
      <c r="L7" s="379"/>
      <c r="M7" s="379"/>
      <c r="N7" s="380" t="s">
        <v>283</v>
      </c>
      <c r="O7" s="385" t="s">
        <v>406</v>
      </c>
      <c r="P7" s="387" t="s">
        <v>407</v>
      </c>
      <c r="Q7" s="390"/>
      <c r="R7" s="388"/>
      <c r="S7" s="387" t="s">
        <v>408</v>
      </c>
      <c r="T7" s="388"/>
      <c r="U7" s="389" t="s">
        <v>419</v>
      </c>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row>
    <row r="8" spans="1:279" s="167" customFormat="1" ht="81" customHeight="1" thickTop="1" thickBot="1">
      <c r="A8" s="160" t="s">
        <v>197</v>
      </c>
      <c r="B8" s="160" t="s">
        <v>420</v>
      </c>
      <c r="C8" s="161" t="s">
        <v>8</v>
      </c>
      <c r="D8" s="162" t="s">
        <v>410</v>
      </c>
      <c r="E8" s="176" t="s">
        <v>10</v>
      </c>
      <c r="F8" s="176" t="s">
        <v>11</v>
      </c>
      <c r="G8" s="176" t="s">
        <v>12</v>
      </c>
      <c r="H8" s="164" t="s">
        <v>411</v>
      </c>
      <c r="I8" s="164" t="s">
        <v>38</v>
      </c>
      <c r="J8" s="164" t="s">
        <v>412</v>
      </c>
      <c r="K8" s="164" t="s">
        <v>411</v>
      </c>
      <c r="L8" s="164" t="s">
        <v>413</v>
      </c>
      <c r="M8" s="164" t="s">
        <v>412</v>
      </c>
      <c r="N8" s="380"/>
      <c r="O8" s="386"/>
      <c r="P8" s="165" t="s">
        <v>414</v>
      </c>
      <c r="Q8" s="165" t="s">
        <v>415</v>
      </c>
      <c r="R8" s="165" t="s">
        <v>456</v>
      </c>
      <c r="S8" s="165" t="s">
        <v>416</v>
      </c>
      <c r="T8" s="165" t="s">
        <v>417</v>
      </c>
      <c r="U8" s="389"/>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row>
    <row r="9" spans="1:279" s="168" customFormat="1" ht="10.5" customHeight="1" thickTop="1" thickBot="1">
      <c r="A9" s="368"/>
      <c r="B9" s="369"/>
      <c r="C9" s="369"/>
      <c r="D9" s="369"/>
      <c r="E9" s="369"/>
      <c r="F9" s="369"/>
      <c r="G9" s="369"/>
      <c r="H9" s="369"/>
      <c r="I9" s="369"/>
      <c r="J9" s="369"/>
      <c r="K9" s="369"/>
      <c r="L9" s="369"/>
      <c r="M9" s="369"/>
      <c r="N9" s="369"/>
      <c r="U9" s="169"/>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row>
    <row r="10" spans="1:279" s="171" customFormat="1" ht="15" customHeight="1">
      <c r="A10" s="357">
        <f>'Mapa Final'!A10</f>
        <v>1</v>
      </c>
      <c r="B10" s="357" t="str">
        <f>'Mapa Final'!B10</f>
        <v>Inconsistencias en el reparto</v>
      </c>
      <c r="C10" s="357" t="str">
        <f>'Mapa Final'!C10</f>
        <v>Incumplimiento de las metas establecidas</v>
      </c>
      <c r="D10" s="357" t="str">
        <f>'Mapa Final'!D10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v>
      </c>
      <c r="E10" s="357" t="str">
        <f>'Mapa Final'!E10</f>
        <v>Falencia en la gestión, control y seguimiento del proceso de reparto</v>
      </c>
      <c r="F10" s="357" t="str">
        <f>'Mapa Final'!F10</f>
        <v>Posibilidad de incumplimiento de las metas establecidas debido  a repartos extemporáneos y/o asignaciones erradas en el mismo</v>
      </c>
      <c r="G10" s="357" t="str">
        <f>'Mapa Final'!G10</f>
        <v>Ejecución y Administración de Procesos</v>
      </c>
      <c r="H10" s="360" t="str">
        <f>'Mapa Final'!I10</f>
        <v>Media</v>
      </c>
      <c r="I10" s="360" t="str">
        <f>'Mapa Final'!L10</f>
        <v>Moderado</v>
      </c>
      <c r="J10" s="347" t="str">
        <f>'Mapa Final'!N10</f>
        <v>Moderado</v>
      </c>
      <c r="K10" s="350" t="str">
        <f>'Mapa Final'!AA10</f>
        <v>Baja</v>
      </c>
      <c r="L10" s="350" t="str">
        <f>'Mapa Final'!AE10</f>
        <v>Moderado</v>
      </c>
      <c r="M10" s="347" t="str">
        <f>'Mapa Final'!AG10</f>
        <v>Moderado</v>
      </c>
      <c r="N10" s="350" t="str">
        <f>'Mapa Final'!AH10</f>
        <v>Reducir(mitigar)</v>
      </c>
      <c r="O10" s="363" t="s">
        <v>511</v>
      </c>
      <c r="P10" s="356"/>
      <c r="Q10" s="356"/>
      <c r="R10" s="356" t="s">
        <v>678</v>
      </c>
      <c r="S10" s="341">
        <v>45017</v>
      </c>
      <c r="T10" s="341">
        <v>45107</v>
      </c>
      <c r="U10" s="344" t="s">
        <v>477</v>
      </c>
      <c r="V10" s="35"/>
      <c r="W10" s="363"/>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71" customFormat="1" ht="13.5" customHeight="1">
      <c r="A11" s="358"/>
      <c r="B11" s="358"/>
      <c r="C11" s="358"/>
      <c r="D11" s="358"/>
      <c r="E11" s="358"/>
      <c r="F11" s="358"/>
      <c r="G11" s="358"/>
      <c r="H11" s="361"/>
      <c r="I11" s="361"/>
      <c r="J11" s="348"/>
      <c r="K11" s="351"/>
      <c r="L11" s="351"/>
      <c r="M11" s="348"/>
      <c r="N11" s="351"/>
      <c r="O11" s="364"/>
      <c r="P11" s="342"/>
      <c r="Q11" s="342"/>
      <c r="R11" s="342"/>
      <c r="S11" s="342"/>
      <c r="T11" s="342"/>
      <c r="U11" s="345"/>
      <c r="V11" s="35"/>
      <c r="W11" s="364"/>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71" customFormat="1" ht="13.5" customHeight="1">
      <c r="A12" s="358"/>
      <c r="B12" s="358"/>
      <c r="C12" s="358"/>
      <c r="D12" s="358"/>
      <c r="E12" s="358"/>
      <c r="F12" s="358"/>
      <c r="G12" s="358"/>
      <c r="H12" s="361"/>
      <c r="I12" s="361"/>
      <c r="J12" s="348"/>
      <c r="K12" s="351"/>
      <c r="L12" s="351"/>
      <c r="M12" s="348"/>
      <c r="N12" s="351"/>
      <c r="O12" s="364"/>
      <c r="P12" s="342"/>
      <c r="Q12" s="342"/>
      <c r="R12" s="342"/>
      <c r="S12" s="342"/>
      <c r="T12" s="342"/>
      <c r="U12" s="345"/>
      <c r="V12" s="35"/>
      <c r="W12" s="364"/>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71" customFormat="1" ht="13.5" customHeight="1">
      <c r="A13" s="358"/>
      <c r="B13" s="358"/>
      <c r="C13" s="358"/>
      <c r="D13" s="358"/>
      <c r="E13" s="358"/>
      <c r="F13" s="358"/>
      <c r="G13" s="358"/>
      <c r="H13" s="361"/>
      <c r="I13" s="361"/>
      <c r="J13" s="348"/>
      <c r="K13" s="351"/>
      <c r="L13" s="351"/>
      <c r="M13" s="348"/>
      <c r="N13" s="351"/>
      <c r="O13" s="364"/>
      <c r="P13" s="342"/>
      <c r="Q13" s="342"/>
      <c r="R13" s="342"/>
      <c r="S13" s="342"/>
      <c r="T13" s="342"/>
      <c r="U13" s="345"/>
      <c r="V13" s="35"/>
      <c r="W13" s="364"/>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71" customFormat="1" ht="402.75" customHeight="1" thickBot="1">
      <c r="A14" s="359"/>
      <c r="B14" s="359"/>
      <c r="C14" s="359"/>
      <c r="D14" s="359"/>
      <c r="E14" s="359"/>
      <c r="F14" s="359"/>
      <c r="G14" s="359"/>
      <c r="H14" s="362"/>
      <c r="I14" s="362"/>
      <c r="J14" s="349"/>
      <c r="K14" s="352"/>
      <c r="L14" s="352"/>
      <c r="M14" s="349"/>
      <c r="N14" s="352"/>
      <c r="O14" s="365"/>
      <c r="P14" s="343"/>
      <c r="Q14" s="343"/>
      <c r="R14" s="343"/>
      <c r="S14" s="343"/>
      <c r="T14" s="343"/>
      <c r="U14" s="346"/>
      <c r="V14" s="35"/>
      <c r="W14" s="36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71" customFormat="1" ht="15" customHeight="1">
      <c r="A15" s="357">
        <f>'Mapa Final'!A15</f>
        <v>2</v>
      </c>
      <c r="B15" s="357" t="str">
        <f>'Mapa Final'!B15</f>
        <v>Error en las notificaciones judiicales</v>
      </c>
      <c r="C15" s="357" t="str">
        <f>'Mapa Final'!C15</f>
        <v>Incumplimiento de las metas establecidas</v>
      </c>
      <c r="D15" s="357" t="str">
        <f>'Mapa Final'!D15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15" s="357" t="str">
        <f>'Mapa Final'!E15</f>
        <v xml:space="preserve">Inadecuada comunicación de las notificaciones judiciales </v>
      </c>
      <c r="F15" s="357" t="str">
        <f>'Mapa Final'!F15</f>
        <v xml:space="preserve">Posibilidad de incumplimiento de las metas establecidas debido  a la inadecuada comunicación de las notificaciones judiciales </v>
      </c>
      <c r="G15" s="357" t="str">
        <f>'Mapa Final'!G15</f>
        <v>Ejecución y Administración de Procesos</v>
      </c>
      <c r="H15" s="360" t="str">
        <f>'Mapa Final'!I15</f>
        <v>Muy Alta</v>
      </c>
      <c r="I15" s="360" t="str">
        <f>'Mapa Final'!L15</f>
        <v>Mayor</v>
      </c>
      <c r="J15" s="347" t="str">
        <f>'Mapa Final'!N15</f>
        <v xml:space="preserve">Alto </v>
      </c>
      <c r="K15" s="350" t="str">
        <f>'Mapa Final'!AA15</f>
        <v>Baja</v>
      </c>
      <c r="L15" s="350" t="str">
        <f>'Mapa Final'!AE15</f>
        <v>Moderado</v>
      </c>
      <c r="M15" s="347" t="str">
        <f>'Mapa Final'!AG15</f>
        <v>Moderado</v>
      </c>
      <c r="N15" s="350" t="str">
        <f>'Mapa Final'!AH15</f>
        <v>Reducir(mitigar)</v>
      </c>
      <c r="O15" s="363" t="s">
        <v>509</v>
      </c>
      <c r="P15" s="356"/>
      <c r="Q15" s="356"/>
      <c r="R15" s="356" t="s">
        <v>678</v>
      </c>
      <c r="S15" s="341">
        <v>45017</v>
      </c>
      <c r="T15" s="341">
        <v>45107</v>
      </c>
      <c r="U15" s="344" t="s">
        <v>477</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71" customFormat="1" ht="13.5" customHeight="1">
      <c r="A16" s="358"/>
      <c r="B16" s="358"/>
      <c r="C16" s="358"/>
      <c r="D16" s="358"/>
      <c r="E16" s="358"/>
      <c r="F16" s="358"/>
      <c r="G16" s="358"/>
      <c r="H16" s="361"/>
      <c r="I16" s="361"/>
      <c r="J16" s="348"/>
      <c r="K16" s="351"/>
      <c r="L16" s="351"/>
      <c r="M16" s="348"/>
      <c r="N16" s="351"/>
      <c r="O16" s="364"/>
      <c r="P16" s="342"/>
      <c r="Q16" s="342"/>
      <c r="R16" s="342"/>
      <c r="S16" s="342"/>
      <c r="T16" s="342"/>
      <c r="U16" s="34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71" customFormat="1" ht="13.5" customHeight="1">
      <c r="A17" s="358"/>
      <c r="B17" s="358"/>
      <c r="C17" s="358"/>
      <c r="D17" s="358"/>
      <c r="E17" s="358"/>
      <c r="F17" s="358"/>
      <c r="G17" s="358"/>
      <c r="H17" s="361"/>
      <c r="I17" s="361"/>
      <c r="J17" s="348"/>
      <c r="K17" s="351"/>
      <c r="L17" s="351"/>
      <c r="M17" s="348"/>
      <c r="N17" s="351"/>
      <c r="O17" s="364"/>
      <c r="P17" s="342"/>
      <c r="Q17" s="342"/>
      <c r="R17" s="342"/>
      <c r="S17" s="342"/>
      <c r="T17" s="342"/>
      <c r="U17" s="34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71" customFormat="1" ht="13.5" customHeight="1">
      <c r="A18" s="358"/>
      <c r="B18" s="358"/>
      <c r="C18" s="358"/>
      <c r="D18" s="358"/>
      <c r="E18" s="358"/>
      <c r="F18" s="358"/>
      <c r="G18" s="358"/>
      <c r="H18" s="361"/>
      <c r="I18" s="361"/>
      <c r="J18" s="348"/>
      <c r="K18" s="351"/>
      <c r="L18" s="351"/>
      <c r="M18" s="348"/>
      <c r="N18" s="351"/>
      <c r="O18" s="364"/>
      <c r="P18" s="342"/>
      <c r="Q18" s="342"/>
      <c r="R18" s="342"/>
      <c r="S18" s="342"/>
      <c r="T18" s="342"/>
      <c r="U18" s="34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71" customFormat="1" ht="214.5" customHeight="1" thickBot="1">
      <c r="A19" s="359"/>
      <c r="B19" s="359"/>
      <c r="C19" s="359"/>
      <c r="D19" s="359"/>
      <c r="E19" s="359"/>
      <c r="F19" s="359"/>
      <c r="G19" s="359"/>
      <c r="H19" s="362"/>
      <c r="I19" s="362"/>
      <c r="J19" s="349"/>
      <c r="K19" s="352"/>
      <c r="L19" s="352"/>
      <c r="M19" s="349"/>
      <c r="N19" s="352"/>
      <c r="O19" s="365"/>
      <c r="P19" s="343"/>
      <c r="Q19" s="343"/>
      <c r="R19" s="343"/>
      <c r="S19" s="343"/>
      <c r="T19" s="343"/>
      <c r="U19" s="34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357">
        <f>'Mapa Final'!A20</f>
        <v>3</v>
      </c>
      <c r="B20" s="357" t="str">
        <f>'Mapa Final'!B20</f>
        <v>No realización de las Audiencias Programadas</v>
      </c>
      <c r="C20" s="357" t="str">
        <f>'Mapa Final'!C20</f>
        <v>Incumplimiento de las metas establecidas</v>
      </c>
      <c r="D20" s="357" t="str">
        <f>'Mapa Final'!D20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20" s="357" t="str">
        <f>'Mapa Final'!E20</f>
        <v>Incumplimiento en la realización de las audiencias programadas</v>
      </c>
      <c r="F20" s="357" t="str">
        <f>'Mapa Final'!F20</f>
        <v>Posibilidad de vulneración de los derechos fundamentales de los ciudadanos  debido al Incumplimiento en la realización de las audiencias programadas</v>
      </c>
      <c r="G20" s="357" t="str">
        <f>'Mapa Final'!G20</f>
        <v>Usuarios, productos y prácticas organizacionales</v>
      </c>
      <c r="H20" s="360" t="str">
        <f>'Mapa Final'!I20</f>
        <v>Alta</v>
      </c>
      <c r="I20" s="360" t="str">
        <f>'Mapa Final'!L20</f>
        <v>Mayor</v>
      </c>
      <c r="J20" s="347" t="str">
        <f>'Mapa Final'!N20</f>
        <v xml:space="preserve">Alto </v>
      </c>
      <c r="K20" s="350" t="str">
        <f>'Mapa Final'!AA20</f>
        <v>Media</v>
      </c>
      <c r="L20" s="350" t="str">
        <f>'Mapa Final'!AE20</f>
        <v>Mayor</v>
      </c>
      <c r="M20" s="347" t="str">
        <f>'Mapa Final'!AG20</f>
        <v xml:space="preserve">Alto </v>
      </c>
      <c r="N20" s="350" t="str">
        <f>'Mapa Final'!AH20</f>
        <v>Reducir(mitigar)</v>
      </c>
      <c r="O20" s="363" t="s">
        <v>507</v>
      </c>
      <c r="P20" s="356"/>
      <c r="Q20" s="356"/>
      <c r="R20" s="356" t="s">
        <v>678</v>
      </c>
      <c r="S20" s="341">
        <v>45017</v>
      </c>
      <c r="T20" s="341">
        <v>45107</v>
      </c>
      <c r="U20" s="344" t="s">
        <v>508</v>
      </c>
      <c r="V20" s="35"/>
      <c r="W20" s="35"/>
    </row>
    <row r="21" spans="1:177">
      <c r="A21" s="358"/>
      <c r="B21" s="358"/>
      <c r="C21" s="358"/>
      <c r="D21" s="358"/>
      <c r="E21" s="358"/>
      <c r="F21" s="358"/>
      <c r="G21" s="358"/>
      <c r="H21" s="361"/>
      <c r="I21" s="361"/>
      <c r="J21" s="348"/>
      <c r="K21" s="351"/>
      <c r="L21" s="351"/>
      <c r="M21" s="348"/>
      <c r="N21" s="351"/>
      <c r="O21" s="364"/>
      <c r="P21" s="342"/>
      <c r="Q21" s="342"/>
      <c r="R21" s="342"/>
      <c r="S21" s="342"/>
      <c r="T21" s="342"/>
      <c r="U21" s="366"/>
      <c r="V21" s="35"/>
      <c r="W21" s="35"/>
    </row>
    <row r="22" spans="1:177">
      <c r="A22" s="358"/>
      <c r="B22" s="358"/>
      <c r="C22" s="358"/>
      <c r="D22" s="358"/>
      <c r="E22" s="358"/>
      <c r="F22" s="358"/>
      <c r="G22" s="358"/>
      <c r="H22" s="361"/>
      <c r="I22" s="361"/>
      <c r="J22" s="348"/>
      <c r="K22" s="351"/>
      <c r="L22" s="351"/>
      <c r="M22" s="348"/>
      <c r="N22" s="351"/>
      <c r="O22" s="364"/>
      <c r="P22" s="342"/>
      <c r="Q22" s="342"/>
      <c r="R22" s="342"/>
      <c r="S22" s="342"/>
      <c r="T22" s="342"/>
      <c r="U22" s="366"/>
      <c r="V22" s="35"/>
      <c r="W22" s="35"/>
    </row>
    <row r="23" spans="1:177">
      <c r="A23" s="358"/>
      <c r="B23" s="358"/>
      <c r="C23" s="358"/>
      <c r="D23" s="358"/>
      <c r="E23" s="358"/>
      <c r="F23" s="358"/>
      <c r="G23" s="358"/>
      <c r="H23" s="361"/>
      <c r="I23" s="361"/>
      <c r="J23" s="348"/>
      <c r="K23" s="351"/>
      <c r="L23" s="351"/>
      <c r="M23" s="348"/>
      <c r="N23" s="351"/>
      <c r="O23" s="364"/>
      <c r="P23" s="342"/>
      <c r="Q23" s="342"/>
      <c r="R23" s="342"/>
      <c r="S23" s="342"/>
      <c r="T23" s="342"/>
      <c r="U23" s="366"/>
      <c r="V23" s="35"/>
      <c r="W23" s="35"/>
    </row>
    <row r="24" spans="1:177" ht="307.5" customHeight="1" thickBot="1">
      <c r="A24" s="359"/>
      <c r="B24" s="359"/>
      <c r="C24" s="359"/>
      <c r="D24" s="359"/>
      <c r="E24" s="359"/>
      <c r="F24" s="359"/>
      <c r="G24" s="359"/>
      <c r="H24" s="362"/>
      <c r="I24" s="362"/>
      <c r="J24" s="349"/>
      <c r="K24" s="352"/>
      <c r="L24" s="352"/>
      <c r="M24" s="349"/>
      <c r="N24" s="352"/>
      <c r="O24" s="365"/>
      <c r="P24" s="343"/>
      <c r="Q24" s="343"/>
      <c r="R24" s="343"/>
      <c r="S24" s="343"/>
      <c r="T24" s="343"/>
      <c r="U24" s="367"/>
      <c r="V24" s="35"/>
      <c r="W24" s="35"/>
    </row>
    <row r="25" spans="1:177" ht="15" customHeight="1">
      <c r="A25" s="357">
        <f>'Mapa Final'!A25</f>
        <v>4</v>
      </c>
      <c r="B25" s="357" t="str">
        <f>'Mapa Final'!B25</f>
        <v>No realización de los Seguimientos a las Sanciones</v>
      </c>
      <c r="C25" s="357" t="str">
        <f>'Mapa Final'!C25</f>
        <v>Incumplimiento de las metas establecidas</v>
      </c>
      <c r="D25" s="357" t="str">
        <f>'Mapa Final'!D25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25" s="357" t="str">
        <f>'Mapa Final'!E25</f>
        <v>Inadecuada realización de los seguimientos a las sanciones</v>
      </c>
      <c r="F25" s="357" t="str">
        <f>'Mapa Final'!F25</f>
        <v>Posibilidad de incumplimiento de las metas establecidas debido al inadecuado seguimientos de las sanciones</v>
      </c>
      <c r="G25" s="357" t="str">
        <f>'Mapa Final'!G25</f>
        <v>Ejecución y Administración de Procesos</v>
      </c>
      <c r="H25" s="360" t="str">
        <f>'Mapa Final'!I25</f>
        <v>Media</v>
      </c>
      <c r="I25" s="360" t="str">
        <f>'Mapa Final'!L25</f>
        <v>Menor</v>
      </c>
      <c r="J25" s="347" t="str">
        <f>'Mapa Final'!N25</f>
        <v>Moderado</v>
      </c>
      <c r="K25" s="350" t="str">
        <f>'Mapa Final'!AA25</f>
        <v>Baja</v>
      </c>
      <c r="L25" s="350" t="str">
        <f>'Mapa Final'!AE25</f>
        <v>Moderado</v>
      </c>
      <c r="M25" s="347" t="str">
        <f>'Mapa Final'!AG25</f>
        <v>Moderado</v>
      </c>
      <c r="N25" s="350" t="str">
        <f>'Mapa Final'!AH25</f>
        <v>Aceptar</v>
      </c>
      <c r="O25" s="363" t="s">
        <v>510</v>
      </c>
      <c r="P25" s="356"/>
      <c r="Q25" s="356"/>
      <c r="R25" s="356" t="s">
        <v>678</v>
      </c>
      <c r="S25" s="341">
        <v>45017</v>
      </c>
      <c r="T25" s="341">
        <v>45107</v>
      </c>
      <c r="U25" s="344" t="s">
        <v>477</v>
      </c>
    </row>
    <row r="26" spans="1:177">
      <c r="A26" s="358"/>
      <c r="B26" s="358"/>
      <c r="C26" s="358"/>
      <c r="D26" s="358"/>
      <c r="E26" s="358"/>
      <c r="F26" s="358"/>
      <c r="G26" s="358"/>
      <c r="H26" s="361"/>
      <c r="I26" s="361"/>
      <c r="J26" s="348"/>
      <c r="K26" s="351"/>
      <c r="L26" s="351"/>
      <c r="M26" s="348"/>
      <c r="N26" s="351"/>
      <c r="O26" s="364"/>
      <c r="P26" s="342"/>
      <c r="Q26" s="342"/>
      <c r="R26" s="342"/>
      <c r="S26" s="342"/>
      <c r="T26" s="342"/>
      <c r="U26" s="345"/>
    </row>
    <row r="27" spans="1:177">
      <c r="A27" s="358"/>
      <c r="B27" s="358"/>
      <c r="C27" s="358"/>
      <c r="D27" s="358"/>
      <c r="E27" s="358"/>
      <c r="F27" s="358"/>
      <c r="G27" s="358"/>
      <c r="H27" s="361"/>
      <c r="I27" s="361"/>
      <c r="J27" s="348"/>
      <c r="K27" s="351"/>
      <c r="L27" s="351"/>
      <c r="M27" s="348"/>
      <c r="N27" s="351"/>
      <c r="O27" s="364"/>
      <c r="P27" s="342"/>
      <c r="Q27" s="342"/>
      <c r="R27" s="342"/>
      <c r="S27" s="342"/>
      <c r="T27" s="342"/>
      <c r="U27" s="345"/>
    </row>
    <row r="28" spans="1:177">
      <c r="A28" s="358"/>
      <c r="B28" s="358"/>
      <c r="C28" s="358"/>
      <c r="D28" s="358"/>
      <c r="E28" s="358"/>
      <c r="F28" s="358"/>
      <c r="G28" s="358"/>
      <c r="H28" s="361"/>
      <c r="I28" s="361"/>
      <c r="J28" s="348"/>
      <c r="K28" s="351"/>
      <c r="L28" s="351"/>
      <c r="M28" s="348"/>
      <c r="N28" s="351"/>
      <c r="O28" s="364"/>
      <c r="P28" s="342"/>
      <c r="Q28" s="342"/>
      <c r="R28" s="342"/>
      <c r="S28" s="342"/>
      <c r="T28" s="342"/>
      <c r="U28" s="345"/>
    </row>
    <row r="29" spans="1:177" ht="254.25" customHeight="1" thickBot="1">
      <c r="A29" s="359"/>
      <c r="B29" s="359"/>
      <c r="C29" s="359"/>
      <c r="D29" s="359"/>
      <c r="E29" s="359"/>
      <c r="F29" s="359"/>
      <c r="G29" s="359"/>
      <c r="H29" s="362"/>
      <c r="I29" s="362"/>
      <c r="J29" s="349"/>
      <c r="K29" s="352"/>
      <c r="L29" s="352"/>
      <c r="M29" s="349"/>
      <c r="N29" s="352"/>
      <c r="O29" s="365"/>
      <c r="P29" s="343"/>
      <c r="Q29" s="343"/>
      <c r="R29" s="343"/>
      <c r="S29" s="343"/>
      <c r="T29" s="343"/>
      <c r="U29" s="346"/>
    </row>
    <row r="30" spans="1:177" ht="15" customHeight="1">
      <c r="A30" s="357">
        <f>'Mapa Final'!A30</f>
        <v>5</v>
      </c>
      <c r="B30" s="357" t="str">
        <f>'Mapa Final'!B30</f>
        <v xml:space="preserve">Inexactitud en el registro de la gestion de los procesos misionales y actuaciones administrativa </v>
      </c>
      <c r="C30" s="357" t="str">
        <f>'Mapa Final'!C30</f>
        <v>Incumplimiento de las metas establecidas</v>
      </c>
      <c r="D30" s="357" t="str">
        <f>'Mapa Final'!D30</f>
        <v xml:space="preserve">1. Errores en la información registrada en el aplicativo Justicia XXI WEB y el expediente digital
2.Insuficiencia de personal para la carga laboral presentada. 
3.Fallas en la funcionalidad de los aplicativos    
4.Incremento de solicitudes  por la  alta demanda judiciales 
5.Inadecuado control de verificación del registro de la información </v>
      </c>
      <c r="E30" s="357" t="str">
        <f>'Mapa Final'!E30</f>
        <v xml:space="preserve">Inadecuado registro de la gestion de los procesos misionales y actuaciones administrativa </v>
      </c>
      <c r="F30" s="357" t="str">
        <f>'Mapa Final'!F30</f>
        <v xml:space="preserve">Posibilidad de incumplimiento de las metas establecidas debido al  inadecuado registro de la gestion de los procesos misionales y actuaciones administrativa </v>
      </c>
      <c r="G30" s="357" t="str">
        <f>'Mapa Final'!G30</f>
        <v>Usuarios, productos y prácticas organizacionales</v>
      </c>
      <c r="H30" s="360" t="str">
        <f>'Mapa Final'!I30</f>
        <v>Alta</v>
      </c>
      <c r="I30" s="360" t="str">
        <f>'Mapa Final'!L30</f>
        <v>Menor</v>
      </c>
      <c r="J30" s="347" t="str">
        <f>'Mapa Final'!N30</f>
        <v>Moderado</v>
      </c>
      <c r="K30" s="350" t="str">
        <f>'Mapa Final'!AA30</f>
        <v>Media</v>
      </c>
      <c r="L30" s="350" t="str">
        <f>'Mapa Final'!AE30</f>
        <v>Menor</v>
      </c>
      <c r="M30" s="347" t="str">
        <f>'Mapa Final'!AG30</f>
        <v>Moderado</v>
      </c>
      <c r="N30" s="350" t="str">
        <f>'Mapa Final'!AH30</f>
        <v>Aceptar</v>
      </c>
      <c r="O30" s="353" t="s">
        <v>512</v>
      </c>
      <c r="P30" s="356"/>
      <c r="Q30" s="356"/>
      <c r="R30" s="356" t="s">
        <v>678</v>
      </c>
      <c r="S30" s="341">
        <v>45017</v>
      </c>
      <c r="T30" s="341">
        <v>45107</v>
      </c>
      <c r="U30" s="344" t="s">
        <v>508</v>
      </c>
    </row>
    <row r="31" spans="1:177">
      <c r="A31" s="358"/>
      <c r="B31" s="358"/>
      <c r="C31" s="358"/>
      <c r="D31" s="358"/>
      <c r="E31" s="358"/>
      <c r="F31" s="358"/>
      <c r="G31" s="358"/>
      <c r="H31" s="361"/>
      <c r="I31" s="361"/>
      <c r="J31" s="348"/>
      <c r="K31" s="351"/>
      <c r="L31" s="351"/>
      <c r="M31" s="348"/>
      <c r="N31" s="351"/>
      <c r="O31" s="354"/>
      <c r="P31" s="342"/>
      <c r="Q31" s="342"/>
      <c r="R31" s="342"/>
      <c r="S31" s="342"/>
      <c r="T31" s="342"/>
      <c r="U31" s="345"/>
    </row>
    <row r="32" spans="1:177">
      <c r="A32" s="358"/>
      <c r="B32" s="358"/>
      <c r="C32" s="358"/>
      <c r="D32" s="358"/>
      <c r="E32" s="358"/>
      <c r="F32" s="358"/>
      <c r="G32" s="358"/>
      <c r="H32" s="361"/>
      <c r="I32" s="361"/>
      <c r="J32" s="348"/>
      <c r="K32" s="351"/>
      <c r="L32" s="351"/>
      <c r="M32" s="348"/>
      <c r="N32" s="351"/>
      <c r="O32" s="354"/>
      <c r="P32" s="342"/>
      <c r="Q32" s="342"/>
      <c r="R32" s="342"/>
      <c r="S32" s="342"/>
      <c r="T32" s="342"/>
      <c r="U32" s="345"/>
    </row>
    <row r="33" spans="1:21">
      <c r="A33" s="358"/>
      <c r="B33" s="358"/>
      <c r="C33" s="358"/>
      <c r="D33" s="358"/>
      <c r="E33" s="358"/>
      <c r="F33" s="358"/>
      <c r="G33" s="358"/>
      <c r="H33" s="361"/>
      <c r="I33" s="361"/>
      <c r="J33" s="348"/>
      <c r="K33" s="351"/>
      <c r="L33" s="351"/>
      <c r="M33" s="348"/>
      <c r="N33" s="351"/>
      <c r="O33" s="354"/>
      <c r="P33" s="342"/>
      <c r="Q33" s="342"/>
      <c r="R33" s="342"/>
      <c r="S33" s="342"/>
      <c r="T33" s="342"/>
      <c r="U33" s="345"/>
    </row>
    <row r="34" spans="1:21" ht="230.25" customHeight="1" thickBot="1">
      <c r="A34" s="359"/>
      <c r="B34" s="359"/>
      <c r="C34" s="359"/>
      <c r="D34" s="359"/>
      <c r="E34" s="359"/>
      <c r="F34" s="359"/>
      <c r="G34" s="359"/>
      <c r="H34" s="362"/>
      <c r="I34" s="362"/>
      <c r="J34" s="349"/>
      <c r="K34" s="352"/>
      <c r="L34" s="352"/>
      <c r="M34" s="349"/>
      <c r="N34" s="352"/>
      <c r="O34" s="355"/>
      <c r="P34" s="343"/>
      <c r="Q34" s="343"/>
      <c r="R34" s="343"/>
      <c r="S34" s="343"/>
      <c r="T34" s="343"/>
      <c r="U34" s="346"/>
    </row>
    <row r="35" spans="1:21" ht="15" customHeight="1">
      <c r="A35" s="357">
        <f>'Mapa Final'!A35</f>
        <v>6</v>
      </c>
      <c r="B35" s="357" t="str">
        <f>'Mapa Final'!B35</f>
        <v>Vencimiento de Términos</v>
      </c>
      <c r="C35" s="357" t="str">
        <f>'Mapa Final'!C35</f>
        <v>Vulneración de los derechos fundamentales de los ciudadanos</v>
      </c>
      <c r="D35" s="357" t="str">
        <f>'Mapa Final'!D35</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5" s="357" t="str">
        <f>'Mapa Final'!E35</f>
        <v xml:space="preserve"> Actuaciones procesales después del vencimiento de los términos legales  </v>
      </c>
      <c r="F35" s="357" t="str">
        <f>'Mapa Final'!F35</f>
        <v xml:space="preserve">Posibilidad de vulneración de los derechos fundamentales de los ciudadanos  debido a las  actuaciones procesales después del vencimiento de los términos legales  </v>
      </c>
      <c r="G35" s="357" t="str">
        <f>'Mapa Final'!G35</f>
        <v>Usuarios, productos y prácticas organizacionales</v>
      </c>
      <c r="H35" s="360" t="str">
        <f>'Mapa Final'!I35</f>
        <v>Alta</v>
      </c>
      <c r="I35" s="360" t="str">
        <f>'Mapa Final'!L35</f>
        <v>Mayor</v>
      </c>
      <c r="J35" s="347" t="str">
        <f>'Mapa Final'!N35</f>
        <v xml:space="preserve">Alto </v>
      </c>
      <c r="K35" s="350" t="str">
        <f>'Mapa Final'!AA35</f>
        <v>Media</v>
      </c>
      <c r="L35" s="350" t="str">
        <f>'Mapa Final'!AE35</f>
        <v>Menor</v>
      </c>
      <c r="M35" s="347" t="str">
        <f>'Mapa Final'!AG35</f>
        <v>Moderado</v>
      </c>
      <c r="N35" s="350" t="str">
        <f>'Mapa Final'!AH35</f>
        <v>Reducir(mitigar)</v>
      </c>
      <c r="O35" s="353" t="s">
        <v>513</v>
      </c>
      <c r="P35" s="356"/>
      <c r="Q35" s="356"/>
      <c r="R35" s="356" t="s">
        <v>678</v>
      </c>
      <c r="S35" s="341">
        <v>45017</v>
      </c>
      <c r="T35" s="341">
        <v>45107</v>
      </c>
      <c r="U35" s="344" t="s">
        <v>508</v>
      </c>
    </row>
    <row r="36" spans="1:21">
      <c r="A36" s="358"/>
      <c r="B36" s="358"/>
      <c r="C36" s="358"/>
      <c r="D36" s="358"/>
      <c r="E36" s="358"/>
      <c r="F36" s="358"/>
      <c r="G36" s="358"/>
      <c r="H36" s="361"/>
      <c r="I36" s="361"/>
      <c r="J36" s="348"/>
      <c r="K36" s="351"/>
      <c r="L36" s="351"/>
      <c r="M36" s="348"/>
      <c r="N36" s="351"/>
      <c r="O36" s="354"/>
      <c r="P36" s="342"/>
      <c r="Q36" s="342"/>
      <c r="R36" s="342"/>
      <c r="S36" s="342"/>
      <c r="T36" s="342"/>
      <c r="U36" s="345"/>
    </row>
    <row r="37" spans="1:21">
      <c r="A37" s="358"/>
      <c r="B37" s="358"/>
      <c r="C37" s="358"/>
      <c r="D37" s="358"/>
      <c r="E37" s="358"/>
      <c r="F37" s="358"/>
      <c r="G37" s="358"/>
      <c r="H37" s="361"/>
      <c r="I37" s="361"/>
      <c r="J37" s="348"/>
      <c r="K37" s="351"/>
      <c r="L37" s="351"/>
      <c r="M37" s="348"/>
      <c r="N37" s="351"/>
      <c r="O37" s="354"/>
      <c r="P37" s="342"/>
      <c r="Q37" s="342"/>
      <c r="R37" s="342"/>
      <c r="S37" s="342"/>
      <c r="T37" s="342"/>
      <c r="U37" s="345"/>
    </row>
    <row r="38" spans="1:21">
      <c r="A38" s="358"/>
      <c r="B38" s="358"/>
      <c r="C38" s="358"/>
      <c r="D38" s="358"/>
      <c r="E38" s="358"/>
      <c r="F38" s="358"/>
      <c r="G38" s="358"/>
      <c r="H38" s="361"/>
      <c r="I38" s="361"/>
      <c r="J38" s="348"/>
      <c r="K38" s="351"/>
      <c r="L38" s="351"/>
      <c r="M38" s="348"/>
      <c r="N38" s="351"/>
      <c r="O38" s="354"/>
      <c r="P38" s="342"/>
      <c r="Q38" s="342"/>
      <c r="R38" s="342"/>
      <c r="S38" s="342"/>
      <c r="T38" s="342"/>
      <c r="U38" s="345"/>
    </row>
    <row r="39" spans="1:21" ht="234.75" customHeight="1" thickBot="1">
      <c r="A39" s="359"/>
      <c r="B39" s="359"/>
      <c r="C39" s="359"/>
      <c r="D39" s="359"/>
      <c r="E39" s="359"/>
      <c r="F39" s="359"/>
      <c r="G39" s="359"/>
      <c r="H39" s="362"/>
      <c r="I39" s="362"/>
      <c r="J39" s="349"/>
      <c r="K39" s="352"/>
      <c r="L39" s="352"/>
      <c r="M39" s="349"/>
      <c r="N39" s="352"/>
      <c r="O39" s="355"/>
      <c r="P39" s="343"/>
      <c r="Q39" s="343"/>
      <c r="R39" s="343"/>
      <c r="S39" s="343"/>
      <c r="T39" s="343"/>
      <c r="U39" s="346"/>
    </row>
    <row r="40" spans="1:21" ht="15" customHeight="1">
      <c r="A40" s="357">
        <f>'Mapa Final'!A40</f>
        <v>7</v>
      </c>
      <c r="B40" s="357" t="str">
        <f>'Mapa Final'!B40</f>
        <v>Pérdida de documentos</v>
      </c>
      <c r="C40" s="357" t="str">
        <f>'Mapa Final'!C40</f>
        <v>Afectación en la Prestación del Servicio de Justicia</v>
      </c>
      <c r="D40" s="357"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357" t="str">
        <f>'Mapa Final'!E40</f>
        <v>Extravío de documentos temporal o definitivo de los procesos judiciales</v>
      </c>
      <c r="F40" s="357" t="str">
        <f>'Mapa Final'!F40</f>
        <v>Posibilidad de la afectación en la Prestación del Servicio de Justicia debido al extravío de documentos temporal o definitivo de los procesos judiciales</v>
      </c>
      <c r="G40" s="357" t="str">
        <f>'Mapa Final'!G40</f>
        <v>Usuarios, productos y prácticas organizacionales</v>
      </c>
      <c r="H40" s="360" t="str">
        <f>'Mapa Final'!I40</f>
        <v>Muy Alta</v>
      </c>
      <c r="I40" s="360" t="str">
        <f>'Mapa Final'!L40</f>
        <v>Mayor</v>
      </c>
      <c r="J40" s="347" t="str">
        <f>'Mapa Final'!N40</f>
        <v xml:space="preserve">Alto </v>
      </c>
      <c r="K40" s="350" t="str">
        <f>'Mapa Final'!AA40</f>
        <v>Media</v>
      </c>
      <c r="L40" s="350" t="str">
        <f>'Mapa Final'!AE40</f>
        <v>Mayor</v>
      </c>
      <c r="M40" s="347" t="str">
        <f>'Mapa Final'!AG40</f>
        <v xml:space="preserve">Alto </v>
      </c>
      <c r="N40" s="350" t="str">
        <f>'Mapa Final'!AH40</f>
        <v>Reducir(mitigar)</v>
      </c>
      <c r="O40" s="353" t="s">
        <v>514</v>
      </c>
      <c r="P40" s="356"/>
      <c r="Q40" s="356"/>
      <c r="R40" s="356" t="s">
        <v>678</v>
      </c>
      <c r="S40" s="341">
        <v>45017</v>
      </c>
      <c r="T40" s="341">
        <v>45107</v>
      </c>
      <c r="U40" s="344" t="s">
        <v>477</v>
      </c>
    </row>
    <row r="41" spans="1:21">
      <c r="A41" s="358"/>
      <c r="B41" s="358"/>
      <c r="C41" s="358"/>
      <c r="D41" s="358"/>
      <c r="E41" s="358"/>
      <c r="F41" s="358"/>
      <c r="G41" s="358"/>
      <c r="H41" s="361"/>
      <c r="I41" s="361"/>
      <c r="J41" s="348"/>
      <c r="K41" s="351"/>
      <c r="L41" s="351"/>
      <c r="M41" s="348"/>
      <c r="N41" s="351"/>
      <c r="O41" s="354"/>
      <c r="P41" s="342"/>
      <c r="Q41" s="342"/>
      <c r="R41" s="342"/>
      <c r="S41" s="342"/>
      <c r="T41" s="342"/>
      <c r="U41" s="345"/>
    </row>
    <row r="42" spans="1:21">
      <c r="A42" s="358"/>
      <c r="B42" s="358"/>
      <c r="C42" s="358"/>
      <c r="D42" s="358"/>
      <c r="E42" s="358"/>
      <c r="F42" s="358"/>
      <c r="G42" s="358"/>
      <c r="H42" s="361"/>
      <c r="I42" s="361"/>
      <c r="J42" s="348"/>
      <c r="K42" s="351"/>
      <c r="L42" s="351"/>
      <c r="M42" s="348"/>
      <c r="N42" s="351"/>
      <c r="O42" s="354"/>
      <c r="P42" s="342"/>
      <c r="Q42" s="342"/>
      <c r="R42" s="342"/>
      <c r="S42" s="342"/>
      <c r="T42" s="342"/>
      <c r="U42" s="345"/>
    </row>
    <row r="43" spans="1:21">
      <c r="A43" s="358"/>
      <c r="B43" s="358"/>
      <c r="C43" s="358"/>
      <c r="D43" s="358"/>
      <c r="E43" s="358"/>
      <c r="F43" s="358"/>
      <c r="G43" s="358"/>
      <c r="H43" s="361"/>
      <c r="I43" s="361"/>
      <c r="J43" s="348"/>
      <c r="K43" s="351"/>
      <c r="L43" s="351"/>
      <c r="M43" s="348"/>
      <c r="N43" s="351"/>
      <c r="O43" s="354"/>
      <c r="P43" s="342"/>
      <c r="Q43" s="342"/>
      <c r="R43" s="342"/>
      <c r="S43" s="342"/>
      <c r="T43" s="342"/>
      <c r="U43" s="345"/>
    </row>
    <row r="44" spans="1:21" ht="194.25" customHeight="1" thickBot="1">
      <c r="A44" s="359"/>
      <c r="B44" s="359"/>
      <c r="C44" s="359"/>
      <c r="D44" s="359"/>
      <c r="E44" s="359"/>
      <c r="F44" s="359"/>
      <c r="G44" s="359"/>
      <c r="H44" s="362"/>
      <c r="I44" s="362"/>
      <c r="J44" s="349"/>
      <c r="K44" s="352"/>
      <c r="L44" s="352"/>
      <c r="M44" s="349"/>
      <c r="N44" s="352"/>
      <c r="O44" s="355"/>
      <c r="P44" s="343"/>
      <c r="Q44" s="343"/>
      <c r="R44" s="343"/>
      <c r="S44" s="343"/>
      <c r="T44" s="343"/>
      <c r="U44" s="346"/>
    </row>
    <row r="45" spans="1:21" ht="15" customHeight="1">
      <c r="A45" s="357">
        <f>'Mapa Final'!A45</f>
        <v>8</v>
      </c>
      <c r="B45" s="357" t="str">
        <f>'Mapa Final'!B45</f>
        <v>Corrupción</v>
      </c>
      <c r="C45" s="357" t="str">
        <f>'Mapa Final'!C45</f>
        <v>Reputacional (Corrupción)</v>
      </c>
      <c r="D45" s="357"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357" t="str">
        <f>'Mapa Final'!E45</f>
        <v xml:space="preserve">Carencia en transparencia, etica y valores . </v>
      </c>
      <c r="F45" s="357" t="str">
        <f>'Mapa Final'!F45</f>
        <v xml:space="preserve">Posibilidad de actos indebidos de  los servidores judiciales debido a  la carencia en transparencia, etica y valores </v>
      </c>
      <c r="G45" s="357" t="str">
        <f>'Mapa Final'!G45</f>
        <v>Fraude Interno</v>
      </c>
      <c r="H45" s="360" t="str">
        <f>'Mapa Final'!I45</f>
        <v>Muy Alta</v>
      </c>
      <c r="I45" s="360" t="str">
        <f>'Mapa Final'!L45</f>
        <v>Mayor</v>
      </c>
      <c r="J45" s="347" t="str">
        <f>'Mapa Final'!N45</f>
        <v xml:space="preserve">Alto </v>
      </c>
      <c r="K45" s="350" t="str">
        <f>'Mapa Final'!AA45</f>
        <v>Media</v>
      </c>
      <c r="L45" s="350" t="str">
        <f>'Mapa Final'!AE45</f>
        <v>Mayor</v>
      </c>
      <c r="M45" s="347" t="str">
        <f>'Mapa Final'!AG45</f>
        <v xml:space="preserve">Alto </v>
      </c>
      <c r="N45" s="350" t="str">
        <f>'Mapa Final'!AH45</f>
        <v>Reducir(mitigar)</v>
      </c>
      <c r="O45" s="353" t="s">
        <v>515</v>
      </c>
      <c r="P45" s="356"/>
      <c r="Q45" s="356"/>
      <c r="R45" s="356" t="s">
        <v>678</v>
      </c>
      <c r="S45" s="341">
        <v>45017</v>
      </c>
      <c r="T45" s="341">
        <v>45107</v>
      </c>
      <c r="U45" s="344" t="s">
        <v>477</v>
      </c>
    </row>
    <row r="46" spans="1:21">
      <c r="A46" s="358"/>
      <c r="B46" s="358"/>
      <c r="C46" s="358"/>
      <c r="D46" s="358"/>
      <c r="E46" s="358"/>
      <c r="F46" s="358"/>
      <c r="G46" s="358"/>
      <c r="H46" s="361"/>
      <c r="I46" s="361"/>
      <c r="J46" s="348"/>
      <c r="K46" s="351"/>
      <c r="L46" s="351"/>
      <c r="M46" s="348"/>
      <c r="N46" s="351"/>
      <c r="O46" s="354"/>
      <c r="P46" s="342"/>
      <c r="Q46" s="342"/>
      <c r="R46" s="342"/>
      <c r="S46" s="342"/>
      <c r="T46" s="342"/>
      <c r="U46" s="345"/>
    </row>
    <row r="47" spans="1:21">
      <c r="A47" s="358"/>
      <c r="B47" s="358"/>
      <c r="C47" s="358"/>
      <c r="D47" s="358"/>
      <c r="E47" s="358"/>
      <c r="F47" s="358"/>
      <c r="G47" s="358"/>
      <c r="H47" s="361"/>
      <c r="I47" s="361"/>
      <c r="J47" s="348"/>
      <c r="K47" s="351"/>
      <c r="L47" s="351"/>
      <c r="M47" s="348"/>
      <c r="N47" s="351"/>
      <c r="O47" s="354"/>
      <c r="P47" s="342"/>
      <c r="Q47" s="342"/>
      <c r="R47" s="342"/>
      <c r="S47" s="342"/>
      <c r="T47" s="342"/>
      <c r="U47" s="345"/>
    </row>
    <row r="48" spans="1:21">
      <c r="A48" s="358"/>
      <c r="B48" s="358"/>
      <c r="C48" s="358"/>
      <c r="D48" s="358"/>
      <c r="E48" s="358"/>
      <c r="F48" s="358"/>
      <c r="G48" s="358"/>
      <c r="H48" s="361"/>
      <c r="I48" s="361"/>
      <c r="J48" s="348"/>
      <c r="K48" s="351"/>
      <c r="L48" s="351"/>
      <c r="M48" s="348"/>
      <c r="N48" s="351"/>
      <c r="O48" s="354"/>
      <c r="P48" s="342"/>
      <c r="Q48" s="342"/>
      <c r="R48" s="342"/>
      <c r="S48" s="342"/>
      <c r="T48" s="342"/>
      <c r="U48" s="345"/>
    </row>
    <row r="49" spans="1:21" ht="240.75" customHeight="1" thickBot="1">
      <c r="A49" s="359"/>
      <c r="B49" s="359"/>
      <c r="C49" s="359"/>
      <c r="D49" s="359"/>
      <c r="E49" s="359"/>
      <c r="F49" s="359"/>
      <c r="G49" s="359"/>
      <c r="H49" s="362"/>
      <c r="I49" s="362"/>
      <c r="J49" s="349"/>
      <c r="K49" s="352"/>
      <c r="L49" s="352"/>
      <c r="M49" s="349"/>
      <c r="N49" s="352"/>
      <c r="O49" s="355"/>
      <c r="P49" s="343"/>
      <c r="Q49" s="343"/>
      <c r="R49" s="343"/>
      <c r="S49" s="343"/>
      <c r="T49" s="343"/>
      <c r="U49" s="346"/>
    </row>
    <row r="50" spans="1:21" ht="15" customHeight="1">
      <c r="A50" s="357">
        <f>'Mapa Final'!A50</f>
        <v>9</v>
      </c>
      <c r="B50" s="357" t="str">
        <f>'Mapa Final'!B50</f>
        <v>Interrupción o demora en el Servicio Público de Administrar  Justicia</v>
      </c>
      <c r="C50" s="357" t="str">
        <f>'Mapa Final'!C50</f>
        <v>Afectación en la Prestación del Servicio de Justicia</v>
      </c>
      <c r="D50" s="357" t="str">
        <f>'Mapa Final'!D50</f>
        <v>1. Paro por sindicato
2. Huelgas, protestas ciudadana
3. Disturbios o hechos violentos
4.Pandemia
5.Emergencias Ambientales</v>
      </c>
      <c r="E50" s="357" t="str">
        <f>'Mapa Final'!E50</f>
        <v>Suceso de fuerza mayor que imposibilitan la gestión judicial</v>
      </c>
      <c r="F50" s="357" t="str">
        <f>'Mapa Final'!F50</f>
        <v>Posibilidad de  afectación en la Prestación del Servicio de Justicia debido a un suceso de fuerza mayor que imposibilita la gestión judicial</v>
      </c>
      <c r="G50" s="357" t="str">
        <f>'Mapa Final'!G50</f>
        <v>Usuarios, productos y prácticas organizacionales</v>
      </c>
      <c r="H50" s="360" t="str">
        <f>'Mapa Final'!I50</f>
        <v>Media</v>
      </c>
      <c r="I50" s="360" t="str">
        <f>'Mapa Final'!L50</f>
        <v>Moderado</v>
      </c>
      <c r="J50" s="347" t="str">
        <f>'Mapa Final'!N50</f>
        <v>Moderado</v>
      </c>
      <c r="K50" s="350" t="str">
        <f>'Mapa Final'!AA50</f>
        <v>Baja</v>
      </c>
      <c r="L50" s="350" t="str">
        <f>'Mapa Final'!AE50</f>
        <v>Moderado</v>
      </c>
      <c r="M50" s="347" t="str">
        <f>'Mapa Final'!AG50</f>
        <v>Moderado</v>
      </c>
      <c r="N50" s="350" t="str">
        <f>'Mapa Final'!AH50</f>
        <v>Reducir(mitigar)</v>
      </c>
      <c r="O50" s="353" t="s">
        <v>518</v>
      </c>
      <c r="P50" s="356"/>
      <c r="Q50" s="356"/>
      <c r="R50" s="356" t="s">
        <v>678</v>
      </c>
      <c r="S50" s="341">
        <v>45017</v>
      </c>
      <c r="T50" s="341">
        <v>45107</v>
      </c>
      <c r="U50" s="344" t="s">
        <v>477</v>
      </c>
    </row>
    <row r="51" spans="1:21">
      <c r="A51" s="358"/>
      <c r="B51" s="358"/>
      <c r="C51" s="358"/>
      <c r="D51" s="358"/>
      <c r="E51" s="358"/>
      <c r="F51" s="358"/>
      <c r="G51" s="358"/>
      <c r="H51" s="361"/>
      <c r="I51" s="361"/>
      <c r="J51" s="348"/>
      <c r="K51" s="351"/>
      <c r="L51" s="351"/>
      <c r="M51" s="348"/>
      <c r="N51" s="351"/>
      <c r="O51" s="354"/>
      <c r="P51" s="342"/>
      <c r="Q51" s="342"/>
      <c r="R51" s="342"/>
      <c r="S51" s="342"/>
      <c r="T51" s="342"/>
      <c r="U51" s="345"/>
    </row>
    <row r="52" spans="1:21">
      <c r="A52" s="358"/>
      <c r="B52" s="358"/>
      <c r="C52" s="358"/>
      <c r="D52" s="358"/>
      <c r="E52" s="358"/>
      <c r="F52" s="358"/>
      <c r="G52" s="358"/>
      <c r="H52" s="361"/>
      <c r="I52" s="361"/>
      <c r="J52" s="348"/>
      <c r="K52" s="351"/>
      <c r="L52" s="351"/>
      <c r="M52" s="348"/>
      <c r="N52" s="351"/>
      <c r="O52" s="354"/>
      <c r="P52" s="342"/>
      <c r="Q52" s="342"/>
      <c r="R52" s="342"/>
      <c r="S52" s="342"/>
      <c r="T52" s="342"/>
      <c r="U52" s="345"/>
    </row>
    <row r="53" spans="1:21">
      <c r="A53" s="358"/>
      <c r="B53" s="358"/>
      <c r="C53" s="358"/>
      <c r="D53" s="358"/>
      <c r="E53" s="358"/>
      <c r="F53" s="358"/>
      <c r="G53" s="358"/>
      <c r="H53" s="361"/>
      <c r="I53" s="361"/>
      <c r="J53" s="348"/>
      <c r="K53" s="351"/>
      <c r="L53" s="351"/>
      <c r="M53" s="348"/>
      <c r="N53" s="351"/>
      <c r="O53" s="354"/>
      <c r="P53" s="342"/>
      <c r="Q53" s="342"/>
      <c r="R53" s="342"/>
      <c r="S53" s="342"/>
      <c r="T53" s="342"/>
      <c r="U53" s="345"/>
    </row>
    <row r="54" spans="1:21" ht="312" customHeight="1" thickBot="1">
      <c r="A54" s="359"/>
      <c r="B54" s="359"/>
      <c r="C54" s="359"/>
      <c r="D54" s="359"/>
      <c r="E54" s="359"/>
      <c r="F54" s="359"/>
      <c r="G54" s="359"/>
      <c r="H54" s="362"/>
      <c r="I54" s="362"/>
      <c r="J54" s="349"/>
      <c r="K54" s="352"/>
      <c r="L54" s="352"/>
      <c r="M54" s="349"/>
      <c r="N54" s="352"/>
      <c r="O54" s="355"/>
      <c r="P54" s="343"/>
      <c r="Q54" s="343"/>
      <c r="R54" s="343"/>
      <c r="S54" s="343"/>
      <c r="T54" s="343"/>
      <c r="U54" s="346"/>
    </row>
    <row r="55" spans="1:21" ht="15" customHeight="1">
      <c r="A55" s="357">
        <f>'Mapa Final'!A55</f>
        <v>10</v>
      </c>
      <c r="B55" s="357" t="str">
        <f>'Mapa Final'!B55</f>
        <v>Inaplicabilidad de la normatividad ambiental vigente</v>
      </c>
      <c r="C55" s="357" t="str">
        <f>'Mapa Final'!C55</f>
        <v>Afectación Ambiental</v>
      </c>
      <c r="D55" s="35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357" t="str">
        <f>'Mapa Final'!E55</f>
        <v>Desconocimiento de los lineamientos ambientales y normatividad vigente ambiental</v>
      </c>
      <c r="F55" s="357" t="str">
        <f>'Mapa Final'!F55</f>
        <v>Posibilidad de afectación ambiental debido al desconocimiento de las lineamientos ambientales y normatividad vigente ambiental</v>
      </c>
      <c r="G55" s="357" t="str">
        <f>'Mapa Final'!G55</f>
        <v>Eventos Ambientales Internos</v>
      </c>
      <c r="H55" s="360" t="str">
        <f>'Mapa Final'!I55</f>
        <v>Media</v>
      </c>
      <c r="I55" s="360" t="str">
        <f>'Mapa Final'!L55</f>
        <v>Moderado</v>
      </c>
      <c r="J55" s="347" t="str">
        <f>'Mapa Final'!N55</f>
        <v>Moderado</v>
      </c>
      <c r="K55" s="350" t="str">
        <f>'Mapa Final'!AA55</f>
        <v>Baja</v>
      </c>
      <c r="L55" s="350" t="str">
        <f>'Mapa Final'!AE55</f>
        <v>Moderado</v>
      </c>
      <c r="M55" s="347" t="str">
        <f>'Mapa Final'!AG55</f>
        <v>Moderado</v>
      </c>
      <c r="N55" s="350" t="str">
        <f>'Mapa Final'!AH55</f>
        <v>Aceptar</v>
      </c>
      <c r="O55" s="353" t="s">
        <v>516</v>
      </c>
      <c r="P55" s="356"/>
      <c r="Q55" s="356"/>
      <c r="R55" s="356" t="s">
        <v>678</v>
      </c>
      <c r="S55" s="341">
        <v>45017</v>
      </c>
      <c r="T55" s="341">
        <v>45107</v>
      </c>
      <c r="U55" s="344" t="s">
        <v>477</v>
      </c>
    </row>
    <row r="56" spans="1:21">
      <c r="A56" s="358"/>
      <c r="B56" s="358"/>
      <c r="C56" s="358"/>
      <c r="D56" s="358"/>
      <c r="E56" s="358"/>
      <c r="F56" s="358"/>
      <c r="G56" s="358"/>
      <c r="H56" s="361"/>
      <c r="I56" s="361"/>
      <c r="J56" s="348"/>
      <c r="K56" s="351"/>
      <c r="L56" s="351"/>
      <c r="M56" s="348"/>
      <c r="N56" s="351"/>
      <c r="O56" s="354"/>
      <c r="P56" s="342"/>
      <c r="Q56" s="342"/>
      <c r="R56" s="342"/>
      <c r="S56" s="342"/>
      <c r="T56" s="342"/>
      <c r="U56" s="345"/>
    </row>
    <row r="57" spans="1:21">
      <c r="A57" s="358"/>
      <c r="B57" s="358"/>
      <c r="C57" s="358"/>
      <c r="D57" s="358"/>
      <c r="E57" s="358"/>
      <c r="F57" s="358"/>
      <c r="G57" s="358"/>
      <c r="H57" s="361"/>
      <c r="I57" s="361"/>
      <c r="J57" s="348"/>
      <c r="K57" s="351"/>
      <c r="L57" s="351"/>
      <c r="M57" s="348"/>
      <c r="N57" s="351"/>
      <c r="O57" s="354"/>
      <c r="P57" s="342"/>
      <c r="Q57" s="342"/>
      <c r="R57" s="342"/>
      <c r="S57" s="342"/>
      <c r="T57" s="342"/>
      <c r="U57" s="345"/>
    </row>
    <row r="58" spans="1:21">
      <c r="A58" s="358"/>
      <c r="B58" s="358"/>
      <c r="C58" s="358"/>
      <c r="D58" s="358"/>
      <c r="E58" s="358"/>
      <c r="F58" s="358"/>
      <c r="G58" s="358"/>
      <c r="H58" s="361"/>
      <c r="I58" s="361"/>
      <c r="J58" s="348"/>
      <c r="K58" s="351"/>
      <c r="L58" s="351"/>
      <c r="M58" s="348"/>
      <c r="N58" s="351"/>
      <c r="O58" s="354"/>
      <c r="P58" s="342"/>
      <c r="Q58" s="342"/>
      <c r="R58" s="342"/>
      <c r="S58" s="342"/>
      <c r="T58" s="342"/>
      <c r="U58" s="345"/>
    </row>
    <row r="59" spans="1:21" ht="279" customHeight="1" thickBot="1">
      <c r="A59" s="359"/>
      <c r="B59" s="359"/>
      <c r="C59" s="359"/>
      <c r="D59" s="359"/>
      <c r="E59" s="359"/>
      <c r="F59" s="359"/>
      <c r="G59" s="359"/>
      <c r="H59" s="362"/>
      <c r="I59" s="362"/>
      <c r="J59" s="349"/>
      <c r="K59" s="352"/>
      <c r="L59" s="352"/>
      <c r="M59" s="349"/>
      <c r="N59" s="352"/>
      <c r="O59" s="355"/>
      <c r="P59" s="343"/>
      <c r="Q59" s="343"/>
      <c r="R59" s="343"/>
      <c r="S59" s="343"/>
      <c r="T59" s="343"/>
      <c r="U59" s="346"/>
    </row>
    <row r="60" spans="1:21" ht="15" customHeight="1">
      <c r="A60" s="357">
        <f>'Mapa Final'!A60</f>
        <v>11</v>
      </c>
      <c r="B60" s="357" t="str">
        <f>'Mapa Final'!B60</f>
        <v>Descertificación</v>
      </c>
      <c r="C60" s="357" t="str">
        <f>'Mapa Final'!C60</f>
        <v>Incumplimiento de las metas establecidas</v>
      </c>
      <c r="D60" s="357" t="str">
        <f>'Mapa Final'!D60</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0" s="357" t="str">
        <f>'Mapa Final'!E60</f>
        <v>Desconocimiento de los lineamientos calidad y normatividad vigente de calidad</v>
      </c>
      <c r="F60" s="357" t="str">
        <f>'Mapa Final'!F60</f>
        <v>Posibilidad de Incumpliemiento en las Metas Establecidas por Desconocimiento de los lineamientos calidad y normatividad vigente de calidad</v>
      </c>
      <c r="G60" s="357" t="str">
        <f>'Mapa Final'!G60</f>
        <v>Ejecución y Administración de Procesos</v>
      </c>
      <c r="H60" s="360" t="str">
        <f>'Mapa Final'!I60</f>
        <v>Muy Baja</v>
      </c>
      <c r="I60" s="360" t="str">
        <f>'Mapa Final'!L60</f>
        <v>Mayor</v>
      </c>
      <c r="J60" s="347" t="str">
        <f>'Mapa Final'!N60</f>
        <v xml:space="preserve">Alto </v>
      </c>
      <c r="K60" s="350" t="str">
        <f>'Mapa Final'!AA60</f>
        <v>Muy Baja</v>
      </c>
      <c r="L60" s="350" t="str">
        <f>'Mapa Final'!AE60</f>
        <v>Moderado</v>
      </c>
      <c r="M60" s="347" t="str">
        <f>'Mapa Final'!AG60</f>
        <v>Moderado</v>
      </c>
      <c r="N60" s="350" t="str">
        <f>'Mapa Final'!AH60</f>
        <v>Aceptar</v>
      </c>
      <c r="O60" s="353" t="s">
        <v>517</v>
      </c>
      <c r="P60" s="356"/>
      <c r="Q60" s="356"/>
      <c r="R60" s="356" t="s">
        <v>678</v>
      </c>
      <c r="S60" s="341">
        <v>45017</v>
      </c>
      <c r="T60" s="341">
        <v>45107</v>
      </c>
      <c r="U60" s="344" t="s">
        <v>477</v>
      </c>
    </row>
    <row r="61" spans="1:21">
      <c r="A61" s="358"/>
      <c r="B61" s="358"/>
      <c r="C61" s="358"/>
      <c r="D61" s="358"/>
      <c r="E61" s="358"/>
      <c r="F61" s="358"/>
      <c r="G61" s="358"/>
      <c r="H61" s="361"/>
      <c r="I61" s="361"/>
      <c r="J61" s="348"/>
      <c r="K61" s="351"/>
      <c r="L61" s="351"/>
      <c r="M61" s="348"/>
      <c r="N61" s="351"/>
      <c r="O61" s="354"/>
      <c r="P61" s="342"/>
      <c r="Q61" s="342"/>
      <c r="R61" s="342"/>
      <c r="S61" s="342"/>
      <c r="T61" s="342"/>
      <c r="U61" s="345"/>
    </row>
    <row r="62" spans="1:21">
      <c r="A62" s="358"/>
      <c r="B62" s="358"/>
      <c r="C62" s="358"/>
      <c r="D62" s="358"/>
      <c r="E62" s="358"/>
      <c r="F62" s="358"/>
      <c r="G62" s="358"/>
      <c r="H62" s="361"/>
      <c r="I62" s="361"/>
      <c r="J62" s="348"/>
      <c r="K62" s="351"/>
      <c r="L62" s="351"/>
      <c r="M62" s="348"/>
      <c r="N62" s="351"/>
      <c r="O62" s="354"/>
      <c r="P62" s="342"/>
      <c r="Q62" s="342"/>
      <c r="R62" s="342"/>
      <c r="S62" s="342"/>
      <c r="T62" s="342"/>
      <c r="U62" s="345"/>
    </row>
    <row r="63" spans="1:21">
      <c r="A63" s="358"/>
      <c r="B63" s="358"/>
      <c r="C63" s="358"/>
      <c r="D63" s="358"/>
      <c r="E63" s="358"/>
      <c r="F63" s="358"/>
      <c r="G63" s="358"/>
      <c r="H63" s="361"/>
      <c r="I63" s="361"/>
      <c r="J63" s="348"/>
      <c r="K63" s="351"/>
      <c r="L63" s="351"/>
      <c r="M63" s="348"/>
      <c r="N63" s="351"/>
      <c r="O63" s="354"/>
      <c r="P63" s="342"/>
      <c r="Q63" s="342"/>
      <c r="R63" s="342"/>
      <c r="S63" s="342"/>
      <c r="T63" s="342"/>
      <c r="U63" s="345"/>
    </row>
    <row r="64" spans="1:21" ht="210" customHeight="1" thickBot="1">
      <c r="A64" s="359"/>
      <c r="B64" s="359"/>
      <c r="C64" s="359"/>
      <c r="D64" s="359"/>
      <c r="E64" s="359"/>
      <c r="F64" s="359"/>
      <c r="G64" s="359"/>
      <c r="H64" s="362"/>
      <c r="I64" s="362"/>
      <c r="J64" s="349"/>
      <c r="K64" s="352"/>
      <c r="L64" s="352"/>
      <c r="M64" s="349"/>
      <c r="N64" s="352"/>
      <c r="O64" s="355"/>
      <c r="P64" s="343"/>
      <c r="Q64" s="343"/>
      <c r="R64" s="343"/>
      <c r="S64" s="343"/>
      <c r="T64" s="343"/>
      <c r="U64" s="346"/>
    </row>
    <row r="76" spans="15:15" ht="15.75" thickBot="1"/>
    <row r="77" spans="15:15">
      <c r="O77" s="353" t="s">
        <v>474</v>
      </c>
    </row>
    <row r="78" spans="15:15">
      <c r="O78" s="354"/>
    </row>
    <row r="79" spans="15:15">
      <c r="O79" s="354"/>
    </row>
    <row r="80" spans="15:15">
      <c r="O80" s="354"/>
    </row>
    <row r="81" spans="15:15" ht="15.75" thickBot="1">
      <c r="O81" s="355"/>
    </row>
  </sheetData>
  <mergeCells count="252">
    <mergeCell ref="W10:W14"/>
    <mergeCell ref="A9:N9"/>
    <mergeCell ref="A10:A14"/>
    <mergeCell ref="B10:B14"/>
    <mergeCell ref="C10:C14"/>
    <mergeCell ref="D10:D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 ref="A60:A64"/>
    <mergeCell ref="B60:B64"/>
    <mergeCell ref="C60:C64"/>
    <mergeCell ref="D60:D64"/>
    <mergeCell ref="E60:E64"/>
    <mergeCell ref="F60:F64"/>
    <mergeCell ref="G60:G64"/>
    <mergeCell ref="H60:H64"/>
    <mergeCell ref="I60:I64"/>
    <mergeCell ref="J60:J64"/>
    <mergeCell ref="K60:K64"/>
    <mergeCell ref="L60:L64"/>
    <mergeCell ref="M60:M64"/>
    <mergeCell ref="N60:N64"/>
    <mergeCell ref="O77:O81"/>
    <mergeCell ref="S60:S64"/>
    <mergeCell ref="T60:T64"/>
    <mergeCell ref="U60:U64"/>
    <mergeCell ref="O60:O64"/>
    <mergeCell ref="P60:P64"/>
    <mergeCell ref="Q60:Q64"/>
    <mergeCell ref="R60:R64"/>
  </mergeCells>
  <conditionalFormatting sqref="D8:G8 H7 H65:J1048576 A7:B7">
    <cfRule type="containsText" dxfId="2279" priority="1517" operator="containsText" text="3- Moderado">
      <formula>NOT(ISERROR(SEARCH("3- Moderado",A7)))</formula>
    </cfRule>
    <cfRule type="containsText" dxfId="2278" priority="1518" operator="containsText" text="6- Moderado">
      <formula>NOT(ISERROR(SEARCH("6- Moderado",A7)))</formula>
    </cfRule>
    <cfRule type="containsText" dxfId="2277" priority="1519" operator="containsText" text="4- Moderado">
      <formula>NOT(ISERROR(SEARCH("4- Moderado",A7)))</formula>
    </cfRule>
    <cfRule type="containsText" dxfId="2276" priority="1520" operator="containsText" text="3- Bajo">
      <formula>NOT(ISERROR(SEARCH("3- Bajo",A7)))</formula>
    </cfRule>
    <cfRule type="containsText" dxfId="2275" priority="1521" operator="containsText" text="4- Bajo">
      <formula>NOT(ISERROR(SEARCH("4- Bajo",A7)))</formula>
    </cfRule>
    <cfRule type="containsText" dxfId="2274" priority="1522" operator="containsText" text="1- Bajo">
      <formula>NOT(ISERROR(SEARCH("1- Bajo",A7)))</formula>
    </cfRule>
  </conditionalFormatting>
  <conditionalFormatting sqref="H8:J8">
    <cfRule type="containsText" dxfId="2273" priority="1510" operator="containsText" text="3- Moderado">
      <formula>NOT(ISERROR(SEARCH("3- Moderado",H8)))</formula>
    </cfRule>
    <cfRule type="containsText" dxfId="2272" priority="1511" operator="containsText" text="6- Moderado">
      <formula>NOT(ISERROR(SEARCH("6- Moderado",H8)))</formula>
    </cfRule>
    <cfRule type="containsText" dxfId="2271" priority="1512" operator="containsText" text="4- Moderado">
      <formula>NOT(ISERROR(SEARCH("4- Moderado",H8)))</formula>
    </cfRule>
    <cfRule type="containsText" dxfId="2270" priority="1513" operator="containsText" text="3- Bajo">
      <formula>NOT(ISERROR(SEARCH("3- Bajo",H8)))</formula>
    </cfRule>
    <cfRule type="containsText" dxfId="2269" priority="1514" operator="containsText" text="4- Bajo">
      <formula>NOT(ISERROR(SEARCH("4- Bajo",H8)))</formula>
    </cfRule>
    <cfRule type="containsText" dxfId="2268" priority="1516" operator="containsText" text="1- Bajo">
      <formula>NOT(ISERROR(SEARCH("1- Bajo",H8)))</formula>
    </cfRule>
  </conditionalFormatting>
  <conditionalFormatting sqref="J8 J65:J1048576">
    <cfRule type="containsText" dxfId="2267" priority="1499" operator="containsText" text="25- Extremo">
      <formula>NOT(ISERROR(SEARCH("25- Extremo",J8)))</formula>
    </cfRule>
    <cfRule type="containsText" dxfId="2266" priority="1500" operator="containsText" text="20- Extremo">
      <formula>NOT(ISERROR(SEARCH("20- Extremo",J8)))</formula>
    </cfRule>
    <cfRule type="containsText" dxfId="2265" priority="1501" operator="containsText" text="15- Extremo">
      <formula>NOT(ISERROR(SEARCH("15- Extremo",J8)))</formula>
    </cfRule>
    <cfRule type="containsText" dxfId="2264" priority="1502" operator="containsText" text="10- Extremo">
      <formula>NOT(ISERROR(SEARCH("10- Extremo",J8)))</formula>
    </cfRule>
    <cfRule type="containsText" dxfId="2263" priority="1503" operator="containsText" text="5- Extremo">
      <formula>NOT(ISERROR(SEARCH("5- Extremo",J8)))</formula>
    </cfRule>
    <cfRule type="containsText" dxfId="2262" priority="1504" operator="containsText" text="12- Alto">
      <formula>NOT(ISERROR(SEARCH("12- Alto",J8)))</formula>
    </cfRule>
    <cfRule type="containsText" dxfId="2261" priority="1505" operator="containsText" text="10- Alto">
      <formula>NOT(ISERROR(SEARCH("10- Alto",J8)))</formula>
    </cfRule>
    <cfRule type="containsText" dxfId="2260" priority="1506" operator="containsText" text="9- Alto">
      <formula>NOT(ISERROR(SEARCH("9- Alto",J8)))</formula>
    </cfRule>
    <cfRule type="containsText" dxfId="2259" priority="1507" operator="containsText" text="8- Alto">
      <formula>NOT(ISERROR(SEARCH("8- Alto",J8)))</formula>
    </cfRule>
    <cfRule type="containsText" dxfId="2258" priority="1508" operator="containsText" text="5- Alto">
      <formula>NOT(ISERROR(SEARCH("5- Alto",J8)))</formula>
    </cfRule>
    <cfRule type="containsText" dxfId="2257" priority="1509" operator="containsText" text="4- Alto">
      <formula>NOT(ISERROR(SEARCH("4- Alto",J8)))</formula>
    </cfRule>
    <cfRule type="containsText" dxfId="2256" priority="1515" operator="containsText" text="2- Bajo">
      <formula>NOT(ISERROR(SEARCH("2- Bajo",J8)))</formula>
    </cfRule>
  </conditionalFormatting>
  <conditionalFormatting sqref="K8">
    <cfRule type="containsText" dxfId="2255" priority="1469" operator="containsText" text="3- Moderado">
      <formula>NOT(ISERROR(SEARCH("3- Moderado",K8)))</formula>
    </cfRule>
    <cfRule type="containsText" dxfId="2254" priority="1470" operator="containsText" text="6- Moderado">
      <formula>NOT(ISERROR(SEARCH("6- Moderado",K8)))</formula>
    </cfRule>
    <cfRule type="containsText" dxfId="2253" priority="1471" operator="containsText" text="4- Moderado">
      <formula>NOT(ISERROR(SEARCH("4- Moderado",K8)))</formula>
    </cfRule>
    <cfRule type="containsText" dxfId="2252" priority="1472" operator="containsText" text="3- Bajo">
      <formula>NOT(ISERROR(SEARCH("3- Bajo",K8)))</formula>
    </cfRule>
    <cfRule type="containsText" dxfId="2251" priority="1473" operator="containsText" text="4- Bajo">
      <formula>NOT(ISERROR(SEARCH("4- Bajo",K8)))</formula>
    </cfRule>
    <cfRule type="containsText" dxfId="2250" priority="1474" operator="containsText" text="1- Bajo">
      <formula>NOT(ISERROR(SEARCH("1- Bajo",K8)))</formula>
    </cfRule>
  </conditionalFormatting>
  <conditionalFormatting sqref="L8">
    <cfRule type="containsText" dxfId="2249" priority="1463" operator="containsText" text="3- Moderado">
      <formula>NOT(ISERROR(SEARCH("3- Moderado",L8)))</formula>
    </cfRule>
    <cfRule type="containsText" dxfId="2248" priority="1464" operator="containsText" text="6- Moderado">
      <formula>NOT(ISERROR(SEARCH("6- Moderado",L8)))</formula>
    </cfRule>
    <cfRule type="containsText" dxfId="2247" priority="1465" operator="containsText" text="4- Moderado">
      <formula>NOT(ISERROR(SEARCH("4- Moderado",L8)))</formula>
    </cfRule>
    <cfRule type="containsText" dxfId="2246" priority="1466" operator="containsText" text="3- Bajo">
      <formula>NOT(ISERROR(SEARCH("3- Bajo",L8)))</formula>
    </cfRule>
    <cfRule type="containsText" dxfId="2245" priority="1467" operator="containsText" text="4- Bajo">
      <formula>NOT(ISERROR(SEARCH("4- Bajo",L8)))</formula>
    </cfRule>
    <cfRule type="containsText" dxfId="2244" priority="1468" operator="containsText" text="1- Bajo">
      <formula>NOT(ISERROR(SEARCH("1- Bajo",L8)))</formula>
    </cfRule>
  </conditionalFormatting>
  <conditionalFormatting sqref="M8">
    <cfRule type="containsText" dxfId="2243" priority="1457" operator="containsText" text="3- Moderado">
      <formula>NOT(ISERROR(SEARCH("3- Moderado",M8)))</formula>
    </cfRule>
    <cfRule type="containsText" dxfId="2242" priority="1458" operator="containsText" text="6- Moderado">
      <formula>NOT(ISERROR(SEARCH("6- Moderado",M8)))</formula>
    </cfRule>
    <cfRule type="containsText" dxfId="2241" priority="1459" operator="containsText" text="4- Moderado">
      <formula>NOT(ISERROR(SEARCH("4- Moderado",M8)))</formula>
    </cfRule>
    <cfRule type="containsText" dxfId="2240" priority="1460" operator="containsText" text="3- Bajo">
      <formula>NOT(ISERROR(SEARCH("3- Bajo",M8)))</formula>
    </cfRule>
    <cfRule type="containsText" dxfId="2239" priority="1461" operator="containsText" text="4- Bajo">
      <formula>NOT(ISERROR(SEARCH("4- Bajo",M8)))</formula>
    </cfRule>
    <cfRule type="containsText" dxfId="2238" priority="1462" operator="containsText" text="1- Bajo">
      <formula>NOT(ISERROR(SEARCH("1- Bajo",M8)))</formula>
    </cfRule>
  </conditionalFormatting>
  <conditionalFormatting sqref="K10:L10">
    <cfRule type="containsText" dxfId="2237" priority="799" operator="containsText" text="3- Moderado">
      <formula>NOT(ISERROR(SEARCH("3- Moderado",K10)))</formula>
    </cfRule>
    <cfRule type="containsText" dxfId="2236" priority="800" operator="containsText" text="6- Moderado">
      <formula>NOT(ISERROR(SEARCH("6- Moderado",K10)))</formula>
    </cfRule>
    <cfRule type="containsText" dxfId="2235" priority="801" operator="containsText" text="4- Moderado">
      <formula>NOT(ISERROR(SEARCH("4- Moderado",K10)))</formula>
    </cfRule>
    <cfRule type="containsText" dxfId="2234" priority="802" operator="containsText" text="3- Bajo">
      <formula>NOT(ISERROR(SEARCH("3- Bajo",K10)))</formula>
    </cfRule>
    <cfRule type="containsText" dxfId="2233" priority="803" operator="containsText" text="4- Bajo">
      <formula>NOT(ISERROR(SEARCH("4- Bajo",K10)))</formula>
    </cfRule>
    <cfRule type="containsText" dxfId="2232" priority="804" operator="containsText" text="1- Bajo">
      <formula>NOT(ISERROR(SEARCH("1- Bajo",K10)))</formula>
    </cfRule>
  </conditionalFormatting>
  <conditionalFormatting sqref="H10:I10">
    <cfRule type="containsText" dxfId="2231" priority="793" operator="containsText" text="3- Moderado">
      <formula>NOT(ISERROR(SEARCH("3- Moderado",H10)))</formula>
    </cfRule>
    <cfRule type="containsText" dxfId="2230" priority="794" operator="containsText" text="6- Moderado">
      <formula>NOT(ISERROR(SEARCH("6- Moderado",H10)))</formula>
    </cfRule>
    <cfRule type="containsText" dxfId="2229" priority="795" operator="containsText" text="4- Moderado">
      <formula>NOT(ISERROR(SEARCH("4- Moderado",H10)))</formula>
    </cfRule>
    <cfRule type="containsText" dxfId="2228" priority="796" operator="containsText" text="3- Bajo">
      <formula>NOT(ISERROR(SEARCH("3- Bajo",H10)))</formula>
    </cfRule>
    <cfRule type="containsText" dxfId="2227" priority="797" operator="containsText" text="4- Bajo">
      <formula>NOT(ISERROR(SEARCH("4- Bajo",H10)))</formula>
    </cfRule>
    <cfRule type="containsText" dxfId="2226" priority="798" operator="containsText" text="1- Bajo">
      <formula>NOT(ISERROR(SEARCH("1- Bajo",H10)))</formula>
    </cfRule>
  </conditionalFormatting>
  <conditionalFormatting sqref="A10">
    <cfRule type="containsText" dxfId="2225" priority="787" operator="containsText" text="3- Moderado">
      <formula>NOT(ISERROR(SEARCH("3- Moderado",A10)))</formula>
    </cfRule>
    <cfRule type="containsText" dxfId="2224" priority="788" operator="containsText" text="6- Moderado">
      <formula>NOT(ISERROR(SEARCH("6- Moderado",A10)))</formula>
    </cfRule>
    <cfRule type="containsText" dxfId="2223" priority="789" operator="containsText" text="4- Moderado">
      <formula>NOT(ISERROR(SEARCH("4- Moderado",A10)))</formula>
    </cfRule>
    <cfRule type="containsText" dxfId="2222" priority="790" operator="containsText" text="3- Bajo">
      <formula>NOT(ISERROR(SEARCH("3- Bajo",A10)))</formula>
    </cfRule>
    <cfRule type="containsText" dxfId="2221" priority="791" operator="containsText" text="4- Bajo">
      <formula>NOT(ISERROR(SEARCH("4- Bajo",A10)))</formula>
    </cfRule>
    <cfRule type="containsText" dxfId="2220" priority="792" operator="containsText" text="1- Bajo">
      <formula>NOT(ISERROR(SEARCH("1- Bajo",A10)))</formula>
    </cfRule>
  </conditionalFormatting>
  <conditionalFormatting sqref="J10:J14">
    <cfRule type="containsText" dxfId="2219" priority="782" operator="containsText" text="Bajo">
      <formula>NOT(ISERROR(SEARCH("Bajo",J10)))</formula>
    </cfRule>
    <cfRule type="containsText" dxfId="2218" priority="783" operator="containsText" text="Moderado">
      <formula>NOT(ISERROR(SEARCH("Moderado",J10)))</formula>
    </cfRule>
    <cfRule type="containsText" dxfId="2217" priority="784" operator="containsText" text="Alto">
      <formula>NOT(ISERROR(SEARCH("Alto",J10)))</formula>
    </cfRule>
    <cfRule type="containsText" dxfId="2216" priority="785" operator="containsText" text="Extremo">
      <formula>NOT(ISERROR(SEARCH("Extremo",J10)))</formula>
    </cfRule>
    <cfRule type="colorScale" priority="786">
      <colorScale>
        <cfvo type="min"/>
        <cfvo type="max"/>
        <color rgb="FFFF7128"/>
        <color rgb="FFFFEF9C"/>
      </colorScale>
    </cfRule>
  </conditionalFormatting>
  <conditionalFormatting sqref="M10:M14">
    <cfRule type="containsText" dxfId="2215" priority="757" operator="containsText" text="Moderado">
      <formula>NOT(ISERROR(SEARCH("Moderado",M10)))</formula>
    </cfRule>
    <cfRule type="containsText" dxfId="2214" priority="777" operator="containsText" text="Bajo">
      <formula>NOT(ISERROR(SEARCH("Bajo",M10)))</formula>
    </cfRule>
    <cfRule type="containsText" dxfId="2213" priority="778" operator="containsText" text="Moderado">
      <formula>NOT(ISERROR(SEARCH("Moderado",M10)))</formula>
    </cfRule>
    <cfRule type="containsText" dxfId="2212" priority="779" operator="containsText" text="Alto">
      <formula>NOT(ISERROR(SEARCH("Alto",M10)))</formula>
    </cfRule>
    <cfRule type="containsText" dxfId="2211" priority="780" operator="containsText" text="Extremo">
      <formula>NOT(ISERROR(SEARCH("Extremo",M10)))</formula>
    </cfRule>
    <cfRule type="colorScale" priority="781">
      <colorScale>
        <cfvo type="min"/>
        <cfvo type="max"/>
        <color rgb="FFFF7128"/>
        <color rgb="FFFFEF9C"/>
      </colorScale>
    </cfRule>
  </conditionalFormatting>
  <conditionalFormatting sqref="N10">
    <cfRule type="containsText" dxfId="2210" priority="771" operator="containsText" text="3- Moderado">
      <formula>NOT(ISERROR(SEARCH("3- Moderado",N10)))</formula>
    </cfRule>
    <cfRule type="containsText" dxfId="2209" priority="772" operator="containsText" text="6- Moderado">
      <formula>NOT(ISERROR(SEARCH("6- Moderado",N10)))</formula>
    </cfRule>
    <cfRule type="containsText" dxfId="2208" priority="773" operator="containsText" text="4- Moderado">
      <formula>NOT(ISERROR(SEARCH("4- Moderado",N10)))</formula>
    </cfRule>
    <cfRule type="containsText" dxfId="2207" priority="774" operator="containsText" text="3- Bajo">
      <formula>NOT(ISERROR(SEARCH("3- Bajo",N10)))</formula>
    </cfRule>
    <cfRule type="containsText" dxfId="2206" priority="775" operator="containsText" text="4- Bajo">
      <formula>NOT(ISERROR(SEARCH("4- Bajo",N10)))</formula>
    </cfRule>
    <cfRule type="containsText" dxfId="2205" priority="776" operator="containsText" text="1- Bajo">
      <formula>NOT(ISERROR(SEARCH("1- Bajo",N10)))</formula>
    </cfRule>
  </conditionalFormatting>
  <conditionalFormatting sqref="H10:H14">
    <cfRule type="containsText" dxfId="2204" priority="758" operator="containsText" text="Muy Alta">
      <formula>NOT(ISERROR(SEARCH("Muy Alta",H10)))</formula>
    </cfRule>
    <cfRule type="containsText" dxfId="2203" priority="759" operator="containsText" text="Alta">
      <formula>NOT(ISERROR(SEARCH("Alta",H10)))</formula>
    </cfRule>
    <cfRule type="containsText" dxfId="2202" priority="760" operator="containsText" text="Muy Alta">
      <formula>NOT(ISERROR(SEARCH("Muy Alta",H10)))</formula>
    </cfRule>
    <cfRule type="containsText" dxfId="2201" priority="765" operator="containsText" text="Muy Baja">
      <formula>NOT(ISERROR(SEARCH("Muy Baja",H10)))</formula>
    </cfRule>
    <cfRule type="containsText" dxfId="2200" priority="766" operator="containsText" text="Baja">
      <formula>NOT(ISERROR(SEARCH("Baja",H10)))</formula>
    </cfRule>
    <cfRule type="containsText" dxfId="2199" priority="767" operator="containsText" text="Media">
      <formula>NOT(ISERROR(SEARCH("Media",H10)))</formula>
    </cfRule>
    <cfRule type="containsText" dxfId="2198" priority="768" operator="containsText" text="Alta">
      <formula>NOT(ISERROR(SEARCH("Alta",H10)))</formula>
    </cfRule>
    <cfRule type="containsText" dxfId="2197" priority="770" operator="containsText" text="Muy Alta">
      <formula>NOT(ISERROR(SEARCH("Muy Alta",H10)))</formula>
    </cfRule>
  </conditionalFormatting>
  <conditionalFormatting sqref="I10:I14">
    <cfRule type="containsText" dxfId="2196" priority="761" operator="containsText" text="Catastrófico">
      <formula>NOT(ISERROR(SEARCH("Catastrófico",I10)))</formula>
    </cfRule>
    <cfRule type="containsText" dxfId="2195" priority="762" operator="containsText" text="Mayor">
      <formula>NOT(ISERROR(SEARCH("Mayor",I10)))</formula>
    </cfRule>
    <cfRule type="containsText" dxfId="2194" priority="763" operator="containsText" text="Menor">
      <formula>NOT(ISERROR(SEARCH("Menor",I10)))</formula>
    </cfRule>
    <cfRule type="containsText" dxfId="2193" priority="764" operator="containsText" text="Leve">
      <formula>NOT(ISERROR(SEARCH("Leve",I10)))</formula>
    </cfRule>
    <cfRule type="containsText" dxfId="2192" priority="769" operator="containsText" text="Moderado">
      <formula>NOT(ISERROR(SEARCH("Moderado",I10)))</formula>
    </cfRule>
  </conditionalFormatting>
  <conditionalFormatting sqref="K10:K14">
    <cfRule type="containsText" dxfId="2191" priority="756" operator="containsText" text="Media">
      <formula>NOT(ISERROR(SEARCH("Media",K10)))</formula>
    </cfRule>
  </conditionalFormatting>
  <conditionalFormatting sqref="L10:L14">
    <cfRule type="containsText" dxfId="2190" priority="755" operator="containsText" text="Moderado">
      <formula>NOT(ISERROR(SEARCH("Moderado",L10)))</formula>
    </cfRule>
  </conditionalFormatting>
  <conditionalFormatting sqref="J10:J14">
    <cfRule type="containsText" dxfId="2189" priority="754" operator="containsText" text="Moderado">
      <formula>NOT(ISERROR(SEARCH("Moderado",J10)))</formula>
    </cfRule>
  </conditionalFormatting>
  <conditionalFormatting sqref="J10:J14">
    <cfRule type="containsText" dxfId="2188" priority="752" operator="containsText" text="Bajo">
      <formula>NOT(ISERROR(SEARCH("Bajo",J10)))</formula>
    </cfRule>
    <cfRule type="containsText" dxfId="2187" priority="753" operator="containsText" text="Extremo">
      <formula>NOT(ISERROR(SEARCH("Extremo",J10)))</formula>
    </cfRule>
  </conditionalFormatting>
  <conditionalFormatting sqref="K10:K14">
    <cfRule type="containsText" dxfId="2186" priority="750" operator="containsText" text="Baja">
      <formula>NOT(ISERROR(SEARCH("Baja",K10)))</formula>
    </cfRule>
    <cfRule type="containsText" dxfId="2185" priority="751" operator="containsText" text="Muy Baja">
      <formula>NOT(ISERROR(SEARCH("Muy Baja",K10)))</formula>
    </cfRule>
  </conditionalFormatting>
  <conditionalFormatting sqref="K10:K14">
    <cfRule type="containsText" dxfId="2184" priority="748" operator="containsText" text="Muy Alta">
      <formula>NOT(ISERROR(SEARCH("Muy Alta",K10)))</formula>
    </cfRule>
    <cfRule type="containsText" dxfId="2183" priority="749" operator="containsText" text="Alta">
      <formula>NOT(ISERROR(SEARCH("Alta",K10)))</formula>
    </cfRule>
  </conditionalFormatting>
  <conditionalFormatting sqref="L10:L14">
    <cfRule type="containsText" dxfId="2182" priority="744" operator="containsText" text="Catastrófico">
      <formula>NOT(ISERROR(SEARCH("Catastrófico",L10)))</formula>
    </cfRule>
    <cfRule type="containsText" dxfId="2181" priority="745" operator="containsText" text="Mayor">
      <formula>NOT(ISERROR(SEARCH("Mayor",L10)))</formula>
    </cfRule>
    <cfRule type="containsText" dxfId="2180" priority="746" operator="containsText" text="Menor">
      <formula>NOT(ISERROR(SEARCH("Menor",L10)))</formula>
    </cfRule>
    <cfRule type="containsText" dxfId="2179" priority="747" operator="containsText" text="Leve">
      <formula>NOT(ISERROR(SEARCH("Leve",L10)))</formula>
    </cfRule>
  </conditionalFormatting>
  <conditionalFormatting sqref="B10:G10">
    <cfRule type="containsText" dxfId="2178" priority="738" operator="containsText" text="3- Moderado">
      <formula>NOT(ISERROR(SEARCH("3- Moderado",B10)))</formula>
    </cfRule>
    <cfRule type="containsText" dxfId="2177" priority="739" operator="containsText" text="6- Moderado">
      <formula>NOT(ISERROR(SEARCH("6- Moderado",B10)))</formula>
    </cfRule>
    <cfRule type="containsText" dxfId="2176" priority="740" operator="containsText" text="4- Moderado">
      <formula>NOT(ISERROR(SEARCH("4- Moderado",B10)))</formula>
    </cfRule>
    <cfRule type="containsText" dxfId="2175" priority="741" operator="containsText" text="3- Bajo">
      <formula>NOT(ISERROR(SEARCH("3- Bajo",B10)))</formula>
    </cfRule>
    <cfRule type="containsText" dxfId="2174" priority="742" operator="containsText" text="4- Bajo">
      <formula>NOT(ISERROR(SEARCH("4- Bajo",B10)))</formula>
    </cfRule>
    <cfRule type="containsText" dxfId="2173" priority="743" operator="containsText" text="1- Bajo">
      <formula>NOT(ISERROR(SEARCH("1- Bajo",B10)))</formula>
    </cfRule>
  </conditionalFormatting>
  <conditionalFormatting sqref="K15:L15">
    <cfRule type="containsText" dxfId="2172" priority="732" operator="containsText" text="3- Moderado">
      <formula>NOT(ISERROR(SEARCH("3- Moderado",K15)))</formula>
    </cfRule>
    <cfRule type="containsText" dxfId="2171" priority="733" operator="containsText" text="6- Moderado">
      <formula>NOT(ISERROR(SEARCH("6- Moderado",K15)))</formula>
    </cfRule>
    <cfRule type="containsText" dxfId="2170" priority="734" operator="containsText" text="4- Moderado">
      <formula>NOT(ISERROR(SEARCH("4- Moderado",K15)))</formula>
    </cfRule>
    <cfRule type="containsText" dxfId="2169" priority="735" operator="containsText" text="3- Bajo">
      <formula>NOT(ISERROR(SEARCH("3- Bajo",K15)))</formula>
    </cfRule>
    <cfRule type="containsText" dxfId="2168" priority="736" operator="containsText" text="4- Bajo">
      <formula>NOT(ISERROR(SEARCH("4- Bajo",K15)))</formula>
    </cfRule>
    <cfRule type="containsText" dxfId="2167" priority="737" operator="containsText" text="1- Bajo">
      <formula>NOT(ISERROR(SEARCH("1- Bajo",K15)))</formula>
    </cfRule>
  </conditionalFormatting>
  <conditionalFormatting sqref="H15:I15">
    <cfRule type="containsText" dxfId="2166" priority="726" operator="containsText" text="3- Moderado">
      <formula>NOT(ISERROR(SEARCH("3- Moderado",H15)))</formula>
    </cfRule>
    <cfRule type="containsText" dxfId="2165" priority="727" operator="containsText" text="6- Moderado">
      <formula>NOT(ISERROR(SEARCH("6- Moderado",H15)))</formula>
    </cfRule>
    <cfRule type="containsText" dxfId="2164" priority="728" operator="containsText" text="4- Moderado">
      <formula>NOT(ISERROR(SEARCH("4- Moderado",H15)))</formula>
    </cfRule>
    <cfRule type="containsText" dxfId="2163" priority="729" operator="containsText" text="3- Bajo">
      <formula>NOT(ISERROR(SEARCH("3- Bajo",H15)))</formula>
    </cfRule>
    <cfRule type="containsText" dxfId="2162" priority="730" operator="containsText" text="4- Bajo">
      <formula>NOT(ISERROR(SEARCH("4- Bajo",H15)))</formula>
    </cfRule>
    <cfRule type="containsText" dxfId="2161" priority="731" operator="containsText" text="1- Bajo">
      <formula>NOT(ISERROR(SEARCH("1- Bajo",H15)))</formula>
    </cfRule>
  </conditionalFormatting>
  <conditionalFormatting sqref="A15">
    <cfRule type="containsText" dxfId="2160" priority="720" operator="containsText" text="3- Moderado">
      <formula>NOT(ISERROR(SEARCH("3- Moderado",A15)))</formula>
    </cfRule>
    <cfRule type="containsText" dxfId="2159" priority="721" operator="containsText" text="6- Moderado">
      <formula>NOT(ISERROR(SEARCH("6- Moderado",A15)))</formula>
    </cfRule>
    <cfRule type="containsText" dxfId="2158" priority="722" operator="containsText" text="4- Moderado">
      <formula>NOT(ISERROR(SEARCH("4- Moderado",A15)))</formula>
    </cfRule>
    <cfRule type="containsText" dxfId="2157" priority="723" operator="containsText" text="3- Bajo">
      <formula>NOT(ISERROR(SEARCH("3- Bajo",A15)))</formula>
    </cfRule>
    <cfRule type="containsText" dxfId="2156" priority="724" operator="containsText" text="4- Bajo">
      <formula>NOT(ISERROR(SEARCH("4- Bajo",A15)))</formula>
    </cfRule>
    <cfRule type="containsText" dxfId="2155" priority="725" operator="containsText" text="1- Bajo">
      <formula>NOT(ISERROR(SEARCH("1- Bajo",A15)))</formula>
    </cfRule>
  </conditionalFormatting>
  <conditionalFormatting sqref="J15:J19">
    <cfRule type="containsText" dxfId="2154" priority="715" operator="containsText" text="Bajo">
      <formula>NOT(ISERROR(SEARCH("Bajo",J15)))</formula>
    </cfRule>
    <cfRule type="containsText" dxfId="2153" priority="716" operator="containsText" text="Moderado">
      <formula>NOT(ISERROR(SEARCH("Moderado",J15)))</formula>
    </cfRule>
    <cfRule type="containsText" dxfId="2152" priority="717" operator="containsText" text="Alto">
      <formula>NOT(ISERROR(SEARCH("Alto",J15)))</formula>
    </cfRule>
    <cfRule type="containsText" dxfId="2151" priority="718" operator="containsText" text="Extremo">
      <formula>NOT(ISERROR(SEARCH("Extremo",J15)))</formula>
    </cfRule>
    <cfRule type="colorScale" priority="719">
      <colorScale>
        <cfvo type="min"/>
        <cfvo type="max"/>
        <color rgb="FFFF7128"/>
        <color rgb="FFFFEF9C"/>
      </colorScale>
    </cfRule>
  </conditionalFormatting>
  <conditionalFormatting sqref="M15:M19">
    <cfRule type="containsText" dxfId="2150" priority="690" operator="containsText" text="Moderado">
      <formula>NOT(ISERROR(SEARCH("Moderado",M15)))</formula>
    </cfRule>
    <cfRule type="containsText" dxfId="2149" priority="710" operator="containsText" text="Bajo">
      <formula>NOT(ISERROR(SEARCH("Bajo",M15)))</formula>
    </cfRule>
    <cfRule type="containsText" dxfId="2148" priority="711" operator="containsText" text="Moderado">
      <formula>NOT(ISERROR(SEARCH("Moderado",M15)))</formula>
    </cfRule>
    <cfRule type="containsText" dxfId="2147" priority="712" operator="containsText" text="Alto">
      <formula>NOT(ISERROR(SEARCH("Alto",M15)))</formula>
    </cfRule>
    <cfRule type="containsText" dxfId="2146" priority="713" operator="containsText" text="Extremo">
      <formula>NOT(ISERROR(SEARCH("Extremo",M15)))</formula>
    </cfRule>
    <cfRule type="colorScale" priority="714">
      <colorScale>
        <cfvo type="min"/>
        <cfvo type="max"/>
        <color rgb="FFFF7128"/>
        <color rgb="FFFFEF9C"/>
      </colorScale>
    </cfRule>
  </conditionalFormatting>
  <conditionalFormatting sqref="N15">
    <cfRule type="containsText" dxfId="2145" priority="704" operator="containsText" text="3- Moderado">
      <formula>NOT(ISERROR(SEARCH("3- Moderado",N15)))</formula>
    </cfRule>
    <cfRule type="containsText" dxfId="2144" priority="705" operator="containsText" text="6- Moderado">
      <formula>NOT(ISERROR(SEARCH("6- Moderado",N15)))</formula>
    </cfRule>
    <cfRule type="containsText" dxfId="2143" priority="706" operator="containsText" text="4- Moderado">
      <formula>NOT(ISERROR(SEARCH("4- Moderado",N15)))</formula>
    </cfRule>
    <cfRule type="containsText" dxfId="2142" priority="707" operator="containsText" text="3- Bajo">
      <formula>NOT(ISERROR(SEARCH("3- Bajo",N15)))</formula>
    </cfRule>
    <cfRule type="containsText" dxfId="2141" priority="708" operator="containsText" text="4- Bajo">
      <formula>NOT(ISERROR(SEARCH("4- Bajo",N15)))</formula>
    </cfRule>
    <cfRule type="containsText" dxfId="2140" priority="709" operator="containsText" text="1- Bajo">
      <formula>NOT(ISERROR(SEARCH("1- Bajo",N15)))</formula>
    </cfRule>
  </conditionalFormatting>
  <conditionalFormatting sqref="H15:H19">
    <cfRule type="containsText" dxfId="2139" priority="691" operator="containsText" text="Muy Alta">
      <formula>NOT(ISERROR(SEARCH("Muy Alta",H15)))</formula>
    </cfRule>
    <cfRule type="containsText" dxfId="2138" priority="692" operator="containsText" text="Alta">
      <formula>NOT(ISERROR(SEARCH("Alta",H15)))</formula>
    </cfRule>
    <cfRule type="containsText" dxfId="2137" priority="693" operator="containsText" text="Muy Alta">
      <formula>NOT(ISERROR(SEARCH("Muy Alta",H15)))</formula>
    </cfRule>
    <cfRule type="containsText" dxfId="2136" priority="698" operator="containsText" text="Muy Baja">
      <formula>NOT(ISERROR(SEARCH("Muy Baja",H15)))</formula>
    </cfRule>
    <cfRule type="containsText" dxfId="2135" priority="699" operator="containsText" text="Baja">
      <formula>NOT(ISERROR(SEARCH("Baja",H15)))</formula>
    </cfRule>
    <cfRule type="containsText" dxfId="2134" priority="700" operator="containsText" text="Media">
      <formula>NOT(ISERROR(SEARCH("Media",H15)))</formula>
    </cfRule>
    <cfRule type="containsText" dxfId="2133" priority="701" operator="containsText" text="Alta">
      <formula>NOT(ISERROR(SEARCH("Alta",H15)))</formula>
    </cfRule>
    <cfRule type="containsText" dxfId="2132" priority="703" operator="containsText" text="Muy Alta">
      <formula>NOT(ISERROR(SEARCH("Muy Alta",H15)))</formula>
    </cfRule>
  </conditionalFormatting>
  <conditionalFormatting sqref="I15:I19">
    <cfRule type="containsText" dxfId="2131" priority="694" operator="containsText" text="Catastrófico">
      <formula>NOT(ISERROR(SEARCH("Catastrófico",I15)))</formula>
    </cfRule>
    <cfRule type="containsText" dxfId="2130" priority="695" operator="containsText" text="Mayor">
      <formula>NOT(ISERROR(SEARCH("Mayor",I15)))</formula>
    </cfRule>
    <cfRule type="containsText" dxfId="2129" priority="696" operator="containsText" text="Menor">
      <formula>NOT(ISERROR(SEARCH("Menor",I15)))</formula>
    </cfRule>
    <cfRule type="containsText" dxfId="2128" priority="697" operator="containsText" text="Leve">
      <formula>NOT(ISERROR(SEARCH("Leve",I15)))</formula>
    </cfRule>
    <cfRule type="containsText" dxfId="2127" priority="702" operator="containsText" text="Moderado">
      <formula>NOT(ISERROR(SEARCH("Moderado",I15)))</formula>
    </cfRule>
  </conditionalFormatting>
  <conditionalFormatting sqref="K15:K19">
    <cfRule type="containsText" dxfId="2126" priority="689" operator="containsText" text="Media">
      <formula>NOT(ISERROR(SEARCH("Media",K15)))</formula>
    </cfRule>
  </conditionalFormatting>
  <conditionalFormatting sqref="L15:L19">
    <cfRule type="containsText" dxfId="2125" priority="688" operator="containsText" text="Moderado">
      <formula>NOT(ISERROR(SEARCH("Moderado",L15)))</formula>
    </cfRule>
  </conditionalFormatting>
  <conditionalFormatting sqref="J15:J19">
    <cfRule type="containsText" dxfId="2124" priority="687" operator="containsText" text="Moderado">
      <formula>NOT(ISERROR(SEARCH("Moderado",J15)))</formula>
    </cfRule>
  </conditionalFormatting>
  <conditionalFormatting sqref="J15:J19">
    <cfRule type="containsText" dxfId="2123" priority="685" operator="containsText" text="Bajo">
      <formula>NOT(ISERROR(SEARCH("Bajo",J15)))</formula>
    </cfRule>
    <cfRule type="containsText" dxfId="2122" priority="686" operator="containsText" text="Extremo">
      <formula>NOT(ISERROR(SEARCH("Extremo",J15)))</formula>
    </cfRule>
  </conditionalFormatting>
  <conditionalFormatting sqref="K15:K19">
    <cfRule type="containsText" dxfId="2121" priority="683" operator="containsText" text="Baja">
      <formula>NOT(ISERROR(SEARCH("Baja",K15)))</formula>
    </cfRule>
    <cfRule type="containsText" dxfId="2120" priority="684" operator="containsText" text="Muy Baja">
      <formula>NOT(ISERROR(SEARCH("Muy Baja",K15)))</formula>
    </cfRule>
  </conditionalFormatting>
  <conditionalFormatting sqref="K15:K19">
    <cfRule type="containsText" dxfId="2119" priority="681" operator="containsText" text="Muy Alta">
      <formula>NOT(ISERROR(SEARCH("Muy Alta",K15)))</formula>
    </cfRule>
    <cfRule type="containsText" dxfId="2118" priority="682" operator="containsText" text="Alta">
      <formula>NOT(ISERROR(SEARCH("Alta",K15)))</formula>
    </cfRule>
  </conditionalFormatting>
  <conditionalFormatting sqref="L15:L19">
    <cfRule type="containsText" dxfId="2117" priority="677" operator="containsText" text="Catastrófico">
      <formula>NOT(ISERROR(SEARCH("Catastrófico",L15)))</formula>
    </cfRule>
    <cfRule type="containsText" dxfId="2116" priority="678" operator="containsText" text="Mayor">
      <formula>NOT(ISERROR(SEARCH("Mayor",L15)))</formula>
    </cfRule>
    <cfRule type="containsText" dxfId="2115" priority="679" operator="containsText" text="Menor">
      <formula>NOT(ISERROR(SEARCH("Menor",L15)))</formula>
    </cfRule>
    <cfRule type="containsText" dxfId="2114" priority="680" operator="containsText" text="Leve">
      <formula>NOT(ISERROR(SEARCH("Leve",L15)))</formula>
    </cfRule>
  </conditionalFormatting>
  <conditionalFormatting sqref="B15:G15">
    <cfRule type="containsText" dxfId="2113" priority="671" operator="containsText" text="3- Moderado">
      <formula>NOT(ISERROR(SEARCH("3- Moderado",B15)))</formula>
    </cfRule>
    <cfRule type="containsText" dxfId="2112" priority="672" operator="containsText" text="6- Moderado">
      <formula>NOT(ISERROR(SEARCH("6- Moderado",B15)))</formula>
    </cfRule>
    <cfRule type="containsText" dxfId="2111" priority="673" operator="containsText" text="4- Moderado">
      <formula>NOT(ISERROR(SEARCH("4- Moderado",B15)))</formula>
    </cfRule>
    <cfRule type="containsText" dxfId="2110" priority="674" operator="containsText" text="3- Bajo">
      <formula>NOT(ISERROR(SEARCH("3- Bajo",B15)))</formula>
    </cfRule>
    <cfRule type="containsText" dxfId="2109" priority="675" operator="containsText" text="4- Bajo">
      <formula>NOT(ISERROR(SEARCH("4- Bajo",B15)))</formula>
    </cfRule>
    <cfRule type="containsText" dxfId="2108" priority="676" operator="containsText" text="1- Bajo">
      <formula>NOT(ISERROR(SEARCH("1- Bajo",B15)))</formula>
    </cfRule>
  </conditionalFormatting>
  <conditionalFormatting sqref="K20:L20">
    <cfRule type="containsText" dxfId="2107" priority="665" operator="containsText" text="3- Moderado">
      <formula>NOT(ISERROR(SEARCH("3- Moderado",K20)))</formula>
    </cfRule>
    <cfRule type="containsText" dxfId="2106" priority="666" operator="containsText" text="6- Moderado">
      <formula>NOT(ISERROR(SEARCH("6- Moderado",K20)))</formula>
    </cfRule>
    <cfRule type="containsText" dxfId="2105" priority="667" operator="containsText" text="4- Moderado">
      <formula>NOT(ISERROR(SEARCH("4- Moderado",K20)))</formula>
    </cfRule>
    <cfRule type="containsText" dxfId="2104" priority="668" operator="containsText" text="3- Bajo">
      <formula>NOT(ISERROR(SEARCH("3- Bajo",K20)))</formula>
    </cfRule>
    <cfRule type="containsText" dxfId="2103" priority="669" operator="containsText" text="4- Bajo">
      <formula>NOT(ISERROR(SEARCH("4- Bajo",K20)))</formula>
    </cfRule>
    <cfRule type="containsText" dxfId="2102" priority="670" operator="containsText" text="1- Bajo">
      <formula>NOT(ISERROR(SEARCH("1- Bajo",K20)))</formula>
    </cfRule>
  </conditionalFormatting>
  <conditionalFormatting sqref="H20:I20">
    <cfRule type="containsText" dxfId="2101" priority="659" operator="containsText" text="3- Moderado">
      <formula>NOT(ISERROR(SEARCH("3- Moderado",H20)))</formula>
    </cfRule>
    <cfRule type="containsText" dxfId="2100" priority="660" operator="containsText" text="6- Moderado">
      <formula>NOT(ISERROR(SEARCH("6- Moderado",H20)))</formula>
    </cfRule>
    <cfRule type="containsText" dxfId="2099" priority="661" operator="containsText" text="4- Moderado">
      <formula>NOT(ISERROR(SEARCH("4- Moderado",H20)))</formula>
    </cfRule>
    <cfRule type="containsText" dxfId="2098" priority="662" operator="containsText" text="3- Bajo">
      <formula>NOT(ISERROR(SEARCH("3- Bajo",H20)))</formula>
    </cfRule>
    <cfRule type="containsText" dxfId="2097" priority="663" operator="containsText" text="4- Bajo">
      <formula>NOT(ISERROR(SEARCH("4- Bajo",H20)))</formula>
    </cfRule>
    <cfRule type="containsText" dxfId="2096" priority="664" operator="containsText" text="1- Bajo">
      <formula>NOT(ISERROR(SEARCH("1- Bajo",H20)))</formula>
    </cfRule>
  </conditionalFormatting>
  <conditionalFormatting sqref="A20">
    <cfRule type="containsText" dxfId="2095" priority="653" operator="containsText" text="3- Moderado">
      <formula>NOT(ISERROR(SEARCH("3- Moderado",A20)))</formula>
    </cfRule>
    <cfRule type="containsText" dxfId="2094" priority="654" operator="containsText" text="6- Moderado">
      <formula>NOT(ISERROR(SEARCH("6- Moderado",A20)))</formula>
    </cfRule>
    <cfRule type="containsText" dxfId="2093" priority="655" operator="containsText" text="4- Moderado">
      <formula>NOT(ISERROR(SEARCH("4- Moderado",A20)))</formula>
    </cfRule>
    <cfRule type="containsText" dxfId="2092" priority="656" operator="containsText" text="3- Bajo">
      <formula>NOT(ISERROR(SEARCH("3- Bajo",A20)))</formula>
    </cfRule>
    <cfRule type="containsText" dxfId="2091" priority="657" operator="containsText" text="4- Bajo">
      <formula>NOT(ISERROR(SEARCH("4- Bajo",A20)))</formula>
    </cfRule>
    <cfRule type="containsText" dxfId="2090" priority="658" operator="containsText" text="1- Bajo">
      <formula>NOT(ISERROR(SEARCH("1- Bajo",A20)))</formula>
    </cfRule>
  </conditionalFormatting>
  <conditionalFormatting sqref="J20:J24">
    <cfRule type="containsText" dxfId="2089" priority="648" operator="containsText" text="Bajo">
      <formula>NOT(ISERROR(SEARCH("Bajo",J20)))</formula>
    </cfRule>
    <cfRule type="containsText" dxfId="2088" priority="649" operator="containsText" text="Moderado">
      <formula>NOT(ISERROR(SEARCH("Moderado",J20)))</formula>
    </cfRule>
    <cfRule type="containsText" dxfId="2087" priority="650" operator="containsText" text="Alto">
      <formula>NOT(ISERROR(SEARCH("Alto",J20)))</formula>
    </cfRule>
    <cfRule type="containsText" dxfId="2086" priority="651" operator="containsText" text="Extremo">
      <formula>NOT(ISERROR(SEARCH("Extremo",J20)))</formula>
    </cfRule>
    <cfRule type="colorScale" priority="652">
      <colorScale>
        <cfvo type="min"/>
        <cfvo type="max"/>
        <color rgb="FFFF7128"/>
        <color rgb="FFFFEF9C"/>
      </colorScale>
    </cfRule>
  </conditionalFormatting>
  <conditionalFormatting sqref="M20:M24">
    <cfRule type="containsText" dxfId="2085" priority="623" operator="containsText" text="Moderado">
      <formula>NOT(ISERROR(SEARCH("Moderado",M20)))</formula>
    </cfRule>
    <cfRule type="containsText" dxfId="2084" priority="643" operator="containsText" text="Bajo">
      <formula>NOT(ISERROR(SEARCH("Bajo",M20)))</formula>
    </cfRule>
    <cfRule type="containsText" dxfId="2083" priority="644" operator="containsText" text="Moderado">
      <formula>NOT(ISERROR(SEARCH("Moderado",M20)))</formula>
    </cfRule>
    <cfRule type="containsText" dxfId="2082" priority="645" operator="containsText" text="Alto">
      <formula>NOT(ISERROR(SEARCH("Alto",M20)))</formula>
    </cfRule>
    <cfRule type="containsText" dxfId="2081" priority="646" operator="containsText" text="Extremo">
      <formula>NOT(ISERROR(SEARCH("Extremo",M20)))</formula>
    </cfRule>
    <cfRule type="colorScale" priority="647">
      <colorScale>
        <cfvo type="min"/>
        <cfvo type="max"/>
        <color rgb="FFFF7128"/>
        <color rgb="FFFFEF9C"/>
      </colorScale>
    </cfRule>
  </conditionalFormatting>
  <conditionalFormatting sqref="N20">
    <cfRule type="containsText" dxfId="2080" priority="637" operator="containsText" text="3- Moderado">
      <formula>NOT(ISERROR(SEARCH("3- Moderado",N20)))</formula>
    </cfRule>
    <cfRule type="containsText" dxfId="2079" priority="638" operator="containsText" text="6- Moderado">
      <formula>NOT(ISERROR(SEARCH("6- Moderado",N20)))</formula>
    </cfRule>
    <cfRule type="containsText" dxfId="2078" priority="639" operator="containsText" text="4- Moderado">
      <formula>NOT(ISERROR(SEARCH("4- Moderado",N20)))</formula>
    </cfRule>
    <cfRule type="containsText" dxfId="2077" priority="640" operator="containsText" text="3- Bajo">
      <formula>NOT(ISERROR(SEARCH("3- Bajo",N20)))</formula>
    </cfRule>
    <cfRule type="containsText" dxfId="2076" priority="641" operator="containsText" text="4- Bajo">
      <formula>NOT(ISERROR(SEARCH("4- Bajo",N20)))</formula>
    </cfRule>
    <cfRule type="containsText" dxfId="2075" priority="642" operator="containsText" text="1- Bajo">
      <formula>NOT(ISERROR(SEARCH("1- Bajo",N20)))</formula>
    </cfRule>
  </conditionalFormatting>
  <conditionalFormatting sqref="H20:H24">
    <cfRule type="containsText" dxfId="2074" priority="624" operator="containsText" text="Muy Alta">
      <formula>NOT(ISERROR(SEARCH("Muy Alta",H20)))</formula>
    </cfRule>
    <cfRule type="containsText" dxfId="2073" priority="625" operator="containsText" text="Alta">
      <formula>NOT(ISERROR(SEARCH("Alta",H20)))</formula>
    </cfRule>
    <cfRule type="containsText" dxfId="2072" priority="626" operator="containsText" text="Muy Alta">
      <formula>NOT(ISERROR(SEARCH("Muy Alta",H20)))</formula>
    </cfRule>
    <cfRule type="containsText" dxfId="2071" priority="631" operator="containsText" text="Muy Baja">
      <formula>NOT(ISERROR(SEARCH("Muy Baja",H20)))</formula>
    </cfRule>
    <cfRule type="containsText" dxfId="2070" priority="632" operator="containsText" text="Baja">
      <formula>NOT(ISERROR(SEARCH("Baja",H20)))</formula>
    </cfRule>
    <cfRule type="containsText" dxfId="2069" priority="633" operator="containsText" text="Media">
      <formula>NOT(ISERROR(SEARCH("Media",H20)))</formula>
    </cfRule>
    <cfRule type="containsText" dxfId="2068" priority="634" operator="containsText" text="Alta">
      <formula>NOT(ISERROR(SEARCH("Alta",H20)))</formula>
    </cfRule>
    <cfRule type="containsText" dxfId="2067" priority="636" operator="containsText" text="Muy Alta">
      <formula>NOT(ISERROR(SEARCH("Muy Alta",H20)))</formula>
    </cfRule>
  </conditionalFormatting>
  <conditionalFormatting sqref="I20:I24">
    <cfRule type="containsText" dxfId="2066" priority="627" operator="containsText" text="Catastrófico">
      <formula>NOT(ISERROR(SEARCH("Catastrófico",I20)))</formula>
    </cfRule>
    <cfRule type="containsText" dxfId="2065" priority="628" operator="containsText" text="Mayor">
      <formula>NOT(ISERROR(SEARCH("Mayor",I20)))</formula>
    </cfRule>
    <cfRule type="containsText" dxfId="2064" priority="629" operator="containsText" text="Menor">
      <formula>NOT(ISERROR(SEARCH("Menor",I20)))</formula>
    </cfRule>
    <cfRule type="containsText" dxfId="2063" priority="630" operator="containsText" text="Leve">
      <formula>NOT(ISERROR(SEARCH("Leve",I20)))</formula>
    </cfRule>
    <cfRule type="containsText" dxfId="2062" priority="635" operator="containsText" text="Moderado">
      <formula>NOT(ISERROR(SEARCH("Moderado",I20)))</formula>
    </cfRule>
  </conditionalFormatting>
  <conditionalFormatting sqref="K20:K24">
    <cfRule type="containsText" dxfId="2061" priority="622" operator="containsText" text="Media">
      <formula>NOT(ISERROR(SEARCH("Media",K20)))</formula>
    </cfRule>
  </conditionalFormatting>
  <conditionalFormatting sqref="L20:L24">
    <cfRule type="containsText" dxfId="2060" priority="621" operator="containsText" text="Moderado">
      <formula>NOT(ISERROR(SEARCH("Moderado",L20)))</formula>
    </cfRule>
  </conditionalFormatting>
  <conditionalFormatting sqref="J20:J24">
    <cfRule type="containsText" dxfId="2059" priority="620" operator="containsText" text="Moderado">
      <formula>NOT(ISERROR(SEARCH("Moderado",J20)))</formula>
    </cfRule>
  </conditionalFormatting>
  <conditionalFormatting sqref="J20:J24">
    <cfRule type="containsText" dxfId="2058" priority="618" operator="containsText" text="Bajo">
      <formula>NOT(ISERROR(SEARCH("Bajo",J20)))</formula>
    </cfRule>
    <cfRule type="containsText" dxfId="2057" priority="619" operator="containsText" text="Extremo">
      <formula>NOT(ISERROR(SEARCH("Extremo",J20)))</formula>
    </cfRule>
  </conditionalFormatting>
  <conditionalFormatting sqref="K20:K24">
    <cfRule type="containsText" dxfId="2056" priority="616" operator="containsText" text="Baja">
      <formula>NOT(ISERROR(SEARCH("Baja",K20)))</formula>
    </cfRule>
    <cfRule type="containsText" dxfId="2055" priority="617" operator="containsText" text="Muy Baja">
      <formula>NOT(ISERROR(SEARCH("Muy Baja",K20)))</formula>
    </cfRule>
  </conditionalFormatting>
  <conditionalFormatting sqref="K20:K24">
    <cfRule type="containsText" dxfId="2054" priority="614" operator="containsText" text="Muy Alta">
      <formula>NOT(ISERROR(SEARCH("Muy Alta",K20)))</formula>
    </cfRule>
    <cfRule type="containsText" dxfId="2053" priority="615" operator="containsText" text="Alta">
      <formula>NOT(ISERROR(SEARCH("Alta",K20)))</formula>
    </cfRule>
  </conditionalFormatting>
  <conditionalFormatting sqref="L20:L24">
    <cfRule type="containsText" dxfId="2052" priority="610" operator="containsText" text="Catastrófico">
      <formula>NOT(ISERROR(SEARCH("Catastrófico",L20)))</formula>
    </cfRule>
    <cfRule type="containsText" dxfId="2051" priority="611" operator="containsText" text="Mayor">
      <formula>NOT(ISERROR(SEARCH("Mayor",L20)))</formula>
    </cfRule>
    <cfRule type="containsText" dxfId="2050" priority="612" operator="containsText" text="Menor">
      <formula>NOT(ISERROR(SEARCH("Menor",L20)))</formula>
    </cfRule>
    <cfRule type="containsText" dxfId="2049" priority="613" operator="containsText" text="Leve">
      <formula>NOT(ISERROR(SEARCH("Leve",L20)))</formula>
    </cfRule>
  </conditionalFormatting>
  <conditionalFormatting sqref="B20:G20">
    <cfRule type="containsText" dxfId="2048" priority="604" operator="containsText" text="3- Moderado">
      <formula>NOT(ISERROR(SEARCH("3- Moderado",B20)))</formula>
    </cfRule>
    <cfRule type="containsText" dxfId="2047" priority="605" operator="containsText" text="6- Moderado">
      <formula>NOT(ISERROR(SEARCH("6- Moderado",B20)))</formula>
    </cfRule>
    <cfRule type="containsText" dxfId="2046" priority="606" operator="containsText" text="4- Moderado">
      <formula>NOT(ISERROR(SEARCH("4- Moderado",B20)))</formula>
    </cfRule>
    <cfRule type="containsText" dxfId="2045" priority="607" operator="containsText" text="3- Bajo">
      <formula>NOT(ISERROR(SEARCH("3- Bajo",B20)))</formula>
    </cfRule>
    <cfRule type="containsText" dxfId="2044" priority="608" operator="containsText" text="4- Bajo">
      <formula>NOT(ISERROR(SEARCH("4- Bajo",B20)))</formula>
    </cfRule>
    <cfRule type="containsText" dxfId="2043" priority="609" operator="containsText" text="1- Bajo">
      <formula>NOT(ISERROR(SEARCH("1- Bajo",B20)))</formula>
    </cfRule>
  </conditionalFormatting>
  <conditionalFormatting sqref="K25:L25">
    <cfRule type="containsText" dxfId="2042" priority="598" operator="containsText" text="3- Moderado">
      <formula>NOT(ISERROR(SEARCH("3- Moderado",K25)))</formula>
    </cfRule>
    <cfRule type="containsText" dxfId="2041" priority="599" operator="containsText" text="6- Moderado">
      <formula>NOT(ISERROR(SEARCH("6- Moderado",K25)))</formula>
    </cfRule>
    <cfRule type="containsText" dxfId="2040" priority="600" operator="containsText" text="4- Moderado">
      <formula>NOT(ISERROR(SEARCH("4- Moderado",K25)))</formula>
    </cfRule>
    <cfRule type="containsText" dxfId="2039" priority="601" operator="containsText" text="3- Bajo">
      <formula>NOT(ISERROR(SEARCH("3- Bajo",K25)))</formula>
    </cfRule>
    <cfRule type="containsText" dxfId="2038" priority="602" operator="containsText" text="4- Bajo">
      <formula>NOT(ISERROR(SEARCH("4- Bajo",K25)))</formula>
    </cfRule>
    <cfRule type="containsText" dxfId="2037" priority="603" operator="containsText" text="1- Bajo">
      <formula>NOT(ISERROR(SEARCH("1- Bajo",K25)))</formula>
    </cfRule>
  </conditionalFormatting>
  <conditionalFormatting sqref="H25:I25">
    <cfRule type="containsText" dxfId="2036" priority="592" operator="containsText" text="3- Moderado">
      <formula>NOT(ISERROR(SEARCH("3- Moderado",H25)))</formula>
    </cfRule>
    <cfRule type="containsText" dxfId="2035" priority="593" operator="containsText" text="6- Moderado">
      <formula>NOT(ISERROR(SEARCH("6- Moderado",H25)))</formula>
    </cfRule>
    <cfRule type="containsText" dxfId="2034" priority="594" operator="containsText" text="4- Moderado">
      <formula>NOT(ISERROR(SEARCH("4- Moderado",H25)))</formula>
    </cfRule>
    <cfRule type="containsText" dxfId="2033" priority="595" operator="containsText" text="3- Bajo">
      <formula>NOT(ISERROR(SEARCH("3- Bajo",H25)))</formula>
    </cfRule>
    <cfRule type="containsText" dxfId="2032" priority="596" operator="containsText" text="4- Bajo">
      <formula>NOT(ISERROR(SEARCH("4- Bajo",H25)))</formula>
    </cfRule>
    <cfRule type="containsText" dxfId="2031" priority="597" operator="containsText" text="1- Bajo">
      <formula>NOT(ISERROR(SEARCH("1- Bajo",H25)))</formula>
    </cfRule>
  </conditionalFormatting>
  <conditionalFormatting sqref="A25">
    <cfRule type="containsText" dxfId="2030" priority="586" operator="containsText" text="3- Moderado">
      <formula>NOT(ISERROR(SEARCH("3- Moderado",A25)))</formula>
    </cfRule>
    <cfRule type="containsText" dxfId="2029" priority="587" operator="containsText" text="6- Moderado">
      <formula>NOT(ISERROR(SEARCH("6- Moderado",A25)))</formula>
    </cfRule>
    <cfRule type="containsText" dxfId="2028" priority="588" operator="containsText" text="4- Moderado">
      <formula>NOT(ISERROR(SEARCH("4- Moderado",A25)))</formula>
    </cfRule>
    <cfRule type="containsText" dxfId="2027" priority="589" operator="containsText" text="3- Bajo">
      <formula>NOT(ISERROR(SEARCH("3- Bajo",A25)))</formula>
    </cfRule>
    <cfRule type="containsText" dxfId="2026" priority="590" operator="containsText" text="4- Bajo">
      <formula>NOT(ISERROR(SEARCH("4- Bajo",A25)))</formula>
    </cfRule>
    <cfRule type="containsText" dxfId="2025" priority="591" operator="containsText" text="1- Bajo">
      <formula>NOT(ISERROR(SEARCH("1- Bajo",A25)))</formula>
    </cfRule>
  </conditionalFormatting>
  <conditionalFormatting sqref="J25:J29">
    <cfRule type="containsText" dxfId="2024" priority="581" operator="containsText" text="Bajo">
      <formula>NOT(ISERROR(SEARCH("Bajo",J25)))</formula>
    </cfRule>
    <cfRule type="containsText" dxfId="2023" priority="582" operator="containsText" text="Moderado">
      <formula>NOT(ISERROR(SEARCH("Moderado",J25)))</formula>
    </cfRule>
    <cfRule type="containsText" dxfId="2022" priority="583" operator="containsText" text="Alto">
      <formula>NOT(ISERROR(SEARCH("Alto",J25)))</formula>
    </cfRule>
    <cfRule type="containsText" dxfId="2021" priority="584" operator="containsText" text="Extremo">
      <formula>NOT(ISERROR(SEARCH("Extremo",J25)))</formula>
    </cfRule>
    <cfRule type="colorScale" priority="585">
      <colorScale>
        <cfvo type="min"/>
        <cfvo type="max"/>
        <color rgb="FFFF7128"/>
        <color rgb="FFFFEF9C"/>
      </colorScale>
    </cfRule>
  </conditionalFormatting>
  <conditionalFormatting sqref="M25:M29">
    <cfRule type="containsText" dxfId="2020" priority="556" operator="containsText" text="Moderado">
      <formula>NOT(ISERROR(SEARCH("Moderado",M25)))</formula>
    </cfRule>
    <cfRule type="containsText" dxfId="2019" priority="576" operator="containsText" text="Bajo">
      <formula>NOT(ISERROR(SEARCH("Bajo",M25)))</formula>
    </cfRule>
    <cfRule type="containsText" dxfId="2018" priority="577" operator="containsText" text="Moderado">
      <formula>NOT(ISERROR(SEARCH("Moderado",M25)))</formula>
    </cfRule>
    <cfRule type="containsText" dxfId="2017" priority="578" operator="containsText" text="Alto">
      <formula>NOT(ISERROR(SEARCH("Alto",M25)))</formula>
    </cfRule>
    <cfRule type="containsText" dxfId="2016" priority="579" operator="containsText" text="Extremo">
      <formula>NOT(ISERROR(SEARCH("Extremo",M25)))</formula>
    </cfRule>
    <cfRule type="colorScale" priority="580">
      <colorScale>
        <cfvo type="min"/>
        <cfvo type="max"/>
        <color rgb="FFFF7128"/>
        <color rgb="FFFFEF9C"/>
      </colorScale>
    </cfRule>
  </conditionalFormatting>
  <conditionalFormatting sqref="N25">
    <cfRule type="containsText" dxfId="2015" priority="570" operator="containsText" text="3- Moderado">
      <formula>NOT(ISERROR(SEARCH("3- Moderado",N25)))</formula>
    </cfRule>
    <cfRule type="containsText" dxfId="2014" priority="571" operator="containsText" text="6- Moderado">
      <formula>NOT(ISERROR(SEARCH("6- Moderado",N25)))</formula>
    </cfRule>
    <cfRule type="containsText" dxfId="2013" priority="572" operator="containsText" text="4- Moderado">
      <formula>NOT(ISERROR(SEARCH("4- Moderado",N25)))</formula>
    </cfRule>
    <cfRule type="containsText" dxfId="2012" priority="573" operator="containsText" text="3- Bajo">
      <formula>NOT(ISERROR(SEARCH("3- Bajo",N25)))</formula>
    </cfRule>
    <cfRule type="containsText" dxfId="2011" priority="574" operator="containsText" text="4- Bajo">
      <formula>NOT(ISERROR(SEARCH("4- Bajo",N25)))</formula>
    </cfRule>
    <cfRule type="containsText" dxfId="2010" priority="575" operator="containsText" text="1- Bajo">
      <formula>NOT(ISERROR(SEARCH("1- Bajo",N25)))</formula>
    </cfRule>
  </conditionalFormatting>
  <conditionalFormatting sqref="H25:H29">
    <cfRule type="containsText" dxfId="2009" priority="557" operator="containsText" text="Muy Alta">
      <formula>NOT(ISERROR(SEARCH("Muy Alta",H25)))</formula>
    </cfRule>
    <cfRule type="containsText" dxfId="2008" priority="558" operator="containsText" text="Alta">
      <formula>NOT(ISERROR(SEARCH("Alta",H25)))</formula>
    </cfRule>
    <cfRule type="containsText" dxfId="2007" priority="559" operator="containsText" text="Muy Alta">
      <formula>NOT(ISERROR(SEARCH("Muy Alta",H25)))</formula>
    </cfRule>
    <cfRule type="containsText" dxfId="2006" priority="564" operator="containsText" text="Muy Baja">
      <formula>NOT(ISERROR(SEARCH("Muy Baja",H25)))</formula>
    </cfRule>
    <cfRule type="containsText" dxfId="2005" priority="565" operator="containsText" text="Baja">
      <formula>NOT(ISERROR(SEARCH("Baja",H25)))</formula>
    </cfRule>
    <cfRule type="containsText" dxfId="2004" priority="566" operator="containsText" text="Media">
      <formula>NOT(ISERROR(SEARCH("Media",H25)))</formula>
    </cfRule>
    <cfRule type="containsText" dxfId="2003" priority="567" operator="containsText" text="Alta">
      <formula>NOT(ISERROR(SEARCH("Alta",H25)))</formula>
    </cfRule>
    <cfRule type="containsText" dxfId="2002" priority="569" operator="containsText" text="Muy Alta">
      <formula>NOT(ISERROR(SEARCH("Muy Alta",H25)))</formula>
    </cfRule>
  </conditionalFormatting>
  <conditionalFormatting sqref="I25:I29">
    <cfRule type="containsText" dxfId="2001" priority="560" operator="containsText" text="Catastrófico">
      <formula>NOT(ISERROR(SEARCH("Catastrófico",I25)))</formula>
    </cfRule>
    <cfRule type="containsText" dxfId="2000" priority="561" operator="containsText" text="Mayor">
      <formula>NOT(ISERROR(SEARCH("Mayor",I25)))</formula>
    </cfRule>
    <cfRule type="containsText" dxfId="1999" priority="562" operator="containsText" text="Menor">
      <formula>NOT(ISERROR(SEARCH("Menor",I25)))</formula>
    </cfRule>
    <cfRule type="containsText" dxfId="1998" priority="563" operator="containsText" text="Leve">
      <formula>NOT(ISERROR(SEARCH("Leve",I25)))</formula>
    </cfRule>
    <cfRule type="containsText" dxfId="1997" priority="568" operator="containsText" text="Moderado">
      <formula>NOT(ISERROR(SEARCH("Moderado",I25)))</formula>
    </cfRule>
  </conditionalFormatting>
  <conditionalFormatting sqref="K25:K29">
    <cfRule type="containsText" dxfId="1996" priority="555" operator="containsText" text="Media">
      <formula>NOT(ISERROR(SEARCH("Media",K25)))</formula>
    </cfRule>
  </conditionalFormatting>
  <conditionalFormatting sqref="L25:L29">
    <cfRule type="containsText" dxfId="1995" priority="554" operator="containsText" text="Moderado">
      <formula>NOT(ISERROR(SEARCH("Moderado",L25)))</formula>
    </cfRule>
  </conditionalFormatting>
  <conditionalFormatting sqref="J25:J29">
    <cfRule type="containsText" dxfId="1994" priority="553" operator="containsText" text="Moderado">
      <formula>NOT(ISERROR(SEARCH("Moderado",J25)))</formula>
    </cfRule>
  </conditionalFormatting>
  <conditionalFormatting sqref="J25:J29">
    <cfRule type="containsText" dxfId="1993" priority="551" operator="containsText" text="Bajo">
      <formula>NOT(ISERROR(SEARCH("Bajo",J25)))</formula>
    </cfRule>
    <cfRule type="containsText" dxfId="1992" priority="552" operator="containsText" text="Extremo">
      <formula>NOT(ISERROR(SEARCH("Extremo",J25)))</formula>
    </cfRule>
  </conditionalFormatting>
  <conditionalFormatting sqref="K25:K29">
    <cfRule type="containsText" dxfId="1991" priority="549" operator="containsText" text="Baja">
      <formula>NOT(ISERROR(SEARCH("Baja",K25)))</formula>
    </cfRule>
    <cfRule type="containsText" dxfId="1990" priority="550" operator="containsText" text="Muy Baja">
      <formula>NOT(ISERROR(SEARCH("Muy Baja",K25)))</formula>
    </cfRule>
  </conditionalFormatting>
  <conditionalFormatting sqref="K25:K29">
    <cfRule type="containsText" dxfId="1989" priority="547" operator="containsText" text="Muy Alta">
      <formula>NOT(ISERROR(SEARCH("Muy Alta",K25)))</formula>
    </cfRule>
    <cfRule type="containsText" dxfId="1988" priority="548" operator="containsText" text="Alta">
      <formula>NOT(ISERROR(SEARCH("Alta",K25)))</formula>
    </cfRule>
  </conditionalFormatting>
  <conditionalFormatting sqref="L25:L29">
    <cfRule type="containsText" dxfId="1987" priority="543" operator="containsText" text="Catastrófico">
      <formula>NOT(ISERROR(SEARCH("Catastrófico",L25)))</formula>
    </cfRule>
    <cfRule type="containsText" dxfId="1986" priority="544" operator="containsText" text="Mayor">
      <formula>NOT(ISERROR(SEARCH("Mayor",L25)))</formula>
    </cfRule>
    <cfRule type="containsText" dxfId="1985" priority="545" operator="containsText" text="Menor">
      <formula>NOT(ISERROR(SEARCH("Menor",L25)))</formula>
    </cfRule>
    <cfRule type="containsText" dxfId="1984" priority="546" operator="containsText" text="Leve">
      <formula>NOT(ISERROR(SEARCH("Leve",L25)))</formula>
    </cfRule>
  </conditionalFormatting>
  <conditionalFormatting sqref="B25:G25">
    <cfRule type="containsText" dxfId="1983" priority="537" operator="containsText" text="3- Moderado">
      <formula>NOT(ISERROR(SEARCH("3- Moderado",B25)))</formula>
    </cfRule>
    <cfRule type="containsText" dxfId="1982" priority="538" operator="containsText" text="6- Moderado">
      <formula>NOT(ISERROR(SEARCH("6- Moderado",B25)))</formula>
    </cfRule>
    <cfRule type="containsText" dxfId="1981" priority="539" operator="containsText" text="4- Moderado">
      <formula>NOT(ISERROR(SEARCH("4- Moderado",B25)))</formula>
    </cfRule>
    <cfRule type="containsText" dxfId="1980" priority="540" operator="containsText" text="3- Bajo">
      <formula>NOT(ISERROR(SEARCH("3- Bajo",B25)))</formula>
    </cfRule>
    <cfRule type="containsText" dxfId="1979" priority="541" operator="containsText" text="4- Bajo">
      <formula>NOT(ISERROR(SEARCH("4- Bajo",B25)))</formula>
    </cfRule>
    <cfRule type="containsText" dxfId="1978" priority="542" operator="containsText" text="1- Bajo">
      <formula>NOT(ISERROR(SEARCH("1- Bajo",B25)))</formula>
    </cfRule>
  </conditionalFormatting>
  <conditionalFormatting sqref="K30:L30">
    <cfRule type="containsText" dxfId="1977" priority="531" operator="containsText" text="3- Moderado">
      <formula>NOT(ISERROR(SEARCH("3- Moderado",K30)))</formula>
    </cfRule>
    <cfRule type="containsText" dxfId="1976" priority="532" operator="containsText" text="6- Moderado">
      <formula>NOT(ISERROR(SEARCH("6- Moderado",K30)))</formula>
    </cfRule>
    <cfRule type="containsText" dxfId="1975" priority="533" operator="containsText" text="4- Moderado">
      <formula>NOT(ISERROR(SEARCH("4- Moderado",K30)))</formula>
    </cfRule>
    <cfRule type="containsText" dxfId="1974" priority="534" operator="containsText" text="3- Bajo">
      <formula>NOT(ISERROR(SEARCH("3- Bajo",K30)))</formula>
    </cfRule>
    <cfRule type="containsText" dxfId="1973" priority="535" operator="containsText" text="4- Bajo">
      <formula>NOT(ISERROR(SEARCH("4- Bajo",K30)))</formula>
    </cfRule>
    <cfRule type="containsText" dxfId="1972" priority="536" operator="containsText" text="1- Bajo">
      <formula>NOT(ISERROR(SEARCH("1- Bajo",K30)))</formula>
    </cfRule>
  </conditionalFormatting>
  <conditionalFormatting sqref="H30:I30">
    <cfRule type="containsText" dxfId="1971" priority="525" operator="containsText" text="3- Moderado">
      <formula>NOT(ISERROR(SEARCH("3- Moderado",H30)))</formula>
    </cfRule>
    <cfRule type="containsText" dxfId="1970" priority="526" operator="containsText" text="6- Moderado">
      <formula>NOT(ISERROR(SEARCH("6- Moderado",H30)))</formula>
    </cfRule>
    <cfRule type="containsText" dxfId="1969" priority="527" operator="containsText" text="4- Moderado">
      <formula>NOT(ISERROR(SEARCH("4- Moderado",H30)))</formula>
    </cfRule>
    <cfRule type="containsText" dxfId="1968" priority="528" operator="containsText" text="3- Bajo">
      <formula>NOT(ISERROR(SEARCH("3- Bajo",H30)))</formula>
    </cfRule>
    <cfRule type="containsText" dxfId="1967" priority="529" operator="containsText" text="4- Bajo">
      <formula>NOT(ISERROR(SEARCH("4- Bajo",H30)))</formula>
    </cfRule>
    <cfRule type="containsText" dxfId="1966" priority="530" operator="containsText" text="1- Bajo">
      <formula>NOT(ISERROR(SEARCH("1- Bajo",H30)))</formula>
    </cfRule>
  </conditionalFormatting>
  <conditionalFormatting sqref="A30">
    <cfRule type="containsText" dxfId="1965" priority="519" operator="containsText" text="3- Moderado">
      <formula>NOT(ISERROR(SEARCH("3- Moderado",A30)))</formula>
    </cfRule>
    <cfRule type="containsText" dxfId="1964" priority="520" operator="containsText" text="6- Moderado">
      <formula>NOT(ISERROR(SEARCH("6- Moderado",A30)))</formula>
    </cfRule>
    <cfRule type="containsText" dxfId="1963" priority="521" operator="containsText" text="4- Moderado">
      <formula>NOT(ISERROR(SEARCH("4- Moderado",A30)))</formula>
    </cfRule>
    <cfRule type="containsText" dxfId="1962" priority="522" operator="containsText" text="3- Bajo">
      <formula>NOT(ISERROR(SEARCH("3- Bajo",A30)))</formula>
    </cfRule>
    <cfRule type="containsText" dxfId="1961" priority="523" operator="containsText" text="4- Bajo">
      <formula>NOT(ISERROR(SEARCH("4- Bajo",A30)))</formula>
    </cfRule>
    <cfRule type="containsText" dxfId="1960" priority="524" operator="containsText" text="1- Bajo">
      <formula>NOT(ISERROR(SEARCH("1- Bajo",A30)))</formula>
    </cfRule>
  </conditionalFormatting>
  <conditionalFormatting sqref="J30:J34">
    <cfRule type="containsText" dxfId="1959" priority="514" operator="containsText" text="Bajo">
      <formula>NOT(ISERROR(SEARCH("Bajo",J30)))</formula>
    </cfRule>
    <cfRule type="containsText" dxfId="1958" priority="515" operator="containsText" text="Moderado">
      <formula>NOT(ISERROR(SEARCH("Moderado",J30)))</formula>
    </cfRule>
    <cfRule type="containsText" dxfId="1957" priority="516" operator="containsText" text="Alto">
      <formula>NOT(ISERROR(SEARCH("Alto",J30)))</formula>
    </cfRule>
    <cfRule type="containsText" dxfId="1956" priority="517" operator="containsText" text="Extremo">
      <formula>NOT(ISERROR(SEARCH("Extremo",J30)))</formula>
    </cfRule>
    <cfRule type="colorScale" priority="518">
      <colorScale>
        <cfvo type="min"/>
        <cfvo type="max"/>
        <color rgb="FFFF7128"/>
        <color rgb="FFFFEF9C"/>
      </colorScale>
    </cfRule>
  </conditionalFormatting>
  <conditionalFormatting sqref="M30:M34">
    <cfRule type="containsText" dxfId="1955" priority="489" operator="containsText" text="Moderado">
      <formula>NOT(ISERROR(SEARCH("Moderado",M30)))</formula>
    </cfRule>
    <cfRule type="containsText" dxfId="1954" priority="509" operator="containsText" text="Bajo">
      <formula>NOT(ISERROR(SEARCH("Bajo",M30)))</formula>
    </cfRule>
    <cfRule type="containsText" dxfId="1953" priority="510" operator="containsText" text="Moderado">
      <formula>NOT(ISERROR(SEARCH("Moderado",M30)))</formula>
    </cfRule>
    <cfRule type="containsText" dxfId="1952" priority="511" operator="containsText" text="Alto">
      <formula>NOT(ISERROR(SEARCH("Alto",M30)))</formula>
    </cfRule>
    <cfRule type="containsText" dxfId="1951" priority="512" operator="containsText" text="Extremo">
      <formula>NOT(ISERROR(SEARCH("Extremo",M30)))</formula>
    </cfRule>
    <cfRule type="colorScale" priority="513">
      <colorScale>
        <cfvo type="min"/>
        <cfvo type="max"/>
        <color rgb="FFFF7128"/>
        <color rgb="FFFFEF9C"/>
      </colorScale>
    </cfRule>
  </conditionalFormatting>
  <conditionalFormatting sqref="N30">
    <cfRule type="containsText" dxfId="1950" priority="503" operator="containsText" text="3- Moderado">
      <formula>NOT(ISERROR(SEARCH("3- Moderado",N30)))</formula>
    </cfRule>
    <cfRule type="containsText" dxfId="1949" priority="504" operator="containsText" text="6- Moderado">
      <formula>NOT(ISERROR(SEARCH("6- Moderado",N30)))</formula>
    </cfRule>
    <cfRule type="containsText" dxfId="1948" priority="505" operator="containsText" text="4- Moderado">
      <formula>NOT(ISERROR(SEARCH("4- Moderado",N30)))</formula>
    </cfRule>
    <cfRule type="containsText" dxfId="1947" priority="506" operator="containsText" text="3- Bajo">
      <formula>NOT(ISERROR(SEARCH("3- Bajo",N30)))</formula>
    </cfRule>
    <cfRule type="containsText" dxfId="1946" priority="507" operator="containsText" text="4- Bajo">
      <formula>NOT(ISERROR(SEARCH("4- Bajo",N30)))</formula>
    </cfRule>
    <cfRule type="containsText" dxfId="1945" priority="508" operator="containsText" text="1- Bajo">
      <formula>NOT(ISERROR(SEARCH("1- Bajo",N30)))</formula>
    </cfRule>
  </conditionalFormatting>
  <conditionalFormatting sqref="H30:H34">
    <cfRule type="containsText" dxfId="1944" priority="490" operator="containsText" text="Muy Alta">
      <formula>NOT(ISERROR(SEARCH("Muy Alta",H30)))</formula>
    </cfRule>
    <cfRule type="containsText" dxfId="1943" priority="491" operator="containsText" text="Alta">
      <formula>NOT(ISERROR(SEARCH("Alta",H30)))</formula>
    </cfRule>
    <cfRule type="containsText" dxfId="1942" priority="492" operator="containsText" text="Muy Alta">
      <formula>NOT(ISERROR(SEARCH("Muy Alta",H30)))</formula>
    </cfRule>
    <cfRule type="containsText" dxfId="1941" priority="497" operator="containsText" text="Muy Baja">
      <formula>NOT(ISERROR(SEARCH("Muy Baja",H30)))</formula>
    </cfRule>
    <cfRule type="containsText" dxfId="1940" priority="498" operator="containsText" text="Baja">
      <formula>NOT(ISERROR(SEARCH("Baja",H30)))</formula>
    </cfRule>
    <cfRule type="containsText" dxfId="1939" priority="499" operator="containsText" text="Media">
      <formula>NOT(ISERROR(SEARCH("Media",H30)))</formula>
    </cfRule>
    <cfRule type="containsText" dxfId="1938" priority="500" operator="containsText" text="Alta">
      <formula>NOT(ISERROR(SEARCH("Alta",H30)))</formula>
    </cfRule>
    <cfRule type="containsText" dxfId="1937" priority="502" operator="containsText" text="Muy Alta">
      <formula>NOT(ISERROR(SEARCH("Muy Alta",H30)))</formula>
    </cfRule>
  </conditionalFormatting>
  <conditionalFormatting sqref="I30:I34">
    <cfRule type="containsText" dxfId="1936" priority="493" operator="containsText" text="Catastrófico">
      <formula>NOT(ISERROR(SEARCH("Catastrófico",I30)))</formula>
    </cfRule>
    <cfRule type="containsText" dxfId="1935" priority="494" operator="containsText" text="Mayor">
      <formula>NOT(ISERROR(SEARCH("Mayor",I30)))</formula>
    </cfRule>
    <cfRule type="containsText" dxfId="1934" priority="495" operator="containsText" text="Menor">
      <formula>NOT(ISERROR(SEARCH("Menor",I30)))</formula>
    </cfRule>
    <cfRule type="containsText" dxfId="1933" priority="496" operator="containsText" text="Leve">
      <formula>NOT(ISERROR(SEARCH("Leve",I30)))</formula>
    </cfRule>
    <cfRule type="containsText" dxfId="1932" priority="501" operator="containsText" text="Moderado">
      <formula>NOT(ISERROR(SEARCH("Moderado",I30)))</formula>
    </cfRule>
  </conditionalFormatting>
  <conditionalFormatting sqref="K30:K34">
    <cfRule type="containsText" dxfId="1931" priority="488" operator="containsText" text="Media">
      <formula>NOT(ISERROR(SEARCH("Media",K30)))</formula>
    </cfRule>
  </conditionalFormatting>
  <conditionalFormatting sqref="L30:L34">
    <cfRule type="containsText" dxfId="1930" priority="487" operator="containsText" text="Moderado">
      <formula>NOT(ISERROR(SEARCH("Moderado",L30)))</formula>
    </cfRule>
  </conditionalFormatting>
  <conditionalFormatting sqref="J30:J34">
    <cfRule type="containsText" dxfId="1929" priority="486" operator="containsText" text="Moderado">
      <formula>NOT(ISERROR(SEARCH("Moderado",J30)))</formula>
    </cfRule>
  </conditionalFormatting>
  <conditionalFormatting sqref="J30:J34">
    <cfRule type="containsText" dxfId="1928" priority="484" operator="containsText" text="Bajo">
      <formula>NOT(ISERROR(SEARCH("Bajo",J30)))</formula>
    </cfRule>
    <cfRule type="containsText" dxfId="1927" priority="485" operator="containsText" text="Extremo">
      <formula>NOT(ISERROR(SEARCH("Extremo",J30)))</formula>
    </cfRule>
  </conditionalFormatting>
  <conditionalFormatting sqref="K30:K34">
    <cfRule type="containsText" dxfId="1926" priority="482" operator="containsText" text="Baja">
      <formula>NOT(ISERROR(SEARCH("Baja",K30)))</formula>
    </cfRule>
    <cfRule type="containsText" dxfId="1925" priority="483" operator="containsText" text="Muy Baja">
      <formula>NOT(ISERROR(SEARCH("Muy Baja",K30)))</formula>
    </cfRule>
  </conditionalFormatting>
  <conditionalFormatting sqref="K30:K34">
    <cfRule type="containsText" dxfId="1924" priority="480" operator="containsText" text="Muy Alta">
      <formula>NOT(ISERROR(SEARCH("Muy Alta",K30)))</formula>
    </cfRule>
    <cfRule type="containsText" dxfId="1923" priority="481" operator="containsText" text="Alta">
      <formula>NOT(ISERROR(SEARCH("Alta",K30)))</formula>
    </cfRule>
  </conditionalFormatting>
  <conditionalFormatting sqref="L30:L34">
    <cfRule type="containsText" dxfId="1922" priority="476" operator="containsText" text="Catastrófico">
      <formula>NOT(ISERROR(SEARCH("Catastrófico",L30)))</formula>
    </cfRule>
    <cfRule type="containsText" dxfId="1921" priority="477" operator="containsText" text="Mayor">
      <formula>NOT(ISERROR(SEARCH("Mayor",L30)))</formula>
    </cfRule>
    <cfRule type="containsText" dxfId="1920" priority="478" operator="containsText" text="Menor">
      <formula>NOT(ISERROR(SEARCH("Menor",L30)))</formula>
    </cfRule>
    <cfRule type="containsText" dxfId="1919" priority="479" operator="containsText" text="Leve">
      <formula>NOT(ISERROR(SEARCH("Leve",L30)))</formula>
    </cfRule>
  </conditionalFormatting>
  <conditionalFormatting sqref="B30:G30">
    <cfRule type="containsText" dxfId="1918" priority="470" operator="containsText" text="3- Moderado">
      <formula>NOT(ISERROR(SEARCH("3- Moderado",B30)))</formula>
    </cfRule>
    <cfRule type="containsText" dxfId="1917" priority="471" operator="containsText" text="6- Moderado">
      <formula>NOT(ISERROR(SEARCH("6- Moderado",B30)))</formula>
    </cfRule>
    <cfRule type="containsText" dxfId="1916" priority="472" operator="containsText" text="4- Moderado">
      <formula>NOT(ISERROR(SEARCH("4- Moderado",B30)))</formula>
    </cfRule>
    <cfRule type="containsText" dxfId="1915" priority="473" operator="containsText" text="3- Bajo">
      <formula>NOT(ISERROR(SEARCH("3- Bajo",B30)))</formula>
    </cfRule>
    <cfRule type="containsText" dxfId="1914" priority="474" operator="containsText" text="4- Bajo">
      <formula>NOT(ISERROR(SEARCH("4- Bajo",B30)))</formula>
    </cfRule>
    <cfRule type="containsText" dxfId="1913" priority="475" operator="containsText" text="1- Bajo">
      <formula>NOT(ISERROR(SEARCH("1- Bajo",B30)))</formula>
    </cfRule>
  </conditionalFormatting>
  <conditionalFormatting sqref="K35:L35">
    <cfRule type="containsText" dxfId="1912" priority="464" operator="containsText" text="3- Moderado">
      <formula>NOT(ISERROR(SEARCH("3- Moderado",K35)))</formula>
    </cfRule>
    <cfRule type="containsText" dxfId="1911" priority="465" operator="containsText" text="6- Moderado">
      <formula>NOT(ISERROR(SEARCH("6- Moderado",K35)))</formula>
    </cfRule>
    <cfRule type="containsText" dxfId="1910" priority="466" operator="containsText" text="4- Moderado">
      <formula>NOT(ISERROR(SEARCH("4- Moderado",K35)))</formula>
    </cfRule>
    <cfRule type="containsText" dxfId="1909" priority="467" operator="containsText" text="3- Bajo">
      <formula>NOT(ISERROR(SEARCH("3- Bajo",K35)))</formula>
    </cfRule>
    <cfRule type="containsText" dxfId="1908" priority="468" operator="containsText" text="4- Bajo">
      <formula>NOT(ISERROR(SEARCH("4- Bajo",K35)))</formula>
    </cfRule>
    <cfRule type="containsText" dxfId="1907" priority="469" operator="containsText" text="1- Bajo">
      <formula>NOT(ISERROR(SEARCH("1- Bajo",K35)))</formula>
    </cfRule>
  </conditionalFormatting>
  <conditionalFormatting sqref="H35:I35">
    <cfRule type="containsText" dxfId="1906" priority="458" operator="containsText" text="3- Moderado">
      <formula>NOT(ISERROR(SEARCH("3- Moderado",H35)))</formula>
    </cfRule>
    <cfRule type="containsText" dxfId="1905" priority="459" operator="containsText" text="6- Moderado">
      <formula>NOT(ISERROR(SEARCH("6- Moderado",H35)))</formula>
    </cfRule>
    <cfRule type="containsText" dxfId="1904" priority="460" operator="containsText" text="4- Moderado">
      <formula>NOT(ISERROR(SEARCH("4- Moderado",H35)))</formula>
    </cfRule>
    <cfRule type="containsText" dxfId="1903" priority="461" operator="containsText" text="3- Bajo">
      <formula>NOT(ISERROR(SEARCH("3- Bajo",H35)))</formula>
    </cfRule>
    <cfRule type="containsText" dxfId="1902" priority="462" operator="containsText" text="4- Bajo">
      <formula>NOT(ISERROR(SEARCH("4- Bajo",H35)))</formula>
    </cfRule>
    <cfRule type="containsText" dxfId="1901" priority="463" operator="containsText" text="1- Bajo">
      <formula>NOT(ISERROR(SEARCH("1- Bajo",H35)))</formula>
    </cfRule>
  </conditionalFormatting>
  <conditionalFormatting sqref="A35">
    <cfRule type="containsText" dxfId="1900" priority="452" operator="containsText" text="3- Moderado">
      <formula>NOT(ISERROR(SEARCH("3- Moderado",A35)))</formula>
    </cfRule>
    <cfRule type="containsText" dxfId="1899" priority="453" operator="containsText" text="6- Moderado">
      <formula>NOT(ISERROR(SEARCH("6- Moderado",A35)))</formula>
    </cfRule>
    <cfRule type="containsText" dxfId="1898" priority="454" operator="containsText" text="4- Moderado">
      <formula>NOT(ISERROR(SEARCH("4- Moderado",A35)))</formula>
    </cfRule>
    <cfRule type="containsText" dxfId="1897" priority="455" operator="containsText" text="3- Bajo">
      <formula>NOT(ISERROR(SEARCH("3- Bajo",A35)))</formula>
    </cfRule>
    <cfRule type="containsText" dxfId="1896" priority="456" operator="containsText" text="4- Bajo">
      <formula>NOT(ISERROR(SEARCH("4- Bajo",A35)))</formula>
    </cfRule>
    <cfRule type="containsText" dxfId="1895" priority="457" operator="containsText" text="1- Bajo">
      <formula>NOT(ISERROR(SEARCH("1- Bajo",A35)))</formula>
    </cfRule>
  </conditionalFormatting>
  <conditionalFormatting sqref="J35:J39">
    <cfRule type="containsText" dxfId="1894" priority="447" operator="containsText" text="Bajo">
      <formula>NOT(ISERROR(SEARCH("Bajo",J35)))</formula>
    </cfRule>
    <cfRule type="containsText" dxfId="1893" priority="448" operator="containsText" text="Moderado">
      <formula>NOT(ISERROR(SEARCH("Moderado",J35)))</formula>
    </cfRule>
    <cfRule type="containsText" dxfId="1892" priority="449" operator="containsText" text="Alto">
      <formula>NOT(ISERROR(SEARCH("Alto",J35)))</formula>
    </cfRule>
    <cfRule type="containsText" dxfId="1891" priority="450" operator="containsText" text="Extremo">
      <formula>NOT(ISERROR(SEARCH("Extremo",J35)))</formula>
    </cfRule>
    <cfRule type="colorScale" priority="451">
      <colorScale>
        <cfvo type="min"/>
        <cfvo type="max"/>
        <color rgb="FFFF7128"/>
        <color rgb="FFFFEF9C"/>
      </colorScale>
    </cfRule>
  </conditionalFormatting>
  <conditionalFormatting sqref="M35:M39">
    <cfRule type="containsText" dxfId="1890" priority="422" operator="containsText" text="Moderado">
      <formula>NOT(ISERROR(SEARCH("Moderado",M35)))</formula>
    </cfRule>
    <cfRule type="containsText" dxfId="1889" priority="442" operator="containsText" text="Bajo">
      <formula>NOT(ISERROR(SEARCH("Bajo",M35)))</formula>
    </cfRule>
    <cfRule type="containsText" dxfId="1888" priority="443" operator="containsText" text="Moderado">
      <formula>NOT(ISERROR(SEARCH("Moderado",M35)))</formula>
    </cfRule>
    <cfRule type="containsText" dxfId="1887" priority="444" operator="containsText" text="Alto">
      <formula>NOT(ISERROR(SEARCH("Alto",M35)))</formula>
    </cfRule>
    <cfRule type="containsText" dxfId="1886" priority="445" operator="containsText" text="Extremo">
      <formula>NOT(ISERROR(SEARCH("Extremo",M35)))</formula>
    </cfRule>
    <cfRule type="colorScale" priority="446">
      <colorScale>
        <cfvo type="min"/>
        <cfvo type="max"/>
        <color rgb="FFFF7128"/>
        <color rgb="FFFFEF9C"/>
      </colorScale>
    </cfRule>
  </conditionalFormatting>
  <conditionalFormatting sqref="N35">
    <cfRule type="containsText" dxfId="1885" priority="436" operator="containsText" text="3- Moderado">
      <formula>NOT(ISERROR(SEARCH("3- Moderado",N35)))</formula>
    </cfRule>
    <cfRule type="containsText" dxfId="1884" priority="437" operator="containsText" text="6- Moderado">
      <formula>NOT(ISERROR(SEARCH("6- Moderado",N35)))</formula>
    </cfRule>
    <cfRule type="containsText" dxfId="1883" priority="438" operator="containsText" text="4- Moderado">
      <formula>NOT(ISERROR(SEARCH("4- Moderado",N35)))</formula>
    </cfRule>
    <cfRule type="containsText" dxfId="1882" priority="439" operator="containsText" text="3- Bajo">
      <formula>NOT(ISERROR(SEARCH("3- Bajo",N35)))</formula>
    </cfRule>
    <cfRule type="containsText" dxfId="1881" priority="440" operator="containsText" text="4- Bajo">
      <formula>NOT(ISERROR(SEARCH("4- Bajo",N35)))</formula>
    </cfRule>
    <cfRule type="containsText" dxfId="1880" priority="441" operator="containsText" text="1- Bajo">
      <formula>NOT(ISERROR(SEARCH("1- Bajo",N35)))</formula>
    </cfRule>
  </conditionalFormatting>
  <conditionalFormatting sqref="H35:H39">
    <cfRule type="containsText" dxfId="1879" priority="423" operator="containsText" text="Muy Alta">
      <formula>NOT(ISERROR(SEARCH("Muy Alta",H35)))</formula>
    </cfRule>
    <cfRule type="containsText" dxfId="1878" priority="424" operator="containsText" text="Alta">
      <formula>NOT(ISERROR(SEARCH("Alta",H35)))</formula>
    </cfRule>
    <cfRule type="containsText" dxfId="1877" priority="425" operator="containsText" text="Muy Alta">
      <formula>NOT(ISERROR(SEARCH("Muy Alta",H35)))</formula>
    </cfRule>
    <cfRule type="containsText" dxfId="1876" priority="430" operator="containsText" text="Muy Baja">
      <formula>NOT(ISERROR(SEARCH("Muy Baja",H35)))</formula>
    </cfRule>
    <cfRule type="containsText" dxfId="1875" priority="431" operator="containsText" text="Baja">
      <formula>NOT(ISERROR(SEARCH("Baja",H35)))</formula>
    </cfRule>
    <cfRule type="containsText" dxfId="1874" priority="432" operator="containsText" text="Media">
      <formula>NOT(ISERROR(SEARCH("Media",H35)))</formula>
    </cfRule>
    <cfRule type="containsText" dxfId="1873" priority="433" operator="containsText" text="Alta">
      <formula>NOT(ISERROR(SEARCH("Alta",H35)))</formula>
    </cfRule>
    <cfRule type="containsText" dxfId="1872" priority="435" operator="containsText" text="Muy Alta">
      <formula>NOT(ISERROR(SEARCH("Muy Alta",H35)))</formula>
    </cfRule>
  </conditionalFormatting>
  <conditionalFormatting sqref="I35:I39">
    <cfRule type="containsText" dxfId="1871" priority="426" operator="containsText" text="Catastrófico">
      <formula>NOT(ISERROR(SEARCH("Catastrófico",I35)))</formula>
    </cfRule>
    <cfRule type="containsText" dxfId="1870" priority="427" operator="containsText" text="Mayor">
      <formula>NOT(ISERROR(SEARCH("Mayor",I35)))</formula>
    </cfRule>
    <cfRule type="containsText" dxfId="1869" priority="428" operator="containsText" text="Menor">
      <formula>NOT(ISERROR(SEARCH("Menor",I35)))</formula>
    </cfRule>
    <cfRule type="containsText" dxfId="1868" priority="429" operator="containsText" text="Leve">
      <formula>NOT(ISERROR(SEARCH("Leve",I35)))</formula>
    </cfRule>
    <cfRule type="containsText" dxfId="1867" priority="434" operator="containsText" text="Moderado">
      <formula>NOT(ISERROR(SEARCH("Moderado",I35)))</formula>
    </cfRule>
  </conditionalFormatting>
  <conditionalFormatting sqref="K35:K39">
    <cfRule type="containsText" dxfId="1866" priority="421" operator="containsText" text="Media">
      <formula>NOT(ISERROR(SEARCH("Media",K35)))</formula>
    </cfRule>
  </conditionalFormatting>
  <conditionalFormatting sqref="L35:L39">
    <cfRule type="containsText" dxfId="1865" priority="420" operator="containsText" text="Moderado">
      <formula>NOT(ISERROR(SEARCH("Moderado",L35)))</formula>
    </cfRule>
  </conditionalFormatting>
  <conditionalFormatting sqref="J35:J39">
    <cfRule type="containsText" dxfId="1864" priority="419" operator="containsText" text="Moderado">
      <formula>NOT(ISERROR(SEARCH("Moderado",J35)))</formula>
    </cfRule>
  </conditionalFormatting>
  <conditionalFormatting sqref="J35:J39">
    <cfRule type="containsText" dxfId="1863" priority="417" operator="containsText" text="Bajo">
      <formula>NOT(ISERROR(SEARCH("Bajo",J35)))</formula>
    </cfRule>
    <cfRule type="containsText" dxfId="1862" priority="418" operator="containsText" text="Extremo">
      <formula>NOT(ISERROR(SEARCH("Extremo",J35)))</formula>
    </cfRule>
  </conditionalFormatting>
  <conditionalFormatting sqref="K35:K39">
    <cfRule type="containsText" dxfId="1861" priority="415" operator="containsText" text="Baja">
      <formula>NOT(ISERROR(SEARCH("Baja",K35)))</formula>
    </cfRule>
    <cfRule type="containsText" dxfId="1860" priority="416" operator="containsText" text="Muy Baja">
      <formula>NOT(ISERROR(SEARCH("Muy Baja",K35)))</formula>
    </cfRule>
  </conditionalFormatting>
  <conditionalFormatting sqref="K35:K39">
    <cfRule type="containsText" dxfId="1859" priority="413" operator="containsText" text="Muy Alta">
      <formula>NOT(ISERROR(SEARCH("Muy Alta",K35)))</formula>
    </cfRule>
    <cfRule type="containsText" dxfId="1858" priority="414" operator="containsText" text="Alta">
      <formula>NOT(ISERROR(SEARCH("Alta",K35)))</formula>
    </cfRule>
  </conditionalFormatting>
  <conditionalFormatting sqref="L35:L39">
    <cfRule type="containsText" dxfId="1857" priority="409" operator="containsText" text="Catastrófico">
      <formula>NOT(ISERROR(SEARCH("Catastrófico",L35)))</formula>
    </cfRule>
    <cfRule type="containsText" dxfId="1856" priority="410" operator="containsText" text="Mayor">
      <formula>NOT(ISERROR(SEARCH("Mayor",L35)))</formula>
    </cfRule>
    <cfRule type="containsText" dxfId="1855" priority="411" operator="containsText" text="Menor">
      <formula>NOT(ISERROR(SEARCH("Menor",L35)))</formula>
    </cfRule>
    <cfRule type="containsText" dxfId="1854" priority="412" operator="containsText" text="Leve">
      <formula>NOT(ISERROR(SEARCH("Leve",L35)))</formula>
    </cfRule>
  </conditionalFormatting>
  <conditionalFormatting sqref="B35:G35">
    <cfRule type="containsText" dxfId="1853" priority="403" operator="containsText" text="3- Moderado">
      <formula>NOT(ISERROR(SEARCH("3- Moderado",B35)))</formula>
    </cfRule>
    <cfRule type="containsText" dxfId="1852" priority="404" operator="containsText" text="6- Moderado">
      <formula>NOT(ISERROR(SEARCH("6- Moderado",B35)))</formula>
    </cfRule>
    <cfRule type="containsText" dxfId="1851" priority="405" operator="containsText" text="4- Moderado">
      <formula>NOT(ISERROR(SEARCH("4- Moderado",B35)))</formula>
    </cfRule>
    <cfRule type="containsText" dxfId="1850" priority="406" operator="containsText" text="3- Bajo">
      <formula>NOT(ISERROR(SEARCH("3- Bajo",B35)))</formula>
    </cfRule>
    <cfRule type="containsText" dxfId="1849" priority="407" operator="containsText" text="4- Bajo">
      <formula>NOT(ISERROR(SEARCH("4- Bajo",B35)))</formula>
    </cfRule>
    <cfRule type="containsText" dxfId="1848" priority="408" operator="containsText" text="1- Bajo">
      <formula>NOT(ISERROR(SEARCH("1- Bajo",B35)))</formula>
    </cfRule>
  </conditionalFormatting>
  <conditionalFormatting sqref="K40:L40">
    <cfRule type="containsText" dxfId="1847" priority="397" operator="containsText" text="3- Moderado">
      <formula>NOT(ISERROR(SEARCH("3- Moderado",K40)))</formula>
    </cfRule>
    <cfRule type="containsText" dxfId="1846" priority="398" operator="containsText" text="6- Moderado">
      <formula>NOT(ISERROR(SEARCH("6- Moderado",K40)))</formula>
    </cfRule>
    <cfRule type="containsText" dxfId="1845" priority="399" operator="containsText" text="4- Moderado">
      <formula>NOT(ISERROR(SEARCH("4- Moderado",K40)))</formula>
    </cfRule>
    <cfRule type="containsText" dxfId="1844" priority="400" operator="containsText" text="3- Bajo">
      <formula>NOT(ISERROR(SEARCH("3- Bajo",K40)))</formula>
    </cfRule>
    <cfRule type="containsText" dxfId="1843" priority="401" operator="containsText" text="4- Bajo">
      <formula>NOT(ISERROR(SEARCH("4- Bajo",K40)))</formula>
    </cfRule>
    <cfRule type="containsText" dxfId="1842" priority="402" operator="containsText" text="1- Bajo">
      <formula>NOT(ISERROR(SEARCH("1- Bajo",K40)))</formula>
    </cfRule>
  </conditionalFormatting>
  <conditionalFormatting sqref="H40:I40">
    <cfRule type="containsText" dxfId="1841" priority="391" operator="containsText" text="3- Moderado">
      <formula>NOT(ISERROR(SEARCH("3- Moderado",H40)))</formula>
    </cfRule>
    <cfRule type="containsText" dxfId="1840" priority="392" operator="containsText" text="6- Moderado">
      <formula>NOT(ISERROR(SEARCH("6- Moderado",H40)))</formula>
    </cfRule>
    <cfRule type="containsText" dxfId="1839" priority="393" operator="containsText" text="4- Moderado">
      <formula>NOT(ISERROR(SEARCH("4- Moderado",H40)))</formula>
    </cfRule>
    <cfRule type="containsText" dxfId="1838" priority="394" operator="containsText" text="3- Bajo">
      <formula>NOT(ISERROR(SEARCH("3- Bajo",H40)))</formula>
    </cfRule>
    <cfRule type="containsText" dxfId="1837" priority="395" operator="containsText" text="4- Bajo">
      <formula>NOT(ISERROR(SEARCH("4- Bajo",H40)))</formula>
    </cfRule>
    <cfRule type="containsText" dxfId="1836" priority="396" operator="containsText" text="1- Bajo">
      <formula>NOT(ISERROR(SEARCH("1- Bajo",H40)))</formula>
    </cfRule>
  </conditionalFormatting>
  <conditionalFormatting sqref="A40">
    <cfRule type="containsText" dxfId="1835" priority="385" operator="containsText" text="3- Moderado">
      <formula>NOT(ISERROR(SEARCH("3- Moderado",A40)))</formula>
    </cfRule>
    <cfRule type="containsText" dxfId="1834" priority="386" operator="containsText" text="6- Moderado">
      <formula>NOT(ISERROR(SEARCH("6- Moderado",A40)))</formula>
    </cfRule>
    <cfRule type="containsText" dxfId="1833" priority="387" operator="containsText" text="4- Moderado">
      <formula>NOT(ISERROR(SEARCH("4- Moderado",A40)))</formula>
    </cfRule>
    <cfRule type="containsText" dxfId="1832" priority="388" operator="containsText" text="3- Bajo">
      <formula>NOT(ISERROR(SEARCH("3- Bajo",A40)))</formula>
    </cfRule>
    <cfRule type="containsText" dxfId="1831" priority="389" operator="containsText" text="4- Bajo">
      <formula>NOT(ISERROR(SEARCH("4- Bajo",A40)))</formula>
    </cfRule>
    <cfRule type="containsText" dxfId="1830" priority="390" operator="containsText" text="1- Bajo">
      <formula>NOT(ISERROR(SEARCH("1- Bajo",A40)))</formula>
    </cfRule>
  </conditionalFormatting>
  <conditionalFormatting sqref="J40:J44">
    <cfRule type="containsText" dxfId="1829" priority="380" operator="containsText" text="Bajo">
      <formula>NOT(ISERROR(SEARCH("Bajo",J40)))</formula>
    </cfRule>
    <cfRule type="containsText" dxfId="1828" priority="381" operator="containsText" text="Moderado">
      <formula>NOT(ISERROR(SEARCH("Moderado",J40)))</formula>
    </cfRule>
    <cfRule type="containsText" dxfId="1827" priority="382" operator="containsText" text="Alto">
      <formula>NOT(ISERROR(SEARCH("Alto",J40)))</formula>
    </cfRule>
    <cfRule type="containsText" dxfId="1826" priority="383" operator="containsText" text="Extremo">
      <formula>NOT(ISERROR(SEARCH("Extremo",J40)))</formula>
    </cfRule>
    <cfRule type="colorScale" priority="384">
      <colorScale>
        <cfvo type="min"/>
        <cfvo type="max"/>
        <color rgb="FFFF7128"/>
        <color rgb="FFFFEF9C"/>
      </colorScale>
    </cfRule>
  </conditionalFormatting>
  <conditionalFormatting sqref="M40:M44">
    <cfRule type="containsText" dxfId="1825" priority="355" operator="containsText" text="Moderado">
      <formula>NOT(ISERROR(SEARCH("Moderado",M40)))</formula>
    </cfRule>
    <cfRule type="containsText" dxfId="1824" priority="375" operator="containsText" text="Bajo">
      <formula>NOT(ISERROR(SEARCH("Bajo",M40)))</formula>
    </cfRule>
    <cfRule type="containsText" dxfId="1823" priority="376" operator="containsText" text="Moderado">
      <formula>NOT(ISERROR(SEARCH("Moderado",M40)))</formula>
    </cfRule>
    <cfRule type="containsText" dxfId="1822" priority="377" operator="containsText" text="Alto">
      <formula>NOT(ISERROR(SEARCH("Alto",M40)))</formula>
    </cfRule>
    <cfRule type="containsText" dxfId="1821" priority="378" operator="containsText" text="Extremo">
      <formula>NOT(ISERROR(SEARCH("Extremo",M40)))</formula>
    </cfRule>
    <cfRule type="colorScale" priority="379">
      <colorScale>
        <cfvo type="min"/>
        <cfvo type="max"/>
        <color rgb="FFFF7128"/>
        <color rgb="FFFFEF9C"/>
      </colorScale>
    </cfRule>
  </conditionalFormatting>
  <conditionalFormatting sqref="N40">
    <cfRule type="containsText" dxfId="1820" priority="369" operator="containsText" text="3- Moderado">
      <formula>NOT(ISERROR(SEARCH("3- Moderado",N40)))</formula>
    </cfRule>
    <cfRule type="containsText" dxfId="1819" priority="370" operator="containsText" text="6- Moderado">
      <formula>NOT(ISERROR(SEARCH("6- Moderado",N40)))</formula>
    </cfRule>
    <cfRule type="containsText" dxfId="1818" priority="371" operator="containsText" text="4- Moderado">
      <formula>NOT(ISERROR(SEARCH("4- Moderado",N40)))</formula>
    </cfRule>
    <cfRule type="containsText" dxfId="1817" priority="372" operator="containsText" text="3- Bajo">
      <formula>NOT(ISERROR(SEARCH("3- Bajo",N40)))</formula>
    </cfRule>
    <cfRule type="containsText" dxfId="1816" priority="373" operator="containsText" text="4- Bajo">
      <formula>NOT(ISERROR(SEARCH("4- Bajo",N40)))</formula>
    </cfRule>
    <cfRule type="containsText" dxfId="1815" priority="374" operator="containsText" text="1- Bajo">
      <formula>NOT(ISERROR(SEARCH("1- Bajo",N40)))</formula>
    </cfRule>
  </conditionalFormatting>
  <conditionalFormatting sqref="H40:H44">
    <cfRule type="containsText" dxfId="1814" priority="356" operator="containsText" text="Muy Alta">
      <formula>NOT(ISERROR(SEARCH("Muy Alta",H40)))</formula>
    </cfRule>
    <cfRule type="containsText" dxfId="1813" priority="357" operator="containsText" text="Alta">
      <formula>NOT(ISERROR(SEARCH("Alta",H40)))</formula>
    </cfRule>
    <cfRule type="containsText" dxfId="1812" priority="358" operator="containsText" text="Muy Alta">
      <formula>NOT(ISERROR(SEARCH("Muy Alta",H40)))</formula>
    </cfRule>
    <cfRule type="containsText" dxfId="1811" priority="363" operator="containsText" text="Muy Baja">
      <formula>NOT(ISERROR(SEARCH("Muy Baja",H40)))</formula>
    </cfRule>
    <cfRule type="containsText" dxfId="1810" priority="364" operator="containsText" text="Baja">
      <formula>NOT(ISERROR(SEARCH("Baja",H40)))</formula>
    </cfRule>
    <cfRule type="containsText" dxfId="1809" priority="365" operator="containsText" text="Media">
      <formula>NOT(ISERROR(SEARCH("Media",H40)))</formula>
    </cfRule>
    <cfRule type="containsText" dxfId="1808" priority="366" operator="containsText" text="Alta">
      <formula>NOT(ISERROR(SEARCH("Alta",H40)))</formula>
    </cfRule>
    <cfRule type="containsText" dxfId="1807" priority="368" operator="containsText" text="Muy Alta">
      <formula>NOT(ISERROR(SEARCH("Muy Alta",H40)))</formula>
    </cfRule>
  </conditionalFormatting>
  <conditionalFormatting sqref="I40:I44">
    <cfRule type="containsText" dxfId="1806" priority="359" operator="containsText" text="Catastrófico">
      <formula>NOT(ISERROR(SEARCH("Catastrófico",I40)))</formula>
    </cfRule>
    <cfRule type="containsText" dxfId="1805" priority="360" operator="containsText" text="Mayor">
      <formula>NOT(ISERROR(SEARCH("Mayor",I40)))</formula>
    </cfRule>
    <cfRule type="containsText" dxfId="1804" priority="361" operator="containsText" text="Menor">
      <formula>NOT(ISERROR(SEARCH("Menor",I40)))</formula>
    </cfRule>
    <cfRule type="containsText" dxfId="1803" priority="362" operator="containsText" text="Leve">
      <formula>NOT(ISERROR(SEARCH("Leve",I40)))</formula>
    </cfRule>
    <cfRule type="containsText" dxfId="1802" priority="367" operator="containsText" text="Moderado">
      <formula>NOT(ISERROR(SEARCH("Moderado",I40)))</formula>
    </cfRule>
  </conditionalFormatting>
  <conditionalFormatting sqref="K40:K44">
    <cfRule type="containsText" dxfId="1801" priority="354" operator="containsText" text="Media">
      <formula>NOT(ISERROR(SEARCH("Media",K40)))</formula>
    </cfRule>
  </conditionalFormatting>
  <conditionalFormatting sqref="L40:L44">
    <cfRule type="containsText" dxfId="1800" priority="353" operator="containsText" text="Moderado">
      <formula>NOT(ISERROR(SEARCH("Moderado",L40)))</formula>
    </cfRule>
  </conditionalFormatting>
  <conditionalFormatting sqref="J40:J44">
    <cfRule type="containsText" dxfId="1799" priority="352" operator="containsText" text="Moderado">
      <formula>NOT(ISERROR(SEARCH("Moderado",J40)))</formula>
    </cfRule>
  </conditionalFormatting>
  <conditionalFormatting sqref="J40:J44">
    <cfRule type="containsText" dxfId="1798" priority="350" operator="containsText" text="Bajo">
      <formula>NOT(ISERROR(SEARCH("Bajo",J40)))</formula>
    </cfRule>
    <cfRule type="containsText" dxfId="1797" priority="351" operator="containsText" text="Extremo">
      <formula>NOT(ISERROR(SEARCH("Extremo",J40)))</formula>
    </cfRule>
  </conditionalFormatting>
  <conditionalFormatting sqref="K40:K44">
    <cfRule type="containsText" dxfId="1796" priority="348" operator="containsText" text="Baja">
      <formula>NOT(ISERROR(SEARCH("Baja",K40)))</formula>
    </cfRule>
    <cfRule type="containsText" dxfId="1795" priority="349" operator="containsText" text="Muy Baja">
      <formula>NOT(ISERROR(SEARCH("Muy Baja",K40)))</formula>
    </cfRule>
  </conditionalFormatting>
  <conditionalFormatting sqref="K40:K44">
    <cfRule type="containsText" dxfId="1794" priority="346" operator="containsText" text="Muy Alta">
      <formula>NOT(ISERROR(SEARCH("Muy Alta",K40)))</formula>
    </cfRule>
    <cfRule type="containsText" dxfId="1793" priority="347" operator="containsText" text="Alta">
      <formula>NOT(ISERROR(SEARCH("Alta",K40)))</formula>
    </cfRule>
  </conditionalFormatting>
  <conditionalFormatting sqref="L40:L44">
    <cfRule type="containsText" dxfId="1792" priority="342" operator="containsText" text="Catastrófico">
      <formula>NOT(ISERROR(SEARCH("Catastrófico",L40)))</formula>
    </cfRule>
    <cfRule type="containsText" dxfId="1791" priority="343" operator="containsText" text="Mayor">
      <formula>NOT(ISERROR(SEARCH("Mayor",L40)))</formula>
    </cfRule>
    <cfRule type="containsText" dxfId="1790" priority="344" operator="containsText" text="Menor">
      <formula>NOT(ISERROR(SEARCH("Menor",L40)))</formula>
    </cfRule>
    <cfRule type="containsText" dxfId="1789" priority="345" operator="containsText" text="Leve">
      <formula>NOT(ISERROR(SEARCH("Leve",L40)))</formula>
    </cfRule>
  </conditionalFormatting>
  <conditionalFormatting sqref="B40:G40">
    <cfRule type="containsText" dxfId="1788" priority="336" operator="containsText" text="3- Moderado">
      <formula>NOT(ISERROR(SEARCH("3- Moderado",B40)))</formula>
    </cfRule>
    <cfRule type="containsText" dxfId="1787" priority="337" operator="containsText" text="6- Moderado">
      <formula>NOT(ISERROR(SEARCH("6- Moderado",B40)))</formula>
    </cfRule>
    <cfRule type="containsText" dxfId="1786" priority="338" operator="containsText" text="4- Moderado">
      <formula>NOT(ISERROR(SEARCH("4- Moderado",B40)))</formula>
    </cfRule>
    <cfRule type="containsText" dxfId="1785" priority="339" operator="containsText" text="3- Bajo">
      <formula>NOT(ISERROR(SEARCH("3- Bajo",B40)))</formula>
    </cfRule>
    <cfRule type="containsText" dxfId="1784" priority="340" operator="containsText" text="4- Bajo">
      <formula>NOT(ISERROR(SEARCH("4- Bajo",B40)))</formula>
    </cfRule>
    <cfRule type="containsText" dxfId="1783" priority="341" operator="containsText" text="1- Bajo">
      <formula>NOT(ISERROR(SEARCH("1- Bajo",B40)))</formula>
    </cfRule>
  </conditionalFormatting>
  <conditionalFormatting sqref="K45:L45">
    <cfRule type="containsText" dxfId="1782" priority="330" operator="containsText" text="3- Moderado">
      <formula>NOT(ISERROR(SEARCH("3- Moderado",K45)))</formula>
    </cfRule>
    <cfRule type="containsText" dxfId="1781" priority="331" operator="containsText" text="6- Moderado">
      <formula>NOT(ISERROR(SEARCH("6- Moderado",K45)))</formula>
    </cfRule>
    <cfRule type="containsText" dxfId="1780" priority="332" operator="containsText" text="4- Moderado">
      <formula>NOT(ISERROR(SEARCH("4- Moderado",K45)))</formula>
    </cfRule>
    <cfRule type="containsText" dxfId="1779" priority="333" operator="containsText" text="3- Bajo">
      <formula>NOT(ISERROR(SEARCH("3- Bajo",K45)))</formula>
    </cfRule>
    <cfRule type="containsText" dxfId="1778" priority="334" operator="containsText" text="4- Bajo">
      <formula>NOT(ISERROR(SEARCH("4- Bajo",K45)))</formula>
    </cfRule>
    <cfRule type="containsText" dxfId="1777" priority="335" operator="containsText" text="1- Bajo">
      <formula>NOT(ISERROR(SEARCH("1- Bajo",K45)))</formula>
    </cfRule>
  </conditionalFormatting>
  <conditionalFormatting sqref="H45:I45">
    <cfRule type="containsText" dxfId="1776" priority="324" operator="containsText" text="3- Moderado">
      <formula>NOT(ISERROR(SEARCH("3- Moderado",H45)))</formula>
    </cfRule>
    <cfRule type="containsText" dxfId="1775" priority="325" operator="containsText" text="6- Moderado">
      <formula>NOT(ISERROR(SEARCH("6- Moderado",H45)))</formula>
    </cfRule>
    <cfRule type="containsText" dxfId="1774" priority="326" operator="containsText" text="4- Moderado">
      <formula>NOT(ISERROR(SEARCH("4- Moderado",H45)))</formula>
    </cfRule>
    <cfRule type="containsText" dxfId="1773" priority="327" operator="containsText" text="3- Bajo">
      <formula>NOT(ISERROR(SEARCH("3- Bajo",H45)))</formula>
    </cfRule>
    <cfRule type="containsText" dxfId="1772" priority="328" operator="containsText" text="4- Bajo">
      <formula>NOT(ISERROR(SEARCH("4- Bajo",H45)))</formula>
    </cfRule>
    <cfRule type="containsText" dxfId="1771" priority="329" operator="containsText" text="1- Bajo">
      <formula>NOT(ISERROR(SEARCH("1- Bajo",H45)))</formula>
    </cfRule>
  </conditionalFormatting>
  <conditionalFormatting sqref="A45">
    <cfRule type="containsText" dxfId="1770" priority="318" operator="containsText" text="3- Moderado">
      <formula>NOT(ISERROR(SEARCH("3- Moderado",A45)))</formula>
    </cfRule>
    <cfRule type="containsText" dxfId="1769" priority="319" operator="containsText" text="6- Moderado">
      <formula>NOT(ISERROR(SEARCH("6- Moderado",A45)))</formula>
    </cfRule>
    <cfRule type="containsText" dxfId="1768" priority="320" operator="containsText" text="4- Moderado">
      <formula>NOT(ISERROR(SEARCH("4- Moderado",A45)))</formula>
    </cfRule>
    <cfRule type="containsText" dxfId="1767" priority="321" operator="containsText" text="3- Bajo">
      <formula>NOT(ISERROR(SEARCH("3- Bajo",A45)))</formula>
    </cfRule>
    <cfRule type="containsText" dxfId="1766" priority="322" operator="containsText" text="4- Bajo">
      <formula>NOT(ISERROR(SEARCH("4- Bajo",A45)))</formula>
    </cfRule>
    <cfRule type="containsText" dxfId="1765" priority="323" operator="containsText" text="1- Bajo">
      <formula>NOT(ISERROR(SEARCH("1- Bajo",A45)))</formula>
    </cfRule>
  </conditionalFormatting>
  <conditionalFormatting sqref="J45:J49">
    <cfRule type="containsText" dxfId="1764" priority="313" operator="containsText" text="Bajo">
      <formula>NOT(ISERROR(SEARCH("Bajo",J45)))</formula>
    </cfRule>
    <cfRule type="containsText" dxfId="1763" priority="314" operator="containsText" text="Moderado">
      <formula>NOT(ISERROR(SEARCH("Moderado",J45)))</formula>
    </cfRule>
    <cfRule type="containsText" dxfId="1762" priority="315" operator="containsText" text="Alto">
      <formula>NOT(ISERROR(SEARCH("Alto",J45)))</formula>
    </cfRule>
    <cfRule type="containsText" dxfId="1761" priority="316" operator="containsText" text="Extremo">
      <formula>NOT(ISERROR(SEARCH("Extremo",J45)))</formula>
    </cfRule>
    <cfRule type="colorScale" priority="317">
      <colorScale>
        <cfvo type="min"/>
        <cfvo type="max"/>
        <color rgb="FFFF7128"/>
        <color rgb="FFFFEF9C"/>
      </colorScale>
    </cfRule>
  </conditionalFormatting>
  <conditionalFormatting sqref="M45:M49">
    <cfRule type="containsText" dxfId="1760" priority="288" operator="containsText" text="Moderado">
      <formula>NOT(ISERROR(SEARCH("Moderado",M45)))</formula>
    </cfRule>
    <cfRule type="containsText" dxfId="1759" priority="308" operator="containsText" text="Bajo">
      <formula>NOT(ISERROR(SEARCH("Bajo",M45)))</formula>
    </cfRule>
    <cfRule type="containsText" dxfId="1758" priority="309" operator="containsText" text="Moderado">
      <formula>NOT(ISERROR(SEARCH("Moderado",M45)))</formula>
    </cfRule>
    <cfRule type="containsText" dxfId="1757" priority="310" operator="containsText" text="Alto">
      <formula>NOT(ISERROR(SEARCH("Alto",M45)))</formula>
    </cfRule>
    <cfRule type="containsText" dxfId="1756" priority="311" operator="containsText" text="Extremo">
      <formula>NOT(ISERROR(SEARCH("Extremo",M45)))</formula>
    </cfRule>
    <cfRule type="colorScale" priority="312">
      <colorScale>
        <cfvo type="min"/>
        <cfvo type="max"/>
        <color rgb="FFFF7128"/>
        <color rgb="FFFFEF9C"/>
      </colorScale>
    </cfRule>
  </conditionalFormatting>
  <conditionalFormatting sqref="N45">
    <cfRule type="containsText" dxfId="1755" priority="302" operator="containsText" text="3- Moderado">
      <formula>NOT(ISERROR(SEARCH("3- Moderado",N45)))</formula>
    </cfRule>
    <cfRule type="containsText" dxfId="1754" priority="303" operator="containsText" text="6- Moderado">
      <formula>NOT(ISERROR(SEARCH("6- Moderado",N45)))</formula>
    </cfRule>
    <cfRule type="containsText" dxfId="1753" priority="304" operator="containsText" text="4- Moderado">
      <formula>NOT(ISERROR(SEARCH("4- Moderado",N45)))</formula>
    </cfRule>
    <cfRule type="containsText" dxfId="1752" priority="305" operator="containsText" text="3- Bajo">
      <formula>NOT(ISERROR(SEARCH("3- Bajo",N45)))</formula>
    </cfRule>
    <cfRule type="containsText" dxfId="1751" priority="306" operator="containsText" text="4- Bajo">
      <formula>NOT(ISERROR(SEARCH("4- Bajo",N45)))</formula>
    </cfRule>
    <cfRule type="containsText" dxfId="1750" priority="307" operator="containsText" text="1- Bajo">
      <formula>NOT(ISERROR(SEARCH("1- Bajo",N45)))</formula>
    </cfRule>
  </conditionalFormatting>
  <conditionalFormatting sqref="H45:H49">
    <cfRule type="containsText" dxfId="1749" priority="289" operator="containsText" text="Muy Alta">
      <formula>NOT(ISERROR(SEARCH("Muy Alta",H45)))</formula>
    </cfRule>
    <cfRule type="containsText" dxfId="1748" priority="290" operator="containsText" text="Alta">
      <formula>NOT(ISERROR(SEARCH("Alta",H45)))</formula>
    </cfRule>
    <cfRule type="containsText" dxfId="1747" priority="291" operator="containsText" text="Muy Alta">
      <formula>NOT(ISERROR(SEARCH("Muy Alta",H45)))</formula>
    </cfRule>
    <cfRule type="containsText" dxfId="1746" priority="296" operator="containsText" text="Muy Baja">
      <formula>NOT(ISERROR(SEARCH("Muy Baja",H45)))</formula>
    </cfRule>
    <cfRule type="containsText" dxfId="1745" priority="297" operator="containsText" text="Baja">
      <formula>NOT(ISERROR(SEARCH("Baja",H45)))</formula>
    </cfRule>
    <cfRule type="containsText" dxfId="1744" priority="298" operator="containsText" text="Media">
      <formula>NOT(ISERROR(SEARCH("Media",H45)))</formula>
    </cfRule>
    <cfRule type="containsText" dxfId="1743" priority="299" operator="containsText" text="Alta">
      <formula>NOT(ISERROR(SEARCH("Alta",H45)))</formula>
    </cfRule>
    <cfRule type="containsText" dxfId="1742" priority="301" operator="containsText" text="Muy Alta">
      <formula>NOT(ISERROR(SEARCH("Muy Alta",H45)))</formula>
    </cfRule>
  </conditionalFormatting>
  <conditionalFormatting sqref="I45:I49">
    <cfRule type="containsText" dxfId="1741" priority="292" operator="containsText" text="Catastrófico">
      <formula>NOT(ISERROR(SEARCH("Catastrófico",I45)))</formula>
    </cfRule>
    <cfRule type="containsText" dxfId="1740" priority="293" operator="containsText" text="Mayor">
      <formula>NOT(ISERROR(SEARCH("Mayor",I45)))</formula>
    </cfRule>
    <cfRule type="containsText" dxfId="1739" priority="294" operator="containsText" text="Menor">
      <formula>NOT(ISERROR(SEARCH("Menor",I45)))</formula>
    </cfRule>
    <cfRule type="containsText" dxfId="1738" priority="295" operator="containsText" text="Leve">
      <formula>NOT(ISERROR(SEARCH("Leve",I45)))</formula>
    </cfRule>
    <cfRule type="containsText" dxfId="1737" priority="300" operator="containsText" text="Moderado">
      <formula>NOT(ISERROR(SEARCH("Moderado",I45)))</formula>
    </cfRule>
  </conditionalFormatting>
  <conditionalFormatting sqref="K45:K49">
    <cfRule type="containsText" dxfId="1736" priority="287" operator="containsText" text="Media">
      <formula>NOT(ISERROR(SEARCH("Media",K45)))</formula>
    </cfRule>
  </conditionalFormatting>
  <conditionalFormatting sqref="L45:L49">
    <cfRule type="containsText" dxfId="1735" priority="286" operator="containsText" text="Moderado">
      <formula>NOT(ISERROR(SEARCH("Moderado",L45)))</formula>
    </cfRule>
  </conditionalFormatting>
  <conditionalFormatting sqref="J45:J49">
    <cfRule type="containsText" dxfId="1734" priority="285" operator="containsText" text="Moderado">
      <formula>NOT(ISERROR(SEARCH("Moderado",J45)))</formula>
    </cfRule>
  </conditionalFormatting>
  <conditionalFormatting sqref="J45:J49">
    <cfRule type="containsText" dxfId="1733" priority="283" operator="containsText" text="Bajo">
      <formula>NOT(ISERROR(SEARCH("Bajo",J45)))</formula>
    </cfRule>
    <cfRule type="containsText" dxfId="1732" priority="284" operator="containsText" text="Extremo">
      <formula>NOT(ISERROR(SEARCH("Extremo",J45)))</formula>
    </cfRule>
  </conditionalFormatting>
  <conditionalFormatting sqref="K45:K49">
    <cfRule type="containsText" dxfId="1731" priority="281" operator="containsText" text="Baja">
      <formula>NOT(ISERROR(SEARCH("Baja",K45)))</formula>
    </cfRule>
    <cfRule type="containsText" dxfId="1730" priority="282" operator="containsText" text="Muy Baja">
      <formula>NOT(ISERROR(SEARCH("Muy Baja",K45)))</formula>
    </cfRule>
  </conditionalFormatting>
  <conditionalFormatting sqref="K45:K49">
    <cfRule type="containsText" dxfId="1729" priority="279" operator="containsText" text="Muy Alta">
      <formula>NOT(ISERROR(SEARCH("Muy Alta",K45)))</formula>
    </cfRule>
    <cfRule type="containsText" dxfId="1728" priority="280" operator="containsText" text="Alta">
      <formula>NOT(ISERROR(SEARCH("Alta",K45)))</formula>
    </cfRule>
  </conditionalFormatting>
  <conditionalFormatting sqref="L45:L49">
    <cfRule type="containsText" dxfId="1727" priority="275" operator="containsText" text="Catastrófico">
      <formula>NOT(ISERROR(SEARCH("Catastrófico",L45)))</formula>
    </cfRule>
    <cfRule type="containsText" dxfId="1726" priority="276" operator="containsText" text="Mayor">
      <formula>NOT(ISERROR(SEARCH("Mayor",L45)))</formula>
    </cfRule>
    <cfRule type="containsText" dxfId="1725" priority="277" operator="containsText" text="Menor">
      <formula>NOT(ISERROR(SEARCH("Menor",L45)))</formula>
    </cfRule>
    <cfRule type="containsText" dxfId="1724" priority="278" operator="containsText" text="Leve">
      <formula>NOT(ISERROR(SEARCH("Leve",L45)))</formula>
    </cfRule>
  </conditionalFormatting>
  <conditionalFormatting sqref="B45:G45">
    <cfRule type="containsText" dxfId="1723" priority="269" operator="containsText" text="3- Moderado">
      <formula>NOT(ISERROR(SEARCH("3- Moderado",B45)))</formula>
    </cfRule>
    <cfRule type="containsText" dxfId="1722" priority="270" operator="containsText" text="6- Moderado">
      <formula>NOT(ISERROR(SEARCH("6- Moderado",B45)))</formula>
    </cfRule>
    <cfRule type="containsText" dxfId="1721" priority="271" operator="containsText" text="4- Moderado">
      <formula>NOT(ISERROR(SEARCH("4- Moderado",B45)))</formula>
    </cfRule>
    <cfRule type="containsText" dxfId="1720" priority="272" operator="containsText" text="3- Bajo">
      <formula>NOT(ISERROR(SEARCH("3- Bajo",B45)))</formula>
    </cfRule>
    <cfRule type="containsText" dxfId="1719" priority="273" operator="containsText" text="4- Bajo">
      <formula>NOT(ISERROR(SEARCH("4- Bajo",B45)))</formula>
    </cfRule>
    <cfRule type="containsText" dxfId="1718" priority="274" operator="containsText" text="1- Bajo">
      <formula>NOT(ISERROR(SEARCH("1- Bajo",B45)))</formula>
    </cfRule>
  </conditionalFormatting>
  <conditionalFormatting sqref="K50:L50">
    <cfRule type="containsText" dxfId="1717" priority="263" operator="containsText" text="3- Moderado">
      <formula>NOT(ISERROR(SEARCH("3- Moderado",K50)))</formula>
    </cfRule>
    <cfRule type="containsText" dxfId="1716" priority="264" operator="containsText" text="6- Moderado">
      <formula>NOT(ISERROR(SEARCH("6- Moderado",K50)))</formula>
    </cfRule>
    <cfRule type="containsText" dxfId="1715" priority="265" operator="containsText" text="4- Moderado">
      <formula>NOT(ISERROR(SEARCH("4- Moderado",K50)))</formula>
    </cfRule>
    <cfRule type="containsText" dxfId="1714" priority="266" operator="containsText" text="3- Bajo">
      <formula>NOT(ISERROR(SEARCH("3- Bajo",K50)))</formula>
    </cfRule>
    <cfRule type="containsText" dxfId="1713" priority="267" operator="containsText" text="4- Bajo">
      <formula>NOT(ISERROR(SEARCH("4- Bajo",K50)))</formula>
    </cfRule>
    <cfRule type="containsText" dxfId="1712" priority="268" operator="containsText" text="1- Bajo">
      <formula>NOT(ISERROR(SEARCH("1- Bajo",K50)))</formula>
    </cfRule>
  </conditionalFormatting>
  <conditionalFormatting sqref="H50:I50">
    <cfRule type="containsText" dxfId="1711" priority="257" operator="containsText" text="3- Moderado">
      <formula>NOT(ISERROR(SEARCH("3- Moderado",H50)))</formula>
    </cfRule>
    <cfRule type="containsText" dxfId="1710" priority="258" operator="containsText" text="6- Moderado">
      <formula>NOT(ISERROR(SEARCH("6- Moderado",H50)))</formula>
    </cfRule>
    <cfRule type="containsText" dxfId="1709" priority="259" operator="containsText" text="4- Moderado">
      <formula>NOT(ISERROR(SEARCH("4- Moderado",H50)))</formula>
    </cfRule>
    <cfRule type="containsText" dxfId="1708" priority="260" operator="containsText" text="3- Bajo">
      <formula>NOT(ISERROR(SEARCH("3- Bajo",H50)))</formula>
    </cfRule>
    <cfRule type="containsText" dxfId="1707" priority="261" operator="containsText" text="4- Bajo">
      <formula>NOT(ISERROR(SEARCH("4- Bajo",H50)))</formula>
    </cfRule>
    <cfRule type="containsText" dxfId="1706" priority="262" operator="containsText" text="1- Bajo">
      <formula>NOT(ISERROR(SEARCH("1- Bajo",H50)))</formula>
    </cfRule>
  </conditionalFormatting>
  <conditionalFormatting sqref="A50">
    <cfRule type="containsText" dxfId="1705" priority="251" operator="containsText" text="3- Moderado">
      <formula>NOT(ISERROR(SEARCH("3- Moderado",A50)))</formula>
    </cfRule>
    <cfRule type="containsText" dxfId="1704" priority="252" operator="containsText" text="6- Moderado">
      <formula>NOT(ISERROR(SEARCH("6- Moderado",A50)))</formula>
    </cfRule>
    <cfRule type="containsText" dxfId="1703" priority="253" operator="containsText" text="4- Moderado">
      <formula>NOT(ISERROR(SEARCH("4- Moderado",A50)))</formula>
    </cfRule>
    <cfRule type="containsText" dxfId="1702" priority="254" operator="containsText" text="3- Bajo">
      <formula>NOT(ISERROR(SEARCH("3- Bajo",A50)))</formula>
    </cfRule>
    <cfRule type="containsText" dxfId="1701" priority="255" operator="containsText" text="4- Bajo">
      <formula>NOT(ISERROR(SEARCH("4- Bajo",A50)))</formula>
    </cfRule>
    <cfRule type="containsText" dxfId="1700" priority="256" operator="containsText" text="1- Bajo">
      <formula>NOT(ISERROR(SEARCH("1- Bajo",A50)))</formula>
    </cfRule>
  </conditionalFormatting>
  <conditionalFormatting sqref="J50:J54">
    <cfRule type="containsText" dxfId="1699" priority="246" operator="containsText" text="Bajo">
      <formula>NOT(ISERROR(SEARCH("Bajo",J50)))</formula>
    </cfRule>
    <cfRule type="containsText" dxfId="1698" priority="247" operator="containsText" text="Moderado">
      <formula>NOT(ISERROR(SEARCH("Moderado",J50)))</formula>
    </cfRule>
    <cfRule type="containsText" dxfId="1697" priority="248" operator="containsText" text="Alto">
      <formula>NOT(ISERROR(SEARCH("Alto",J50)))</formula>
    </cfRule>
    <cfRule type="containsText" dxfId="1696" priority="249" operator="containsText" text="Extremo">
      <formula>NOT(ISERROR(SEARCH("Extremo",J50)))</formula>
    </cfRule>
    <cfRule type="colorScale" priority="250">
      <colorScale>
        <cfvo type="min"/>
        <cfvo type="max"/>
        <color rgb="FFFF7128"/>
        <color rgb="FFFFEF9C"/>
      </colorScale>
    </cfRule>
  </conditionalFormatting>
  <conditionalFormatting sqref="M50:M54">
    <cfRule type="containsText" dxfId="1695" priority="221" operator="containsText" text="Moderado">
      <formula>NOT(ISERROR(SEARCH("Moderado",M50)))</formula>
    </cfRule>
    <cfRule type="containsText" dxfId="1694" priority="241" operator="containsText" text="Bajo">
      <formula>NOT(ISERROR(SEARCH("Bajo",M50)))</formula>
    </cfRule>
    <cfRule type="containsText" dxfId="1693" priority="242" operator="containsText" text="Moderado">
      <formula>NOT(ISERROR(SEARCH("Moderado",M50)))</formula>
    </cfRule>
    <cfRule type="containsText" dxfId="1692" priority="243" operator="containsText" text="Alto">
      <formula>NOT(ISERROR(SEARCH("Alto",M50)))</formula>
    </cfRule>
    <cfRule type="containsText" dxfId="1691" priority="244" operator="containsText" text="Extremo">
      <formula>NOT(ISERROR(SEARCH("Extremo",M50)))</formula>
    </cfRule>
    <cfRule type="colorScale" priority="245">
      <colorScale>
        <cfvo type="min"/>
        <cfvo type="max"/>
        <color rgb="FFFF7128"/>
        <color rgb="FFFFEF9C"/>
      </colorScale>
    </cfRule>
  </conditionalFormatting>
  <conditionalFormatting sqref="N50">
    <cfRule type="containsText" dxfId="1690" priority="235" operator="containsText" text="3- Moderado">
      <formula>NOT(ISERROR(SEARCH("3- Moderado",N50)))</formula>
    </cfRule>
    <cfRule type="containsText" dxfId="1689" priority="236" operator="containsText" text="6- Moderado">
      <formula>NOT(ISERROR(SEARCH("6- Moderado",N50)))</formula>
    </cfRule>
    <cfRule type="containsText" dxfId="1688" priority="237" operator="containsText" text="4- Moderado">
      <formula>NOT(ISERROR(SEARCH("4- Moderado",N50)))</formula>
    </cfRule>
    <cfRule type="containsText" dxfId="1687" priority="238" operator="containsText" text="3- Bajo">
      <formula>NOT(ISERROR(SEARCH("3- Bajo",N50)))</formula>
    </cfRule>
    <cfRule type="containsText" dxfId="1686" priority="239" operator="containsText" text="4- Bajo">
      <formula>NOT(ISERROR(SEARCH("4- Bajo",N50)))</formula>
    </cfRule>
    <cfRule type="containsText" dxfId="1685" priority="240" operator="containsText" text="1- Bajo">
      <formula>NOT(ISERROR(SEARCH("1- Bajo",N50)))</formula>
    </cfRule>
  </conditionalFormatting>
  <conditionalFormatting sqref="H50:H54">
    <cfRule type="containsText" dxfId="1684" priority="222" operator="containsText" text="Muy Alta">
      <formula>NOT(ISERROR(SEARCH("Muy Alta",H50)))</formula>
    </cfRule>
    <cfRule type="containsText" dxfId="1683" priority="223" operator="containsText" text="Alta">
      <formula>NOT(ISERROR(SEARCH("Alta",H50)))</formula>
    </cfRule>
    <cfRule type="containsText" dxfId="1682" priority="224" operator="containsText" text="Muy Alta">
      <formula>NOT(ISERROR(SEARCH("Muy Alta",H50)))</formula>
    </cfRule>
    <cfRule type="containsText" dxfId="1681" priority="229" operator="containsText" text="Muy Baja">
      <formula>NOT(ISERROR(SEARCH("Muy Baja",H50)))</formula>
    </cfRule>
    <cfRule type="containsText" dxfId="1680" priority="230" operator="containsText" text="Baja">
      <formula>NOT(ISERROR(SEARCH("Baja",H50)))</formula>
    </cfRule>
    <cfRule type="containsText" dxfId="1679" priority="231" operator="containsText" text="Media">
      <formula>NOT(ISERROR(SEARCH("Media",H50)))</formula>
    </cfRule>
    <cfRule type="containsText" dxfId="1678" priority="232" operator="containsText" text="Alta">
      <formula>NOT(ISERROR(SEARCH("Alta",H50)))</formula>
    </cfRule>
    <cfRule type="containsText" dxfId="1677" priority="234" operator="containsText" text="Muy Alta">
      <formula>NOT(ISERROR(SEARCH("Muy Alta",H50)))</formula>
    </cfRule>
  </conditionalFormatting>
  <conditionalFormatting sqref="I50:I54">
    <cfRule type="containsText" dxfId="1676" priority="225" operator="containsText" text="Catastrófico">
      <formula>NOT(ISERROR(SEARCH("Catastrófico",I50)))</formula>
    </cfRule>
    <cfRule type="containsText" dxfId="1675" priority="226" operator="containsText" text="Mayor">
      <formula>NOT(ISERROR(SEARCH("Mayor",I50)))</formula>
    </cfRule>
    <cfRule type="containsText" dxfId="1674" priority="227" operator="containsText" text="Menor">
      <formula>NOT(ISERROR(SEARCH("Menor",I50)))</formula>
    </cfRule>
    <cfRule type="containsText" dxfId="1673" priority="228" operator="containsText" text="Leve">
      <formula>NOT(ISERROR(SEARCH("Leve",I50)))</formula>
    </cfRule>
    <cfRule type="containsText" dxfId="1672" priority="233" operator="containsText" text="Moderado">
      <formula>NOT(ISERROR(SEARCH("Moderado",I50)))</formula>
    </cfRule>
  </conditionalFormatting>
  <conditionalFormatting sqref="K50:K54">
    <cfRule type="containsText" dxfId="1671" priority="220" operator="containsText" text="Media">
      <formula>NOT(ISERROR(SEARCH("Media",K50)))</formula>
    </cfRule>
  </conditionalFormatting>
  <conditionalFormatting sqref="L50:L54">
    <cfRule type="containsText" dxfId="1670" priority="219" operator="containsText" text="Moderado">
      <formula>NOT(ISERROR(SEARCH("Moderado",L50)))</formula>
    </cfRule>
  </conditionalFormatting>
  <conditionalFormatting sqref="J50:J54">
    <cfRule type="containsText" dxfId="1669" priority="218" operator="containsText" text="Moderado">
      <formula>NOT(ISERROR(SEARCH("Moderado",J50)))</formula>
    </cfRule>
  </conditionalFormatting>
  <conditionalFormatting sqref="J50:J54">
    <cfRule type="containsText" dxfId="1668" priority="216" operator="containsText" text="Bajo">
      <formula>NOT(ISERROR(SEARCH("Bajo",J50)))</formula>
    </cfRule>
    <cfRule type="containsText" dxfId="1667" priority="217" operator="containsText" text="Extremo">
      <formula>NOT(ISERROR(SEARCH("Extremo",J50)))</formula>
    </cfRule>
  </conditionalFormatting>
  <conditionalFormatting sqref="K50:K54">
    <cfRule type="containsText" dxfId="1666" priority="214" operator="containsText" text="Baja">
      <formula>NOT(ISERROR(SEARCH("Baja",K50)))</formula>
    </cfRule>
    <cfRule type="containsText" dxfId="1665" priority="215" operator="containsText" text="Muy Baja">
      <formula>NOT(ISERROR(SEARCH("Muy Baja",K50)))</formula>
    </cfRule>
  </conditionalFormatting>
  <conditionalFormatting sqref="K50:K54">
    <cfRule type="containsText" dxfId="1664" priority="212" operator="containsText" text="Muy Alta">
      <formula>NOT(ISERROR(SEARCH("Muy Alta",K50)))</formula>
    </cfRule>
    <cfRule type="containsText" dxfId="1663" priority="213" operator="containsText" text="Alta">
      <formula>NOT(ISERROR(SEARCH("Alta",K50)))</formula>
    </cfRule>
  </conditionalFormatting>
  <conditionalFormatting sqref="L50:L54">
    <cfRule type="containsText" dxfId="1662" priority="208" operator="containsText" text="Catastrófico">
      <formula>NOT(ISERROR(SEARCH("Catastrófico",L50)))</formula>
    </cfRule>
    <cfRule type="containsText" dxfId="1661" priority="209" operator="containsText" text="Mayor">
      <formula>NOT(ISERROR(SEARCH("Mayor",L50)))</formula>
    </cfRule>
    <cfRule type="containsText" dxfId="1660" priority="210" operator="containsText" text="Menor">
      <formula>NOT(ISERROR(SEARCH("Menor",L50)))</formula>
    </cfRule>
    <cfRule type="containsText" dxfId="1659" priority="211" operator="containsText" text="Leve">
      <formula>NOT(ISERROR(SEARCH("Leve",L50)))</formula>
    </cfRule>
  </conditionalFormatting>
  <conditionalFormatting sqref="B50:G50">
    <cfRule type="containsText" dxfId="1658" priority="202" operator="containsText" text="3- Moderado">
      <formula>NOT(ISERROR(SEARCH("3- Moderado",B50)))</formula>
    </cfRule>
    <cfRule type="containsText" dxfId="1657" priority="203" operator="containsText" text="6- Moderado">
      <formula>NOT(ISERROR(SEARCH("6- Moderado",B50)))</formula>
    </cfRule>
    <cfRule type="containsText" dxfId="1656" priority="204" operator="containsText" text="4- Moderado">
      <formula>NOT(ISERROR(SEARCH("4- Moderado",B50)))</formula>
    </cfRule>
    <cfRule type="containsText" dxfId="1655" priority="205" operator="containsText" text="3- Bajo">
      <formula>NOT(ISERROR(SEARCH("3- Bajo",B50)))</formula>
    </cfRule>
    <cfRule type="containsText" dxfId="1654" priority="206" operator="containsText" text="4- Bajo">
      <formula>NOT(ISERROR(SEARCH("4- Bajo",B50)))</formula>
    </cfRule>
    <cfRule type="containsText" dxfId="1653" priority="207" operator="containsText" text="1- Bajo">
      <formula>NOT(ISERROR(SEARCH("1- Bajo",B50)))</formula>
    </cfRule>
  </conditionalFormatting>
  <conditionalFormatting sqref="K55:L55">
    <cfRule type="containsText" dxfId="1652" priority="196" operator="containsText" text="3- Moderado">
      <formula>NOT(ISERROR(SEARCH("3- Moderado",K55)))</formula>
    </cfRule>
    <cfRule type="containsText" dxfId="1651" priority="197" operator="containsText" text="6- Moderado">
      <formula>NOT(ISERROR(SEARCH("6- Moderado",K55)))</formula>
    </cfRule>
    <cfRule type="containsText" dxfId="1650" priority="198" operator="containsText" text="4- Moderado">
      <formula>NOT(ISERROR(SEARCH("4- Moderado",K55)))</formula>
    </cfRule>
    <cfRule type="containsText" dxfId="1649" priority="199" operator="containsText" text="3- Bajo">
      <formula>NOT(ISERROR(SEARCH("3- Bajo",K55)))</formula>
    </cfRule>
    <cfRule type="containsText" dxfId="1648" priority="200" operator="containsText" text="4- Bajo">
      <formula>NOT(ISERROR(SEARCH("4- Bajo",K55)))</formula>
    </cfRule>
    <cfRule type="containsText" dxfId="1647" priority="201" operator="containsText" text="1- Bajo">
      <formula>NOT(ISERROR(SEARCH("1- Bajo",K55)))</formula>
    </cfRule>
  </conditionalFormatting>
  <conditionalFormatting sqref="H55:I55">
    <cfRule type="containsText" dxfId="1646" priority="190" operator="containsText" text="3- Moderado">
      <formula>NOT(ISERROR(SEARCH("3- Moderado",H55)))</formula>
    </cfRule>
    <cfRule type="containsText" dxfId="1645" priority="191" operator="containsText" text="6- Moderado">
      <formula>NOT(ISERROR(SEARCH("6- Moderado",H55)))</formula>
    </cfRule>
    <cfRule type="containsText" dxfId="1644" priority="192" operator="containsText" text="4- Moderado">
      <formula>NOT(ISERROR(SEARCH("4- Moderado",H55)))</formula>
    </cfRule>
    <cfRule type="containsText" dxfId="1643" priority="193" operator="containsText" text="3- Bajo">
      <formula>NOT(ISERROR(SEARCH("3- Bajo",H55)))</formula>
    </cfRule>
    <cfRule type="containsText" dxfId="1642" priority="194" operator="containsText" text="4- Bajo">
      <formula>NOT(ISERROR(SEARCH("4- Bajo",H55)))</formula>
    </cfRule>
    <cfRule type="containsText" dxfId="1641" priority="195" operator="containsText" text="1- Bajo">
      <formula>NOT(ISERROR(SEARCH("1- Bajo",H55)))</formula>
    </cfRule>
  </conditionalFormatting>
  <conditionalFormatting sqref="A55">
    <cfRule type="containsText" dxfId="1640" priority="184" operator="containsText" text="3- Moderado">
      <formula>NOT(ISERROR(SEARCH("3- Moderado",A55)))</formula>
    </cfRule>
    <cfRule type="containsText" dxfId="1639" priority="185" operator="containsText" text="6- Moderado">
      <formula>NOT(ISERROR(SEARCH("6- Moderado",A55)))</formula>
    </cfRule>
    <cfRule type="containsText" dxfId="1638" priority="186" operator="containsText" text="4- Moderado">
      <formula>NOT(ISERROR(SEARCH("4- Moderado",A55)))</formula>
    </cfRule>
    <cfRule type="containsText" dxfId="1637" priority="187" operator="containsText" text="3- Bajo">
      <formula>NOT(ISERROR(SEARCH("3- Bajo",A55)))</formula>
    </cfRule>
    <cfRule type="containsText" dxfId="1636" priority="188" operator="containsText" text="4- Bajo">
      <formula>NOT(ISERROR(SEARCH("4- Bajo",A55)))</formula>
    </cfRule>
    <cfRule type="containsText" dxfId="1635" priority="189" operator="containsText" text="1- Bajo">
      <formula>NOT(ISERROR(SEARCH("1- Bajo",A55)))</formula>
    </cfRule>
  </conditionalFormatting>
  <conditionalFormatting sqref="J55:J59">
    <cfRule type="containsText" dxfId="1634" priority="179" operator="containsText" text="Bajo">
      <formula>NOT(ISERROR(SEARCH("Bajo",J55)))</formula>
    </cfRule>
    <cfRule type="containsText" dxfId="1633" priority="180" operator="containsText" text="Moderado">
      <formula>NOT(ISERROR(SEARCH("Moderado",J55)))</formula>
    </cfRule>
    <cfRule type="containsText" dxfId="1632" priority="181" operator="containsText" text="Alto">
      <formula>NOT(ISERROR(SEARCH("Alto",J55)))</formula>
    </cfRule>
    <cfRule type="containsText" dxfId="1631" priority="182" operator="containsText" text="Extremo">
      <formula>NOT(ISERROR(SEARCH("Extremo",J55)))</formula>
    </cfRule>
    <cfRule type="colorScale" priority="183">
      <colorScale>
        <cfvo type="min"/>
        <cfvo type="max"/>
        <color rgb="FFFF7128"/>
        <color rgb="FFFFEF9C"/>
      </colorScale>
    </cfRule>
  </conditionalFormatting>
  <conditionalFormatting sqref="M55:M59">
    <cfRule type="containsText" dxfId="1630" priority="154" operator="containsText" text="Moderado">
      <formula>NOT(ISERROR(SEARCH("Moderado",M55)))</formula>
    </cfRule>
    <cfRule type="containsText" dxfId="1629" priority="174" operator="containsText" text="Bajo">
      <formula>NOT(ISERROR(SEARCH("Bajo",M55)))</formula>
    </cfRule>
    <cfRule type="containsText" dxfId="1628" priority="175" operator="containsText" text="Moderado">
      <formula>NOT(ISERROR(SEARCH("Moderado",M55)))</formula>
    </cfRule>
    <cfRule type="containsText" dxfId="1627" priority="176" operator="containsText" text="Alto">
      <formula>NOT(ISERROR(SEARCH("Alto",M55)))</formula>
    </cfRule>
    <cfRule type="containsText" dxfId="1626" priority="177" operator="containsText" text="Extremo">
      <formula>NOT(ISERROR(SEARCH("Extremo",M55)))</formula>
    </cfRule>
    <cfRule type="colorScale" priority="178">
      <colorScale>
        <cfvo type="min"/>
        <cfvo type="max"/>
        <color rgb="FFFF7128"/>
        <color rgb="FFFFEF9C"/>
      </colorScale>
    </cfRule>
  </conditionalFormatting>
  <conditionalFormatting sqref="N55">
    <cfRule type="containsText" dxfId="1625" priority="168" operator="containsText" text="3- Moderado">
      <formula>NOT(ISERROR(SEARCH("3- Moderado",N55)))</formula>
    </cfRule>
    <cfRule type="containsText" dxfId="1624" priority="169" operator="containsText" text="6- Moderado">
      <formula>NOT(ISERROR(SEARCH("6- Moderado",N55)))</formula>
    </cfRule>
    <cfRule type="containsText" dxfId="1623" priority="170" operator="containsText" text="4- Moderado">
      <formula>NOT(ISERROR(SEARCH("4- Moderado",N55)))</formula>
    </cfRule>
    <cfRule type="containsText" dxfId="1622" priority="171" operator="containsText" text="3- Bajo">
      <formula>NOT(ISERROR(SEARCH("3- Bajo",N55)))</formula>
    </cfRule>
    <cfRule type="containsText" dxfId="1621" priority="172" operator="containsText" text="4- Bajo">
      <formula>NOT(ISERROR(SEARCH("4- Bajo",N55)))</formula>
    </cfRule>
    <cfRule type="containsText" dxfId="1620" priority="173" operator="containsText" text="1- Bajo">
      <formula>NOT(ISERROR(SEARCH("1- Bajo",N55)))</formula>
    </cfRule>
  </conditionalFormatting>
  <conditionalFormatting sqref="H55:H59">
    <cfRule type="containsText" dxfId="1619" priority="155" operator="containsText" text="Muy Alta">
      <formula>NOT(ISERROR(SEARCH("Muy Alta",H55)))</formula>
    </cfRule>
    <cfRule type="containsText" dxfId="1618" priority="156" operator="containsText" text="Alta">
      <formula>NOT(ISERROR(SEARCH("Alta",H55)))</formula>
    </cfRule>
    <cfRule type="containsText" dxfId="1617" priority="157" operator="containsText" text="Muy Alta">
      <formula>NOT(ISERROR(SEARCH("Muy Alta",H55)))</formula>
    </cfRule>
    <cfRule type="containsText" dxfId="1616" priority="162" operator="containsText" text="Muy Baja">
      <formula>NOT(ISERROR(SEARCH("Muy Baja",H55)))</formula>
    </cfRule>
    <cfRule type="containsText" dxfId="1615" priority="163" operator="containsText" text="Baja">
      <formula>NOT(ISERROR(SEARCH("Baja",H55)))</formula>
    </cfRule>
    <cfRule type="containsText" dxfId="1614" priority="164" operator="containsText" text="Media">
      <formula>NOT(ISERROR(SEARCH("Media",H55)))</formula>
    </cfRule>
    <cfRule type="containsText" dxfId="1613" priority="165" operator="containsText" text="Alta">
      <formula>NOT(ISERROR(SEARCH("Alta",H55)))</formula>
    </cfRule>
    <cfRule type="containsText" dxfId="1612" priority="167" operator="containsText" text="Muy Alta">
      <formula>NOT(ISERROR(SEARCH("Muy Alta",H55)))</formula>
    </cfRule>
  </conditionalFormatting>
  <conditionalFormatting sqref="I55:I59">
    <cfRule type="containsText" dxfId="1611" priority="158" operator="containsText" text="Catastrófico">
      <formula>NOT(ISERROR(SEARCH("Catastrófico",I55)))</formula>
    </cfRule>
    <cfRule type="containsText" dxfId="1610" priority="159" operator="containsText" text="Mayor">
      <formula>NOT(ISERROR(SEARCH("Mayor",I55)))</formula>
    </cfRule>
    <cfRule type="containsText" dxfId="1609" priority="160" operator="containsText" text="Menor">
      <formula>NOT(ISERROR(SEARCH("Menor",I55)))</formula>
    </cfRule>
    <cfRule type="containsText" dxfId="1608" priority="161" operator="containsText" text="Leve">
      <formula>NOT(ISERROR(SEARCH("Leve",I55)))</formula>
    </cfRule>
    <cfRule type="containsText" dxfId="1607" priority="166" operator="containsText" text="Moderado">
      <formula>NOT(ISERROR(SEARCH("Moderado",I55)))</formula>
    </cfRule>
  </conditionalFormatting>
  <conditionalFormatting sqref="K55:K59">
    <cfRule type="containsText" dxfId="1606" priority="153" operator="containsText" text="Media">
      <formula>NOT(ISERROR(SEARCH("Media",K55)))</formula>
    </cfRule>
  </conditionalFormatting>
  <conditionalFormatting sqref="L55:L59">
    <cfRule type="containsText" dxfId="1605" priority="152" operator="containsText" text="Moderado">
      <formula>NOT(ISERROR(SEARCH("Moderado",L55)))</formula>
    </cfRule>
  </conditionalFormatting>
  <conditionalFormatting sqref="J55:J59">
    <cfRule type="containsText" dxfId="1604" priority="151" operator="containsText" text="Moderado">
      <formula>NOT(ISERROR(SEARCH("Moderado",J55)))</formula>
    </cfRule>
  </conditionalFormatting>
  <conditionalFormatting sqref="J55:J59">
    <cfRule type="containsText" dxfId="1603" priority="149" operator="containsText" text="Bajo">
      <formula>NOT(ISERROR(SEARCH("Bajo",J55)))</formula>
    </cfRule>
    <cfRule type="containsText" dxfId="1602" priority="150" operator="containsText" text="Extremo">
      <formula>NOT(ISERROR(SEARCH("Extremo",J55)))</formula>
    </cfRule>
  </conditionalFormatting>
  <conditionalFormatting sqref="K55:K59">
    <cfRule type="containsText" dxfId="1601" priority="147" operator="containsText" text="Baja">
      <formula>NOT(ISERROR(SEARCH("Baja",K55)))</formula>
    </cfRule>
    <cfRule type="containsText" dxfId="1600" priority="148" operator="containsText" text="Muy Baja">
      <formula>NOT(ISERROR(SEARCH("Muy Baja",K55)))</formula>
    </cfRule>
  </conditionalFormatting>
  <conditionalFormatting sqref="K55:K59">
    <cfRule type="containsText" dxfId="1599" priority="145" operator="containsText" text="Muy Alta">
      <formula>NOT(ISERROR(SEARCH("Muy Alta",K55)))</formula>
    </cfRule>
    <cfRule type="containsText" dxfId="1598" priority="146" operator="containsText" text="Alta">
      <formula>NOT(ISERROR(SEARCH("Alta",K55)))</formula>
    </cfRule>
  </conditionalFormatting>
  <conditionalFormatting sqref="L55:L59">
    <cfRule type="containsText" dxfId="1597" priority="141" operator="containsText" text="Catastrófico">
      <formula>NOT(ISERROR(SEARCH("Catastrófico",L55)))</formula>
    </cfRule>
    <cfRule type="containsText" dxfId="1596" priority="142" operator="containsText" text="Mayor">
      <formula>NOT(ISERROR(SEARCH("Mayor",L55)))</formula>
    </cfRule>
    <cfRule type="containsText" dxfId="1595" priority="143" operator="containsText" text="Menor">
      <formula>NOT(ISERROR(SEARCH("Menor",L55)))</formula>
    </cfRule>
    <cfRule type="containsText" dxfId="1594" priority="144" operator="containsText" text="Leve">
      <formula>NOT(ISERROR(SEARCH("Leve",L55)))</formula>
    </cfRule>
  </conditionalFormatting>
  <conditionalFormatting sqref="B55:G55">
    <cfRule type="containsText" dxfId="1593" priority="135" operator="containsText" text="3- Moderado">
      <formula>NOT(ISERROR(SEARCH("3- Moderado",B55)))</formula>
    </cfRule>
    <cfRule type="containsText" dxfId="1592" priority="136" operator="containsText" text="6- Moderado">
      <formula>NOT(ISERROR(SEARCH("6- Moderado",B55)))</formula>
    </cfRule>
    <cfRule type="containsText" dxfId="1591" priority="137" operator="containsText" text="4- Moderado">
      <formula>NOT(ISERROR(SEARCH("4- Moderado",B55)))</formula>
    </cfRule>
    <cfRule type="containsText" dxfId="1590" priority="138" operator="containsText" text="3- Bajo">
      <formula>NOT(ISERROR(SEARCH("3- Bajo",B55)))</formula>
    </cfRule>
    <cfRule type="containsText" dxfId="1589" priority="139" operator="containsText" text="4- Bajo">
      <formula>NOT(ISERROR(SEARCH("4- Bajo",B55)))</formula>
    </cfRule>
    <cfRule type="containsText" dxfId="1588" priority="140" operator="containsText" text="1- Bajo">
      <formula>NOT(ISERROR(SEARCH("1- Bajo",B55)))</formula>
    </cfRule>
  </conditionalFormatting>
  <conditionalFormatting sqref="K60:L60">
    <cfRule type="containsText" dxfId="1587" priority="129" operator="containsText" text="3- Moderado">
      <formula>NOT(ISERROR(SEARCH("3- Moderado",K60)))</formula>
    </cfRule>
    <cfRule type="containsText" dxfId="1586" priority="130" operator="containsText" text="6- Moderado">
      <formula>NOT(ISERROR(SEARCH("6- Moderado",K60)))</formula>
    </cfRule>
    <cfRule type="containsText" dxfId="1585" priority="131" operator="containsText" text="4- Moderado">
      <formula>NOT(ISERROR(SEARCH("4- Moderado",K60)))</formula>
    </cfRule>
    <cfRule type="containsText" dxfId="1584" priority="132" operator="containsText" text="3- Bajo">
      <formula>NOT(ISERROR(SEARCH("3- Bajo",K60)))</formula>
    </cfRule>
    <cfRule type="containsText" dxfId="1583" priority="133" operator="containsText" text="4- Bajo">
      <formula>NOT(ISERROR(SEARCH("4- Bajo",K60)))</formula>
    </cfRule>
    <cfRule type="containsText" dxfId="1582" priority="134" operator="containsText" text="1- Bajo">
      <formula>NOT(ISERROR(SEARCH("1- Bajo",K60)))</formula>
    </cfRule>
  </conditionalFormatting>
  <conditionalFormatting sqref="H60:I60">
    <cfRule type="containsText" dxfId="1581" priority="123" operator="containsText" text="3- Moderado">
      <formula>NOT(ISERROR(SEARCH("3- Moderado",H60)))</formula>
    </cfRule>
    <cfRule type="containsText" dxfId="1580" priority="124" operator="containsText" text="6- Moderado">
      <formula>NOT(ISERROR(SEARCH("6- Moderado",H60)))</formula>
    </cfRule>
    <cfRule type="containsText" dxfId="1579" priority="125" operator="containsText" text="4- Moderado">
      <formula>NOT(ISERROR(SEARCH("4- Moderado",H60)))</formula>
    </cfRule>
    <cfRule type="containsText" dxfId="1578" priority="126" operator="containsText" text="3- Bajo">
      <formula>NOT(ISERROR(SEARCH("3- Bajo",H60)))</formula>
    </cfRule>
    <cfRule type="containsText" dxfId="1577" priority="127" operator="containsText" text="4- Bajo">
      <formula>NOT(ISERROR(SEARCH("4- Bajo",H60)))</formula>
    </cfRule>
    <cfRule type="containsText" dxfId="1576" priority="128" operator="containsText" text="1- Bajo">
      <formula>NOT(ISERROR(SEARCH("1- Bajo",H60)))</formula>
    </cfRule>
  </conditionalFormatting>
  <conditionalFormatting sqref="A60">
    <cfRule type="containsText" dxfId="1575" priority="117" operator="containsText" text="3- Moderado">
      <formula>NOT(ISERROR(SEARCH("3- Moderado",A60)))</formula>
    </cfRule>
    <cfRule type="containsText" dxfId="1574" priority="118" operator="containsText" text="6- Moderado">
      <formula>NOT(ISERROR(SEARCH("6- Moderado",A60)))</formula>
    </cfRule>
    <cfRule type="containsText" dxfId="1573" priority="119" operator="containsText" text="4- Moderado">
      <formula>NOT(ISERROR(SEARCH("4- Moderado",A60)))</formula>
    </cfRule>
    <cfRule type="containsText" dxfId="1572" priority="120" operator="containsText" text="3- Bajo">
      <formula>NOT(ISERROR(SEARCH("3- Bajo",A60)))</formula>
    </cfRule>
    <cfRule type="containsText" dxfId="1571" priority="121" operator="containsText" text="4- Bajo">
      <formula>NOT(ISERROR(SEARCH("4- Bajo",A60)))</formula>
    </cfRule>
    <cfRule type="containsText" dxfId="1570" priority="122" operator="containsText" text="1- Bajo">
      <formula>NOT(ISERROR(SEARCH("1- Bajo",A60)))</formula>
    </cfRule>
  </conditionalFormatting>
  <conditionalFormatting sqref="J60:J64">
    <cfRule type="containsText" dxfId="1569" priority="112" operator="containsText" text="Bajo">
      <formula>NOT(ISERROR(SEARCH("Bajo",J60)))</formula>
    </cfRule>
    <cfRule type="containsText" dxfId="1568" priority="113" operator="containsText" text="Moderado">
      <formula>NOT(ISERROR(SEARCH("Moderado",J60)))</formula>
    </cfRule>
    <cfRule type="containsText" dxfId="1567" priority="114" operator="containsText" text="Alto">
      <formula>NOT(ISERROR(SEARCH("Alto",J60)))</formula>
    </cfRule>
    <cfRule type="containsText" dxfId="1566" priority="115" operator="containsText" text="Extremo">
      <formula>NOT(ISERROR(SEARCH("Extremo",J60)))</formula>
    </cfRule>
    <cfRule type="colorScale" priority="116">
      <colorScale>
        <cfvo type="min"/>
        <cfvo type="max"/>
        <color rgb="FFFF7128"/>
        <color rgb="FFFFEF9C"/>
      </colorScale>
    </cfRule>
  </conditionalFormatting>
  <conditionalFormatting sqref="M60:M64">
    <cfRule type="containsText" dxfId="1565" priority="87" operator="containsText" text="Moderado">
      <formula>NOT(ISERROR(SEARCH("Moderado",M60)))</formula>
    </cfRule>
    <cfRule type="containsText" dxfId="1564" priority="107" operator="containsText" text="Bajo">
      <formula>NOT(ISERROR(SEARCH("Bajo",M60)))</formula>
    </cfRule>
    <cfRule type="containsText" dxfId="1563" priority="108" operator="containsText" text="Moderado">
      <formula>NOT(ISERROR(SEARCH("Moderado",M60)))</formula>
    </cfRule>
    <cfRule type="containsText" dxfId="1562" priority="109" operator="containsText" text="Alto">
      <formula>NOT(ISERROR(SEARCH("Alto",M60)))</formula>
    </cfRule>
    <cfRule type="containsText" dxfId="1561" priority="110" operator="containsText" text="Extremo">
      <formula>NOT(ISERROR(SEARCH("Extremo",M60)))</formula>
    </cfRule>
    <cfRule type="colorScale" priority="111">
      <colorScale>
        <cfvo type="min"/>
        <cfvo type="max"/>
        <color rgb="FFFF7128"/>
        <color rgb="FFFFEF9C"/>
      </colorScale>
    </cfRule>
  </conditionalFormatting>
  <conditionalFormatting sqref="N60">
    <cfRule type="containsText" dxfId="1560" priority="101" operator="containsText" text="3- Moderado">
      <formula>NOT(ISERROR(SEARCH("3- Moderado",N60)))</formula>
    </cfRule>
    <cfRule type="containsText" dxfId="1559" priority="102" operator="containsText" text="6- Moderado">
      <formula>NOT(ISERROR(SEARCH("6- Moderado",N60)))</formula>
    </cfRule>
    <cfRule type="containsText" dxfId="1558" priority="103" operator="containsText" text="4- Moderado">
      <formula>NOT(ISERROR(SEARCH("4- Moderado",N60)))</formula>
    </cfRule>
    <cfRule type="containsText" dxfId="1557" priority="104" operator="containsText" text="3- Bajo">
      <formula>NOT(ISERROR(SEARCH("3- Bajo",N60)))</formula>
    </cfRule>
    <cfRule type="containsText" dxfId="1556" priority="105" operator="containsText" text="4- Bajo">
      <formula>NOT(ISERROR(SEARCH("4- Bajo",N60)))</formula>
    </cfRule>
    <cfRule type="containsText" dxfId="1555" priority="106" operator="containsText" text="1- Bajo">
      <formula>NOT(ISERROR(SEARCH("1- Bajo",N60)))</formula>
    </cfRule>
  </conditionalFormatting>
  <conditionalFormatting sqref="H60:H64">
    <cfRule type="containsText" dxfId="1554" priority="88" operator="containsText" text="Muy Alta">
      <formula>NOT(ISERROR(SEARCH("Muy Alta",H60)))</formula>
    </cfRule>
    <cfRule type="containsText" dxfId="1553" priority="89" operator="containsText" text="Alta">
      <formula>NOT(ISERROR(SEARCH("Alta",H60)))</formula>
    </cfRule>
    <cfRule type="containsText" dxfId="1552" priority="90" operator="containsText" text="Muy Alta">
      <formula>NOT(ISERROR(SEARCH("Muy Alta",H60)))</formula>
    </cfRule>
    <cfRule type="containsText" dxfId="1551" priority="95" operator="containsText" text="Muy Baja">
      <formula>NOT(ISERROR(SEARCH("Muy Baja",H60)))</formula>
    </cfRule>
    <cfRule type="containsText" dxfId="1550" priority="96" operator="containsText" text="Baja">
      <formula>NOT(ISERROR(SEARCH("Baja",H60)))</formula>
    </cfRule>
    <cfRule type="containsText" dxfId="1549" priority="97" operator="containsText" text="Media">
      <formula>NOT(ISERROR(SEARCH("Media",H60)))</formula>
    </cfRule>
    <cfRule type="containsText" dxfId="1548" priority="98" operator="containsText" text="Alta">
      <formula>NOT(ISERROR(SEARCH("Alta",H60)))</formula>
    </cfRule>
    <cfRule type="containsText" dxfId="1547" priority="100" operator="containsText" text="Muy Alta">
      <formula>NOT(ISERROR(SEARCH("Muy Alta",H60)))</formula>
    </cfRule>
  </conditionalFormatting>
  <conditionalFormatting sqref="I60:I64">
    <cfRule type="containsText" dxfId="1546" priority="91" operator="containsText" text="Catastrófico">
      <formula>NOT(ISERROR(SEARCH("Catastrófico",I60)))</formula>
    </cfRule>
    <cfRule type="containsText" dxfId="1545" priority="92" operator="containsText" text="Mayor">
      <formula>NOT(ISERROR(SEARCH("Mayor",I60)))</formula>
    </cfRule>
    <cfRule type="containsText" dxfId="1544" priority="93" operator="containsText" text="Menor">
      <formula>NOT(ISERROR(SEARCH("Menor",I60)))</formula>
    </cfRule>
    <cfRule type="containsText" dxfId="1543" priority="94" operator="containsText" text="Leve">
      <formula>NOT(ISERROR(SEARCH("Leve",I60)))</formula>
    </cfRule>
    <cfRule type="containsText" dxfId="1542" priority="99" operator="containsText" text="Moderado">
      <formula>NOT(ISERROR(SEARCH("Moderado",I60)))</formula>
    </cfRule>
  </conditionalFormatting>
  <conditionalFormatting sqref="K60:K64">
    <cfRule type="containsText" dxfId="1541" priority="86" operator="containsText" text="Media">
      <formula>NOT(ISERROR(SEARCH("Media",K60)))</formula>
    </cfRule>
  </conditionalFormatting>
  <conditionalFormatting sqref="L60:L64">
    <cfRule type="containsText" dxfId="1540" priority="85" operator="containsText" text="Moderado">
      <formula>NOT(ISERROR(SEARCH("Moderado",L60)))</formula>
    </cfRule>
  </conditionalFormatting>
  <conditionalFormatting sqref="J60:J64">
    <cfRule type="containsText" dxfId="1539" priority="84" operator="containsText" text="Moderado">
      <formula>NOT(ISERROR(SEARCH("Moderado",J60)))</formula>
    </cfRule>
  </conditionalFormatting>
  <conditionalFormatting sqref="J60:J64">
    <cfRule type="containsText" dxfId="1538" priority="82" operator="containsText" text="Bajo">
      <formula>NOT(ISERROR(SEARCH("Bajo",J60)))</formula>
    </cfRule>
    <cfRule type="containsText" dxfId="1537" priority="83" operator="containsText" text="Extremo">
      <formula>NOT(ISERROR(SEARCH("Extremo",J60)))</formula>
    </cfRule>
  </conditionalFormatting>
  <conditionalFormatting sqref="K60:K64">
    <cfRule type="containsText" dxfId="1536" priority="80" operator="containsText" text="Baja">
      <formula>NOT(ISERROR(SEARCH("Baja",K60)))</formula>
    </cfRule>
    <cfRule type="containsText" dxfId="1535" priority="81" operator="containsText" text="Muy Baja">
      <formula>NOT(ISERROR(SEARCH("Muy Baja",K60)))</formula>
    </cfRule>
  </conditionalFormatting>
  <conditionalFormatting sqref="K60:K64">
    <cfRule type="containsText" dxfId="1534" priority="78" operator="containsText" text="Muy Alta">
      <formula>NOT(ISERROR(SEARCH("Muy Alta",K60)))</formula>
    </cfRule>
    <cfRule type="containsText" dxfId="1533" priority="79" operator="containsText" text="Alta">
      <formula>NOT(ISERROR(SEARCH("Alta",K60)))</formula>
    </cfRule>
  </conditionalFormatting>
  <conditionalFormatting sqref="L60:L64">
    <cfRule type="containsText" dxfId="1532" priority="74" operator="containsText" text="Catastrófico">
      <formula>NOT(ISERROR(SEARCH("Catastrófico",L60)))</formula>
    </cfRule>
    <cfRule type="containsText" dxfId="1531" priority="75" operator="containsText" text="Mayor">
      <formula>NOT(ISERROR(SEARCH("Mayor",L60)))</formula>
    </cfRule>
    <cfRule type="containsText" dxfId="1530" priority="76" operator="containsText" text="Menor">
      <formula>NOT(ISERROR(SEARCH("Menor",L60)))</formula>
    </cfRule>
    <cfRule type="containsText" dxfId="1529" priority="77" operator="containsText" text="Leve">
      <formula>NOT(ISERROR(SEARCH("Leve",L60)))</formula>
    </cfRule>
  </conditionalFormatting>
  <conditionalFormatting sqref="B60:G60">
    <cfRule type="containsText" dxfId="1528" priority="68" operator="containsText" text="3- Moderado">
      <formula>NOT(ISERROR(SEARCH("3- Moderado",B60)))</formula>
    </cfRule>
    <cfRule type="containsText" dxfId="1527" priority="69" operator="containsText" text="6- Moderado">
      <formula>NOT(ISERROR(SEARCH("6- Moderado",B60)))</formula>
    </cfRule>
    <cfRule type="containsText" dxfId="1526" priority="70" operator="containsText" text="4- Moderado">
      <formula>NOT(ISERROR(SEARCH("4- Moderado",B60)))</formula>
    </cfRule>
    <cfRule type="containsText" dxfId="1525" priority="71" operator="containsText" text="3- Bajo">
      <formula>NOT(ISERROR(SEARCH("3- Bajo",B60)))</formula>
    </cfRule>
    <cfRule type="containsText" dxfId="1524" priority="72" operator="containsText" text="4- Bajo">
      <formula>NOT(ISERROR(SEARCH("4- Bajo",B60)))</formula>
    </cfRule>
    <cfRule type="containsText" dxfId="1523" priority="73" operator="containsText" text="1- Bajo">
      <formula>NOT(ISERROR(SEARCH("1- Bajo",B60)))</formula>
    </cfRule>
  </conditionalFormatting>
  <dataValidations count="7">
    <dataValidation allowBlank="1" showInputMessage="1" showErrorMessage="1" prompt="seleccionar si el responsable de ejecutar las acciones es el nivel central" sqref="Q8:R8" xr:uid="{00000000-0002-0000-0700-000000000000}"/>
    <dataValidation allowBlank="1" showInputMessage="1" showErrorMessage="1" prompt="Seleccionar si el responsable es el responsable de las acciones es el nivel central" sqref="P7:P8" xr:uid="{00000000-0002-0000-0700-000001000000}"/>
    <dataValidation allowBlank="1" showInputMessage="1" showErrorMessage="1" prompt="Describir las actividades que se van a desarrollar para el proyecto" sqref="O7" xr:uid="{00000000-0002-0000-0700-000002000000}"/>
    <dataValidation allowBlank="1" showInputMessage="1" showErrorMessage="1" prompt="El grado de afectación puede ser " sqref="I8" xr:uid="{00000000-0002-0000-0700-000003000000}"/>
    <dataValidation allowBlank="1" showInputMessage="1" showErrorMessage="1" prompt="Que tan factible es que materialize el riesgo?" sqref="H8" xr:uid="{00000000-0002-0000-07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700-000005000000}"/>
    <dataValidation allowBlank="1" showInputMessage="1" showErrorMessage="1" prompt="Seleccionar el tipo de riesgo teniendo en cuenta que  factor organizaconal afecta. Ver explicacion en hoja " sqref="E8" xr:uid="{00000000-0002-0000-0700-000006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1AB8-EEF9-4279-A795-374C88F654F4}">
  <sheetPr>
    <tabColor rgb="FF00B050"/>
  </sheetPr>
  <dimension ref="A1:JS81"/>
  <sheetViews>
    <sheetView zoomScale="71" zoomScaleNormal="71" workbookViewId="0">
      <pane xSplit="2" ySplit="9" topLeftCell="D10" activePane="bottomRight" state="frozen"/>
      <selection pane="topRight" activeCell="C1" sqref="C1"/>
      <selection pane="bottomLeft" activeCell="A10" sqref="A10"/>
      <selection pane="bottomRight" activeCell="U10" sqref="U10:U14"/>
    </sheetView>
  </sheetViews>
  <sheetFormatPr baseColWidth="10" defaultColWidth="11.42578125" defaultRowHeight="15"/>
  <cols>
    <col min="1" max="2" width="18.42578125" style="82" customWidth="1"/>
    <col min="3" max="3" width="15.5703125" customWidth="1"/>
    <col min="4" max="4" width="27.5703125" style="82" customWidth="1"/>
    <col min="5" max="5" width="18" style="172" customWidth="1"/>
    <col min="6" max="6" width="40.140625" customWidth="1"/>
    <col min="7" max="7" width="20.42578125" customWidth="1"/>
    <col min="8" max="8" width="10.42578125" style="173" customWidth="1"/>
    <col min="9" max="9" width="11.42578125" style="173" customWidth="1"/>
    <col min="10" max="10" width="10.140625" style="174" customWidth="1"/>
    <col min="11" max="11" width="11.42578125" style="173" customWidth="1"/>
    <col min="12" max="12" width="10.85546875" style="173" customWidth="1"/>
    <col min="13" max="13" width="18.28515625" style="173" bestFit="1" customWidth="1"/>
    <col min="14" max="14" width="18.28515625" bestFit="1" customWidth="1"/>
    <col min="15" max="15" width="32.85546875" customWidth="1"/>
    <col min="16" max="16" width="12.28515625" customWidth="1"/>
    <col min="17" max="17" width="14.140625" customWidth="1"/>
    <col min="18" max="18" width="14.28515625" customWidth="1"/>
    <col min="19" max="19" width="11.85546875" customWidth="1"/>
    <col min="20" max="20" width="12.85546875" customWidth="1"/>
    <col min="21" max="21" width="41.140625" customWidth="1"/>
    <col min="22" max="177" width="11.42578125" style="7"/>
  </cols>
  <sheetData>
    <row r="1" spans="1:279" s="156" customFormat="1" ht="16.5" customHeight="1">
      <c r="A1" s="307"/>
      <c r="B1" s="308"/>
      <c r="C1" s="308"/>
      <c r="D1" s="381" t="s">
        <v>682</v>
      </c>
      <c r="E1" s="381"/>
      <c r="F1" s="381"/>
      <c r="G1" s="381"/>
      <c r="H1" s="381"/>
      <c r="I1" s="381"/>
      <c r="J1" s="381"/>
      <c r="K1" s="381"/>
      <c r="L1" s="381"/>
      <c r="M1" s="381"/>
      <c r="N1" s="381"/>
      <c r="O1" s="381"/>
      <c r="P1" s="381"/>
      <c r="Q1" s="382"/>
      <c r="R1" s="252"/>
      <c r="S1" s="299" t="s">
        <v>67</v>
      </c>
      <c r="T1" s="299"/>
      <c r="U1" s="299"/>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row>
    <row r="2" spans="1:279" s="156" customFormat="1" ht="39.75" customHeight="1">
      <c r="A2" s="309"/>
      <c r="B2" s="310"/>
      <c r="C2" s="310"/>
      <c r="D2" s="383"/>
      <c r="E2" s="383"/>
      <c r="F2" s="383"/>
      <c r="G2" s="383"/>
      <c r="H2" s="383"/>
      <c r="I2" s="383"/>
      <c r="J2" s="383"/>
      <c r="K2" s="383"/>
      <c r="L2" s="383"/>
      <c r="M2" s="383"/>
      <c r="N2" s="383"/>
      <c r="O2" s="383"/>
      <c r="P2" s="383"/>
      <c r="Q2" s="384"/>
      <c r="R2" s="252"/>
      <c r="S2" s="299"/>
      <c r="T2" s="299"/>
      <c r="U2" s="299"/>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row>
    <row r="3" spans="1:279" s="156" customFormat="1" ht="3" customHeight="1">
      <c r="A3" s="2"/>
      <c r="B3" s="2"/>
      <c r="C3" s="250"/>
      <c r="D3" s="383"/>
      <c r="E3" s="383"/>
      <c r="F3" s="383"/>
      <c r="G3" s="383"/>
      <c r="H3" s="383"/>
      <c r="I3" s="383"/>
      <c r="J3" s="383"/>
      <c r="K3" s="383"/>
      <c r="L3" s="383"/>
      <c r="M3" s="383"/>
      <c r="N3" s="383"/>
      <c r="O3" s="383"/>
      <c r="P3" s="383"/>
      <c r="Q3" s="384"/>
      <c r="R3" s="252"/>
      <c r="S3" s="299"/>
      <c r="T3" s="299"/>
      <c r="U3" s="299"/>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row>
    <row r="4" spans="1:279" s="156" customFormat="1" ht="41.25" customHeight="1">
      <c r="A4" s="300" t="s">
        <v>0</v>
      </c>
      <c r="B4" s="301"/>
      <c r="C4" s="302"/>
      <c r="D4" s="370" t="str">
        <f>'Mapa Final'!D4</f>
        <v>GESTIÓN DE ACCIONES CONSTITUCIONALES, GESTIÓN DE PROCESOS PENALES PARA ADOLESCENTES, GESTIÓN ADMINISTRATIVA Y GESTIÓN DOCUMENTAL</v>
      </c>
      <c r="E4" s="371"/>
      <c r="F4" s="371"/>
      <c r="G4" s="371"/>
      <c r="H4" s="371"/>
      <c r="I4" s="371"/>
      <c r="J4" s="371"/>
      <c r="K4" s="371"/>
      <c r="L4" s="371"/>
      <c r="M4" s="371"/>
      <c r="N4" s="372"/>
      <c r="O4" s="306"/>
      <c r="P4" s="306"/>
      <c r="Q4" s="306"/>
      <c r="R4" s="250"/>
      <c r="S4" s="1"/>
      <c r="T4" s="1"/>
      <c r="U4" s="1"/>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row>
    <row r="5" spans="1:279" s="156" customFormat="1" ht="102.75" customHeight="1">
      <c r="A5" s="300" t="s">
        <v>1</v>
      </c>
      <c r="B5" s="301"/>
      <c r="C5" s="302"/>
      <c r="D5" s="373"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374"/>
      <c r="F5" s="374"/>
      <c r="G5" s="374"/>
      <c r="H5" s="374"/>
      <c r="I5" s="374"/>
      <c r="J5" s="374"/>
      <c r="K5" s="374"/>
      <c r="L5" s="374"/>
      <c r="M5" s="374"/>
      <c r="N5" s="375"/>
      <c r="O5" s="1"/>
      <c r="P5" s="1"/>
      <c r="Q5" s="1"/>
      <c r="R5" s="1"/>
      <c r="S5" s="1"/>
      <c r="T5" s="1"/>
      <c r="U5" s="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row>
    <row r="6" spans="1:279" s="156" customFormat="1" ht="57.75" customHeight="1" thickBot="1">
      <c r="A6" s="300" t="s">
        <v>2</v>
      </c>
      <c r="B6" s="301"/>
      <c r="C6" s="302"/>
      <c r="D6" s="373" t="str">
        <f>'Mapa Final'!D6</f>
        <v>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v>
      </c>
      <c r="E6" s="374"/>
      <c r="F6" s="374"/>
      <c r="G6" s="374"/>
      <c r="H6" s="374"/>
      <c r="I6" s="374"/>
      <c r="J6" s="374"/>
      <c r="K6" s="374"/>
      <c r="L6" s="374"/>
      <c r="M6" s="374"/>
      <c r="N6" s="375"/>
      <c r="O6" s="1"/>
      <c r="P6" s="1"/>
      <c r="Q6" s="1"/>
      <c r="R6" s="1"/>
      <c r="S6" s="1"/>
      <c r="T6" s="1"/>
      <c r="U6" s="1"/>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row>
    <row r="7" spans="1:279" s="159" customFormat="1" ht="38.25" customHeight="1" thickTop="1" thickBot="1">
      <c r="A7" s="376" t="s">
        <v>403</v>
      </c>
      <c r="B7" s="377"/>
      <c r="C7" s="377"/>
      <c r="D7" s="377"/>
      <c r="E7" s="377"/>
      <c r="F7" s="378"/>
      <c r="G7" s="157"/>
      <c r="H7" s="379" t="s">
        <v>404</v>
      </c>
      <c r="I7" s="379"/>
      <c r="J7" s="379"/>
      <c r="K7" s="379" t="s">
        <v>405</v>
      </c>
      <c r="L7" s="379"/>
      <c r="M7" s="379"/>
      <c r="N7" s="380" t="s">
        <v>283</v>
      </c>
      <c r="O7" s="385" t="s">
        <v>406</v>
      </c>
      <c r="P7" s="387" t="s">
        <v>407</v>
      </c>
      <c r="Q7" s="390"/>
      <c r="R7" s="388"/>
      <c r="S7" s="387" t="s">
        <v>408</v>
      </c>
      <c r="T7" s="388"/>
      <c r="U7" s="389" t="s">
        <v>683</v>
      </c>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row>
    <row r="8" spans="1:279" s="167" customFormat="1" ht="81" customHeight="1" thickTop="1" thickBot="1">
      <c r="A8" s="160" t="s">
        <v>197</v>
      </c>
      <c r="B8" s="160" t="s">
        <v>420</v>
      </c>
      <c r="C8" s="161" t="s">
        <v>8</v>
      </c>
      <c r="D8" s="162" t="s">
        <v>410</v>
      </c>
      <c r="E8" s="251" t="s">
        <v>10</v>
      </c>
      <c r="F8" s="251" t="s">
        <v>11</v>
      </c>
      <c r="G8" s="251" t="s">
        <v>12</v>
      </c>
      <c r="H8" s="164" t="s">
        <v>411</v>
      </c>
      <c r="I8" s="164" t="s">
        <v>38</v>
      </c>
      <c r="J8" s="164" t="s">
        <v>412</v>
      </c>
      <c r="K8" s="164" t="s">
        <v>411</v>
      </c>
      <c r="L8" s="164" t="s">
        <v>413</v>
      </c>
      <c r="M8" s="164" t="s">
        <v>412</v>
      </c>
      <c r="N8" s="380"/>
      <c r="O8" s="386"/>
      <c r="P8" s="165" t="s">
        <v>414</v>
      </c>
      <c r="Q8" s="165" t="s">
        <v>415</v>
      </c>
      <c r="R8" s="165" t="s">
        <v>456</v>
      </c>
      <c r="S8" s="165" t="s">
        <v>416</v>
      </c>
      <c r="T8" s="165" t="s">
        <v>417</v>
      </c>
      <c r="U8" s="389"/>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row>
    <row r="9" spans="1:279" s="168" customFormat="1" ht="10.5" customHeight="1" thickTop="1" thickBot="1">
      <c r="A9" s="368"/>
      <c r="B9" s="369"/>
      <c r="C9" s="369"/>
      <c r="D9" s="369"/>
      <c r="E9" s="369"/>
      <c r="F9" s="369"/>
      <c r="G9" s="369"/>
      <c r="H9" s="369"/>
      <c r="I9" s="369"/>
      <c r="J9" s="369"/>
      <c r="K9" s="369"/>
      <c r="L9" s="369"/>
      <c r="M9" s="369"/>
      <c r="N9" s="369"/>
      <c r="U9" s="169"/>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row>
    <row r="10" spans="1:279" s="171" customFormat="1" ht="15" customHeight="1">
      <c r="A10" s="357">
        <f>'Mapa Final'!A10</f>
        <v>1</v>
      </c>
      <c r="B10" s="357" t="str">
        <f>'Mapa Final'!B10</f>
        <v>Inconsistencias en el reparto</v>
      </c>
      <c r="C10" s="357" t="str">
        <f>'Mapa Final'!C10</f>
        <v>Incumplimiento de las metas establecidas</v>
      </c>
      <c r="D10" s="357" t="str">
        <f>'Mapa Final'!D10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v>
      </c>
      <c r="E10" s="357" t="str">
        <f>'Mapa Final'!E10</f>
        <v>Falencia en la gestión, control y seguimiento del proceso de reparto</v>
      </c>
      <c r="F10" s="357" t="str">
        <f>'Mapa Final'!F10</f>
        <v>Posibilidad de incumplimiento de las metas establecidas debido  a repartos extemporáneos y/o asignaciones erradas en el mismo</v>
      </c>
      <c r="G10" s="357" t="str">
        <f>'Mapa Final'!G10</f>
        <v>Ejecución y Administración de Procesos</v>
      </c>
      <c r="H10" s="360" t="str">
        <f>'Mapa Final'!I10</f>
        <v>Media</v>
      </c>
      <c r="I10" s="360" t="str">
        <f>'Mapa Final'!L10</f>
        <v>Moderado</v>
      </c>
      <c r="J10" s="347" t="str">
        <f>'Mapa Final'!N10</f>
        <v>Moderado</v>
      </c>
      <c r="K10" s="350" t="str">
        <f>'Mapa Final'!AA10</f>
        <v>Baja</v>
      </c>
      <c r="L10" s="350" t="str">
        <f>'Mapa Final'!AE10</f>
        <v>Moderado</v>
      </c>
      <c r="M10" s="347" t="str">
        <f>'Mapa Final'!AG10</f>
        <v>Moderado</v>
      </c>
      <c r="N10" s="350" t="str">
        <f>'Mapa Final'!AH10</f>
        <v>Reducir(mitigar)</v>
      </c>
      <c r="O10" s="363" t="s">
        <v>511</v>
      </c>
      <c r="P10" s="356"/>
      <c r="Q10" s="356"/>
      <c r="R10" s="356" t="s">
        <v>678</v>
      </c>
      <c r="S10" s="341">
        <v>45108</v>
      </c>
      <c r="T10" s="341">
        <v>45199</v>
      </c>
      <c r="U10" s="344" t="s">
        <v>688</v>
      </c>
      <c r="V10" s="35"/>
      <c r="W10" s="363"/>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71" customFormat="1" ht="13.5" customHeight="1">
      <c r="A11" s="358"/>
      <c r="B11" s="358"/>
      <c r="C11" s="358"/>
      <c r="D11" s="358"/>
      <c r="E11" s="358"/>
      <c r="F11" s="358"/>
      <c r="G11" s="358"/>
      <c r="H11" s="361"/>
      <c r="I11" s="361"/>
      <c r="J11" s="348"/>
      <c r="K11" s="351"/>
      <c r="L11" s="351"/>
      <c r="M11" s="348"/>
      <c r="N11" s="351"/>
      <c r="O11" s="364"/>
      <c r="P11" s="342"/>
      <c r="Q11" s="342"/>
      <c r="R11" s="342"/>
      <c r="S11" s="342"/>
      <c r="T11" s="342"/>
      <c r="U11" s="345"/>
      <c r="V11" s="35"/>
      <c r="W11" s="364"/>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71" customFormat="1" ht="13.5" customHeight="1">
      <c r="A12" s="358"/>
      <c r="B12" s="358"/>
      <c r="C12" s="358"/>
      <c r="D12" s="358"/>
      <c r="E12" s="358"/>
      <c r="F12" s="358"/>
      <c r="G12" s="358"/>
      <c r="H12" s="361"/>
      <c r="I12" s="361"/>
      <c r="J12" s="348"/>
      <c r="K12" s="351"/>
      <c r="L12" s="351"/>
      <c r="M12" s="348"/>
      <c r="N12" s="351"/>
      <c r="O12" s="364"/>
      <c r="P12" s="342"/>
      <c r="Q12" s="342"/>
      <c r="R12" s="342"/>
      <c r="S12" s="342"/>
      <c r="T12" s="342"/>
      <c r="U12" s="345"/>
      <c r="V12" s="35"/>
      <c r="W12" s="364"/>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71" customFormat="1" ht="13.5" customHeight="1">
      <c r="A13" s="358"/>
      <c r="B13" s="358"/>
      <c r="C13" s="358"/>
      <c r="D13" s="358"/>
      <c r="E13" s="358"/>
      <c r="F13" s="358"/>
      <c r="G13" s="358"/>
      <c r="H13" s="361"/>
      <c r="I13" s="361"/>
      <c r="J13" s="348"/>
      <c r="K13" s="351"/>
      <c r="L13" s="351"/>
      <c r="M13" s="348"/>
      <c r="N13" s="351"/>
      <c r="O13" s="364"/>
      <c r="P13" s="342"/>
      <c r="Q13" s="342"/>
      <c r="R13" s="342"/>
      <c r="S13" s="342"/>
      <c r="T13" s="342"/>
      <c r="U13" s="345"/>
      <c r="V13" s="35"/>
      <c r="W13" s="364"/>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71" customFormat="1" ht="402.75" customHeight="1" thickBot="1">
      <c r="A14" s="359"/>
      <c r="B14" s="359"/>
      <c r="C14" s="359"/>
      <c r="D14" s="359"/>
      <c r="E14" s="359"/>
      <c r="F14" s="359"/>
      <c r="G14" s="359"/>
      <c r="H14" s="362"/>
      <c r="I14" s="362"/>
      <c r="J14" s="349"/>
      <c r="K14" s="352"/>
      <c r="L14" s="352"/>
      <c r="M14" s="349"/>
      <c r="N14" s="352"/>
      <c r="O14" s="365"/>
      <c r="P14" s="343"/>
      <c r="Q14" s="343"/>
      <c r="R14" s="343"/>
      <c r="S14" s="343"/>
      <c r="T14" s="343"/>
      <c r="U14" s="346"/>
      <c r="V14" s="35"/>
      <c r="W14" s="36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71" customFormat="1" ht="15" customHeight="1">
      <c r="A15" s="357">
        <f>'Mapa Final'!A15</f>
        <v>2</v>
      </c>
      <c r="B15" s="357" t="str">
        <f>'Mapa Final'!B15</f>
        <v>Error en las notificaciones judiicales</v>
      </c>
      <c r="C15" s="357" t="str">
        <f>'Mapa Final'!C15</f>
        <v>Incumplimiento de las metas establecidas</v>
      </c>
      <c r="D15" s="357" t="str">
        <f>'Mapa Final'!D15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15" s="357" t="str">
        <f>'Mapa Final'!E15</f>
        <v xml:space="preserve">Inadecuada comunicación de las notificaciones judiciales </v>
      </c>
      <c r="F15" s="357" t="str">
        <f>'Mapa Final'!F15</f>
        <v xml:space="preserve">Posibilidad de incumplimiento de las metas establecidas debido  a la inadecuada comunicación de las notificaciones judiciales </v>
      </c>
      <c r="G15" s="357" t="str">
        <f>'Mapa Final'!G15</f>
        <v>Ejecución y Administración de Procesos</v>
      </c>
      <c r="H15" s="360" t="str">
        <f>'Mapa Final'!I15</f>
        <v>Muy Alta</v>
      </c>
      <c r="I15" s="360" t="str">
        <f>'Mapa Final'!L15</f>
        <v>Mayor</v>
      </c>
      <c r="J15" s="347" t="str">
        <f>'Mapa Final'!N15</f>
        <v xml:space="preserve">Alto </v>
      </c>
      <c r="K15" s="350" t="str">
        <f>'Mapa Final'!AA15</f>
        <v>Baja</v>
      </c>
      <c r="L15" s="350" t="str">
        <f>'Mapa Final'!AE15</f>
        <v>Moderado</v>
      </c>
      <c r="M15" s="347" t="str">
        <f>'Mapa Final'!AG15</f>
        <v>Moderado</v>
      </c>
      <c r="N15" s="350" t="str">
        <f>'Mapa Final'!AH15</f>
        <v>Reducir(mitigar)</v>
      </c>
      <c r="O15" s="363" t="s">
        <v>509</v>
      </c>
      <c r="P15" s="356"/>
      <c r="Q15" s="356"/>
      <c r="R15" s="356" t="s">
        <v>678</v>
      </c>
      <c r="S15" s="341">
        <v>45108</v>
      </c>
      <c r="T15" s="341">
        <v>45199</v>
      </c>
      <c r="U15" s="344" t="s">
        <v>477</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71" customFormat="1" ht="13.5" customHeight="1">
      <c r="A16" s="358"/>
      <c r="B16" s="358"/>
      <c r="C16" s="358"/>
      <c r="D16" s="358"/>
      <c r="E16" s="358"/>
      <c r="F16" s="358"/>
      <c r="G16" s="358"/>
      <c r="H16" s="361"/>
      <c r="I16" s="361"/>
      <c r="J16" s="348"/>
      <c r="K16" s="351"/>
      <c r="L16" s="351"/>
      <c r="M16" s="348"/>
      <c r="N16" s="351"/>
      <c r="O16" s="364"/>
      <c r="P16" s="342"/>
      <c r="Q16" s="342"/>
      <c r="R16" s="342"/>
      <c r="S16" s="342"/>
      <c r="T16" s="342"/>
      <c r="U16" s="34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71" customFormat="1" ht="13.5" customHeight="1">
      <c r="A17" s="358"/>
      <c r="B17" s="358"/>
      <c r="C17" s="358"/>
      <c r="D17" s="358"/>
      <c r="E17" s="358"/>
      <c r="F17" s="358"/>
      <c r="G17" s="358"/>
      <c r="H17" s="361"/>
      <c r="I17" s="361"/>
      <c r="J17" s="348"/>
      <c r="K17" s="351"/>
      <c r="L17" s="351"/>
      <c r="M17" s="348"/>
      <c r="N17" s="351"/>
      <c r="O17" s="364"/>
      <c r="P17" s="342"/>
      <c r="Q17" s="342"/>
      <c r="R17" s="342"/>
      <c r="S17" s="342"/>
      <c r="T17" s="342"/>
      <c r="U17" s="34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71" customFormat="1" ht="13.5" customHeight="1">
      <c r="A18" s="358"/>
      <c r="B18" s="358"/>
      <c r="C18" s="358"/>
      <c r="D18" s="358"/>
      <c r="E18" s="358"/>
      <c r="F18" s="358"/>
      <c r="G18" s="358"/>
      <c r="H18" s="361"/>
      <c r="I18" s="361"/>
      <c r="J18" s="348"/>
      <c r="K18" s="351"/>
      <c r="L18" s="351"/>
      <c r="M18" s="348"/>
      <c r="N18" s="351"/>
      <c r="O18" s="364"/>
      <c r="P18" s="342"/>
      <c r="Q18" s="342"/>
      <c r="R18" s="342"/>
      <c r="S18" s="342"/>
      <c r="T18" s="342"/>
      <c r="U18" s="34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71" customFormat="1" ht="214.5" customHeight="1" thickBot="1">
      <c r="A19" s="359"/>
      <c r="B19" s="359"/>
      <c r="C19" s="359"/>
      <c r="D19" s="359"/>
      <c r="E19" s="359"/>
      <c r="F19" s="359"/>
      <c r="G19" s="359"/>
      <c r="H19" s="362"/>
      <c r="I19" s="362"/>
      <c r="J19" s="349"/>
      <c r="K19" s="352"/>
      <c r="L19" s="352"/>
      <c r="M19" s="349"/>
      <c r="N19" s="352"/>
      <c r="O19" s="365"/>
      <c r="P19" s="343"/>
      <c r="Q19" s="343"/>
      <c r="R19" s="343"/>
      <c r="S19" s="343"/>
      <c r="T19" s="343"/>
      <c r="U19" s="34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357">
        <f>'Mapa Final'!A20</f>
        <v>3</v>
      </c>
      <c r="B20" s="357" t="str">
        <f>'Mapa Final'!B20</f>
        <v>No realización de las Audiencias Programadas</v>
      </c>
      <c r="C20" s="357" t="str">
        <f>'Mapa Final'!C20</f>
        <v>Incumplimiento de las metas establecidas</v>
      </c>
      <c r="D20" s="357" t="str">
        <f>'Mapa Final'!D20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20" s="357" t="str">
        <f>'Mapa Final'!E20</f>
        <v>Incumplimiento en la realización de las audiencias programadas</v>
      </c>
      <c r="F20" s="357" t="str">
        <f>'Mapa Final'!F20</f>
        <v>Posibilidad de vulneración de los derechos fundamentales de los ciudadanos  debido al Incumplimiento en la realización de las audiencias programadas</v>
      </c>
      <c r="G20" s="357" t="str">
        <f>'Mapa Final'!G20</f>
        <v>Usuarios, productos y prácticas organizacionales</v>
      </c>
      <c r="H20" s="360" t="str">
        <f>'Mapa Final'!I20</f>
        <v>Alta</v>
      </c>
      <c r="I20" s="360" t="str">
        <f>'Mapa Final'!L20</f>
        <v>Mayor</v>
      </c>
      <c r="J20" s="347" t="str">
        <f>'Mapa Final'!N20</f>
        <v xml:space="preserve">Alto </v>
      </c>
      <c r="K20" s="350" t="str">
        <f>'Mapa Final'!AA20</f>
        <v>Media</v>
      </c>
      <c r="L20" s="350" t="str">
        <f>'Mapa Final'!AE20</f>
        <v>Mayor</v>
      </c>
      <c r="M20" s="347" t="str">
        <f>'Mapa Final'!AG20</f>
        <v xml:space="preserve">Alto </v>
      </c>
      <c r="N20" s="350" t="str">
        <f>'Mapa Final'!AH20</f>
        <v>Reducir(mitigar)</v>
      </c>
      <c r="O20" s="363" t="s">
        <v>507</v>
      </c>
      <c r="P20" s="356"/>
      <c r="Q20" s="356"/>
      <c r="R20" s="356" t="s">
        <v>678</v>
      </c>
      <c r="S20" s="341">
        <v>45108</v>
      </c>
      <c r="T20" s="341">
        <v>45199</v>
      </c>
      <c r="U20" s="344" t="s">
        <v>687</v>
      </c>
      <c r="V20" s="35"/>
      <c r="W20" s="35"/>
    </row>
    <row r="21" spans="1:177">
      <c r="A21" s="358"/>
      <c r="B21" s="358"/>
      <c r="C21" s="358"/>
      <c r="D21" s="358"/>
      <c r="E21" s="358"/>
      <c r="F21" s="358"/>
      <c r="G21" s="358"/>
      <c r="H21" s="361"/>
      <c r="I21" s="361"/>
      <c r="J21" s="348"/>
      <c r="K21" s="351"/>
      <c r="L21" s="351"/>
      <c r="M21" s="348"/>
      <c r="N21" s="351"/>
      <c r="O21" s="364"/>
      <c r="P21" s="342"/>
      <c r="Q21" s="342"/>
      <c r="R21" s="342"/>
      <c r="S21" s="342"/>
      <c r="T21" s="342"/>
      <c r="U21" s="366"/>
      <c r="V21" s="35"/>
      <c r="W21" s="35"/>
    </row>
    <row r="22" spans="1:177">
      <c r="A22" s="358"/>
      <c r="B22" s="358"/>
      <c r="C22" s="358"/>
      <c r="D22" s="358"/>
      <c r="E22" s="358"/>
      <c r="F22" s="358"/>
      <c r="G22" s="358"/>
      <c r="H22" s="361"/>
      <c r="I22" s="361"/>
      <c r="J22" s="348"/>
      <c r="K22" s="351"/>
      <c r="L22" s="351"/>
      <c r="M22" s="348"/>
      <c r="N22" s="351"/>
      <c r="O22" s="364"/>
      <c r="P22" s="342"/>
      <c r="Q22" s="342"/>
      <c r="R22" s="342"/>
      <c r="S22" s="342"/>
      <c r="T22" s="342"/>
      <c r="U22" s="366"/>
      <c r="V22" s="35"/>
      <c r="W22" s="35"/>
    </row>
    <row r="23" spans="1:177">
      <c r="A23" s="358"/>
      <c r="B23" s="358"/>
      <c r="C23" s="358"/>
      <c r="D23" s="358"/>
      <c r="E23" s="358"/>
      <c r="F23" s="358"/>
      <c r="G23" s="358"/>
      <c r="H23" s="361"/>
      <c r="I23" s="361"/>
      <c r="J23" s="348"/>
      <c r="K23" s="351"/>
      <c r="L23" s="351"/>
      <c r="M23" s="348"/>
      <c r="N23" s="351"/>
      <c r="O23" s="364"/>
      <c r="P23" s="342"/>
      <c r="Q23" s="342"/>
      <c r="R23" s="342"/>
      <c r="S23" s="342"/>
      <c r="T23" s="342"/>
      <c r="U23" s="366"/>
      <c r="V23" s="35"/>
      <c r="W23" s="35"/>
    </row>
    <row r="24" spans="1:177" ht="307.5" customHeight="1" thickBot="1">
      <c r="A24" s="359"/>
      <c r="B24" s="359"/>
      <c r="C24" s="359"/>
      <c r="D24" s="359"/>
      <c r="E24" s="359"/>
      <c r="F24" s="359"/>
      <c r="G24" s="359"/>
      <c r="H24" s="362"/>
      <c r="I24" s="362"/>
      <c r="J24" s="349"/>
      <c r="K24" s="352"/>
      <c r="L24" s="352"/>
      <c r="M24" s="349"/>
      <c r="N24" s="352"/>
      <c r="O24" s="365"/>
      <c r="P24" s="343"/>
      <c r="Q24" s="343"/>
      <c r="R24" s="343"/>
      <c r="S24" s="343"/>
      <c r="T24" s="343"/>
      <c r="U24" s="367"/>
      <c r="V24" s="35"/>
      <c r="W24" s="35"/>
    </row>
    <row r="25" spans="1:177" ht="15" customHeight="1">
      <c r="A25" s="357">
        <f>'Mapa Final'!A25</f>
        <v>4</v>
      </c>
      <c r="B25" s="357" t="str">
        <f>'Mapa Final'!B25</f>
        <v>No realización de los Seguimientos a las Sanciones</v>
      </c>
      <c r="C25" s="357" t="str">
        <f>'Mapa Final'!C25</f>
        <v>Incumplimiento de las metas establecidas</v>
      </c>
      <c r="D25" s="357" t="str">
        <f>'Mapa Final'!D25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25" s="357" t="str">
        <f>'Mapa Final'!E25</f>
        <v>Inadecuada realización de los seguimientos a las sanciones</v>
      </c>
      <c r="F25" s="357" t="str">
        <f>'Mapa Final'!F25</f>
        <v>Posibilidad de incumplimiento de las metas establecidas debido al inadecuado seguimientos de las sanciones</v>
      </c>
      <c r="G25" s="357" t="str">
        <f>'Mapa Final'!G25</f>
        <v>Ejecución y Administración de Procesos</v>
      </c>
      <c r="H25" s="360" t="str">
        <f>'Mapa Final'!I25</f>
        <v>Media</v>
      </c>
      <c r="I25" s="360" t="str">
        <f>'Mapa Final'!L25</f>
        <v>Menor</v>
      </c>
      <c r="J25" s="347" t="str">
        <f>'Mapa Final'!N25</f>
        <v>Moderado</v>
      </c>
      <c r="K25" s="350" t="str">
        <f>'Mapa Final'!AA25</f>
        <v>Baja</v>
      </c>
      <c r="L25" s="350" t="str">
        <f>'Mapa Final'!AE25</f>
        <v>Moderado</v>
      </c>
      <c r="M25" s="347" t="str">
        <f>'Mapa Final'!AG25</f>
        <v>Moderado</v>
      </c>
      <c r="N25" s="350" t="str">
        <f>'Mapa Final'!AH25</f>
        <v>Aceptar</v>
      </c>
      <c r="O25" s="363" t="s">
        <v>510</v>
      </c>
      <c r="P25" s="356"/>
      <c r="Q25" s="356"/>
      <c r="R25" s="356" t="s">
        <v>678</v>
      </c>
      <c r="S25" s="341">
        <v>45108</v>
      </c>
      <c r="T25" s="341">
        <v>45199</v>
      </c>
      <c r="U25" s="344" t="s">
        <v>477</v>
      </c>
    </row>
    <row r="26" spans="1:177">
      <c r="A26" s="358"/>
      <c r="B26" s="358"/>
      <c r="C26" s="358"/>
      <c r="D26" s="358"/>
      <c r="E26" s="358"/>
      <c r="F26" s="358"/>
      <c r="G26" s="358"/>
      <c r="H26" s="361"/>
      <c r="I26" s="361"/>
      <c r="J26" s="348"/>
      <c r="K26" s="351"/>
      <c r="L26" s="351"/>
      <c r="M26" s="348"/>
      <c r="N26" s="351"/>
      <c r="O26" s="364"/>
      <c r="P26" s="342"/>
      <c r="Q26" s="342"/>
      <c r="R26" s="342"/>
      <c r="S26" s="342"/>
      <c r="T26" s="342"/>
      <c r="U26" s="345"/>
    </row>
    <row r="27" spans="1:177">
      <c r="A27" s="358"/>
      <c r="B27" s="358"/>
      <c r="C27" s="358"/>
      <c r="D27" s="358"/>
      <c r="E27" s="358"/>
      <c r="F27" s="358"/>
      <c r="G27" s="358"/>
      <c r="H27" s="361"/>
      <c r="I27" s="361"/>
      <c r="J27" s="348"/>
      <c r="K27" s="351"/>
      <c r="L27" s="351"/>
      <c r="M27" s="348"/>
      <c r="N27" s="351"/>
      <c r="O27" s="364"/>
      <c r="P27" s="342"/>
      <c r="Q27" s="342"/>
      <c r="R27" s="342"/>
      <c r="S27" s="342"/>
      <c r="T27" s="342"/>
      <c r="U27" s="345"/>
    </row>
    <row r="28" spans="1:177">
      <c r="A28" s="358"/>
      <c r="B28" s="358"/>
      <c r="C28" s="358"/>
      <c r="D28" s="358"/>
      <c r="E28" s="358"/>
      <c r="F28" s="358"/>
      <c r="G28" s="358"/>
      <c r="H28" s="361"/>
      <c r="I28" s="361"/>
      <c r="J28" s="348"/>
      <c r="K28" s="351"/>
      <c r="L28" s="351"/>
      <c r="M28" s="348"/>
      <c r="N28" s="351"/>
      <c r="O28" s="364"/>
      <c r="P28" s="342"/>
      <c r="Q28" s="342"/>
      <c r="R28" s="342"/>
      <c r="S28" s="342"/>
      <c r="T28" s="342"/>
      <c r="U28" s="345"/>
    </row>
    <row r="29" spans="1:177" ht="254.25" customHeight="1" thickBot="1">
      <c r="A29" s="359"/>
      <c r="B29" s="359"/>
      <c r="C29" s="359"/>
      <c r="D29" s="359"/>
      <c r="E29" s="359"/>
      <c r="F29" s="359"/>
      <c r="G29" s="359"/>
      <c r="H29" s="362"/>
      <c r="I29" s="362"/>
      <c r="J29" s="349"/>
      <c r="K29" s="352"/>
      <c r="L29" s="352"/>
      <c r="M29" s="349"/>
      <c r="N29" s="352"/>
      <c r="O29" s="365"/>
      <c r="P29" s="343"/>
      <c r="Q29" s="343"/>
      <c r="R29" s="343"/>
      <c r="S29" s="343"/>
      <c r="T29" s="343"/>
      <c r="U29" s="346"/>
    </row>
    <row r="30" spans="1:177" ht="15" customHeight="1">
      <c r="A30" s="357">
        <f>'Mapa Final'!A30</f>
        <v>5</v>
      </c>
      <c r="B30" s="357" t="str">
        <f>'Mapa Final'!B30</f>
        <v xml:space="preserve">Inexactitud en el registro de la gestion de los procesos misionales y actuaciones administrativa </v>
      </c>
      <c r="C30" s="357" t="str">
        <f>'Mapa Final'!C30</f>
        <v>Incumplimiento de las metas establecidas</v>
      </c>
      <c r="D30" s="357" t="str">
        <f>'Mapa Final'!D30</f>
        <v xml:space="preserve">1. Errores en la información registrada en el aplicativo Justicia XXI WEB y el expediente digital
2.Insuficiencia de personal para la carga laboral presentada. 
3.Fallas en la funcionalidad de los aplicativos    
4.Incremento de solicitudes  por la  alta demanda judiciales 
5.Inadecuado control de verificación del registro de la información </v>
      </c>
      <c r="E30" s="357" t="str">
        <f>'Mapa Final'!E30</f>
        <v xml:space="preserve">Inadecuado registro de la gestion de los procesos misionales y actuaciones administrativa </v>
      </c>
      <c r="F30" s="357" t="str">
        <f>'Mapa Final'!F30</f>
        <v xml:space="preserve">Posibilidad de incumplimiento de las metas establecidas debido al  inadecuado registro de la gestion de los procesos misionales y actuaciones administrativa </v>
      </c>
      <c r="G30" s="357" t="str">
        <f>'Mapa Final'!G30</f>
        <v>Usuarios, productos y prácticas organizacionales</v>
      </c>
      <c r="H30" s="360" t="str">
        <f>'Mapa Final'!I30</f>
        <v>Alta</v>
      </c>
      <c r="I30" s="360" t="str">
        <f>'Mapa Final'!L30</f>
        <v>Menor</v>
      </c>
      <c r="J30" s="347" t="str">
        <f>'Mapa Final'!N30</f>
        <v>Moderado</v>
      </c>
      <c r="K30" s="350" t="str">
        <f>'Mapa Final'!AA30</f>
        <v>Media</v>
      </c>
      <c r="L30" s="350" t="str">
        <f>'Mapa Final'!AE30</f>
        <v>Menor</v>
      </c>
      <c r="M30" s="347" t="str">
        <f>'Mapa Final'!AG30</f>
        <v>Moderado</v>
      </c>
      <c r="N30" s="350" t="str">
        <f>'Mapa Final'!AH30</f>
        <v>Aceptar</v>
      </c>
      <c r="O30" s="353" t="s">
        <v>512</v>
      </c>
      <c r="P30" s="356"/>
      <c r="Q30" s="356"/>
      <c r="R30" s="356" t="s">
        <v>678</v>
      </c>
      <c r="S30" s="341">
        <v>45108</v>
      </c>
      <c r="T30" s="341">
        <v>45199</v>
      </c>
      <c r="U30" s="344" t="s">
        <v>477</v>
      </c>
    </row>
    <row r="31" spans="1:177">
      <c r="A31" s="358"/>
      <c r="B31" s="358"/>
      <c r="C31" s="358"/>
      <c r="D31" s="358"/>
      <c r="E31" s="358"/>
      <c r="F31" s="358"/>
      <c r="G31" s="358"/>
      <c r="H31" s="361"/>
      <c r="I31" s="361"/>
      <c r="J31" s="348"/>
      <c r="K31" s="351"/>
      <c r="L31" s="351"/>
      <c r="M31" s="348"/>
      <c r="N31" s="351"/>
      <c r="O31" s="354"/>
      <c r="P31" s="342"/>
      <c r="Q31" s="342"/>
      <c r="R31" s="342"/>
      <c r="S31" s="342"/>
      <c r="T31" s="342"/>
      <c r="U31" s="345"/>
    </row>
    <row r="32" spans="1:177">
      <c r="A32" s="358"/>
      <c r="B32" s="358"/>
      <c r="C32" s="358"/>
      <c r="D32" s="358"/>
      <c r="E32" s="358"/>
      <c r="F32" s="358"/>
      <c r="G32" s="358"/>
      <c r="H32" s="361"/>
      <c r="I32" s="361"/>
      <c r="J32" s="348"/>
      <c r="K32" s="351"/>
      <c r="L32" s="351"/>
      <c r="M32" s="348"/>
      <c r="N32" s="351"/>
      <c r="O32" s="354"/>
      <c r="P32" s="342"/>
      <c r="Q32" s="342"/>
      <c r="R32" s="342"/>
      <c r="S32" s="342"/>
      <c r="T32" s="342"/>
      <c r="U32" s="345"/>
    </row>
    <row r="33" spans="1:21">
      <c r="A33" s="358"/>
      <c r="B33" s="358"/>
      <c r="C33" s="358"/>
      <c r="D33" s="358"/>
      <c r="E33" s="358"/>
      <c r="F33" s="358"/>
      <c r="G33" s="358"/>
      <c r="H33" s="361"/>
      <c r="I33" s="361"/>
      <c r="J33" s="348"/>
      <c r="K33" s="351"/>
      <c r="L33" s="351"/>
      <c r="M33" s="348"/>
      <c r="N33" s="351"/>
      <c r="O33" s="354"/>
      <c r="P33" s="342"/>
      <c r="Q33" s="342"/>
      <c r="R33" s="342"/>
      <c r="S33" s="342"/>
      <c r="T33" s="342"/>
      <c r="U33" s="345"/>
    </row>
    <row r="34" spans="1:21" ht="230.25" customHeight="1" thickBot="1">
      <c r="A34" s="359"/>
      <c r="B34" s="359"/>
      <c r="C34" s="359"/>
      <c r="D34" s="359"/>
      <c r="E34" s="359"/>
      <c r="F34" s="359"/>
      <c r="G34" s="359"/>
      <c r="H34" s="362"/>
      <c r="I34" s="362"/>
      <c r="J34" s="349"/>
      <c r="K34" s="352"/>
      <c r="L34" s="352"/>
      <c r="M34" s="349"/>
      <c r="N34" s="352"/>
      <c r="O34" s="355"/>
      <c r="P34" s="343"/>
      <c r="Q34" s="343"/>
      <c r="R34" s="343"/>
      <c r="S34" s="343"/>
      <c r="T34" s="343"/>
      <c r="U34" s="346"/>
    </row>
    <row r="35" spans="1:21" ht="15" customHeight="1">
      <c r="A35" s="357">
        <f>'Mapa Final'!A35</f>
        <v>6</v>
      </c>
      <c r="B35" s="357" t="str">
        <f>'Mapa Final'!B35</f>
        <v>Vencimiento de Términos</v>
      </c>
      <c r="C35" s="357" t="str">
        <f>'Mapa Final'!C35</f>
        <v>Vulneración de los derechos fundamentales de los ciudadanos</v>
      </c>
      <c r="D35" s="357" t="str">
        <f>'Mapa Final'!D35</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5" s="357" t="str">
        <f>'Mapa Final'!E35</f>
        <v xml:space="preserve"> Actuaciones procesales después del vencimiento de los términos legales  </v>
      </c>
      <c r="F35" s="357" t="str">
        <f>'Mapa Final'!F35</f>
        <v xml:space="preserve">Posibilidad de vulneración de los derechos fundamentales de los ciudadanos  debido a las  actuaciones procesales después del vencimiento de los términos legales  </v>
      </c>
      <c r="G35" s="357" t="str">
        <f>'Mapa Final'!G35</f>
        <v>Usuarios, productos y prácticas organizacionales</v>
      </c>
      <c r="H35" s="360" t="str">
        <f>'Mapa Final'!I35</f>
        <v>Alta</v>
      </c>
      <c r="I35" s="360" t="str">
        <f>'Mapa Final'!L35</f>
        <v>Mayor</v>
      </c>
      <c r="J35" s="347" t="str">
        <f>'Mapa Final'!N35</f>
        <v xml:space="preserve">Alto </v>
      </c>
      <c r="K35" s="350" t="str">
        <f>'Mapa Final'!AA35</f>
        <v>Media</v>
      </c>
      <c r="L35" s="350" t="str">
        <f>'Mapa Final'!AE35</f>
        <v>Menor</v>
      </c>
      <c r="M35" s="347" t="str">
        <f>'Mapa Final'!AG35</f>
        <v>Moderado</v>
      </c>
      <c r="N35" s="350" t="str">
        <f>'Mapa Final'!AH35</f>
        <v>Reducir(mitigar)</v>
      </c>
      <c r="O35" s="353" t="s">
        <v>513</v>
      </c>
      <c r="P35" s="356"/>
      <c r="Q35" s="356"/>
      <c r="R35" s="356" t="s">
        <v>678</v>
      </c>
      <c r="S35" s="341">
        <v>45108</v>
      </c>
      <c r="T35" s="341">
        <v>45199</v>
      </c>
      <c r="U35" s="344" t="s">
        <v>477</v>
      </c>
    </row>
    <row r="36" spans="1:21">
      <c r="A36" s="358"/>
      <c r="B36" s="358"/>
      <c r="C36" s="358"/>
      <c r="D36" s="358"/>
      <c r="E36" s="358"/>
      <c r="F36" s="358"/>
      <c r="G36" s="358"/>
      <c r="H36" s="361"/>
      <c r="I36" s="361"/>
      <c r="J36" s="348"/>
      <c r="K36" s="351"/>
      <c r="L36" s="351"/>
      <c r="M36" s="348"/>
      <c r="N36" s="351"/>
      <c r="O36" s="354"/>
      <c r="P36" s="342"/>
      <c r="Q36" s="342"/>
      <c r="R36" s="342"/>
      <c r="S36" s="342"/>
      <c r="T36" s="342"/>
      <c r="U36" s="345"/>
    </row>
    <row r="37" spans="1:21">
      <c r="A37" s="358"/>
      <c r="B37" s="358"/>
      <c r="C37" s="358"/>
      <c r="D37" s="358"/>
      <c r="E37" s="358"/>
      <c r="F37" s="358"/>
      <c r="G37" s="358"/>
      <c r="H37" s="361"/>
      <c r="I37" s="361"/>
      <c r="J37" s="348"/>
      <c r="K37" s="351"/>
      <c r="L37" s="351"/>
      <c r="M37" s="348"/>
      <c r="N37" s="351"/>
      <c r="O37" s="354"/>
      <c r="P37" s="342"/>
      <c r="Q37" s="342"/>
      <c r="R37" s="342"/>
      <c r="S37" s="342"/>
      <c r="T37" s="342"/>
      <c r="U37" s="345"/>
    </row>
    <row r="38" spans="1:21">
      <c r="A38" s="358"/>
      <c r="B38" s="358"/>
      <c r="C38" s="358"/>
      <c r="D38" s="358"/>
      <c r="E38" s="358"/>
      <c r="F38" s="358"/>
      <c r="G38" s="358"/>
      <c r="H38" s="361"/>
      <c r="I38" s="361"/>
      <c r="J38" s="348"/>
      <c r="K38" s="351"/>
      <c r="L38" s="351"/>
      <c r="M38" s="348"/>
      <c r="N38" s="351"/>
      <c r="O38" s="354"/>
      <c r="P38" s="342"/>
      <c r="Q38" s="342"/>
      <c r="R38" s="342"/>
      <c r="S38" s="342"/>
      <c r="T38" s="342"/>
      <c r="U38" s="345"/>
    </row>
    <row r="39" spans="1:21" ht="234.75" customHeight="1" thickBot="1">
      <c r="A39" s="359"/>
      <c r="B39" s="359"/>
      <c r="C39" s="359"/>
      <c r="D39" s="359"/>
      <c r="E39" s="359"/>
      <c r="F39" s="359"/>
      <c r="G39" s="359"/>
      <c r="H39" s="362"/>
      <c r="I39" s="362"/>
      <c r="J39" s="349"/>
      <c r="K39" s="352"/>
      <c r="L39" s="352"/>
      <c r="M39" s="349"/>
      <c r="N39" s="352"/>
      <c r="O39" s="355"/>
      <c r="P39" s="343"/>
      <c r="Q39" s="343"/>
      <c r="R39" s="343"/>
      <c r="S39" s="343"/>
      <c r="T39" s="343"/>
      <c r="U39" s="346"/>
    </row>
    <row r="40" spans="1:21" ht="15" customHeight="1">
      <c r="A40" s="357">
        <f>'Mapa Final'!A40</f>
        <v>7</v>
      </c>
      <c r="B40" s="357" t="str">
        <f>'Mapa Final'!B40</f>
        <v>Pérdida de documentos</v>
      </c>
      <c r="C40" s="357" t="str">
        <f>'Mapa Final'!C40</f>
        <v>Afectación en la Prestación del Servicio de Justicia</v>
      </c>
      <c r="D40" s="357"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357" t="str">
        <f>'Mapa Final'!E40</f>
        <v>Extravío de documentos temporal o definitivo de los procesos judiciales</v>
      </c>
      <c r="F40" s="357" t="str">
        <f>'Mapa Final'!F40</f>
        <v>Posibilidad de la afectación en la Prestación del Servicio de Justicia debido al extravío de documentos temporal o definitivo de los procesos judiciales</v>
      </c>
      <c r="G40" s="357" t="str">
        <f>'Mapa Final'!G40</f>
        <v>Usuarios, productos y prácticas organizacionales</v>
      </c>
      <c r="H40" s="360" t="str">
        <f>'Mapa Final'!I40</f>
        <v>Muy Alta</v>
      </c>
      <c r="I40" s="360" t="str">
        <f>'Mapa Final'!L40</f>
        <v>Mayor</v>
      </c>
      <c r="J40" s="347" t="str">
        <f>'Mapa Final'!N40</f>
        <v xml:space="preserve">Alto </v>
      </c>
      <c r="K40" s="350" t="str">
        <f>'Mapa Final'!AA40</f>
        <v>Media</v>
      </c>
      <c r="L40" s="350" t="str">
        <f>'Mapa Final'!AE40</f>
        <v>Mayor</v>
      </c>
      <c r="M40" s="347" t="str">
        <f>'Mapa Final'!AG40</f>
        <v xml:space="preserve">Alto </v>
      </c>
      <c r="N40" s="350" t="str">
        <f>'Mapa Final'!AH40</f>
        <v>Reducir(mitigar)</v>
      </c>
      <c r="O40" s="353" t="s">
        <v>514</v>
      </c>
      <c r="P40" s="356"/>
      <c r="Q40" s="356"/>
      <c r="R40" s="356" t="s">
        <v>678</v>
      </c>
      <c r="S40" s="341">
        <v>45108</v>
      </c>
      <c r="T40" s="341">
        <v>45199</v>
      </c>
      <c r="U40" s="344" t="s">
        <v>686</v>
      </c>
    </row>
    <row r="41" spans="1:21">
      <c r="A41" s="358"/>
      <c r="B41" s="358"/>
      <c r="C41" s="358"/>
      <c r="D41" s="358"/>
      <c r="E41" s="358"/>
      <c r="F41" s="358"/>
      <c r="G41" s="358"/>
      <c r="H41" s="361"/>
      <c r="I41" s="361"/>
      <c r="J41" s="348"/>
      <c r="K41" s="351"/>
      <c r="L41" s="351"/>
      <c r="M41" s="348"/>
      <c r="N41" s="351"/>
      <c r="O41" s="354"/>
      <c r="P41" s="342"/>
      <c r="Q41" s="342"/>
      <c r="R41" s="342"/>
      <c r="S41" s="342"/>
      <c r="T41" s="342"/>
      <c r="U41" s="345"/>
    </row>
    <row r="42" spans="1:21">
      <c r="A42" s="358"/>
      <c r="B42" s="358"/>
      <c r="C42" s="358"/>
      <c r="D42" s="358"/>
      <c r="E42" s="358"/>
      <c r="F42" s="358"/>
      <c r="G42" s="358"/>
      <c r="H42" s="361"/>
      <c r="I42" s="361"/>
      <c r="J42" s="348"/>
      <c r="K42" s="351"/>
      <c r="L42" s="351"/>
      <c r="M42" s="348"/>
      <c r="N42" s="351"/>
      <c r="O42" s="354"/>
      <c r="P42" s="342"/>
      <c r="Q42" s="342"/>
      <c r="R42" s="342"/>
      <c r="S42" s="342"/>
      <c r="T42" s="342"/>
      <c r="U42" s="345"/>
    </row>
    <row r="43" spans="1:21">
      <c r="A43" s="358"/>
      <c r="B43" s="358"/>
      <c r="C43" s="358"/>
      <c r="D43" s="358"/>
      <c r="E43" s="358"/>
      <c r="F43" s="358"/>
      <c r="G43" s="358"/>
      <c r="H43" s="361"/>
      <c r="I43" s="361"/>
      <c r="J43" s="348"/>
      <c r="K43" s="351"/>
      <c r="L43" s="351"/>
      <c r="M43" s="348"/>
      <c r="N43" s="351"/>
      <c r="O43" s="354"/>
      <c r="P43" s="342"/>
      <c r="Q43" s="342"/>
      <c r="R43" s="342"/>
      <c r="S43" s="342"/>
      <c r="T43" s="342"/>
      <c r="U43" s="345"/>
    </row>
    <row r="44" spans="1:21" ht="194.25" customHeight="1" thickBot="1">
      <c r="A44" s="359"/>
      <c r="B44" s="359"/>
      <c r="C44" s="359"/>
      <c r="D44" s="359"/>
      <c r="E44" s="359"/>
      <c r="F44" s="359"/>
      <c r="G44" s="359"/>
      <c r="H44" s="362"/>
      <c r="I44" s="362"/>
      <c r="J44" s="349"/>
      <c r="K44" s="352"/>
      <c r="L44" s="352"/>
      <c r="M44" s="349"/>
      <c r="N44" s="352"/>
      <c r="O44" s="355"/>
      <c r="P44" s="343"/>
      <c r="Q44" s="343"/>
      <c r="R44" s="343"/>
      <c r="S44" s="343"/>
      <c r="T44" s="343"/>
      <c r="U44" s="346"/>
    </row>
    <row r="45" spans="1:21" ht="15" customHeight="1">
      <c r="A45" s="357">
        <f>'Mapa Final'!A45</f>
        <v>8</v>
      </c>
      <c r="B45" s="357" t="str">
        <f>'Mapa Final'!B45</f>
        <v>Corrupción</v>
      </c>
      <c r="C45" s="357" t="str">
        <f>'Mapa Final'!C45</f>
        <v>Reputacional (Corrupción)</v>
      </c>
      <c r="D45" s="357"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357" t="str">
        <f>'Mapa Final'!E45</f>
        <v xml:space="preserve">Carencia en transparencia, etica y valores . </v>
      </c>
      <c r="F45" s="357" t="str">
        <f>'Mapa Final'!F45</f>
        <v xml:space="preserve">Posibilidad de actos indebidos de  los servidores judiciales debido a  la carencia en transparencia, etica y valores </v>
      </c>
      <c r="G45" s="357" t="str">
        <f>'Mapa Final'!G45</f>
        <v>Fraude Interno</v>
      </c>
      <c r="H45" s="360" t="str">
        <f>'Mapa Final'!I45</f>
        <v>Muy Alta</v>
      </c>
      <c r="I45" s="360" t="str">
        <f>'Mapa Final'!L45</f>
        <v>Mayor</v>
      </c>
      <c r="J45" s="347" t="str">
        <f>'Mapa Final'!N45</f>
        <v xml:space="preserve">Alto </v>
      </c>
      <c r="K45" s="350" t="str">
        <f>'Mapa Final'!AA45</f>
        <v>Media</v>
      </c>
      <c r="L45" s="350" t="str">
        <f>'Mapa Final'!AE45</f>
        <v>Mayor</v>
      </c>
      <c r="M45" s="347" t="str">
        <f>'Mapa Final'!AG45</f>
        <v xml:space="preserve">Alto </v>
      </c>
      <c r="N45" s="350" t="str">
        <f>'Mapa Final'!AH45</f>
        <v>Reducir(mitigar)</v>
      </c>
      <c r="O45" s="353" t="s">
        <v>515</v>
      </c>
      <c r="P45" s="356"/>
      <c r="Q45" s="356"/>
      <c r="R45" s="356" t="s">
        <v>678</v>
      </c>
      <c r="S45" s="341">
        <v>45108</v>
      </c>
      <c r="T45" s="341">
        <v>45199</v>
      </c>
      <c r="U45" s="344" t="s">
        <v>477</v>
      </c>
    </row>
    <row r="46" spans="1:21">
      <c r="A46" s="358"/>
      <c r="B46" s="358"/>
      <c r="C46" s="358"/>
      <c r="D46" s="358"/>
      <c r="E46" s="358"/>
      <c r="F46" s="358"/>
      <c r="G46" s="358"/>
      <c r="H46" s="361"/>
      <c r="I46" s="361"/>
      <c r="J46" s="348"/>
      <c r="K46" s="351"/>
      <c r="L46" s="351"/>
      <c r="M46" s="348"/>
      <c r="N46" s="351"/>
      <c r="O46" s="354"/>
      <c r="P46" s="342"/>
      <c r="Q46" s="342"/>
      <c r="R46" s="342"/>
      <c r="S46" s="342"/>
      <c r="T46" s="342"/>
      <c r="U46" s="345"/>
    </row>
    <row r="47" spans="1:21">
      <c r="A47" s="358"/>
      <c r="B47" s="358"/>
      <c r="C47" s="358"/>
      <c r="D47" s="358"/>
      <c r="E47" s="358"/>
      <c r="F47" s="358"/>
      <c r="G47" s="358"/>
      <c r="H47" s="361"/>
      <c r="I47" s="361"/>
      <c r="J47" s="348"/>
      <c r="K47" s="351"/>
      <c r="L47" s="351"/>
      <c r="M47" s="348"/>
      <c r="N47" s="351"/>
      <c r="O47" s="354"/>
      <c r="P47" s="342"/>
      <c r="Q47" s="342"/>
      <c r="R47" s="342"/>
      <c r="S47" s="342"/>
      <c r="T47" s="342"/>
      <c r="U47" s="345"/>
    </row>
    <row r="48" spans="1:21">
      <c r="A48" s="358"/>
      <c r="B48" s="358"/>
      <c r="C48" s="358"/>
      <c r="D48" s="358"/>
      <c r="E48" s="358"/>
      <c r="F48" s="358"/>
      <c r="G48" s="358"/>
      <c r="H48" s="361"/>
      <c r="I48" s="361"/>
      <c r="J48" s="348"/>
      <c r="K48" s="351"/>
      <c r="L48" s="351"/>
      <c r="M48" s="348"/>
      <c r="N48" s="351"/>
      <c r="O48" s="354"/>
      <c r="P48" s="342"/>
      <c r="Q48" s="342"/>
      <c r="R48" s="342"/>
      <c r="S48" s="342"/>
      <c r="T48" s="342"/>
      <c r="U48" s="345"/>
    </row>
    <row r="49" spans="1:21" ht="240.75" customHeight="1" thickBot="1">
      <c r="A49" s="359"/>
      <c r="B49" s="359"/>
      <c r="C49" s="359"/>
      <c r="D49" s="359"/>
      <c r="E49" s="359"/>
      <c r="F49" s="359"/>
      <c r="G49" s="359"/>
      <c r="H49" s="362"/>
      <c r="I49" s="362"/>
      <c r="J49" s="349"/>
      <c r="K49" s="352"/>
      <c r="L49" s="352"/>
      <c r="M49" s="349"/>
      <c r="N49" s="352"/>
      <c r="O49" s="355"/>
      <c r="P49" s="343"/>
      <c r="Q49" s="343"/>
      <c r="R49" s="343"/>
      <c r="S49" s="343"/>
      <c r="T49" s="343"/>
      <c r="U49" s="346"/>
    </row>
    <row r="50" spans="1:21" ht="15" customHeight="1">
      <c r="A50" s="357">
        <f>'Mapa Final'!A50</f>
        <v>9</v>
      </c>
      <c r="B50" s="357" t="str">
        <f>'Mapa Final'!B50</f>
        <v>Interrupción o demora en el Servicio Público de Administrar  Justicia</v>
      </c>
      <c r="C50" s="357" t="str">
        <f>'Mapa Final'!C50</f>
        <v>Afectación en la Prestación del Servicio de Justicia</v>
      </c>
      <c r="D50" s="357" t="str">
        <f>'Mapa Final'!D50</f>
        <v>1. Paro por sindicato
2. Huelgas, protestas ciudadana
3. Disturbios o hechos violentos
4.Pandemia
5.Emergencias Ambientales</v>
      </c>
      <c r="E50" s="357" t="str">
        <f>'Mapa Final'!E50</f>
        <v>Suceso de fuerza mayor que imposibilitan la gestión judicial</v>
      </c>
      <c r="F50" s="357" t="str">
        <f>'Mapa Final'!F50</f>
        <v>Posibilidad de  afectación en la Prestación del Servicio de Justicia debido a un suceso de fuerza mayor que imposibilita la gestión judicial</v>
      </c>
      <c r="G50" s="357" t="str">
        <f>'Mapa Final'!G50</f>
        <v>Usuarios, productos y prácticas organizacionales</v>
      </c>
      <c r="H50" s="360" t="str">
        <f>'Mapa Final'!I50</f>
        <v>Media</v>
      </c>
      <c r="I50" s="360" t="str">
        <f>'Mapa Final'!L50</f>
        <v>Moderado</v>
      </c>
      <c r="J50" s="347" t="str">
        <f>'Mapa Final'!N50</f>
        <v>Moderado</v>
      </c>
      <c r="K50" s="350" t="str">
        <f>'Mapa Final'!AA50</f>
        <v>Baja</v>
      </c>
      <c r="L50" s="350" t="str">
        <f>'Mapa Final'!AE50</f>
        <v>Moderado</v>
      </c>
      <c r="M50" s="347" t="str">
        <f>'Mapa Final'!AG50</f>
        <v>Moderado</v>
      </c>
      <c r="N50" s="350" t="str">
        <f>'Mapa Final'!AH50</f>
        <v>Reducir(mitigar)</v>
      </c>
      <c r="O50" s="353" t="s">
        <v>684</v>
      </c>
      <c r="P50" s="356"/>
      <c r="Q50" s="356"/>
      <c r="R50" s="356" t="s">
        <v>678</v>
      </c>
      <c r="S50" s="341">
        <v>45108</v>
      </c>
      <c r="T50" s="341">
        <v>45199</v>
      </c>
      <c r="U50" s="344" t="s">
        <v>685</v>
      </c>
    </row>
    <row r="51" spans="1:21">
      <c r="A51" s="358"/>
      <c r="B51" s="358"/>
      <c r="C51" s="358"/>
      <c r="D51" s="358"/>
      <c r="E51" s="358"/>
      <c r="F51" s="358"/>
      <c r="G51" s="358"/>
      <c r="H51" s="361"/>
      <c r="I51" s="361"/>
      <c r="J51" s="348"/>
      <c r="K51" s="351"/>
      <c r="L51" s="351"/>
      <c r="M51" s="348"/>
      <c r="N51" s="351"/>
      <c r="O51" s="354"/>
      <c r="P51" s="342"/>
      <c r="Q51" s="342"/>
      <c r="R51" s="342"/>
      <c r="S51" s="342"/>
      <c r="T51" s="342"/>
      <c r="U51" s="345"/>
    </row>
    <row r="52" spans="1:21">
      <c r="A52" s="358"/>
      <c r="B52" s="358"/>
      <c r="C52" s="358"/>
      <c r="D52" s="358"/>
      <c r="E52" s="358"/>
      <c r="F52" s="358"/>
      <c r="G52" s="358"/>
      <c r="H52" s="361"/>
      <c r="I52" s="361"/>
      <c r="J52" s="348"/>
      <c r="K52" s="351"/>
      <c r="L52" s="351"/>
      <c r="M52" s="348"/>
      <c r="N52" s="351"/>
      <c r="O52" s="354"/>
      <c r="P52" s="342"/>
      <c r="Q52" s="342"/>
      <c r="R52" s="342"/>
      <c r="S52" s="342"/>
      <c r="T52" s="342"/>
      <c r="U52" s="345"/>
    </row>
    <row r="53" spans="1:21">
      <c r="A53" s="358"/>
      <c r="B53" s="358"/>
      <c r="C53" s="358"/>
      <c r="D53" s="358"/>
      <c r="E53" s="358"/>
      <c r="F53" s="358"/>
      <c r="G53" s="358"/>
      <c r="H53" s="361"/>
      <c r="I53" s="361"/>
      <c r="J53" s="348"/>
      <c r="K53" s="351"/>
      <c r="L53" s="351"/>
      <c r="M53" s="348"/>
      <c r="N53" s="351"/>
      <c r="O53" s="354"/>
      <c r="P53" s="342"/>
      <c r="Q53" s="342"/>
      <c r="R53" s="342"/>
      <c r="S53" s="342"/>
      <c r="T53" s="342"/>
      <c r="U53" s="345"/>
    </row>
    <row r="54" spans="1:21" ht="323.25" customHeight="1" thickBot="1">
      <c r="A54" s="359"/>
      <c r="B54" s="359"/>
      <c r="C54" s="359"/>
      <c r="D54" s="359"/>
      <c r="E54" s="359"/>
      <c r="F54" s="359"/>
      <c r="G54" s="359"/>
      <c r="H54" s="362"/>
      <c r="I54" s="362"/>
      <c r="J54" s="349"/>
      <c r="K54" s="352"/>
      <c r="L54" s="352"/>
      <c r="M54" s="349"/>
      <c r="N54" s="352"/>
      <c r="O54" s="355"/>
      <c r="P54" s="343"/>
      <c r="Q54" s="343"/>
      <c r="R54" s="343"/>
      <c r="S54" s="343"/>
      <c r="T54" s="343"/>
      <c r="U54" s="346"/>
    </row>
    <row r="55" spans="1:21" ht="15" customHeight="1">
      <c r="A55" s="357">
        <f>'Mapa Final'!A55</f>
        <v>10</v>
      </c>
      <c r="B55" s="357" t="str">
        <f>'Mapa Final'!B55</f>
        <v>Inaplicabilidad de la normatividad ambiental vigente</v>
      </c>
      <c r="C55" s="357" t="str">
        <f>'Mapa Final'!C55</f>
        <v>Afectación Ambiental</v>
      </c>
      <c r="D55" s="35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357" t="str">
        <f>'Mapa Final'!E55</f>
        <v>Desconocimiento de los lineamientos ambientales y normatividad vigente ambiental</v>
      </c>
      <c r="F55" s="357" t="str">
        <f>'Mapa Final'!F55</f>
        <v>Posibilidad de afectación ambiental debido al desconocimiento de las lineamientos ambientales y normatividad vigente ambiental</v>
      </c>
      <c r="G55" s="357" t="str">
        <f>'Mapa Final'!G55</f>
        <v>Eventos Ambientales Internos</v>
      </c>
      <c r="H55" s="360" t="str">
        <f>'Mapa Final'!I55</f>
        <v>Media</v>
      </c>
      <c r="I55" s="360" t="str">
        <f>'Mapa Final'!L55</f>
        <v>Moderado</v>
      </c>
      <c r="J55" s="347" t="str">
        <f>'Mapa Final'!N55</f>
        <v>Moderado</v>
      </c>
      <c r="K55" s="350" t="str">
        <f>'Mapa Final'!AA55</f>
        <v>Baja</v>
      </c>
      <c r="L55" s="350" t="str">
        <f>'Mapa Final'!AE55</f>
        <v>Moderado</v>
      </c>
      <c r="M55" s="347" t="str">
        <f>'Mapa Final'!AG55</f>
        <v>Moderado</v>
      </c>
      <c r="N55" s="350" t="str">
        <f>'Mapa Final'!AH55</f>
        <v>Aceptar</v>
      </c>
      <c r="O55" s="353" t="s">
        <v>516</v>
      </c>
      <c r="P55" s="356"/>
      <c r="Q55" s="356"/>
      <c r="R55" s="356" t="s">
        <v>678</v>
      </c>
      <c r="S55" s="341">
        <v>45108</v>
      </c>
      <c r="T55" s="341">
        <v>45199</v>
      </c>
      <c r="U55" s="344" t="s">
        <v>477</v>
      </c>
    </row>
    <row r="56" spans="1:21">
      <c r="A56" s="358"/>
      <c r="B56" s="358"/>
      <c r="C56" s="358"/>
      <c r="D56" s="358"/>
      <c r="E56" s="358"/>
      <c r="F56" s="358"/>
      <c r="G56" s="358"/>
      <c r="H56" s="361"/>
      <c r="I56" s="361"/>
      <c r="J56" s="348"/>
      <c r="K56" s="351"/>
      <c r="L56" s="351"/>
      <c r="M56" s="348"/>
      <c r="N56" s="351"/>
      <c r="O56" s="354"/>
      <c r="P56" s="342"/>
      <c r="Q56" s="342"/>
      <c r="R56" s="342"/>
      <c r="S56" s="342"/>
      <c r="T56" s="342"/>
      <c r="U56" s="345"/>
    </row>
    <row r="57" spans="1:21">
      <c r="A57" s="358"/>
      <c r="B57" s="358"/>
      <c r="C57" s="358"/>
      <c r="D57" s="358"/>
      <c r="E57" s="358"/>
      <c r="F57" s="358"/>
      <c r="G57" s="358"/>
      <c r="H57" s="361"/>
      <c r="I57" s="361"/>
      <c r="J57" s="348"/>
      <c r="K57" s="351"/>
      <c r="L57" s="351"/>
      <c r="M57" s="348"/>
      <c r="N57" s="351"/>
      <c r="O57" s="354"/>
      <c r="P57" s="342"/>
      <c r="Q57" s="342"/>
      <c r="R57" s="342"/>
      <c r="S57" s="342"/>
      <c r="T57" s="342"/>
      <c r="U57" s="345"/>
    </row>
    <row r="58" spans="1:21">
      <c r="A58" s="358"/>
      <c r="B58" s="358"/>
      <c r="C58" s="358"/>
      <c r="D58" s="358"/>
      <c r="E58" s="358"/>
      <c r="F58" s="358"/>
      <c r="G58" s="358"/>
      <c r="H58" s="361"/>
      <c r="I58" s="361"/>
      <c r="J58" s="348"/>
      <c r="K58" s="351"/>
      <c r="L58" s="351"/>
      <c r="M58" s="348"/>
      <c r="N58" s="351"/>
      <c r="O58" s="354"/>
      <c r="P58" s="342"/>
      <c r="Q58" s="342"/>
      <c r="R58" s="342"/>
      <c r="S58" s="342"/>
      <c r="T58" s="342"/>
      <c r="U58" s="345"/>
    </row>
    <row r="59" spans="1:21" ht="279" customHeight="1" thickBot="1">
      <c r="A59" s="359"/>
      <c r="B59" s="359"/>
      <c r="C59" s="359"/>
      <c r="D59" s="359"/>
      <c r="E59" s="359"/>
      <c r="F59" s="359"/>
      <c r="G59" s="359"/>
      <c r="H59" s="362"/>
      <c r="I59" s="362"/>
      <c r="J59" s="349"/>
      <c r="K59" s="352"/>
      <c r="L59" s="352"/>
      <c r="M59" s="349"/>
      <c r="N59" s="352"/>
      <c r="O59" s="355"/>
      <c r="P59" s="343"/>
      <c r="Q59" s="343"/>
      <c r="R59" s="343"/>
      <c r="S59" s="343"/>
      <c r="T59" s="343"/>
      <c r="U59" s="346"/>
    </row>
    <row r="60" spans="1:21" ht="15" customHeight="1">
      <c r="A60" s="357">
        <f>'Mapa Final'!A60</f>
        <v>11</v>
      </c>
      <c r="B60" s="357" t="str">
        <f>'Mapa Final'!B60</f>
        <v>Descertificación</v>
      </c>
      <c r="C60" s="357" t="str">
        <f>'Mapa Final'!C60</f>
        <v>Incumplimiento de las metas establecidas</v>
      </c>
      <c r="D60" s="357" t="str">
        <f>'Mapa Final'!D60</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0" s="357" t="str">
        <f>'Mapa Final'!E60</f>
        <v>Desconocimiento de los lineamientos calidad y normatividad vigente de calidad</v>
      </c>
      <c r="F60" s="357" t="str">
        <f>'Mapa Final'!F60</f>
        <v>Posibilidad de Incumpliemiento en las Metas Establecidas por Desconocimiento de los lineamientos calidad y normatividad vigente de calidad</v>
      </c>
      <c r="G60" s="357" t="str">
        <f>'Mapa Final'!G60</f>
        <v>Ejecución y Administración de Procesos</v>
      </c>
      <c r="H60" s="360" t="str">
        <f>'Mapa Final'!I60</f>
        <v>Muy Baja</v>
      </c>
      <c r="I60" s="360" t="str">
        <f>'Mapa Final'!L60</f>
        <v>Mayor</v>
      </c>
      <c r="J60" s="347" t="str">
        <f>'Mapa Final'!N60</f>
        <v xml:space="preserve">Alto </v>
      </c>
      <c r="K60" s="350" t="str">
        <f>'Mapa Final'!AA60</f>
        <v>Muy Baja</v>
      </c>
      <c r="L60" s="350" t="str">
        <f>'Mapa Final'!AE60</f>
        <v>Moderado</v>
      </c>
      <c r="M60" s="347" t="str">
        <f>'Mapa Final'!AG60</f>
        <v>Moderado</v>
      </c>
      <c r="N60" s="350" t="str">
        <f>'Mapa Final'!AH60</f>
        <v>Aceptar</v>
      </c>
      <c r="O60" s="353" t="s">
        <v>517</v>
      </c>
      <c r="P60" s="356"/>
      <c r="Q60" s="356"/>
      <c r="R60" s="356" t="s">
        <v>678</v>
      </c>
      <c r="S60" s="341">
        <v>45108</v>
      </c>
      <c r="T60" s="341">
        <v>45199</v>
      </c>
      <c r="U60" s="344" t="s">
        <v>477</v>
      </c>
    </row>
    <row r="61" spans="1:21">
      <c r="A61" s="358"/>
      <c r="B61" s="358"/>
      <c r="C61" s="358"/>
      <c r="D61" s="358"/>
      <c r="E61" s="358"/>
      <c r="F61" s="358"/>
      <c r="G61" s="358"/>
      <c r="H61" s="361"/>
      <c r="I61" s="361"/>
      <c r="J61" s="348"/>
      <c r="K61" s="351"/>
      <c r="L61" s="351"/>
      <c r="M61" s="348"/>
      <c r="N61" s="351"/>
      <c r="O61" s="354"/>
      <c r="P61" s="342"/>
      <c r="Q61" s="342"/>
      <c r="R61" s="342"/>
      <c r="S61" s="342"/>
      <c r="T61" s="342"/>
      <c r="U61" s="345"/>
    </row>
    <row r="62" spans="1:21">
      <c r="A62" s="358"/>
      <c r="B62" s="358"/>
      <c r="C62" s="358"/>
      <c r="D62" s="358"/>
      <c r="E62" s="358"/>
      <c r="F62" s="358"/>
      <c r="G62" s="358"/>
      <c r="H62" s="361"/>
      <c r="I62" s="361"/>
      <c r="J62" s="348"/>
      <c r="K62" s="351"/>
      <c r="L62" s="351"/>
      <c r="M62" s="348"/>
      <c r="N62" s="351"/>
      <c r="O62" s="354"/>
      <c r="P62" s="342"/>
      <c r="Q62" s="342"/>
      <c r="R62" s="342"/>
      <c r="S62" s="342"/>
      <c r="T62" s="342"/>
      <c r="U62" s="345"/>
    </row>
    <row r="63" spans="1:21">
      <c r="A63" s="358"/>
      <c r="B63" s="358"/>
      <c r="C63" s="358"/>
      <c r="D63" s="358"/>
      <c r="E63" s="358"/>
      <c r="F63" s="358"/>
      <c r="G63" s="358"/>
      <c r="H63" s="361"/>
      <c r="I63" s="361"/>
      <c r="J63" s="348"/>
      <c r="K63" s="351"/>
      <c r="L63" s="351"/>
      <c r="M63" s="348"/>
      <c r="N63" s="351"/>
      <c r="O63" s="354"/>
      <c r="P63" s="342"/>
      <c r="Q63" s="342"/>
      <c r="R63" s="342"/>
      <c r="S63" s="342"/>
      <c r="T63" s="342"/>
      <c r="U63" s="345"/>
    </row>
    <row r="64" spans="1:21" ht="210" customHeight="1" thickBot="1">
      <c r="A64" s="359"/>
      <c r="B64" s="359"/>
      <c r="C64" s="359"/>
      <c r="D64" s="359"/>
      <c r="E64" s="359"/>
      <c r="F64" s="359"/>
      <c r="G64" s="359"/>
      <c r="H64" s="362"/>
      <c r="I64" s="362"/>
      <c r="J64" s="349"/>
      <c r="K64" s="352"/>
      <c r="L64" s="352"/>
      <c r="M64" s="349"/>
      <c r="N64" s="352"/>
      <c r="O64" s="355"/>
      <c r="P64" s="343"/>
      <c r="Q64" s="343"/>
      <c r="R64" s="343"/>
      <c r="S64" s="343"/>
      <c r="T64" s="343"/>
      <c r="U64" s="346"/>
    </row>
    <row r="76" spans="15:15" ht="15.75" thickBot="1"/>
    <row r="77" spans="15:15">
      <c r="O77" s="353" t="s">
        <v>474</v>
      </c>
    </row>
    <row r="78" spans="15:15">
      <c r="O78" s="354"/>
    </row>
    <row r="79" spans="15:15">
      <c r="O79" s="354"/>
    </row>
    <row r="80" spans="15:15">
      <c r="O80" s="354"/>
    </row>
    <row r="81" spans="15:15" ht="15.75" thickBot="1">
      <c r="O81" s="355"/>
    </row>
  </sheetData>
  <mergeCells count="252">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R10:R14"/>
    <mergeCell ref="S10:S14"/>
    <mergeCell ref="T10:T14"/>
    <mergeCell ref="U10:U14"/>
    <mergeCell ref="W10:W14"/>
    <mergeCell ref="A15:A19"/>
    <mergeCell ref="B15:B19"/>
    <mergeCell ref="C15:C19"/>
    <mergeCell ref="D15:D19"/>
    <mergeCell ref="E15:E19"/>
    <mergeCell ref="L10:L14"/>
    <mergeCell ref="M10:M14"/>
    <mergeCell ref="N10:N14"/>
    <mergeCell ref="O10:O14"/>
    <mergeCell ref="P10:P14"/>
    <mergeCell ref="Q10:Q14"/>
    <mergeCell ref="F10:F14"/>
    <mergeCell ref="G10:G14"/>
    <mergeCell ref="H10:H14"/>
    <mergeCell ref="I10:I14"/>
    <mergeCell ref="J10:J14"/>
    <mergeCell ref="K10:K14"/>
    <mergeCell ref="L20:L24"/>
    <mergeCell ref="R15:R19"/>
    <mergeCell ref="S15:S19"/>
    <mergeCell ref="T15:T19"/>
    <mergeCell ref="U15:U19"/>
    <mergeCell ref="A20:A24"/>
    <mergeCell ref="B20:B24"/>
    <mergeCell ref="C20:C24"/>
    <mergeCell ref="D20:D24"/>
    <mergeCell ref="E20:E24"/>
    <mergeCell ref="F20:F24"/>
    <mergeCell ref="L15:L19"/>
    <mergeCell ref="M15:M19"/>
    <mergeCell ref="N15:N19"/>
    <mergeCell ref="O15:O19"/>
    <mergeCell ref="P15:P19"/>
    <mergeCell ref="Q15:Q19"/>
    <mergeCell ref="F15:F19"/>
    <mergeCell ref="G15:G19"/>
    <mergeCell ref="H15:H19"/>
    <mergeCell ref="I15:I19"/>
    <mergeCell ref="J15:J19"/>
    <mergeCell ref="K15:K19"/>
    <mergeCell ref="K25:K29"/>
    <mergeCell ref="L25:L29"/>
    <mergeCell ref="M25:M29"/>
    <mergeCell ref="S20:S24"/>
    <mergeCell ref="T20:T24"/>
    <mergeCell ref="U20:U24"/>
    <mergeCell ref="A25:A29"/>
    <mergeCell ref="B25:B29"/>
    <mergeCell ref="C25:C29"/>
    <mergeCell ref="D25:D29"/>
    <mergeCell ref="E25:E29"/>
    <mergeCell ref="F25:F29"/>
    <mergeCell ref="G25:G29"/>
    <mergeCell ref="M20:M24"/>
    <mergeCell ref="N20:N24"/>
    <mergeCell ref="O20:O24"/>
    <mergeCell ref="P20:P24"/>
    <mergeCell ref="Q20:Q24"/>
    <mergeCell ref="R20:R24"/>
    <mergeCell ref="G20:G24"/>
    <mergeCell ref="H20:H24"/>
    <mergeCell ref="I20:I24"/>
    <mergeCell ref="J20:J24"/>
    <mergeCell ref="K20:K24"/>
    <mergeCell ref="J30:J34"/>
    <mergeCell ref="K30:K34"/>
    <mergeCell ref="L30:L34"/>
    <mergeCell ref="M30:M34"/>
    <mergeCell ref="N30:N34"/>
    <mergeCell ref="T25:T29"/>
    <mergeCell ref="U25:U29"/>
    <mergeCell ref="A30:A34"/>
    <mergeCell ref="B30:B34"/>
    <mergeCell ref="C30:C34"/>
    <mergeCell ref="D30:D34"/>
    <mergeCell ref="E30:E34"/>
    <mergeCell ref="F30:F34"/>
    <mergeCell ref="G30:G34"/>
    <mergeCell ref="H30:H34"/>
    <mergeCell ref="N25:N29"/>
    <mergeCell ref="O25:O29"/>
    <mergeCell ref="P25:P29"/>
    <mergeCell ref="Q25:Q29"/>
    <mergeCell ref="R25:R29"/>
    <mergeCell ref="S25:S29"/>
    <mergeCell ref="H25:H29"/>
    <mergeCell ref="I25:I29"/>
    <mergeCell ref="J25:J29"/>
    <mergeCell ref="U35:U39"/>
    <mergeCell ref="J35:J39"/>
    <mergeCell ref="K35:K39"/>
    <mergeCell ref="L35:L39"/>
    <mergeCell ref="M35:M39"/>
    <mergeCell ref="N35:N39"/>
    <mergeCell ref="O35:O39"/>
    <mergeCell ref="U30:U34"/>
    <mergeCell ref="A35:A39"/>
    <mergeCell ref="B35:B39"/>
    <mergeCell ref="C35:C39"/>
    <mergeCell ref="D35:D39"/>
    <mergeCell ref="E35:E39"/>
    <mergeCell ref="F35:F39"/>
    <mergeCell ref="G35:G39"/>
    <mergeCell ref="H35:H39"/>
    <mergeCell ref="I35:I39"/>
    <mergeCell ref="O30:O34"/>
    <mergeCell ref="P30:P34"/>
    <mergeCell ref="Q30:Q34"/>
    <mergeCell ref="R30:R34"/>
    <mergeCell ref="S30:S34"/>
    <mergeCell ref="T30:T34"/>
    <mergeCell ref="I30:I34"/>
    <mergeCell ref="C40:C44"/>
    <mergeCell ref="D40:D44"/>
    <mergeCell ref="E40:E44"/>
    <mergeCell ref="F40:F44"/>
    <mergeCell ref="P35:P39"/>
    <mergeCell ref="Q35:Q39"/>
    <mergeCell ref="R35:R39"/>
    <mergeCell ref="S35:S39"/>
    <mergeCell ref="T35:T39"/>
    <mergeCell ref="S40:S44"/>
    <mergeCell ref="T40:T44"/>
    <mergeCell ref="U40:U44"/>
    <mergeCell ref="A45:A49"/>
    <mergeCell ref="B45:B49"/>
    <mergeCell ref="C45:C49"/>
    <mergeCell ref="D45:D49"/>
    <mergeCell ref="E45:E49"/>
    <mergeCell ref="F45:F49"/>
    <mergeCell ref="G45:G49"/>
    <mergeCell ref="M40:M44"/>
    <mergeCell ref="N40:N44"/>
    <mergeCell ref="O40:O44"/>
    <mergeCell ref="P40:P44"/>
    <mergeCell ref="Q40:Q44"/>
    <mergeCell ref="R40:R44"/>
    <mergeCell ref="G40:G44"/>
    <mergeCell ref="H40:H44"/>
    <mergeCell ref="I40:I44"/>
    <mergeCell ref="J40:J44"/>
    <mergeCell ref="K40:K44"/>
    <mergeCell ref="L40:L44"/>
    <mergeCell ref="A40:A44"/>
    <mergeCell ref="B40:B44"/>
    <mergeCell ref="T45:T49"/>
    <mergeCell ref="U45:U49"/>
    <mergeCell ref="A50:A54"/>
    <mergeCell ref="B50:B54"/>
    <mergeCell ref="C50:C54"/>
    <mergeCell ref="D50:D54"/>
    <mergeCell ref="E50:E54"/>
    <mergeCell ref="F50:F54"/>
    <mergeCell ref="G50:G54"/>
    <mergeCell ref="H50:H54"/>
    <mergeCell ref="N45:N49"/>
    <mergeCell ref="O45:O49"/>
    <mergeCell ref="P45:P49"/>
    <mergeCell ref="Q45:Q49"/>
    <mergeCell ref="R45:R49"/>
    <mergeCell ref="S45:S49"/>
    <mergeCell ref="H45:H49"/>
    <mergeCell ref="I45:I49"/>
    <mergeCell ref="J45:J49"/>
    <mergeCell ref="K45:K49"/>
    <mergeCell ref="L45:L49"/>
    <mergeCell ref="M45:M49"/>
    <mergeCell ref="U50:U54"/>
    <mergeCell ref="A55:A59"/>
    <mergeCell ref="B55:B59"/>
    <mergeCell ref="C55:C59"/>
    <mergeCell ref="D55:D59"/>
    <mergeCell ref="E55:E59"/>
    <mergeCell ref="F55:F59"/>
    <mergeCell ref="G55:G59"/>
    <mergeCell ref="H55:H59"/>
    <mergeCell ref="I55:I59"/>
    <mergeCell ref="O50:O54"/>
    <mergeCell ref="P50:P54"/>
    <mergeCell ref="Q50:Q54"/>
    <mergeCell ref="R50:R54"/>
    <mergeCell ref="S50:S54"/>
    <mergeCell ref="T50:T54"/>
    <mergeCell ref="I50:I54"/>
    <mergeCell ref="J50:J54"/>
    <mergeCell ref="K50:K54"/>
    <mergeCell ref="L50:L54"/>
    <mergeCell ref="M50:M54"/>
    <mergeCell ref="N50:N54"/>
    <mergeCell ref="P55:P59"/>
    <mergeCell ref="Q55:Q59"/>
    <mergeCell ref="R55:R59"/>
    <mergeCell ref="S55:S59"/>
    <mergeCell ref="T55:T59"/>
    <mergeCell ref="U55:U59"/>
    <mergeCell ref="J55:J59"/>
    <mergeCell ref="K55:K59"/>
    <mergeCell ref="L55:L59"/>
    <mergeCell ref="M55:M59"/>
    <mergeCell ref="N55:N59"/>
    <mergeCell ref="O55:O59"/>
    <mergeCell ref="G60:G64"/>
    <mergeCell ref="H60:H64"/>
    <mergeCell ref="I60:I64"/>
    <mergeCell ref="J60:J64"/>
    <mergeCell ref="K60:K64"/>
    <mergeCell ref="L60:L64"/>
    <mergeCell ref="A60:A64"/>
    <mergeCell ref="B60:B64"/>
    <mergeCell ref="C60:C64"/>
    <mergeCell ref="D60:D64"/>
    <mergeCell ref="E60:E64"/>
    <mergeCell ref="F60:F64"/>
    <mergeCell ref="S60:S64"/>
    <mergeCell ref="T60:T64"/>
    <mergeCell ref="U60:U64"/>
    <mergeCell ref="O77:O81"/>
    <mergeCell ref="M60:M64"/>
    <mergeCell ref="N60:N64"/>
    <mergeCell ref="O60:O64"/>
    <mergeCell ref="P60:P64"/>
    <mergeCell ref="Q60:Q64"/>
    <mergeCell ref="R60:R64"/>
  </mergeCells>
  <conditionalFormatting sqref="D8:G8 H7 H65:J1048576 A7:B7">
    <cfRule type="containsText" dxfId="1522" priority="774" operator="containsText" text="3- Moderado">
      <formula>NOT(ISERROR(SEARCH("3- Moderado",A7)))</formula>
    </cfRule>
    <cfRule type="containsText" dxfId="1521" priority="775" operator="containsText" text="6- Moderado">
      <formula>NOT(ISERROR(SEARCH("6- Moderado",A7)))</formula>
    </cfRule>
    <cfRule type="containsText" dxfId="1520" priority="776" operator="containsText" text="4- Moderado">
      <formula>NOT(ISERROR(SEARCH("4- Moderado",A7)))</formula>
    </cfRule>
    <cfRule type="containsText" dxfId="1519" priority="777" operator="containsText" text="3- Bajo">
      <formula>NOT(ISERROR(SEARCH("3- Bajo",A7)))</formula>
    </cfRule>
    <cfRule type="containsText" dxfId="1518" priority="778" operator="containsText" text="4- Bajo">
      <formula>NOT(ISERROR(SEARCH("4- Bajo",A7)))</formula>
    </cfRule>
    <cfRule type="containsText" dxfId="1517" priority="779" operator="containsText" text="1- Bajo">
      <formula>NOT(ISERROR(SEARCH("1- Bajo",A7)))</formula>
    </cfRule>
  </conditionalFormatting>
  <conditionalFormatting sqref="H8:J8">
    <cfRule type="containsText" dxfId="1516" priority="767" operator="containsText" text="3- Moderado">
      <formula>NOT(ISERROR(SEARCH("3- Moderado",H8)))</formula>
    </cfRule>
    <cfRule type="containsText" dxfId="1515" priority="768" operator="containsText" text="6- Moderado">
      <formula>NOT(ISERROR(SEARCH("6- Moderado",H8)))</formula>
    </cfRule>
    <cfRule type="containsText" dxfId="1514" priority="769" operator="containsText" text="4- Moderado">
      <formula>NOT(ISERROR(SEARCH("4- Moderado",H8)))</formula>
    </cfRule>
    <cfRule type="containsText" dxfId="1513" priority="770" operator="containsText" text="3- Bajo">
      <formula>NOT(ISERROR(SEARCH("3- Bajo",H8)))</formula>
    </cfRule>
    <cfRule type="containsText" dxfId="1512" priority="771" operator="containsText" text="4- Bajo">
      <formula>NOT(ISERROR(SEARCH("4- Bajo",H8)))</formula>
    </cfRule>
    <cfRule type="containsText" dxfId="1511" priority="773" operator="containsText" text="1- Bajo">
      <formula>NOT(ISERROR(SEARCH("1- Bajo",H8)))</formula>
    </cfRule>
  </conditionalFormatting>
  <conditionalFormatting sqref="J8 J65:J1048576">
    <cfRule type="containsText" dxfId="1510" priority="756" operator="containsText" text="25- Extremo">
      <formula>NOT(ISERROR(SEARCH("25- Extremo",J8)))</formula>
    </cfRule>
    <cfRule type="containsText" dxfId="1509" priority="757" operator="containsText" text="20- Extremo">
      <formula>NOT(ISERROR(SEARCH("20- Extremo",J8)))</formula>
    </cfRule>
    <cfRule type="containsText" dxfId="1508" priority="758" operator="containsText" text="15- Extremo">
      <formula>NOT(ISERROR(SEARCH("15- Extremo",J8)))</formula>
    </cfRule>
    <cfRule type="containsText" dxfId="1507" priority="759" operator="containsText" text="10- Extremo">
      <formula>NOT(ISERROR(SEARCH("10- Extremo",J8)))</formula>
    </cfRule>
    <cfRule type="containsText" dxfId="1506" priority="760" operator="containsText" text="5- Extremo">
      <formula>NOT(ISERROR(SEARCH("5- Extremo",J8)))</formula>
    </cfRule>
    <cfRule type="containsText" dxfId="1505" priority="761" operator="containsText" text="12- Alto">
      <formula>NOT(ISERROR(SEARCH("12- Alto",J8)))</formula>
    </cfRule>
    <cfRule type="containsText" dxfId="1504" priority="762" operator="containsText" text="10- Alto">
      <formula>NOT(ISERROR(SEARCH("10- Alto",J8)))</formula>
    </cfRule>
    <cfRule type="containsText" dxfId="1503" priority="763" operator="containsText" text="9- Alto">
      <formula>NOT(ISERROR(SEARCH("9- Alto",J8)))</formula>
    </cfRule>
    <cfRule type="containsText" dxfId="1502" priority="764" operator="containsText" text="8- Alto">
      <formula>NOT(ISERROR(SEARCH("8- Alto",J8)))</formula>
    </cfRule>
    <cfRule type="containsText" dxfId="1501" priority="765" operator="containsText" text="5- Alto">
      <formula>NOT(ISERROR(SEARCH("5- Alto",J8)))</formula>
    </cfRule>
    <cfRule type="containsText" dxfId="1500" priority="766" operator="containsText" text="4- Alto">
      <formula>NOT(ISERROR(SEARCH("4- Alto",J8)))</formula>
    </cfRule>
    <cfRule type="containsText" dxfId="1499" priority="772" operator="containsText" text="2- Bajo">
      <formula>NOT(ISERROR(SEARCH("2- Bajo",J8)))</formula>
    </cfRule>
  </conditionalFormatting>
  <conditionalFormatting sqref="K8">
    <cfRule type="containsText" dxfId="1498" priority="750" operator="containsText" text="3- Moderado">
      <formula>NOT(ISERROR(SEARCH("3- Moderado",K8)))</formula>
    </cfRule>
    <cfRule type="containsText" dxfId="1497" priority="751" operator="containsText" text="6- Moderado">
      <formula>NOT(ISERROR(SEARCH("6- Moderado",K8)))</formula>
    </cfRule>
    <cfRule type="containsText" dxfId="1496" priority="752" operator="containsText" text="4- Moderado">
      <formula>NOT(ISERROR(SEARCH("4- Moderado",K8)))</formula>
    </cfRule>
    <cfRule type="containsText" dxfId="1495" priority="753" operator="containsText" text="3- Bajo">
      <formula>NOT(ISERROR(SEARCH("3- Bajo",K8)))</formula>
    </cfRule>
    <cfRule type="containsText" dxfId="1494" priority="754" operator="containsText" text="4- Bajo">
      <formula>NOT(ISERROR(SEARCH("4- Bajo",K8)))</formula>
    </cfRule>
    <cfRule type="containsText" dxfId="1493" priority="755" operator="containsText" text="1- Bajo">
      <formula>NOT(ISERROR(SEARCH("1- Bajo",K8)))</formula>
    </cfRule>
  </conditionalFormatting>
  <conditionalFormatting sqref="L8">
    <cfRule type="containsText" dxfId="1492" priority="744" operator="containsText" text="3- Moderado">
      <formula>NOT(ISERROR(SEARCH("3- Moderado",L8)))</formula>
    </cfRule>
    <cfRule type="containsText" dxfId="1491" priority="745" operator="containsText" text="6- Moderado">
      <formula>NOT(ISERROR(SEARCH("6- Moderado",L8)))</formula>
    </cfRule>
    <cfRule type="containsText" dxfId="1490" priority="746" operator="containsText" text="4- Moderado">
      <formula>NOT(ISERROR(SEARCH("4- Moderado",L8)))</formula>
    </cfRule>
    <cfRule type="containsText" dxfId="1489" priority="747" operator="containsText" text="3- Bajo">
      <formula>NOT(ISERROR(SEARCH("3- Bajo",L8)))</formula>
    </cfRule>
    <cfRule type="containsText" dxfId="1488" priority="748" operator="containsText" text="4- Bajo">
      <formula>NOT(ISERROR(SEARCH("4- Bajo",L8)))</formula>
    </cfRule>
    <cfRule type="containsText" dxfId="1487" priority="749" operator="containsText" text="1- Bajo">
      <formula>NOT(ISERROR(SEARCH("1- Bajo",L8)))</formula>
    </cfRule>
  </conditionalFormatting>
  <conditionalFormatting sqref="M8">
    <cfRule type="containsText" dxfId="1486" priority="738" operator="containsText" text="3- Moderado">
      <formula>NOT(ISERROR(SEARCH("3- Moderado",M8)))</formula>
    </cfRule>
    <cfRule type="containsText" dxfId="1485" priority="739" operator="containsText" text="6- Moderado">
      <formula>NOT(ISERROR(SEARCH("6- Moderado",M8)))</formula>
    </cfRule>
    <cfRule type="containsText" dxfId="1484" priority="740" operator="containsText" text="4- Moderado">
      <formula>NOT(ISERROR(SEARCH("4- Moderado",M8)))</formula>
    </cfRule>
    <cfRule type="containsText" dxfId="1483" priority="741" operator="containsText" text="3- Bajo">
      <formula>NOT(ISERROR(SEARCH("3- Bajo",M8)))</formula>
    </cfRule>
    <cfRule type="containsText" dxfId="1482" priority="742" operator="containsText" text="4- Bajo">
      <formula>NOT(ISERROR(SEARCH("4- Bajo",M8)))</formula>
    </cfRule>
    <cfRule type="containsText" dxfId="1481" priority="743" operator="containsText" text="1- Bajo">
      <formula>NOT(ISERROR(SEARCH("1- Bajo",M8)))</formula>
    </cfRule>
  </conditionalFormatting>
  <conditionalFormatting sqref="K10:L10">
    <cfRule type="containsText" dxfId="1480" priority="732" operator="containsText" text="3- Moderado">
      <formula>NOT(ISERROR(SEARCH("3- Moderado",K10)))</formula>
    </cfRule>
    <cfRule type="containsText" dxfId="1479" priority="733" operator="containsText" text="6- Moderado">
      <formula>NOT(ISERROR(SEARCH("6- Moderado",K10)))</formula>
    </cfRule>
    <cfRule type="containsText" dxfId="1478" priority="734" operator="containsText" text="4- Moderado">
      <formula>NOT(ISERROR(SEARCH("4- Moderado",K10)))</formula>
    </cfRule>
    <cfRule type="containsText" dxfId="1477" priority="735" operator="containsText" text="3- Bajo">
      <formula>NOT(ISERROR(SEARCH("3- Bajo",K10)))</formula>
    </cfRule>
    <cfRule type="containsText" dxfId="1476" priority="736" operator="containsText" text="4- Bajo">
      <formula>NOT(ISERROR(SEARCH("4- Bajo",K10)))</formula>
    </cfRule>
    <cfRule type="containsText" dxfId="1475" priority="737" operator="containsText" text="1- Bajo">
      <formula>NOT(ISERROR(SEARCH("1- Bajo",K10)))</formula>
    </cfRule>
  </conditionalFormatting>
  <conditionalFormatting sqref="H10:I10">
    <cfRule type="containsText" dxfId="1474" priority="726" operator="containsText" text="3- Moderado">
      <formula>NOT(ISERROR(SEARCH("3- Moderado",H10)))</formula>
    </cfRule>
    <cfRule type="containsText" dxfId="1473" priority="727" operator="containsText" text="6- Moderado">
      <formula>NOT(ISERROR(SEARCH("6- Moderado",H10)))</formula>
    </cfRule>
    <cfRule type="containsText" dxfId="1472" priority="728" operator="containsText" text="4- Moderado">
      <formula>NOT(ISERROR(SEARCH("4- Moderado",H10)))</formula>
    </cfRule>
    <cfRule type="containsText" dxfId="1471" priority="729" operator="containsText" text="3- Bajo">
      <formula>NOT(ISERROR(SEARCH("3- Bajo",H10)))</formula>
    </cfRule>
    <cfRule type="containsText" dxfId="1470" priority="730" operator="containsText" text="4- Bajo">
      <formula>NOT(ISERROR(SEARCH("4- Bajo",H10)))</formula>
    </cfRule>
    <cfRule type="containsText" dxfId="1469" priority="731" operator="containsText" text="1- Bajo">
      <formula>NOT(ISERROR(SEARCH("1- Bajo",H10)))</formula>
    </cfRule>
  </conditionalFormatting>
  <conditionalFormatting sqref="A10">
    <cfRule type="containsText" dxfId="1468" priority="720" operator="containsText" text="3- Moderado">
      <formula>NOT(ISERROR(SEARCH("3- Moderado",A10)))</formula>
    </cfRule>
    <cfRule type="containsText" dxfId="1467" priority="721" operator="containsText" text="6- Moderado">
      <formula>NOT(ISERROR(SEARCH("6- Moderado",A10)))</formula>
    </cfRule>
    <cfRule type="containsText" dxfId="1466" priority="722" operator="containsText" text="4- Moderado">
      <formula>NOT(ISERROR(SEARCH("4- Moderado",A10)))</formula>
    </cfRule>
    <cfRule type="containsText" dxfId="1465" priority="723" operator="containsText" text="3- Bajo">
      <formula>NOT(ISERROR(SEARCH("3- Bajo",A10)))</formula>
    </cfRule>
    <cfRule type="containsText" dxfId="1464" priority="724" operator="containsText" text="4- Bajo">
      <formula>NOT(ISERROR(SEARCH("4- Bajo",A10)))</formula>
    </cfRule>
    <cfRule type="containsText" dxfId="1463" priority="725" operator="containsText" text="1- Bajo">
      <formula>NOT(ISERROR(SEARCH("1- Bajo",A10)))</formula>
    </cfRule>
  </conditionalFormatting>
  <conditionalFormatting sqref="J10:J14">
    <cfRule type="containsText" dxfId="1462" priority="715" operator="containsText" text="Bajo">
      <formula>NOT(ISERROR(SEARCH("Bajo",J10)))</formula>
    </cfRule>
    <cfRule type="containsText" dxfId="1461" priority="716" operator="containsText" text="Moderado">
      <formula>NOT(ISERROR(SEARCH("Moderado",J10)))</formula>
    </cfRule>
    <cfRule type="containsText" dxfId="1460" priority="717" operator="containsText" text="Alto">
      <formula>NOT(ISERROR(SEARCH("Alto",J10)))</formula>
    </cfRule>
    <cfRule type="containsText" dxfId="1459" priority="718" operator="containsText" text="Extremo">
      <formula>NOT(ISERROR(SEARCH("Extremo",J10)))</formula>
    </cfRule>
    <cfRule type="colorScale" priority="719">
      <colorScale>
        <cfvo type="min"/>
        <cfvo type="max"/>
        <color rgb="FFFF7128"/>
        <color rgb="FFFFEF9C"/>
      </colorScale>
    </cfRule>
  </conditionalFormatting>
  <conditionalFormatting sqref="M10:M14">
    <cfRule type="containsText" dxfId="1458" priority="690" operator="containsText" text="Moderado">
      <formula>NOT(ISERROR(SEARCH("Moderado",M10)))</formula>
    </cfRule>
    <cfRule type="containsText" dxfId="1457" priority="710" operator="containsText" text="Bajo">
      <formula>NOT(ISERROR(SEARCH("Bajo",M10)))</formula>
    </cfRule>
    <cfRule type="containsText" dxfId="1456" priority="711" operator="containsText" text="Moderado">
      <formula>NOT(ISERROR(SEARCH("Moderado",M10)))</formula>
    </cfRule>
    <cfRule type="containsText" dxfId="1455" priority="712" operator="containsText" text="Alto">
      <formula>NOT(ISERROR(SEARCH("Alto",M10)))</formula>
    </cfRule>
    <cfRule type="containsText" dxfId="1454" priority="713" operator="containsText" text="Extremo">
      <formula>NOT(ISERROR(SEARCH("Extremo",M10)))</formula>
    </cfRule>
    <cfRule type="colorScale" priority="714">
      <colorScale>
        <cfvo type="min"/>
        <cfvo type="max"/>
        <color rgb="FFFF7128"/>
        <color rgb="FFFFEF9C"/>
      </colorScale>
    </cfRule>
  </conditionalFormatting>
  <conditionalFormatting sqref="N10">
    <cfRule type="containsText" dxfId="1453" priority="704" operator="containsText" text="3- Moderado">
      <formula>NOT(ISERROR(SEARCH("3- Moderado",N10)))</formula>
    </cfRule>
    <cfRule type="containsText" dxfId="1452" priority="705" operator="containsText" text="6- Moderado">
      <formula>NOT(ISERROR(SEARCH("6- Moderado",N10)))</formula>
    </cfRule>
    <cfRule type="containsText" dxfId="1451" priority="706" operator="containsText" text="4- Moderado">
      <formula>NOT(ISERROR(SEARCH("4- Moderado",N10)))</formula>
    </cfRule>
    <cfRule type="containsText" dxfId="1450" priority="707" operator="containsText" text="3- Bajo">
      <formula>NOT(ISERROR(SEARCH("3- Bajo",N10)))</formula>
    </cfRule>
    <cfRule type="containsText" dxfId="1449" priority="708" operator="containsText" text="4- Bajo">
      <formula>NOT(ISERROR(SEARCH("4- Bajo",N10)))</formula>
    </cfRule>
    <cfRule type="containsText" dxfId="1448" priority="709" operator="containsText" text="1- Bajo">
      <formula>NOT(ISERROR(SEARCH("1- Bajo",N10)))</formula>
    </cfRule>
  </conditionalFormatting>
  <conditionalFormatting sqref="H10:H14">
    <cfRule type="containsText" dxfId="1447" priority="691" operator="containsText" text="Muy Alta">
      <formula>NOT(ISERROR(SEARCH("Muy Alta",H10)))</formula>
    </cfRule>
    <cfRule type="containsText" dxfId="1446" priority="692" operator="containsText" text="Alta">
      <formula>NOT(ISERROR(SEARCH("Alta",H10)))</formula>
    </cfRule>
    <cfRule type="containsText" dxfId="1445" priority="693" operator="containsText" text="Muy Alta">
      <formula>NOT(ISERROR(SEARCH("Muy Alta",H10)))</formula>
    </cfRule>
    <cfRule type="containsText" dxfId="1444" priority="698" operator="containsText" text="Muy Baja">
      <formula>NOT(ISERROR(SEARCH("Muy Baja",H10)))</formula>
    </cfRule>
    <cfRule type="containsText" dxfId="1443" priority="699" operator="containsText" text="Baja">
      <formula>NOT(ISERROR(SEARCH("Baja",H10)))</formula>
    </cfRule>
    <cfRule type="containsText" dxfId="1442" priority="700" operator="containsText" text="Media">
      <formula>NOT(ISERROR(SEARCH("Media",H10)))</formula>
    </cfRule>
    <cfRule type="containsText" dxfId="1441" priority="701" operator="containsText" text="Alta">
      <formula>NOT(ISERROR(SEARCH("Alta",H10)))</formula>
    </cfRule>
    <cfRule type="containsText" dxfId="1440" priority="703" operator="containsText" text="Muy Alta">
      <formula>NOT(ISERROR(SEARCH("Muy Alta",H10)))</formula>
    </cfRule>
  </conditionalFormatting>
  <conditionalFormatting sqref="I10:I14">
    <cfRule type="containsText" dxfId="1439" priority="694" operator="containsText" text="Catastrófico">
      <formula>NOT(ISERROR(SEARCH("Catastrófico",I10)))</formula>
    </cfRule>
    <cfRule type="containsText" dxfId="1438" priority="695" operator="containsText" text="Mayor">
      <formula>NOT(ISERROR(SEARCH("Mayor",I10)))</formula>
    </cfRule>
    <cfRule type="containsText" dxfId="1437" priority="696" operator="containsText" text="Menor">
      <formula>NOT(ISERROR(SEARCH("Menor",I10)))</formula>
    </cfRule>
    <cfRule type="containsText" dxfId="1436" priority="697" operator="containsText" text="Leve">
      <formula>NOT(ISERROR(SEARCH("Leve",I10)))</formula>
    </cfRule>
    <cfRule type="containsText" dxfId="1435" priority="702" operator="containsText" text="Moderado">
      <formula>NOT(ISERROR(SEARCH("Moderado",I10)))</formula>
    </cfRule>
  </conditionalFormatting>
  <conditionalFormatting sqref="K10:K14">
    <cfRule type="containsText" dxfId="1434" priority="689" operator="containsText" text="Media">
      <formula>NOT(ISERROR(SEARCH("Media",K10)))</formula>
    </cfRule>
  </conditionalFormatting>
  <conditionalFormatting sqref="L10:L14">
    <cfRule type="containsText" dxfId="1433" priority="688" operator="containsText" text="Moderado">
      <formula>NOT(ISERROR(SEARCH("Moderado",L10)))</formula>
    </cfRule>
  </conditionalFormatting>
  <conditionalFormatting sqref="J10:J14">
    <cfRule type="containsText" dxfId="1432" priority="687" operator="containsText" text="Moderado">
      <formula>NOT(ISERROR(SEARCH("Moderado",J10)))</formula>
    </cfRule>
  </conditionalFormatting>
  <conditionalFormatting sqref="J10:J14">
    <cfRule type="containsText" dxfId="1431" priority="685" operator="containsText" text="Bajo">
      <formula>NOT(ISERROR(SEARCH("Bajo",J10)))</formula>
    </cfRule>
    <cfRule type="containsText" dxfId="1430" priority="686" operator="containsText" text="Extremo">
      <formula>NOT(ISERROR(SEARCH("Extremo",J10)))</formula>
    </cfRule>
  </conditionalFormatting>
  <conditionalFormatting sqref="K10:K14">
    <cfRule type="containsText" dxfId="1429" priority="683" operator="containsText" text="Baja">
      <formula>NOT(ISERROR(SEARCH("Baja",K10)))</formula>
    </cfRule>
    <cfRule type="containsText" dxfId="1428" priority="684" operator="containsText" text="Muy Baja">
      <formula>NOT(ISERROR(SEARCH("Muy Baja",K10)))</formula>
    </cfRule>
  </conditionalFormatting>
  <conditionalFormatting sqref="K10:K14">
    <cfRule type="containsText" dxfId="1427" priority="681" operator="containsText" text="Muy Alta">
      <formula>NOT(ISERROR(SEARCH("Muy Alta",K10)))</formula>
    </cfRule>
    <cfRule type="containsText" dxfId="1426" priority="682" operator="containsText" text="Alta">
      <formula>NOT(ISERROR(SEARCH("Alta",K10)))</formula>
    </cfRule>
  </conditionalFormatting>
  <conditionalFormatting sqref="L10:L14">
    <cfRule type="containsText" dxfId="1425" priority="677" operator="containsText" text="Catastrófico">
      <formula>NOT(ISERROR(SEARCH("Catastrófico",L10)))</formula>
    </cfRule>
    <cfRule type="containsText" dxfId="1424" priority="678" operator="containsText" text="Mayor">
      <formula>NOT(ISERROR(SEARCH("Mayor",L10)))</formula>
    </cfRule>
    <cfRule type="containsText" dxfId="1423" priority="679" operator="containsText" text="Menor">
      <formula>NOT(ISERROR(SEARCH("Menor",L10)))</formula>
    </cfRule>
    <cfRule type="containsText" dxfId="1422" priority="680" operator="containsText" text="Leve">
      <formula>NOT(ISERROR(SEARCH("Leve",L10)))</formula>
    </cfRule>
  </conditionalFormatting>
  <conditionalFormatting sqref="B10:G10">
    <cfRule type="containsText" dxfId="1421" priority="671" operator="containsText" text="3- Moderado">
      <formula>NOT(ISERROR(SEARCH("3- Moderado",B10)))</formula>
    </cfRule>
    <cfRule type="containsText" dxfId="1420" priority="672" operator="containsText" text="6- Moderado">
      <formula>NOT(ISERROR(SEARCH("6- Moderado",B10)))</formula>
    </cfRule>
    <cfRule type="containsText" dxfId="1419" priority="673" operator="containsText" text="4- Moderado">
      <formula>NOT(ISERROR(SEARCH("4- Moderado",B10)))</formula>
    </cfRule>
    <cfRule type="containsText" dxfId="1418" priority="674" operator="containsText" text="3- Bajo">
      <formula>NOT(ISERROR(SEARCH("3- Bajo",B10)))</formula>
    </cfRule>
    <cfRule type="containsText" dxfId="1417" priority="675" operator="containsText" text="4- Bajo">
      <formula>NOT(ISERROR(SEARCH("4- Bajo",B10)))</formula>
    </cfRule>
    <cfRule type="containsText" dxfId="1416" priority="676" operator="containsText" text="1- Bajo">
      <formula>NOT(ISERROR(SEARCH("1- Bajo",B10)))</formula>
    </cfRule>
  </conditionalFormatting>
  <conditionalFormatting sqref="K15:L15">
    <cfRule type="containsText" dxfId="1415" priority="665" operator="containsText" text="3- Moderado">
      <formula>NOT(ISERROR(SEARCH("3- Moderado",K15)))</formula>
    </cfRule>
    <cfRule type="containsText" dxfId="1414" priority="666" operator="containsText" text="6- Moderado">
      <formula>NOT(ISERROR(SEARCH("6- Moderado",K15)))</formula>
    </cfRule>
    <cfRule type="containsText" dxfId="1413" priority="667" operator="containsText" text="4- Moderado">
      <formula>NOT(ISERROR(SEARCH("4- Moderado",K15)))</formula>
    </cfRule>
    <cfRule type="containsText" dxfId="1412" priority="668" operator="containsText" text="3- Bajo">
      <formula>NOT(ISERROR(SEARCH("3- Bajo",K15)))</formula>
    </cfRule>
    <cfRule type="containsText" dxfId="1411" priority="669" operator="containsText" text="4- Bajo">
      <formula>NOT(ISERROR(SEARCH("4- Bajo",K15)))</formula>
    </cfRule>
    <cfRule type="containsText" dxfId="1410" priority="670" operator="containsText" text="1- Bajo">
      <formula>NOT(ISERROR(SEARCH("1- Bajo",K15)))</formula>
    </cfRule>
  </conditionalFormatting>
  <conditionalFormatting sqref="H15:I15">
    <cfRule type="containsText" dxfId="1409" priority="659" operator="containsText" text="3- Moderado">
      <formula>NOT(ISERROR(SEARCH("3- Moderado",H15)))</formula>
    </cfRule>
    <cfRule type="containsText" dxfId="1408" priority="660" operator="containsText" text="6- Moderado">
      <formula>NOT(ISERROR(SEARCH("6- Moderado",H15)))</formula>
    </cfRule>
    <cfRule type="containsText" dxfId="1407" priority="661" operator="containsText" text="4- Moderado">
      <formula>NOT(ISERROR(SEARCH("4- Moderado",H15)))</formula>
    </cfRule>
    <cfRule type="containsText" dxfId="1406" priority="662" operator="containsText" text="3- Bajo">
      <formula>NOT(ISERROR(SEARCH("3- Bajo",H15)))</formula>
    </cfRule>
    <cfRule type="containsText" dxfId="1405" priority="663" operator="containsText" text="4- Bajo">
      <formula>NOT(ISERROR(SEARCH("4- Bajo",H15)))</formula>
    </cfRule>
    <cfRule type="containsText" dxfId="1404" priority="664" operator="containsText" text="1- Bajo">
      <formula>NOT(ISERROR(SEARCH("1- Bajo",H15)))</formula>
    </cfRule>
  </conditionalFormatting>
  <conditionalFormatting sqref="A15">
    <cfRule type="containsText" dxfId="1403" priority="653" operator="containsText" text="3- Moderado">
      <formula>NOT(ISERROR(SEARCH("3- Moderado",A15)))</formula>
    </cfRule>
    <cfRule type="containsText" dxfId="1402" priority="654" operator="containsText" text="6- Moderado">
      <formula>NOT(ISERROR(SEARCH("6- Moderado",A15)))</formula>
    </cfRule>
    <cfRule type="containsText" dxfId="1401" priority="655" operator="containsText" text="4- Moderado">
      <formula>NOT(ISERROR(SEARCH("4- Moderado",A15)))</formula>
    </cfRule>
    <cfRule type="containsText" dxfId="1400" priority="656" operator="containsText" text="3- Bajo">
      <formula>NOT(ISERROR(SEARCH("3- Bajo",A15)))</formula>
    </cfRule>
    <cfRule type="containsText" dxfId="1399" priority="657" operator="containsText" text="4- Bajo">
      <formula>NOT(ISERROR(SEARCH("4- Bajo",A15)))</formula>
    </cfRule>
    <cfRule type="containsText" dxfId="1398" priority="658" operator="containsText" text="1- Bajo">
      <formula>NOT(ISERROR(SEARCH("1- Bajo",A15)))</formula>
    </cfRule>
  </conditionalFormatting>
  <conditionalFormatting sqref="J15:J19">
    <cfRule type="containsText" dxfId="1397" priority="648" operator="containsText" text="Bajo">
      <formula>NOT(ISERROR(SEARCH("Bajo",J15)))</formula>
    </cfRule>
    <cfRule type="containsText" dxfId="1396" priority="649" operator="containsText" text="Moderado">
      <formula>NOT(ISERROR(SEARCH("Moderado",J15)))</formula>
    </cfRule>
    <cfRule type="containsText" dxfId="1395" priority="650" operator="containsText" text="Alto">
      <formula>NOT(ISERROR(SEARCH("Alto",J15)))</formula>
    </cfRule>
    <cfRule type="containsText" dxfId="1394" priority="651" operator="containsText" text="Extremo">
      <formula>NOT(ISERROR(SEARCH("Extremo",J15)))</formula>
    </cfRule>
    <cfRule type="colorScale" priority="652">
      <colorScale>
        <cfvo type="min"/>
        <cfvo type="max"/>
        <color rgb="FFFF7128"/>
        <color rgb="FFFFEF9C"/>
      </colorScale>
    </cfRule>
  </conditionalFormatting>
  <conditionalFormatting sqref="M15:M19">
    <cfRule type="containsText" dxfId="1393" priority="623" operator="containsText" text="Moderado">
      <formula>NOT(ISERROR(SEARCH("Moderado",M15)))</formula>
    </cfRule>
    <cfRule type="containsText" dxfId="1392" priority="643" operator="containsText" text="Bajo">
      <formula>NOT(ISERROR(SEARCH("Bajo",M15)))</formula>
    </cfRule>
    <cfRule type="containsText" dxfId="1391" priority="644" operator="containsText" text="Moderado">
      <formula>NOT(ISERROR(SEARCH("Moderado",M15)))</formula>
    </cfRule>
    <cfRule type="containsText" dxfId="1390" priority="645" operator="containsText" text="Alto">
      <formula>NOT(ISERROR(SEARCH("Alto",M15)))</formula>
    </cfRule>
    <cfRule type="containsText" dxfId="1389" priority="646" operator="containsText" text="Extremo">
      <formula>NOT(ISERROR(SEARCH("Extremo",M15)))</formula>
    </cfRule>
    <cfRule type="colorScale" priority="647">
      <colorScale>
        <cfvo type="min"/>
        <cfvo type="max"/>
        <color rgb="FFFF7128"/>
        <color rgb="FFFFEF9C"/>
      </colorScale>
    </cfRule>
  </conditionalFormatting>
  <conditionalFormatting sqref="N15">
    <cfRule type="containsText" dxfId="1388" priority="637" operator="containsText" text="3- Moderado">
      <formula>NOT(ISERROR(SEARCH("3- Moderado",N15)))</formula>
    </cfRule>
    <cfRule type="containsText" dxfId="1387" priority="638" operator="containsText" text="6- Moderado">
      <formula>NOT(ISERROR(SEARCH("6- Moderado",N15)))</formula>
    </cfRule>
    <cfRule type="containsText" dxfId="1386" priority="639" operator="containsText" text="4- Moderado">
      <formula>NOT(ISERROR(SEARCH("4- Moderado",N15)))</formula>
    </cfRule>
    <cfRule type="containsText" dxfId="1385" priority="640" operator="containsText" text="3- Bajo">
      <formula>NOT(ISERROR(SEARCH("3- Bajo",N15)))</formula>
    </cfRule>
    <cfRule type="containsText" dxfId="1384" priority="641" operator="containsText" text="4- Bajo">
      <formula>NOT(ISERROR(SEARCH("4- Bajo",N15)))</formula>
    </cfRule>
    <cfRule type="containsText" dxfId="1383" priority="642" operator="containsText" text="1- Bajo">
      <formula>NOT(ISERROR(SEARCH("1- Bajo",N15)))</formula>
    </cfRule>
  </conditionalFormatting>
  <conditionalFormatting sqref="H15:H19">
    <cfRule type="containsText" dxfId="1382" priority="624" operator="containsText" text="Muy Alta">
      <formula>NOT(ISERROR(SEARCH("Muy Alta",H15)))</formula>
    </cfRule>
    <cfRule type="containsText" dxfId="1381" priority="625" operator="containsText" text="Alta">
      <formula>NOT(ISERROR(SEARCH("Alta",H15)))</formula>
    </cfRule>
    <cfRule type="containsText" dxfId="1380" priority="626" operator="containsText" text="Muy Alta">
      <formula>NOT(ISERROR(SEARCH("Muy Alta",H15)))</formula>
    </cfRule>
    <cfRule type="containsText" dxfId="1379" priority="631" operator="containsText" text="Muy Baja">
      <formula>NOT(ISERROR(SEARCH("Muy Baja",H15)))</formula>
    </cfRule>
    <cfRule type="containsText" dxfId="1378" priority="632" operator="containsText" text="Baja">
      <formula>NOT(ISERROR(SEARCH("Baja",H15)))</formula>
    </cfRule>
    <cfRule type="containsText" dxfId="1377" priority="633" operator="containsText" text="Media">
      <formula>NOT(ISERROR(SEARCH("Media",H15)))</formula>
    </cfRule>
    <cfRule type="containsText" dxfId="1376" priority="634" operator="containsText" text="Alta">
      <formula>NOT(ISERROR(SEARCH("Alta",H15)))</formula>
    </cfRule>
    <cfRule type="containsText" dxfId="1375" priority="636" operator="containsText" text="Muy Alta">
      <formula>NOT(ISERROR(SEARCH("Muy Alta",H15)))</formula>
    </cfRule>
  </conditionalFormatting>
  <conditionalFormatting sqref="I15:I19">
    <cfRule type="containsText" dxfId="1374" priority="627" operator="containsText" text="Catastrófico">
      <formula>NOT(ISERROR(SEARCH("Catastrófico",I15)))</formula>
    </cfRule>
    <cfRule type="containsText" dxfId="1373" priority="628" operator="containsText" text="Mayor">
      <formula>NOT(ISERROR(SEARCH("Mayor",I15)))</formula>
    </cfRule>
    <cfRule type="containsText" dxfId="1372" priority="629" operator="containsText" text="Menor">
      <formula>NOT(ISERROR(SEARCH("Menor",I15)))</formula>
    </cfRule>
    <cfRule type="containsText" dxfId="1371" priority="630" operator="containsText" text="Leve">
      <formula>NOT(ISERROR(SEARCH("Leve",I15)))</formula>
    </cfRule>
    <cfRule type="containsText" dxfId="1370" priority="635" operator="containsText" text="Moderado">
      <formula>NOT(ISERROR(SEARCH("Moderado",I15)))</formula>
    </cfRule>
  </conditionalFormatting>
  <conditionalFormatting sqref="K15:K19">
    <cfRule type="containsText" dxfId="1369" priority="622" operator="containsText" text="Media">
      <formula>NOT(ISERROR(SEARCH("Media",K15)))</formula>
    </cfRule>
  </conditionalFormatting>
  <conditionalFormatting sqref="L15:L19">
    <cfRule type="containsText" dxfId="1368" priority="621" operator="containsText" text="Moderado">
      <formula>NOT(ISERROR(SEARCH("Moderado",L15)))</formula>
    </cfRule>
  </conditionalFormatting>
  <conditionalFormatting sqref="J15:J19">
    <cfRule type="containsText" dxfId="1367" priority="620" operator="containsText" text="Moderado">
      <formula>NOT(ISERROR(SEARCH("Moderado",J15)))</formula>
    </cfRule>
  </conditionalFormatting>
  <conditionalFormatting sqref="J15:J19">
    <cfRule type="containsText" dxfId="1366" priority="618" operator="containsText" text="Bajo">
      <formula>NOT(ISERROR(SEARCH("Bajo",J15)))</formula>
    </cfRule>
    <cfRule type="containsText" dxfId="1365" priority="619" operator="containsText" text="Extremo">
      <formula>NOT(ISERROR(SEARCH("Extremo",J15)))</formula>
    </cfRule>
  </conditionalFormatting>
  <conditionalFormatting sqref="K15:K19">
    <cfRule type="containsText" dxfId="1364" priority="616" operator="containsText" text="Baja">
      <formula>NOT(ISERROR(SEARCH("Baja",K15)))</formula>
    </cfRule>
    <cfRule type="containsText" dxfId="1363" priority="617" operator="containsText" text="Muy Baja">
      <formula>NOT(ISERROR(SEARCH("Muy Baja",K15)))</formula>
    </cfRule>
  </conditionalFormatting>
  <conditionalFormatting sqref="K15:K19">
    <cfRule type="containsText" dxfId="1362" priority="614" operator="containsText" text="Muy Alta">
      <formula>NOT(ISERROR(SEARCH("Muy Alta",K15)))</formula>
    </cfRule>
    <cfRule type="containsText" dxfId="1361" priority="615" operator="containsText" text="Alta">
      <formula>NOT(ISERROR(SEARCH("Alta",K15)))</formula>
    </cfRule>
  </conditionalFormatting>
  <conditionalFormatting sqref="L15:L19">
    <cfRule type="containsText" dxfId="1360" priority="610" operator="containsText" text="Catastrófico">
      <formula>NOT(ISERROR(SEARCH("Catastrófico",L15)))</formula>
    </cfRule>
    <cfRule type="containsText" dxfId="1359" priority="611" operator="containsText" text="Mayor">
      <formula>NOT(ISERROR(SEARCH("Mayor",L15)))</formula>
    </cfRule>
    <cfRule type="containsText" dxfId="1358" priority="612" operator="containsText" text="Menor">
      <formula>NOT(ISERROR(SEARCH("Menor",L15)))</formula>
    </cfRule>
    <cfRule type="containsText" dxfId="1357" priority="613" operator="containsText" text="Leve">
      <formula>NOT(ISERROR(SEARCH("Leve",L15)))</formula>
    </cfRule>
  </conditionalFormatting>
  <conditionalFormatting sqref="B15:G15">
    <cfRule type="containsText" dxfId="1356" priority="604" operator="containsText" text="3- Moderado">
      <formula>NOT(ISERROR(SEARCH("3- Moderado",B15)))</formula>
    </cfRule>
    <cfRule type="containsText" dxfId="1355" priority="605" operator="containsText" text="6- Moderado">
      <formula>NOT(ISERROR(SEARCH("6- Moderado",B15)))</formula>
    </cfRule>
    <cfRule type="containsText" dxfId="1354" priority="606" operator="containsText" text="4- Moderado">
      <formula>NOT(ISERROR(SEARCH("4- Moderado",B15)))</formula>
    </cfRule>
    <cfRule type="containsText" dxfId="1353" priority="607" operator="containsText" text="3- Bajo">
      <formula>NOT(ISERROR(SEARCH("3- Bajo",B15)))</formula>
    </cfRule>
    <cfRule type="containsText" dxfId="1352" priority="608" operator="containsText" text="4- Bajo">
      <formula>NOT(ISERROR(SEARCH("4- Bajo",B15)))</formula>
    </cfRule>
    <cfRule type="containsText" dxfId="1351" priority="609" operator="containsText" text="1- Bajo">
      <formula>NOT(ISERROR(SEARCH("1- Bajo",B15)))</formula>
    </cfRule>
  </conditionalFormatting>
  <conditionalFormatting sqref="K20:L20">
    <cfRule type="containsText" dxfId="1350" priority="598" operator="containsText" text="3- Moderado">
      <formula>NOT(ISERROR(SEARCH("3- Moderado",K20)))</formula>
    </cfRule>
    <cfRule type="containsText" dxfId="1349" priority="599" operator="containsText" text="6- Moderado">
      <formula>NOT(ISERROR(SEARCH("6- Moderado",K20)))</formula>
    </cfRule>
    <cfRule type="containsText" dxfId="1348" priority="600" operator="containsText" text="4- Moderado">
      <formula>NOT(ISERROR(SEARCH("4- Moderado",K20)))</formula>
    </cfRule>
    <cfRule type="containsText" dxfId="1347" priority="601" operator="containsText" text="3- Bajo">
      <formula>NOT(ISERROR(SEARCH("3- Bajo",K20)))</formula>
    </cfRule>
    <cfRule type="containsText" dxfId="1346" priority="602" operator="containsText" text="4- Bajo">
      <formula>NOT(ISERROR(SEARCH("4- Bajo",K20)))</formula>
    </cfRule>
    <cfRule type="containsText" dxfId="1345" priority="603" operator="containsText" text="1- Bajo">
      <formula>NOT(ISERROR(SEARCH("1- Bajo",K20)))</formula>
    </cfRule>
  </conditionalFormatting>
  <conditionalFormatting sqref="H20:I20">
    <cfRule type="containsText" dxfId="1344" priority="592" operator="containsText" text="3- Moderado">
      <formula>NOT(ISERROR(SEARCH("3- Moderado",H20)))</formula>
    </cfRule>
    <cfRule type="containsText" dxfId="1343" priority="593" operator="containsText" text="6- Moderado">
      <formula>NOT(ISERROR(SEARCH("6- Moderado",H20)))</formula>
    </cfRule>
    <cfRule type="containsText" dxfId="1342" priority="594" operator="containsText" text="4- Moderado">
      <formula>NOT(ISERROR(SEARCH("4- Moderado",H20)))</formula>
    </cfRule>
    <cfRule type="containsText" dxfId="1341" priority="595" operator="containsText" text="3- Bajo">
      <formula>NOT(ISERROR(SEARCH("3- Bajo",H20)))</formula>
    </cfRule>
    <cfRule type="containsText" dxfId="1340" priority="596" operator="containsText" text="4- Bajo">
      <formula>NOT(ISERROR(SEARCH("4- Bajo",H20)))</formula>
    </cfRule>
    <cfRule type="containsText" dxfId="1339" priority="597" operator="containsText" text="1- Bajo">
      <formula>NOT(ISERROR(SEARCH("1- Bajo",H20)))</formula>
    </cfRule>
  </conditionalFormatting>
  <conditionalFormatting sqref="A20">
    <cfRule type="containsText" dxfId="1338" priority="586" operator="containsText" text="3- Moderado">
      <formula>NOT(ISERROR(SEARCH("3- Moderado",A20)))</formula>
    </cfRule>
    <cfRule type="containsText" dxfId="1337" priority="587" operator="containsText" text="6- Moderado">
      <formula>NOT(ISERROR(SEARCH("6- Moderado",A20)))</formula>
    </cfRule>
    <cfRule type="containsText" dxfId="1336" priority="588" operator="containsText" text="4- Moderado">
      <formula>NOT(ISERROR(SEARCH("4- Moderado",A20)))</formula>
    </cfRule>
    <cfRule type="containsText" dxfId="1335" priority="589" operator="containsText" text="3- Bajo">
      <formula>NOT(ISERROR(SEARCH("3- Bajo",A20)))</formula>
    </cfRule>
    <cfRule type="containsText" dxfId="1334" priority="590" operator="containsText" text="4- Bajo">
      <formula>NOT(ISERROR(SEARCH("4- Bajo",A20)))</formula>
    </cfRule>
    <cfRule type="containsText" dxfId="1333" priority="591" operator="containsText" text="1- Bajo">
      <formula>NOT(ISERROR(SEARCH("1- Bajo",A20)))</formula>
    </cfRule>
  </conditionalFormatting>
  <conditionalFormatting sqref="J20:J24">
    <cfRule type="containsText" dxfId="1332" priority="581" operator="containsText" text="Bajo">
      <formula>NOT(ISERROR(SEARCH("Bajo",J20)))</formula>
    </cfRule>
    <cfRule type="containsText" dxfId="1331" priority="582" operator="containsText" text="Moderado">
      <formula>NOT(ISERROR(SEARCH("Moderado",J20)))</formula>
    </cfRule>
    <cfRule type="containsText" dxfId="1330" priority="583" operator="containsText" text="Alto">
      <formula>NOT(ISERROR(SEARCH("Alto",J20)))</formula>
    </cfRule>
    <cfRule type="containsText" dxfId="1329" priority="584" operator="containsText" text="Extremo">
      <formula>NOT(ISERROR(SEARCH("Extremo",J20)))</formula>
    </cfRule>
    <cfRule type="colorScale" priority="585">
      <colorScale>
        <cfvo type="min"/>
        <cfvo type="max"/>
        <color rgb="FFFF7128"/>
        <color rgb="FFFFEF9C"/>
      </colorScale>
    </cfRule>
  </conditionalFormatting>
  <conditionalFormatting sqref="M20:M24">
    <cfRule type="containsText" dxfId="1328" priority="556" operator="containsText" text="Moderado">
      <formula>NOT(ISERROR(SEARCH("Moderado",M20)))</formula>
    </cfRule>
    <cfRule type="containsText" dxfId="1327" priority="576" operator="containsText" text="Bajo">
      <formula>NOT(ISERROR(SEARCH("Bajo",M20)))</formula>
    </cfRule>
    <cfRule type="containsText" dxfId="1326" priority="577" operator="containsText" text="Moderado">
      <formula>NOT(ISERROR(SEARCH("Moderado",M20)))</formula>
    </cfRule>
    <cfRule type="containsText" dxfId="1325" priority="578" operator="containsText" text="Alto">
      <formula>NOT(ISERROR(SEARCH("Alto",M20)))</formula>
    </cfRule>
    <cfRule type="containsText" dxfId="1324" priority="579" operator="containsText" text="Extremo">
      <formula>NOT(ISERROR(SEARCH("Extremo",M20)))</formula>
    </cfRule>
    <cfRule type="colorScale" priority="580">
      <colorScale>
        <cfvo type="min"/>
        <cfvo type="max"/>
        <color rgb="FFFF7128"/>
        <color rgb="FFFFEF9C"/>
      </colorScale>
    </cfRule>
  </conditionalFormatting>
  <conditionalFormatting sqref="N20">
    <cfRule type="containsText" dxfId="1323" priority="570" operator="containsText" text="3- Moderado">
      <formula>NOT(ISERROR(SEARCH("3- Moderado",N20)))</formula>
    </cfRule>
    <cfRule type="containsText" dxfId="1322" priority="571" operator="containsText" text="6- Moderado">
      <formula>NOT(ISERROR(SEARCH("6- Moderado",N20)))</formula>
    </cfRule>
    <cfRule type="containsText" dxfId="1321" priority="572" operator="containsText" text="4- Moderado">
      <formula>NOT(ISERROR(SEARCH("4- Moderado",N20)))</formula>
    </cfRule>
    <cfRule type="containsText" dxfId="1320" priority="573" operator="containsText" text="3- Bajo">
      <formula>NOT(ISERROR(SEARCH("3- Bajo",N20)))</formula>
    </cfRule>
    <cfRule type="containsText" dxfId="1319" priority="574" operator="containsText" text="4- Bajo">
      <formula>NOT(ISERROR(SEARCH("4- Bajo",N20)))</formula>
    </cfRule>
    <cfRule type="containsText" dxfId="1318" priority="575" operator="containsText" text="1- Bajo">
      <formula>NOT(ISERROR(SEARCH("1- Bajo",N20)))</formula>
    </cfRule>
  </conditionalFormatting>
  <conditionalFormatting sqref="H20:H24">
    <cfRule type="containsText" dxfId="1317" priority="557" operator="containsText" text="Muy Alta">
      <formula>NOT(ISERROR(SEARCH("Muy Alta",H20)))</formula>
    </cfRule>
    <cfRule type="containsText" dxfId="1316" priority="558" operator="containsText" text="Alta">
      <formula>NOT(ISERROR(SEARCH("Alta",H20)))</formula>
    </cfRule>
    <cfRule type="containsText" dxfId="1315" priority="559" operator="containsText" text="Muy Alta">
      <formula>NOT(ISERROR(SEARCH("Muy Alta",H20)))</formula>
    </cfRule>
    <cfRule type="containsText" dxfId="1314" priority="564" operator="containsText" text="Muy Baja">
      <formula>NOT(ISERROR(SEARCH("Muy Baja",H20)))</formula>
    </cfRule>
    <cfRule type="containsText" dxfId="1313" priority="565" operator="containsText" text="Baja">
      <formula>NOT(ISERROR(SEARCH("Baja",H20)))</formula>
    </cfRule>
    <cfRule type="containsText" dxfId="1312" priority="566" operator="containsText" text="Media">
      <formula>NOT(ISERROR(SEARCH("Media",H20)))</formula>
    </cfRule>
    <cfRule type="containsText" dxfId="1311" priority="567" operator="containsText" text="Alta">
      <formula>NOT(ISERROR(SEARCH("Alta",H20)))</formula>
    </cfRule>
    <cfRule type="containsText" dxfId="1310" priority="569" operator="containsText" text="Muy Alta">
      <formula>NOT(ISERROR(SEARCH("Muy Alta",H20)))</formula>
    </cfRule>
  </conditionalFormatting>
  <conditionalFormatting sqref="I20:I24">
    <cfRule type="containsText" dxfId="1309" priority="560" operator="containsText" text="Catastrófico">
      <formula>NOT(ISERROR(SEARCH("Catastrófico",I20)))</formula>
    </cfRule>
    <cfRule type="containsText" dxfId="1308" priority="561" operator="containsText" text="Mayor">
      <formula>NOT(ISERROR(SEARCH("Mayor",I20)))</formula>
    </cfRule>
    <cfRule type="containsText" dxfId="1307" priority="562" operator="containsText" text="Menor">
      <formula>NOT(ISERROR(SEARCH("Menor",I20)))</formula>
    </cfRule>
    <cfRule type="containsText" dxfId="1306" priority="563" operator="containsText" text="Leve">
      <formula>NOT(ISERROR(SEARCH("Leve",I20)))</formula>
    </cfRule>
    <cfRule type="containsText" dxfId="1305" priority="568" operator="containsText" text="Moderado">
      <formula>NOT(ISERROR(SEARCH("Moderado",I20)))</formula>
    </cfRule>
  </conditionalFormatting>
  <conditionalFormatting sqref="K20:K24">
    <cfRule type="containsText" dxfId="1304" priority="555" operator="containsText" text="Media">
      <formula>NOT(ISERROR(SEARCH("Media",K20)))</formula>
    </cfRule>
  </conditionalFormatting>
  <conditionalFormatting sqref="L20:L24">
    <cfRule type="containsText" dxfId="1303" priority="554" operator="containsText" text="Moderado">
      <formula>NOT(ISERROR(SEARCH("Moderado",L20)))</formula>
    </cfRule>
  </conditionalFormatting>
  <conditionalFormatting sqref="J20:J24">
    <cfRule type="containsText" dxfId="1302" priority="553" operator="containsText" text="Moderado">
      <formula>NOT(ISERROR(SEARCH("Moderado",J20)))</formula>
    </cfRule>
  </conditionalFormatting>
  <conditionalFormatting sqref="J20:J24">
    <cfRule type="containsText" dxfId="1301" priority="551" operator="containsText" text="Bajo">
      <formula>NOT(ISERROR(SEARCH("Bajo",J20)))</formula>
    </cfRule>
    <cfRule type="containsText" dxfId="1300" priority="552" operator="containsText" text="Extremo">
      <formula>NOT(ISERROR(SEARCH("Extremo",J20)))</formula>
    </cfRule>
  </conditionalFormatting>
  <conditionalFormatting sqref="K20:K24">
    <cfRule type="containsText" dxfId="1299" priority="549" operator="containsText" text="Baja">
      <formula>NOT(ISERROR(SEARCH("Baja",K20)))</formula>
    </cfRule>
    <cfRule type="containsText" dxfId="1298" priority="550" operator="containsText" text="Muy Baja">
      <formula>NOT(ISERROR(SEARCH("Muy Baja",K20)))</formula>
    </cfRule>
  </conditionalFormatting>
  <conditionalFormatting sqref="K20:K24">
    <cfRule type="containsText" dxfId="1297" priority="547" operator="containsText" text="Muy Alta">
      <formula>NOT(ISERROR(SEARCH("Muy Alta",K20)))</formula>
    </cfRule>
    <cfRule type="containsText" dxfId="1296" priority="548" operator="containsText" text="Alta">
      <formula>NOT(ISERROR(SEARCH("Alta",K20)))</formula>
    </cfRule>
  </conditionalFormatting>
  <conditionalFormatting sqref="L20:L24">
    <cfRule type="containsText" dxfId="1295" priority="543" operator="containsText" text="Catastrófico">
      <formula>NOT(ISERROR(SEARCH("Catastrófico",L20)))</formula>
    </cfRule>
    <cfRule type="containsText" dxfId="1294" priority="544" operator="containsText" text="Mayor">
      <formula>NOT(ISERROR(SEARCH("Mayor",L20)))</formula>
    </cfRule>
    <cfRule type="containsText" dxfId="1293" priority="545" operator="containsText" text="Menor">
      <formula>NOT(ISERROR(SEARCH("Menor",L20)))</formula>
    </cfRule>
    <cfRule type="containsText" dxfId="1292" priority="546" operator="containsText" text="Leve">
      <formula>NOT(ISERROR(SEARCH("Leve",L20)))</formula>
    </cfRule>
  </conditionalFormatting>
  <conditionalFormatting sqref="B20:G20">
    <cfRule type="containsText" dxfId="1291" priority="537" operator="containsText" text="3- Moderado">
      <formula>NOT(ISERROR(SEARCH("3- Moderado",B20)))</formula>
    </cfRule>
    <cfRule type="containsText" dxfId="1290" priority="538" operator="containsText" text="6- Moderado">
      <formula>NOT(ISERROR(SEARCH("6- Moderado",B20)))</formula>
    </cfRule>
    <cfRule type="containsText" dxfId="1289" priority="539" operator="containsText" text="4- Moderado">
      <formula>NOT(ISERROR(SEARCH("4- Moderado",B20)))</formula>
    </cfRule>
    <cfRule type="containsText" dxfId="1288" priority="540" operator="containsText" text="3- Bajo">
      <formula>NOT(ISERROR(SEARCH("3- Bajo",B20)))</formula>
    </cfRule>
    <cfRule type="containsText" dxfId="1287" priority="541" operator="containsText" text="4- Bajo">
      <formula>NOT(ISERROR(SEARCH("4- Bajo",B20)))</formula>
    </cfRule>
    <cfRule type="containsText" dxfId="1286" priority="542" operator="containsText" text="1- Bajo">
      <formula>NOT(ISERROR(SEARCH("1- Bajo",B20)))</formula>
    </cfRule>
  </conditionalFormatting>
  <conditionalFormatting sqref="K25:L25">
    <cfRule type="containsText" dxfId="1285" priority="531" operator="containsText" text="3- Moderado">
      <formula>NOT(ISERROR(SEARCH("3- Moderado",K25)))</formula>
    </cfRule>
    <cfRule type="containsText" dxfId="1284" priority="532" operator="containsText" text="6- Moderado">
      <formula>NOT(ISERROR(SEARCH("6- Moderado",K25)))</formula>
    </cfRule>
    <cfRule type="containsText" dxfId="1283" priority="533" operator="containsText" text="4- Moderado">
      <formula>NOT(ISERROR(SEARCH("4- Moderado",K25)))</formula>
    </cfRule>
    <cfRule type="containsText" dxfId="1282" priority="534" operator="containsText" text="3- Bajo">
      <formula>NOT(ISERROR(SEARCH("3- Bajo",K25)))</formula>
    </cfRule>
    <cfRule type="containsText" dxfId="1281" priority="535" operator="containsText" text="4- Bajo">
      <formula>NOT(ISERROR(SEARCH("4- Bajo",K25)))</formula>
    </cfRule>
    <cfRule type="containsText" dxfId="1280" priority="536" operator="containsText" text="1- Bajo">
      <formula>NOT(ISERROR(SEARCH("1- Bajo",K25)))</formula>
    </cfRule>
  </conditionalFormatting>
  <conditionalFormatting sqref="H25:I25">
    <cfRule type="containsText" dxfId="1279" priority="525" operator="containsText" text="3- Moderado">
      <formula>NOT(ISERROR(SEARCH("3- Moderado",H25)))</formula>
    </cfRule>
    <cfRule type="containsText" dxfId="1278" priority="526" operator="containsText" text="6- Moderado">
      <formula>NOT(ISERROR(SEARCH("6- Moderado",H25)))</formula>
    </cfRule>
    <cfRule type="containsText" dxfId="1277" priority="527" operator="containsText" text="4- Moderado">
      <formula>NOT(ISERROR(SEARCH("4- Moderado",H25)))</formula>
    </cfRule>
    <cfRule type="containsText" dxfId="1276" priority="528" operator="containsText" text="3- Bajo">
      <formula>NOT(ISERROR(SEARCH("3- Bajo",H25)))</formula>
    </cfRule>
    <cfRule type="containsText" dxfId="1275" priority="529" operator="containsText" text="4- Bajo">
      <formula>NOT(ISERROR(SEARCH("4- Bajo",H25)))</formula>
    </cfRule>
    <cfRule type="containsText" dxfId="1274" priority="530" operator="containsText" text="1- Bajo">
      <formula>NOT(ISERROR(SEARCH("1- Bajo",H25)))</formula>
    </cfRule>
  </conditionalFormatting>
  <conditionalFormatting sqref="A25">
    <cfRule type="containsText" dxfId="1273" priority="519" operator="containsText" text="3- Moderado">
      <formula>NOT(ISERROR(SEARCH("3- Moderado",A25)))</formula>
    </cfRule>
    <cfRule type="containsText" dxfId="1272" priority="520" operator="containsText" text="6- Moderado">
      <formula>NOT(ISERROR(SEARCH("6- Moderado",A25)))</formula>
    </cfRule>
    <cfRule type="containsText" dxfId="1271" priority="521" operator="containsText" text="4- Moderado">
      <formula>NOT(ISERROR(SEARCH("4- Moderado",A25)))</formula>
    </cfRule>
    <cfRule type="containsText" dxfId="1270" priority="522" operator="containsText" text="3- Bajo">
      <formula>NOT(ISERROR(SEARCH("3- Bajo",A25)))</formula>
    </cfRule>
    <cfRule type="containsText" dxfId="1269" priority="523" operator="containsText" text="4- Bajo">
      <formula>NOT(ISERROR(SEARCH("4- Bajo",A25)))</formula>
    </cfRule>
    <cfRule type="containsText" dxfId="1268" priority="524" operator="containsText" text="1- Bajo">
      <formula>NOT(ISERROR(SEARCH("1- Bajo",A25)))</formula>
    </cfRule>
  </conditionalFormatting>
  <conditionalFormatting sqref="J25:J29">
    <cfRule type="containsText" dxfId="1267" priority="514" operator="containsText" text="Bajo">
      <formula>NOT(ISERROR(SEARCH("Bajo",J25)))</formula>
    </cfRule>
    <cfRule type="containsText" dxfId="1266" priority="515" operator="containsText" text="Moderado">
      <formula>NOT(ISERROR(SEARCH("Moderado",J25)))</formula>
    </cfRule>
    <cfRule type="containsText" dxfId="1265" priority="516" operator="containsText" text="Alto">
      <formula>NOT(ISERROR(SEARCH("Alto",J25)))</formula>
    </cfRule>
    <cfRule type="containsText" dxfId="1264" priority="517" operator="containsText" text="Extremo">
      <formula>NOT(ISERROR(SEARCH("Extremo",J25)))</formula>
    </cfRule>
    <cfRule type="colorScale" priority="518">
      <colorScale>
        <cfvo type="min"/>
        <cfvo type="max"/>
        <color rgb="FFFF7128"/>
        <color rgb="FFFFEF9C"/>
      </colorScale>
    </cfRule>
  </conditionalFormatting>
  <conditionalFormatting sqref="M25:M29">
    <cfRule type="containsText" dxfId="1263" priority="489" operator="containsText" text="Moderado">
      <formula>NOT(ISERROR(SEARCH("Moderado",M25)))</formula>
    </cfRule>
    <cfRule type="containsText" dxfId="1262" priority="509" operator="containsText" text="Bajo">
      <formula>NOT(ISERROR(SEARCH("Bajo",M25)))</formula>
    </cfRule>
    <cfRule type="containsText" dxfId="1261" priority="510" operator="containsText" text="Moderado">
      <formula>NOT(ISERROR(SEARCH("Moderado",M25)))</formula>
    </cfRule>
    <cfRule type="containsText" dxfId="1260" priority="511" operator="containsText" text="Alto">
      <formula>NOT(ISERROR(SEARCH("Alto",M25)))</formula>
    </cfRule>
    <cfRule type="containsText" dxfId="1259" priority="512" operator="containsText" text="Extremo">
      <formula>NOT(ISERROR(SEARCH("Extremo",M25)))</formula>
    </cfRule>
    <cfRule type="colorScale" priority="513">
      <colorScale>
        <cfvo type="min"/>
        <cfvo type="max"/>
        <color rgb="FFFF7128"/>
        <color rgb="FFFFEF9C"/>
      </colorScale>
    </cfRule>
  </conditionalFormatting>
  <conditionalFormatting sqref="N25">
    <cfRule type="containsText" dxfId="1258" priority="503" operator="containsText" text="3- Moderado">
      <formula>NOT(ISERROR(SEARCH("3- Moderado",N25)))</formula>
    </cfRule>
    <cfRule type="containsText" dxfId="1257" priority="504" operator="containsText" text="6- Moderado">
      <formula>NOT(ISERROR(SEARCH("6- Moderado",N25)))</formula>
    </cfRule>
    <cfRule type="containsText" dxfId="1256" priority="505" operator="containsText" text="4- Moderado">
      <formula>NOT(ISERROR(SEARCH("4- Moderado",N25)))</formula>
    </cfRule>
    <cfRule type="containsText" dxfId="1255" priority="506" operator="containsText" text="3- Bajo">
      <formula>NOT(ISERROR(SEARCH("3- Bajo",N25)))</formula>
    </cfRule>
    <cfRule type="containsText" dxfId="1254" priority="507" operator="containsText" text="4- Bajo">
      <formula>NOT(ISERROR(SEARCH("4- Bajo",N25)))</formula>
    </cfRule>
    <cfRule type="containsText" dxfId="1253" priority="508" operator="containsText" text="1- Bajo">
      <formula>NOT(ISERROR(SEARCH("1- Bajo",N25)))</formula>
    </cfRule>
  </conditionalFormatting>
  <conditionalFormatting sqref="H25:H29">
    <cfRule type="containsText" dxfId="1252" priority="490" operator="containsText" text="Muy Alta">
      <formula>NOT(ISERROR(SEARCH("Muy Alta",H25)))</formula>
    </cfRule>
    <cfRule type="containsText" dxfId="1251" priority="491" operator="containsText" text="Alta">
      <formula>NOT(ISERROR(SEARCH("Alta",H25)))</formula>
    </cfRule>
    <cfRule type="containsText" dxfId="1250" priority="492" operator="containsText" text="Muy Alta">
      <formula>NOT(ISERROR(SEARCH("Muy Alta",H25)))</formula>
    </cfRule>
    <cfRule type="containsText" dxfId="1249" priority="497" operator="containsText" text="Muy Baja">
      <formula>NOT(ISERROR(SEARCH("Muy Baja",H25)))</formula>
    </cfRule>
    <cfRule type="containsText" dxfId="1248" priority="498" operator="containsText" text="Baja">
      <formula>NOT(ISERROR(SEARCH("Baja",H25)))</formula>
    </cfRule>
    <cfRule type="containsText" dxfId="1247" priority="499" operator="containsText" text="Media">
      <formula>NOT(ISERROR(SEARCH("Media",H25)))</formula>
    </cfRule>
    <cfRule type="containsText" dxfId="1246" priority="500" operator="containsText" text="Alta">
      <formula>NOT(ISERROR(SEARCH("Alta",H25)))</formula>
    </cfRule>
    <cfRule type="containsText" dxfId="1245" priority="502" operator="containsText" text="Muy Alta">
      <formula>NOT(ISERROR(SEARCH("Muy Alta",H25)))</formula>
    </cfRule>
  </conditionalFormatting>
  <conditionalFormatting sqref="I25:I29">
    <cfRule type="containsText" dxfId="1244" priority="493" operator="containsText" text="Catastrófico">
      <formula>NOT(ISERROR(SEARCH("Catastrófico",I25)))</formula>
    </cfRule>
    <cfRule type="containsText" dxfId="1243" priority="494" operator="containsText" text="Mayor">
      <formula>NOT(ISERROR(SEARCH("Mayor",I25)))</formula>
    </cfRule>
    <cfRule type="containsText" dxfId="1242" priority="495" operator="containsText" text="Menor">
      <formula>NOT(ISERROR(SEARCH("Menor",I25)))</formula>
    </cfRule>
    <cfRule type="containsText" dxfId="1241" priority="496" operator="containsText" text="Leve">
      <formula>NOT(ISERROR(SEARCH("Leve",I25)))</formula>
    </cfRule>
    <cfRule type="containsText" dxfId="1240" priority="501" operator="containsText" text="Moderado">
      <formula>NOT(ISERROR(SEARCH("Moderado",I25)))</formula>
    </cfRule>
  </conditionalFormatting>
  <conditionalFormatting sqref="K25:K29">
    <cfRule type="containsText" dxfId="1239" priority="488" operator="containsText" text="Media">
      <formula>NOT(ISERROR(SEARCH("Media",K25)))</formula>
    </cfRule>
  </conditionalFormatting>
  <conditionalFormatting sqref="L25:L29">
    <cfRule type="containsText" dxfId="1238" priority="487" operator="containsText" text="Moderado">
      <formula>NOT(ISERROR(SEARCH("Moderado",L25)))</formula>
    </cfRule>
  </conditionalFormatting>
  <conditionalFormatting sqref="J25:J29">
    <cfRule type="containsText" dxfId="1237" priority="486" operator="containsText" text="Moderado">
      <formula>NOT(ISERROR(SEARCH("Moderado",J25)))</formula>
    </cfRule>
  </conditionalFormatting>
  <conditionalFormatting sqref="J25:J29">
    <cfRule type="containsText" dxfId="1236" priority="484" operator="containsText" text="Bajo">
      <formula>NOT(ISERROR(SEARCH("Bajo",J25)))</formula>
    </cfRule>
    <cfRule type="containsText" dxfId="1235" priority="485" operator="containsText" text="Extremo">
      <formula>NOT(ISERROR(SEARCH("Extremo",J25)))</formula>
    </cfRule>
  </conditionalFormatting>
  <conditionalFormatting sqref="K25:K29">
    <cfRule type="containsText" dxfId="1234" priority="482" operator="containsText" text="Baja">
      <formula>NOT(ISERROR(SEARCH("Baja",K25)))</formula>
    </cfRule>
    <cfRule type="containsText" dxfId="1233" priority="483" operator="containsText" text="Muy Baja">
      <formula>NOT(ISERROR(SEARCH("Muy Baja",K25)))</formula>
    </cfRule>
  </conditionalFormatting>
  <conditionalFormatting sqref="K25:K29">
    <cfRule type="containsText" dxfId="1232" priority="480" operator="containsText" text="Muy Alta">
      <formula>NOT(ISERROR(SEARCH("Muy Alta",K25)))</formula>
    </cfRule>
    <cfRule type="containsText" dxfId="1231" priority="481" operator="containsText" text="Alta">
      <formula>NOT(ISERROR(SEARCH("Alta",K25)))</formula>
    </cfRule>
  </conditionalFormatting>
  <conditionalFormatting sqref="L25:L29">
    <cfRule type="containsText" dxfId="1230" priority="476" operator="containsText" text="Catastrófico">
      <formula>NOT(ISERROR(SEARCH("Catastrófico",L25)))</formula>
    </cfRule>
    <cfRule type="containsText" dxfId="1229" priority="477" operator="containsText" text="Mayor">
      <formula>NOT(ISERROR(SEARCH("Mayor",L25)))</formula>
    </cfRule>
    <cfRule type="containsText" dxfId="1228" priority="478" operator="containsText" text="Menor">
      <formula>NOT(ISERROR(SEARCH("Menor",L25)))</formula>
    </cfRule>
    <cfRule type="containsText" dxfId="1227" priority="479" operator="containsText" text="Leve">
      <formula>NOT(ISERROR(SEARCH("Leve",L25)))</formula>
    </cfRule>
  </conditionalFormatting>
  <conditionalFormatting sqref="B25:G25">
    <cfRule type="containsText" dxfId="1226" priority="470" operator="containsText" text="3- Moderado">
      <formula>NOT(ISERROR(SEARCH("3- Moderado",B25)))</formula>
    </cfRule>
    <cfRule type="containsText" dxfId="1225" priority="471" operator="containsText" text="6- Moderado">
      <formula>NOT(ISERROR(SEARCH("6- Moderado",B25)))</formula>
    </cfRule>
    <cfRule type="containsText" dxfId="1224" priority="472" operator="containsText" text="4- Moderado">
      <formula>NOT(ISERROR(SEARCH("4- Moderado",B25)))</formula>
    </cfRule>
    <cfRule type="containsText" dxfId="1223" priority="473" operator="containsText" text="3- Bajo">
      <formula>NOT(ISERROR(SEARCH("3- Bajo",B25)))</formula>
    </cfRule>
    <cfRule type="containsText" dxfId="1222" priority="474" operator="containsText" text="4- Bajo">
      <formula>NOT(ISERROR(SEARCH("4- Bajo",B25)))</formula>
    </cfRule>
    <cfRule type="containsText" dxfId="1221" priority="475" operator="containsText" text="1- Bajo">
      <formula>NOT(ISERROR(SEARCH("1- Bajo",B25)))</formula>
    </cfRule>
  </conditionalFormatting>
  <conditionalFormatting sqref="K30:L30">
    <cfRule type="containsText" dxfId="1220" priority="464" operator="containsText" text="3- Moderado">
      <formula>NOT(ISERROR(SEARCH("3- Moderado",K30)))</formula>
    </cfRule>
    <cfRule type="containsText" dxfId="1219" priority="465" operator="containsText" text="6- Moderado">
      <formula>NOT(ISERROR(SEARCH("6- Moderado",K30)))</formula>
    </cfRule>
    <cfRule type="containsText" dxfId="1218" priority="466" operator="containsText" text="4- Moderado">
      <formula>NOT(ISERROR(SEARCH("4- Moderado",K30)))</formula>
    </cfRule>
    <cfRule type="containsText" dxfId="1217" priority="467" operator="containsText" text="3- Bajo">
      <formula>NOT(ISERROR(SEARCH("3- Bajo",K30)))</formula>
    </cfRule>
    <cfRule type="containsText" dxfId="1216" priority="468" operator="containsText" text="4- Bajo">
      <formula>NOT(ISERROR(SEARCH("4- Bajo",K30)))</formula>
    </cfRule>
    <cfRule type="containsText" dxfId="1215" priority="469" operator="containsText" text="1- Bajo">
      <formula>NOT(ISERROR(SEARCH("1- Bajo",K30)))</formula>
    </cfRule>
  </conditionalFormatting>
  <conditionalFormatting sqref="H30:I30">
    <cfRule type="containsText" dxfId="1214" priority="458" operator="containsText" text="3- Moderado">
      <formula>NOT(ISERROR(SEARCH("3- Moderado",H30)))</formula>
    </cfRule>
    <cfRule type="containsText" dxfId="1213" priority="459" operator="containsText" text="6- Moderado">
      <formula>NOT(ISERROR(SEARCH("6- Moderado",H30)))</formula>
    </cfRule>
    <cfRule type="containsText" dxfId="1212" priority="460" operator="containsText" text="4- Moderado">
      <formula>NOT(ISERROR(SEARCH("4- Moderado",H30)))</formula>
    </cfRule>
    <cfRule type="containsText" dxfId="1211" priority="461" operator="containsText" text="3- Bajo">
      <formula>NOT(ISERROR(SEARCH("3- Bajo",H30)))</formula>
    </cfRule>
    <cfRule type="containsText" dxfId="1210" priority="462" operator="containsText" text="4- Bajo">
      <formula>NOT(ISERROR(SEARCH("4- Bajo",H30)))</formula>
    </cfRule>
    <cfRule type="containsText" dxfId="1209" priority="463" operator="containsText" text="1- Bajo">
      <formula>NOT(ISERROR(SEARCH("1- Bajo",H30)))</formula>
    </cfRule>
  </conditionalFormatting>
  <conditionalFormatting sqref="A30">
    <cfRule type="containsText" dxfId="1208" priority="452" operator="containsText" text="3- Moderado">
      <formula>NOT(ISERROR(SEARCH("3- Moderado",A30)))</formula>
    </cfRule>
    <cfRule type="containsText" dxfId="1207" priority="453" operator="containsText" text="6- Moderado">
      <formula>NOT(ISERROR(SEARCH("6- Moderado",A30)))</formula>
    </cfRule>
    <cfRule type="containsText" dxfId="1206" priority="454" operator="containsText" text="4- Moderado">
      <formula>NOT(ISERROR(SEARCH("4- Moderado",A30)))</formula>
    </cfRule>
    <cfRule type="containsText" dxfId="1205" priority="455" operator="containsText" text="3- Bajo">
      <formula>NOT(ISERROR(SEARCH("3- Bajo",A30)))</formula>
    </cfRule>
    <cfRule type="containsText" dxfId="1204" priority="456" operator="containsText" text="4- Bajo">
      <formula>NOT(ISERROR(SEARCH("4- Bajo",A30)))</formula>
    </cfRule>
    <cfRule type="containsText" dxfId="1203" priority="457" operator="containsText" text="1- Bajo">
      <formula>NOT(ISERROR(SEARCH("1- Bajo",A30)))</formula>
    </cfRule>
  </conditionalFormatting>
  <conditionalFormatting sqref="J30:J34">
    <cfRule type="containsText" dxfId="1202" priority="447" operator="containsText" text="Bajo">
      <formula>NOT(ISERROR(SEARCH("Bajo",J30)))</formula>
    </cfRule>
    <cfRule type="containsText" dxfId="1201" priority="448" operator="containsText" text="Moderado">
      <formula>NOT(ISERROR(SEARCH("Moderado",J30)))</formula>
    </cfRule>
    <cfRule type="containsText" dxfId="1200" priority="449" operator="containsText" text="Alto">
      <formula>NOT(ISERROR(SEARCH("Alto",J30)))</formula>
    </cfRule>
    <cfRule type="containsText" dxfId="119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98" priority="422" operator="containsText" text="Moderado">
      <formula>NOT(ISERROR(SEARCH("Moderado",M30)))</formula>
    </cfRule>
    <cfRule type="containsText" dxfId="1197" priority="442" operator="containsText" text="Bajo">
      <formula>NOT(ISERROR(SEARCH("Bajo",M30)))</formula>
    </cfRule>
    <cfRule type="containsText" dxfId="1196" priority="443" operator="containsText" text="Moderado">
      <formula>NOT(ISERROR(SEARCH("Moderado",M30)))</formula>
    </cfRule>
    <cfRule type="containsText" dxfId="1195" priority="444" operator="containsText" text="Alto">
      <formula>NOT(ISERROR(SEARCH("Alto",M30)))</formula>
    </cfRule>
    <cfRule type="containsText" dxfId="119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93" priority="436" operator="containsText" text="3- Moderado">
      <formula>NOT(ISERROR(SEARCH("3- Moderado",N30)))</formula>
    </cfRule>
    <cfRule type="containsText" dxfId="1192" priority="437" operator="containsText" text="6- Moderado">
      <formula>NOT(ISERROR(SEARCH("6- Moderado",N30)))</formula>
    </cfRule>
    <cfRule type="containsText" dxfId="1191" priority="438" operator="containsText" text="4- Moderado">
      <formula>NOT(ISERROR(SEARCH("4- Moderado",N30)))</formula>
    </cfRule>
    <cfRule type="containsText" dxfId="1190" priority="439" operator="containsText" text="3- Bajo">
      <formula>NOT(ISERROR(SEARCH("3- Bajo",N30)))</formula>
    </cfRule>
    <cfRule type="containsText" dxfId="1189" priority="440" operator="containsText" text="4- Bajo">
      <formula>NOT(ISERROR(SEARCH("4- Bajo",N30)))</formula>
    </cfRule>
    <cfRule type="containsText" dxfId="1188" priority="441" operator="containsText" text="1- Bajo">
      <formula>NOT(ISERROR(SEARCH("1- Bajo",N30)))</formula>
    </cfRule>
  </conditionalFormatting>
  <conditionalFormatting sqref="H30:H34">
    <cfRule type="containsText" dxfId="1187" priority="423" operator="containsText" text="Muy Alta">
      <formula>NOT(ISERROR(SEARCH("Muy Alta",H30)))</formula>
    </cfRule>
    <cfRule type="containsText" dxfId="1186" priority="424" operator="containsText" text="Alta">
      <formula>NOT(ISERROR(SEARCH("Alta",H30)))</formula>
    </cfRule>
    <cfRule type="containsText" dxfId="1185" priority="425" operator="containsText" text="Muy Alta">
      <formula>NOT(ISERROR(SEARCH("Muy Alta",H30)))</formula>
    </cfRule>
    <cfRule type="containsText" dxfId="1184" priority="430" operator="containsText" text="Muy Baja">
      <formula>NOT(ISERROR(SEARCH("Muy Baja",H30)))</formula>
    </cfRule>
    <cfRule type="containsText" dxfId="1183" priority="431" operator="containsText" text="Baja">
      <formula>NOT(ISERROR(SEARCH("Baja",H30)))</formula>
    </cfRule>
    <cfRule type="containsText" dxfId="1182" priority="432" operator="containsText" text="Media">
      <formula>NOT(ISERROR(SEARCH("Media",H30)))</formula>
    </cfRule>
    <cfRule type="containsText" dxfId="1181" priority="433" operator="containsText" text="Alta">
      <formula>NOT(ISERROR(SEARCH("Alta",H30)))</formula>
    </cfRule>
    <cfRule type="containsText" dxfId="1180" priority="435" operator="containsText" text="Muy Alta">
      <formula>NOT(ISERROR(SEARCH("Muy Alta",H30)))</formula>
    </cfRule>
  </conditionalFormatting>
  <conditionalFormatting sqref="I30:I34">
    <cfRule type="containsText" dxfId="1179" priority="426" operator="containsText" text="Catastrófico">
      <formula>NOT(ISERROR(SEARCH("Catastrófico",I30)))</formula>
    </cfRule>
    <cfRule type="containsText" dxfId="1178" priority="427" operator="containsText" text="Mayor">
      <formula>NOT(ISERROR(SEARCH("Mayor",I30)))</formula>
    </cfRule>
    <cfRule type="containsText" dxfId="1177" priority="428" operator="containsText" text="Menor">
      <formula>NOT(ISERROR(SEARCH("Menor",I30)))</formula>
    </cfRule>
    <cfRule type="containsText" dxfId="1176" priority="429" operator="containsText" text="Leve">
      <formula>NOT(ISERROR(SEARCH("Leve",I30)))</formula>
    </cfRule>
    <cfRule type="containsText" dxfId="1175" priority="434" operator="containsText" text="Moderado">
      <formula>NOT(ISERROR(SEARCH("Moderado",I30)))</formula>
    </cfRule>
  </conditionalFormatting>
  <conditionalFormatting sqref="K30:K34">
    <cfRule type="containsText" dxfId="1174" priority="421" operator="containsText" text="Media">
      <formula>NOT(ISERROR(SEARCH("Media",K30)))</formula>
    </cfRule>
  </conditionalFormatting>
  <conditionalFormatting sqref="L30:L34">
    <cfRule type="containsText" dxfId="1173" priority="420" operator="containsText" text="Moderado">
      <formula>NOT(ISERROR(SEARCH("Moderado",L30)))</formula>
    </cfRule>
  </conditionalFormatting>
  <conditionalFormatting sqref="J30:J34">
    <cfRule type="containsText" dxfId="1172" priority="419" operator="containsText" text="Moderado">
      <formula>NOT(ISERROR(SEARCH("Moderado",J30)))</formula>
    </cfRule>
  </conditionalFormatting>
  <conditionalFormatting sqref="J30:J34">
    <cfRule type="containsText" dxfId="1171" priority="417" operator="containsText" text="Bajo">
      <formula>NOT(ISERROR(SEARCH("Bajo",J30)))</formula>
    </cfRule>
    <cfRule type="containsText" dxfId="1170" priority="418" operator="containsText" text="Extremo">
      <formula>NOT(ISERROR(SEARCH("Extremo",J30)))</formula>
    </cfRule>
  </conditionalFormatting>
  <conditionalFormatting sqref="K30:K34">
    <cfRule type="containsText" dxfId="1169" priority="415" operator="containsText" text="Baja">
      <formula>NOT(ISERROR(SEARCH("Baja",K30)))</formula>
    </cfRule>
    <cfRule type="containsText" dxfId="1168" priority="416" operator="containsText" text="Muy Baja">
      <formula>NOT(ISERROR(SEARCH("Muy Baja",K30)))</formula>
    </cfRule>
  </conditionalFormatting>
  <conditionalFormatting sqref="K30:K34">
    <cfRule type="containsText" dxfId="1167" priority="413" operator="containsText" text="Muy Alta">
      <formula>NOT(ISERROR(SEARCH("Muy Alta",K30)))</formula>
    </cfRule>
    <cfRule type="containsText" dxfId="1166" priority="414" operator="containsText" text="Alta">
      <formula>NOT(ISERROR(SEARCH("Alta",K30)))</formula>
    </cfRule>
  </conditionalFormatting>
  <conditionalFormatting sqref="L30:L34">
    <cfRule type="containsText" dxfId="1165" priority="409" operator="containsText" text="Catastrófico">
      <formula>NOT(ISERROR(SEARCH("Catastrófico",L30)))</formula>
    </cfRule>
    <cfRule type="containsText" dxfId="1164" priority="410" operator="containsText" text="Mayor">
      <formula>NOT(ISERROR(SEARCH("Mayor",L30)))</formula>
    </cfRule>
    <cfRule type="containsText" dxfId="1163" priority="411" operator="containsText" text="Menor">
      <formula>NOT(ISERROR(SEARCH("Menor",L30)))</formula>
    </cfRule>
    <cfRule type="containsText" dxfId="1162" priority="412" operator="containsText" text="Leve">
      <formula>NOT(ISERROR(SEARCH("Leve",L30)))</formula>
    </cfRule>
  </conditionalFormatting>
  <conditionalFormatting sqref="B30:G30">
    <cfRule type="containsText" dxfId="1161" priority="403" operator="containsText" text="3- Moderado">
      <formula>NOT(ISERROR(SEARCH("3- Moderado",B30)))</formula>
    </cfRule>
    <cfRule type="containsText" dxfId="1160" priority="404" operator="containsText" text="6- Moderado">
      <formula>NOT(ISERROR(SEARCH("6- Moderado",B30)))</formula>
    </cfRule>
    <cfRule type="containsText" dxfId="1159" priority="405" operator="containsText" text="4- Moderado">
      <formula>NOT(ISERROR(SEARCH("4- Moderado",B30)))</formula>
    </cfRule>
    <cfRule type="containsText" dxfId="1158" priority="406" operator="containsText" text="3- Bajo">
      <formula>NOT(ISERROR(SEARCH("3- Bajo",B30)))</formula>
    </cfRule>
    <cfRule type="containsText" dxfId="1157" priority="407" operator="containsText" text="4- Bajo">
      <formula>NOT(ISERROR(SEARCH("4- Bajo",B30)))</formula>
    </cfRule>
    <cfRule type="containsText" dxfId="1156" priority="408" operator="containsText" text="1- Bajo">
      <formula>NOT(ISERROR(SEARCH("1- Bajo",B30)))</formula>
    </cfRule>
  </conditionalFormatting>
  <conditionalFormatting sqref="K35:L35">
    <cfRule type="containsText" dxfId="1155" priority="397" operator="containsText" text="3- Moderado">
      <formula>NOT(ISERROR(SEARCH("3- Moderado",K35)))</formula>
    </cfRule>
    <cfRule type="containsText" dxfId="1154" priority="398" operator="containsText" text="6- Moderado">
      <formula>NOT(ISERROR(SEARCH("6- Moderado",K35)))</formula>
    </cfRule>
    <cfRule type="containsText" dxfId="1153" priority="399" operator="containsText" text="4- Moderado">
      <formula>NOT(ISERROR(SEARCH("4- Moderado",K35)))</formula>
    </cfRule>
    <cfRule type="containsText" dxfId="1152" priority="400" operator="containsText" text="3- Bajo">
      <formula>NOT(ISERROR(SEARCH("3- Bajo",K35)))</formula>
    </cfRule>
    <cfRule type="containsText" dxfId="1151" priority="401" operator="containsText" text="4- Bajo">
      <formula>NOT(ISERROR(SEARCH("4- Bajo",K35)))</formula>
    </cfRule>
    <cfRule type="containsText" dxfId="1150" priority="402" operator="containsText" text="1- Bajo">
      <formula>NOT(ISERROR(SEARCH("1- Bajo",K35)))</formula>
    </cfRule>
  </conditionalFormatting>
  <conditionalFormatting sqref="H35:I35">
    <cfRule type="containsText" dxfId="1149" priority="391" operator="containsText" text="3- Moderado">
      <formula>NOT(ISERROR(SEARCH("3- Moderado",H35)))</formula>
    </cfRule>
    <cfRule type="containsText" dxfId="1148" priority="392" operator="containsText" text="6- Moderado">
      <formula>NOT(ISERROR(SEARCH("6- Moderado",H35)))</formula>
    </cfRule>
    <cfRule type="containsText" dxfId="1147" priority="393" operator="containsText" text="4- Moderado">
      <formula>NOT(ISERROR(SEARCH("4- Moderado",H35)))</formula>
    </cfRule>
    <cfRule type="containsText" dxfId="1146" priority="394" operator="containsText" text="3- Bajo">
      <formula>NOT(ISERROR(SEARCH("3- Bajo",H35)))</formula>
    </cfRule>
    <cfRule type="containsText" dxfId="1145" priority="395" operator="containsText" text="4- Bajo">
      <formula>NOT(ISERROR(SEARCH("4- Bajo",H35)))</formula>
    </cfRule>
    <cfRule type="containsText" dxfId="1144" priority="396" operator="containsText" text="1- Bajo">
      <formula>NOT(ISERROR(SEARCH("1- Bajo",H35)))</formula>
    </cfRule>
  </conditionalFormatting>
  <conditionalFormatting sqref="A35">
    <cfRule type="containsText" dxfId="1143" priority="385" operator="containsText" text="3- Moderado">
      <formula>NOT(ISERROR(SEARCH("3- Moderado",A35)))</formula>
    </cfRule>
    <cfRule type="containsText" dxfId="1142" priority="386" operator="containsText" text="6- Moderado">
      <formula>NOT(ISERROR(SEARCH("6- Moderado",A35)))</formula>
    </cfRule>
    <cfRule type="containsText" dxfId="1141" priority="387" operator="containsText" text="4- Moderado">
      <formula>NOT(ISERROR(SEARCH("4- Moderado",A35)))</formula>
    </cfRule>
    <cfRule type="containsText" dxfId="1140" priority="388" operator="containsText" text="3- Bajo">
      <formula>NOT(ISERROR(SEARCH("3- Bajo",A35)))</formula>
    </cfRule>
    <cfRule type="containsText" dxfId="1139" priority="389" operator="containsText" text="4- Bajo">
      <formula>NOT(ISERROR(SEARCH("4- Bajo",A35)))</formula>
    </cfRule>
    <cfRule type="containsText" dxfId="1138" priority="390" operator="containsText" text="1- Bajo">
      <formula>NOT(ISERROR(SEARCH("1- Bajo",A35)))</formula>
    </cfRule>
  </conditionalFormatting>
  <conditionalFormatting sqref="J35:J39">
    <cfRule type="containsText" dxfId="1137" priority="380" operator="containsText" text="Bajo">
      <formula>NOT(ISERROR(SEARCH("Bajo",J35)))</formula>
    </cfRule>
    <cfRule type="containsText" dxfId="1136" priority="381" operator="containsText" text="Moderado">
      <formula>NOT(ISERROR(SEARCH("Moderado",J35)))</formula>
    </cfRule>
    <cfRule type="containsText" dxfId="1135" priority="382" operator="containsText" text="Alto">
      <formula>NOT(ISERROR(SEARCH("Alto",J35)))</formula>
    </cfRule>
    <cfRule type="containsText" dxfId="113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133" priority="355" operator="containsText" text="Moderado">
      <formula>NOT(ISERROR(SEARCH("Moderado",M35)))</formula>
    </cfRule>
    <cfRule type="containsText" dxfId="1132" priority="375" operator="containsText" text="Bajo">
      <formula>NOT(ISERROR(SEARCH("Bajo",M35)))</formula>
    </cfRule>
    <cfRule type="containsText" dxfId="1131" priority="376" operator="containsText" text="Moderado">
      <formula>NOT(ISERROR(SEARCH("Moderado",M35)))</formula>
    </cfRule>
    <cfRule type="containsText" dxfId="1130" priority="377" operator="containsText" text="Alto">
      <formula>NOT(ISERROR(SEARCH("Alto",M35)))</formula>
    </cfRule>
    <cfRule type="containsText" dxfId="112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128" priority="369" operator="containsText" text="3- Moderado">
      <formula>NOT(ISERROR(SEARCH("3- Moderado",N35)))</formula>
    </cfRule>
    <cfRule type="containsText" dxfId="1127" priority="370" operator="containsText" text="6- Moderado">
      <formula>NOT(ISERROR(SEARCH("6- Moderado",N35)))</formula>
    </cfRule>
    <cfRule type="containsText" dxfId="1126" priority="371" operator="containsText" text="4- Moderado">
      <formula>NOT(ISERROR(SEARCH("4- Moderado",N35)))</formula>
    </cfRule>
    <cfRule type="containsText" dxfId="1125" priority="372" operator="containsText" text="3- Bajo">
      <formula>NOT(ISERROR(SEARCH("3- Bajo",N35)))</formula>
    </cfRule>
    <cfRule type="containsText" dxfId="1124" priority="373" operator="containsText" text="4- Bajo">
      <formula>NOT(ISERROR(SEARCH("4- Bajo",N35)))</formula>
    </cfRule>
    <cfRule type="containsText" dxfId="1123" priority="374" operator="containsText" text="1- Bajo">
      <formula>NOT(ISERROR(SEARCH("1- Bajo",N35)))</formula>
    </cfRule>
  </conditionalFormatting>
  <conditionalFormatting sqref="H35:H39">
    <cfRule type="containsText" dxfId="1122" priority="356" operator="containsText" text="Muy Alta">
      <formula>NOT(ISERROR(SEARCH("Muy Alta",H35)))</formula>
    </cfRule>
    <cfRule type="containsText" dxfId="1121" priority="357" operator="containsText" text="Alta">
      <formula>NOT(ISERROR(SEARCH("Alta",H35)))</formula>
    </cfRule>
    <cfRule type="containsText" dxfId="1120" priority="358" operator="containsText" text="Muy Alta">
      <formula>NOT(ISERROR(SEARCH("Muy Alta",H35)))</formula>
    </cfRule>
    <cfRule type="containsText" dxfId="1119" priority="363" operator="containsText" text="Muy Baja">
      <formula>NOT(ISERROR(SEARCH("Muy Baja",H35)))</formula>
    </cfRule>
    <cfRule type="containsText" dxfId="1118" priority="364" operator="containsText" text="Baja">
      <formula>NOT(ISERROR(SEARCH("Baja",H35)))</formula>
    </cfRule>
    <cfRule type="containsText" dxfId="1117" priority="365" operator="containsText" text="Media">
      <formula>NOT(ISERROR(SEARCH("Media",H35)))</formula>
    </cfRule>
    <cfRule type="containsText" dxfId="1116" priority="366" operator="containsText" text="Alta">
      <formula>NOT(ISERROR(SEARCH("Alta",H35)))</formula>
    </cfRule>
    <cfRule type="containsText" dxfId="1115" priority="368" operator="containsText" text="Muy Alta">
      <formula>NOT(ISERROR(SEARCH("Muy Alta",H35)))</formula>
    </cfRule>
  </conditionalFormatting>
  <conditionalFormatting sqref="I35:I39">
    <cfRule type="containsText" dxfId="1114" priority="359" operator="containsText" text="Catastrófico">
      <formula>NOT(ISERROR(SEARCH("Catastrófico",I35)))</formula>
    </cfRule>
    <cfRule type="containsText" dxfId="1113" priority="360" operator="containsText" text="Mayor">
      <formula>NOT(ISERROR(SEARCH("Mayor",I35)))</formula>
    </cfRule>
    <cfRule type="containsText" dxfId="1112" priority="361" operator="containsText" text="Menor">
      <formula>NOT(ISERROR(SEARCH("Menor",I35)))</formula>
    </cfRule>
    <cfRule type="containsText" dxfId="1111" priority="362" operator="containsText" text="Leve">
      <formula>NOT(ISERROR(SEARCH("Leve",I35)))</formula>
    </cfRule>
    <cfRule type="containsText" dxfId="1110" priority="367" operator="containsText" text="Moderado">
      <formula>NOT(ISERROR(SEARCH("Moderado",I35)))</formula>
    </cfRule>
  </conditionalFormatting>
  <conditionalFormatting sqref="K35:K39">
    <cfRule type="containsText" dxfId="1109" priority="354" operator="containsText" text="Media">
      <formula>NOT(ISERROR(SEARCH("Media",K35)))</formula>
    </cfRule>
  </conditionalFormatting>
  <conditionalFormatting sqref="L35:L39">
    <cfRule type="containsText" dxfId="1108" priority="353" operator="containsText" text="Moderado">
      <formula>NOT(ISERROR(SEARCH("Moderado",L35)))</formula>
    </cfRule>
  </conditionalFormatting>
  <conditionalFormatting sqref="J35:J39">
    <cfRule type="containsText" dxfId="1107" priority="352" operator="containsText" text="Moderado">
      <formula>NOT(ISERROR(SEARCH("Moderado",J35)))</formula>
    </cfRule>
  </conditionalFormatting>
  <conditionalFormatting sqref="J35:J39">
    <cfRule type="containsText" dxfId="1106" priority="350" operator="containsText" text="Bajo">
      <formula>NOT(ISERROR(SEARCH("Bajo",J35)))</formula>
    </cfRule>
    <cfRule type="containsText" dxfId="1105" priority="351" operator="containsText" text="Extremo">
      <formula>NOT(ISERROR(SEARCH("Extremo",J35)))</formula>
    </cfRule>
  </conditionalFormatting>
  <conditionalFormatting sqref="K35:K39">
    <cfRule type="containsText" dxfId="1104" priority="348" operator="containsText" text="Baja">
      <formula>NOT(ISERROR(SEARCH("Baja",K35)))</formula>
    </cfRule>
    <cfRule type="containsText" dxfId="1103" priority="349" operator="containsText" text="Muy Baja">
      <formula>NOT(ISERROR(SEARCH("Muy Baja",K35)))</formula>
    </cfRule>
  </conditionalFormatting>
  <conditionalFormatting sqref="K35:K39">
    <cfRule type="containsText" dxfId="1102" priority="346" operator="containsText" text="Muy Alta">
      <formula>NOT(ISERROR(SEARCH("Muy Alta",K35)))</formula>
    </cfRule>
    <cfRule type="containsText" dxfId="1101" priority="347" operator="containsText" text="Alta">
      <formula>NOT(ISERROR(SEARCH("Alta",K35)))</formula>
    </cfRule>
  </conditionalFormatting>
  <conditionalFormatting sqref="L35:L39">
    <cfRule type="containsText" dxfId="1100" priority="342" operator="containsText" text="Catastrófico">
      <formula>NOT(ISERROR(SEARCH("Catastrófico",L35)))</formula>
    </cfRule>
    <cfRule type="containsText" dxfId="1099" priority="343" operator="containsText" text="Mayor">
      <formula>NOT(ISERROR(SEARCH("Mayor",L35)))</formula>
    </cfRule>
    <cfRule type="containsText" dxfId="1098" priority="344" operator="containsText" text="Menor">
      <formula>NOT(ISERROR(SEARCH("Menor",L35)))</formula>
    </cfRule>
    <cfRule type="containsText" dxfId="1097" priority="345" operator="containsText" text="Leve">
      <formula>NOT(ISERROR(SEARCH("Leve",L35)))</formula>
    </cfRule>
  </conditionalFormatting>
  <conditionalFormatting sqref="B35:G35">
    <cfRule type="containsText" dxfId="1096" priority="336" operator="containsText" text="3- Moderado">
      <formula>NOT(ISERROR(SEARCH("3- Moderado",B35)))</formula>
    </cfRule>
    <cfRule type="containsText" dxfId="1095" priority="337" operator="containsText" text="6- Moderado">
      <formula>NOT(ISERROR(SEARCH("6- Moderado",B35)))</formula>
    </cfRule>
    <cfRule type="containsText" dxfId="1094" priority="338" operator="containsText" text="4- Moderado">
      <formula>NOT(ISERROR(SEARCH("4- Moderado",B35)))</formula>
    </cfRule>
    <cfRule type="containsText" dxfId="1093" priority="339" operator="containsText" text="3- Bajo">
      <formula>NOT(ISERROR(SEARCH("3- Bajo",B35)))</formula>
    </cfRule>
    <cfRule type="containsText" dxfId="1092" priority="340" operator="containsText" text="4- Bajo">
      <formula>NOT(ISERROR(SEARCH("4- Bajo",B35)))</formula>
    </cfRule>
    <cfRule type="containsText" dxfId="1091" priority="341" operator="containsText" text="1- Bajo">
      <formula>NOT(ISERROR(SEARCH("1- Bajo",B35)))</formula>
    </cfRule>
  </conditionalFormatting>
  <conditionalFormatting sqref="K40:L40">
    <cfRule type="containsText" dxfId="1090" priority="330" operator="containsText" text="3- Moderado">
      <formula>NOT(ISERROR(SEARCH("3- Moderado",K40)))</formula>
    </cfRule>
    <cfRule type="containsText" dxfId="1089" priority="331" operator="containsText" text="6- Moderado">
      <formula>NOT(ISERROR(SEARCH("6- Moderado",K40)))</formula>
    </cfRule>
    <cfRule type="containsText" dxfId="1088" priority="332" operator="containsText" text="4- Moderado">
      <formula>NOT(ISERROR(SEARCH("4- Moderado",K40)))</formula>
    </cfRule>
    <cfRule type="containsText" dxfId="1087" priority="333" operator="containsText" text="3- Bajo">
      <formula>NOT(ISERROR(SEARCH("3- Bajo",K40)))</formula>
    </cfRule>
    <cfRule type="containsText" dxfId="1086" priority="334" operator="containsText" text="4- Bajo">
      <formula>NOT(ISERROR(SEARCH("4- Bajo",K40)))</formula>
    </cfRule>
    <cfRule type="containsText" dxfId="1085" priority="335" operator="containsText" text="1- Bajo">
      <formula>NOT(ISERROR(SEARCH("1- Bajo",K40)))</formula>
    </cfRule>
  </conditionalFormatting>
  <conditionalFormatting sqref="H40:I40">
    <cfRule type="containsText" dxfId="1084" priority="324" operator="containsText" text="3- Moderado">
      <formula>NOT(ISERROR(SEARCH("3- Moderado",H40)))</formula>
    </cfRule>
    <cfRule type="containsText" dxfId="1083" priority="325" operator="containsText" text="6- Moderado">
      <formula>NOT(ISERROR(SEARCH("6- Moderado",H40)))</formula>
    </cfRule>
    <cfRule type="containsText" dxfId="1082" priority="326" operator="containsText" text="4- Moderado">
      <formula>NOT(ISERROR(SEARCH("4- Moderado",H40)))</formula>
    </cfRule>
    <cfRule type="containsText" dxfId="1081" priority="327" operator="containsText" text="3- Bajo">
      <formula>NOT(ISERROR(SEARCH("3- Bajo",H40)))</formula>
    </cfRule>
    <cfRule type="containsText" dxfId="1080" priority="328" operator="containsText" text="4- Bajo">
      <formula>NOT(ISERROR(SEARCH("4- Bajo",H40)))</formula>
    </cfRule>
    <cfRule type="containsText" dxfId="1079" priority="329" operator="containsText" text="1- Bajo">
      <formula>NOT(ISERROR(SEARCH("1- Bajo",H40)))</formula>
    </cfRule>
  </conditionalFormatting>
  <conditionalFormatting sqref="A40">
    <cfRule type="containsText" dxfId="1078" priority="318" operator="containsText" text="3- Moderado">
      <formula>NOT(ISERROR(SEARCH("3- Moderado",A40)))</formula>
    </cfRule>
    <cfRule type="containsText" dxfId="1077" priority="319" operator="containsText" text="6- Moderado">
      <formula>NOT(ISERROR(SEARCH("6- Moderado",A40)))</formula>
    </cfRule>
    <cfRule type="containsText" dxfId="1076" priority="320" operator="containsText" text="4- Moderado">
      <formula>NOT(ISERROR(SEARCH("4- Moderado",A40)))</formula>
    </cfRule>
    <cfRule type="containsText" dxfId="1075" priority="321" operator="containsText" text="3- Bajo">
      <formula>NOT(ISERROR(SEARCH("3- Bajo",A40)))</formula>
    </cfRule>
    <cfRule type="containsText" dxfId="1074" priority="322" operator="containsText" text="4- Bajo">
      <formula>NOT(ISERROR(SEARCH("4- Bajo",A40)))</formula>
    </cfRule>
    <cfRule type="containsText" dxfId="1073" priority="323" operator="containsText" text="1- Bajo">
      <formula>NOT(ISERROR(SEARCH("1- Bajo",A40)))</formula>
    </cfRule>
  </conditionalFormatting>
  <conditionalFormatting sqref="J40:J44">
    <cfRule type="containsText" dxfId="1072" priority="313" operator="containsText" text="Bajo">
      <formula>NOT(ISERROR(SEARCH("Bajo",J40)))</formula>
    </cfRule>
    <cfRule type="containsText" dxfId="1071" priority="314" operator="containsText" text="Moderado">
      <formula>NOT(ISERROR(SEARCH("Moderado",J40)))</formula>
    </cfRule>
    <cfRule type="containsText" dxfId="1070" priority="315" operator="containsText" text="Alto">
      <formula>NOT(ISERROR(SEARCH("Alto",J40)))</formula>
    </cfRule>
    <cfRule type="containsText" dxfId="106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68" priority="288" operator="containsText" text="Moderado">
      <formula>NOT(ISERROR(SEARCH("Moderado",M40)))</formula>
    </cfRule>
    <cfRule type="containsText" dxfId="1067" priority="308" operator="containsText" text="Bajo">
      <formula>NOT(ISERROR(SEARCH("Bajo",M40)))</formula>
    </cfRule>
    <cfRule type="containsText" dxfId="1066" priority="309" operator="containsText" text="Moderado">
      <formula>NOT(ISERROR(SEARCH("Moderado",M40)))</formula>
    </cfRule>
    <cfRule type="containsText" dxfId="1065" priority="310" operator="containsText" text="Alto">
      <formula>NOT(ISERROR(SEARCH("Alto",M40)))</formula>
    </cfRule>
    <cfRule type="containsText" dxfId="106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063" priority="302" operator="containsText" text="3- Moderado">
      <formula>NOT(ISERROR(SEARCH("3- Moderado",N40)))</formula>
    </cfRule>
    <cfRule type="containsText" dxfId="1062" priority="303" operator="containsText" text="6- Moderado">
      <formula>NOT(ISERROR(SEARCH("6- Moderado",N40)))</formula>
    </cfRule>
    <cfRule type="containsText" dxfId="1061" priority="304" operator="containsText" text="4- Moderado">
      <formula>NOT(ISERROR(SEARCH("4- Moderado",N40)))</formula>
    </cfRule>
    <cfRule type="containsText" dxfId="1060" priority="305" operator="containsText" text="3- Bajo">
      <formula>NOT(ISERROR(SEARCH("3- Bajo",N40)))</formula>
    </cfRule>
    <cfRule type="containsText" dxfId="1059" priority="306" operator="containsText" text="4- Bajo">
      <formula>NOT(ISERROR(SEARCH("4- Bajo",N40)))</formula>
    </cfRule>
    <cfRule type="containsText" dxfId="1058" priority="307" operator="containsText" text="1- Bajo">
      <formula>NOT(ISERROR(SEARCH("1- Bajo",N40)))</formula>
    </cfRule>
  </conditionalFormatting>
  <conditionalFormatting sqref="H40:H44">
    <cfRule type="containsText" dxfId="1057" priority="289" operator="containsText" text="Muy Alta">
      <formula>NOT(ISERROR(SEARCH("Muy Alta",H40)))</formula>
    </cfRule>
    <cfRule type="containsText" dxfId="1056" priority="290" operator="containsText" text="Alta">
      <formula>NOT(ISERROR(SEARCH("Alta",H40)))</formula>
    </cfRule>
    <cfRule type="containsText" dxfId="1055" priority="291" operator="containsText" text="Muy Alta">
      <formula>NOT(ISERROR(SEARCH("Muy Alta",H40)))</formula>
    </cfRule>
    <cfRule type="containsText" dxfId="1054" priority="296" operator="containsText" text="Muy Baja">
      <formula>NOT(ISERROR(SEARCH("Muy Baja",H40)))</formula>
    </cfRule>
    <cfRule type="containsText" dxfId="1053" priority="297" operator="containsText" text="Baja">
      <formula>NOT(ISERROR(SEARCH("Baja",H40)))</formula>
    </cfRule>
    <cfRule type="containsText" dxfId="1052" priority="298" operator="containsText" text="Media">
      <formula>NOT(ISERROR(SEARCH("Media",H40)))</formula>
    </cfRule>
    <cfRule type="containsText" dxfId="1051" priority="299" operator="containsText" text="Alta">
      <formula>NOT(ISERROR(SEARCH("Alta",H40)))</formula>
    </cfRule>
    <cfRule type="containsText" dxfId="1050" priority="301" operator="containsText" text="Muy Alta">
      <formula>NOT(ISERROR(SEARCH("Muy Alta",H40)))</formula>
    </cfRule>
  </conditionalFormatting>
  <conditionalFormatting sqref="I40:I44">
    <cfRule type="containsText" dxfId="1049" priority="292" operator="containsText" text="Catastrófico">
      <formula>NOT(ISERROR(SEARCH("Catastrófico",I40)))</formula>
    </cfRule>
    <cfRule type="containsText" dxfId="1048" priority="293" operator="containsText" text="Mayor">
      <formula>NOT(ISERROR(SEARCH("Mayor",I40)))</formula>
    </cfRule>
    <cfRule type="containsText" dxfId="1047" priority="294" operator="containsText" text="Menor">
      <formula>NOT(ISERROR(SEARCH("Menor",I40)))</formula>
    </cfRule>
    <cfRule type="containsText" dxfId="1046" priority="295" operator="containsText" text="Leve">
      <formula>NOT(ISERROR(SEARCH("Leve",I40)))</formula>
    </cfRule>
    <cfRule type="containsText" dxfId="1045" priority="300" operator="containsText" text="Moderado">
      <formula>NOT(ISERROR(SEARCH("Moderado",I40)))</formula>
    </cfRule>
  </conditionalFormatting>
  <conditionalFormatting sqref="K40:K44">
    <cfRule type="containsText" dxfId="1044" priority="287" operator="containsText" text="Media">
      <formula>NOT(ISERROR(SEARCH("Media",K40)))</formula>
    </cfRule>
  </conditionalFormatting>
  <conditionalFormatting sqref="L40:L44">
    <cfRule type="containsText" dxfId="1043" priority="286" operator="containsText" text="Moderado">
      <formula>NOT(ISERROR(SEARCH("Moderado",L40)))</formula>
    </cfRule>
  </conditionalFormatting>
  <conditionalFormatting sqref="J40:J44">
    <cfRule type="containsText" dxfId="1042" priority="285" operator="containsText" text="Moderado">
      <formula>NOT(ISERROR(SEARCH("Moderado",J40)))</formula>
    </cfRule>
  </conditionalFormatting>
  <conditionalFormatting sqref="J40:J44">
    <cfRule type="containsText" dxfId="1041" priority="283" operator="containsText" text="Bajo">
      <formula>NOT(ISERROR(SEARCH("Bajo",J40)))</formula>
    </cfRule>
    <cfRule type="containsText" dxfId="1040" priority="284" operator="containsText" text="Extremo">
      <formula>NOT(ISERROR(SEARCH("Extremo",J40)))</formula>
    </cfRule>
  </conditionalFormatting>
  <conditionalFormatting sqref="K40:K44">
    <cfRule type="containsText" dxfId="1039" priority="281" operator="containsText" text="Baja">
      <formula>NOT(ISERROR(SEARCH("Baja",K40)))</formula>
    </cfRule>
    <cfRule type="containsText" dxfId="1038" priority="282" operator="containsText" text="Muy Baja">
      <formula>NOT(ISERROR(SEARCH("Muy Baja",K40)))</formula>
    </cfRule>
  </conditionalFormatting>
  <conditionalFormatting sqref="K40:K44">
    <cfRule type="containsText" dxfId="1037" priority="279" operator="containsText" text="Muy Alta">
      <formula>NOT(ISERROR(SEARCH("Muy Alta",K40)))</formula>
    </cfRule>
    <cfRule type="containsText" dxfId="1036" priority="280" operator="containsText" text="Alta">
      <formula>NOT(ISERROR(SEARCH("Alta",K40)))</formula>
    </cfRule>
  </conditionalFormatting>
  <conditionalFormatting sqref="L40:L44">
    <cfRule type="containsText" dxfId="1035" priority="275" operator="containsText" text="Catastrófico">
      <formula>NOT(ISERROR(SEARCH("Catastrófico",L40)))</formula>
    </cfRule>
    <cfRule type="containsText" dxfId="1034" priority="276" operator="containsText" text="Mayor">
      <formula>NOT(ISERROR(SEARCH("Mayor",L40)))</formula>
    </cfRule>
    <cfRule type="containsText" dxfId="1033" priority="277" operator="containsText" text="Menor">
      <formula>NOT(ISERROR(SEARCH("Menor",L40)))</formula>
    </cfRule>
    <cfRule type="containsText" dxfId="1032" priority="278" operator="containsText" text="Leve">
      <formula>NOT(ISERROR(SEARCH("Leve",L40)))</formula>
    </cfRule>
  </conditionalFormatting>
  <conditionalFormatting sqref="B40:G40">
    <cfRule type="containsText" dxfId="1031" priority="269" operator="containsText" text="3- Moderado">
      <formula>NOT(ISERROR(SEARCH("3- Moderado",B40)))</formula>
    </cfRule>
    <cfRule type="containsText" dxfId="1030" priority="270" operator="containsText" text="6- Moderado">
      <formula>NOT(ISERROR(SEARCH("6- Moderado",B40)))</formula>
    </cfRule>
    <cfRule type="containsText" dxfId="1029" priority="271" operator="containsText" text="4- Moderado">
      <formula>NOT(ISERROR(SEARCH("4- Moderado",B40)))</formula>
    </cfRule>
    <cfRule type="containsText" dxfId="1028" priority="272" operator="containsText" text="3- Bajo">
      <formula>NOT(ISERROR(SEARCH("3- Bajo",B40)))</formula>
    </cfRule>
    <cfRule type="containsText" dxfId="1027" priority="273" operator="containsText" text="4- Bajo">
      <formula>NOT(ISERROR(SEARCH("4- Bajo",B40)))</formula>
    </cfRule>
    <cfRule type="containsText" dxfId="1026" priority="274" operator="containsText" text="1- Bajo">
      <formula>NOT(ISERROR(SEARCH("1- Bajo",B40)))</formula>
    </cfRule>
  </conditionalFormatting>
  <conditionalFormatting sqref="K45:L45">
    <cfRule type="containsText" dxfId="1025" priority="263" operator="containsText" text="3- Moderado">
      <formula>NOT(ISERROR(SEARCH("3- Moderado",K45)))</formula>
    </cfRule>
    <cfRule type="containsText" dxfId="1024" priority="264" operator="containsText" text="6- Moderado">
      <formula>NOT(ISERROR(SEARCH("6- Moderado",K45)))</formula>
    </cfRule>
    <cfRule type="containsText" dxfId="1023" priority="265" operator="containsText" text="4- Moderado">
      <formula>NOT(ISERROR(SEARCH("4- Moderado",K45)))</formula>
    </cfRule>
    <cfRule type="containsText" dxfId="1022" priority="266" operator="containsText" text="3- Bajo">
      <formula>NOT(ISERROR(SEARCH("3- Bajo",K45)))</formula>
    </cfRule>
    <cfRule type="containsText" dxfId="1021" priority="267" operator="containsText" text="4- Bajo">
      <formula>NOT(ISERROR(SEARCH("4- Bajo",K45)))</formula>
    </cfRule>
    <cfRule type="containsText" dxfId="1020" priority="268" operator="containsText" text="1- Bajo">
      <formula>NOT(ISERROR(SEARCH("1- Bajo",K45)))</formula>
    </cfRule>
  </conditionalFormatting>
  <conditionalFormatting sqref="H45:I45">
    <cfRule type="containsText" dxfId="1019" priority="257" operator="containsText" text="3- Moderado">
      <formula>NOT(ISERROR(SEARCH("3- Moderado",H45)))</formula>
    </cfRule>
    <cfRule type="containsText" dxfId="1018" priority="258" operator="containsText" text="6- Moderado">
      <formula>NOT(ISERROR(SEARCH("6- Moderado",H45)))</formula>
    </cfRule>
    <cfRule type="containsText" dxfId="1017" priority="259" operator="containsText" text="4- Moderado">
      <formula>NOT(ISERROR(SEARCH("4- Moderado",H45)))</formula>
    </cfRule>
    <cfRule type="containsText" dxfId="1016" priority="260" operator="containsText" text="3- Bajo">
      <formula>NOT(ISERROR(SEARCH("3- Bajo",H45)))</formula>
    </cfRule>
    <cfRule type="containsText" dxfId="1015" priority="261" operator="containsText" text="4- Bajo">
      <formula>NOT(ISERROR(SEARCH("4- Bajo",H45)))</formula>
    </cfRule>
    <cfRule type="containsText" dxfId="1014" priority="262" operator="containsText" text="1- Bajo">
      <formula>NOT(ISERROR(SEARCH("1- Bajo",H45)))</formula>
    </cfRule>
  </conditionalFormatting>
  <conditionalFormatting sqref="A45">
    <cfRule type="containsText" dxfId="1013" priority="251" operator="containsText" text="3- Moderado">
      <formula>NOT(ISERROR(SEARCH("3- Moderado",A45)))</formula>
    </cfRule>
    <cfRule type="containsText" dxfId="1012" priority="252" operator="containsText" text="6- Moderado">
      <formula>NOT(ISERROR(SEARCH("6- Moderado",A45)))</formula>
    </cfRule>
    <cfRule type="containsText" dxfId="1011" priority="253" operator="containsText" text="4- Moderado">
      <formula>NOT(ISERROR(SEARCH("4- Moderado",A45)))</formula>
    </cfRule>
    <cfRule type="containsText" dxfId="1010" priority="254" operator="containsText" text="3- Bajo">
      <formula>NOT(ISERROR(SEARCH("3- Bajo",A45)))</formula>
    </cfRule>
    <cfRule type="containsText" dxfId="1009" priority="255" operator="containsText" text="4- Bajo">
      <formula>NOT(ISERROR(SEARCH("4- Bajo",A45)))</formula>
    </cfRule>
    <cfRule type="containsText" dxfId="1008" priority="256" operator="containsText" text="1- Bajo">
      <formula>NOT(ISERROR(SEARCH("1- Bajo",A45)))</formula>
    </cfRule>
  </conditionalFormatting>
  <conditionalFormatting sqref="J45:J49">
    <cfRule type="containsText" dxfId="1007" priority="246" operator="containsText" text="Bajo">
      <formula>NOT(ISERROR(SEARCH("Bajo",J45)))</formula>
    </cfRule>
    <cfRule type="containsText" dxfId="1006" priority="247" operator="containsText" text="Moderado">
      <formula>NOT(ISERROR(SEARCH("Moderado",J45)))</formula>
    </cfRule>
    <cfRule type="containsText" dxfId="1005" priority="248" operator="containsText" text="Alto">
      <formula>NOT(ISERROR(SEARCH("Alto",J45)))</formula>
    </cfRule>
    <cfRule type="containsText" dxfId="100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003" priority="221" operator="containsText" text="Moderado">
      <formula>NOT(ISERROR(SEARCH("Moderado",M45)))</formula>
    </cfRule>
    <cfRule type="containsText" dxfId="1002" priority="241" operator="containsText" text="Bajo">
      <formula>NOT(ISERROR(SEARCH("Bajo",M45)))</formula>
    </cfRule>
    <cfRule type="containsText" dxfId="1001" priority="242" operator="containsText" text="Moderado">
      <formula>NOT(ISERROR(SEARCH("Moderado",M45)))</formula>
    </cfRule>
    <cfRule type="containsText" dxfId="1000" priority="243" operator="containsText" text="Alto">
      <formula>NOT(ISERROR(SEARCH("Alto",M45)))</formula>
    </cfRule>
    <cfRule type="containsText" dxfId="99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98" priority="235" operator="containsText" text="3- Moderado">
      <formula>NOT(ISERROR(SEARCH("3- Moderado",N45)))</formula>
    </cfRule>
    <cfRule type="containsText" dxfId="997" priority="236" operator="containsText" text="6- Moderado">
      <formula>NOT(ISERROR(SEARCH("6- Moderado",N45)))</formula>
    </cfRule>
    <cfRule type="containsText" dxfId="996" priority="237" operator="containsText" text="4- Moderado">
      <formula>NOT(ISERROR(SEARCH("4- Moderado",N45)))</formula>
    </cfRule>
    <cfRule type="containsText" dxfId="995" priority="238" operator="containsText" text="3- Bajo">
      <formula>NOT(ISERROR(SEARCH("3- Bajo",N45)))</formula>
    </cfRule>
    <cfRule type="containsText" dxfId="994" priority="239" operator="containsText" text="4- Bajo">
      <formula>NOT(ISERROR(SEARCH("4- Bajo",N45)))</formula>
    </cfRule>
    <cfRule type="containsText" dxfId="993" priority="240" operator="containsText" text="1- Bajo">
      <formula>NOT(ISERROR(SEARCH("1- Bajo",N45)))</formula>
    </cfRule>
  </conditionalFormatting>
  <conditionalFormatting sqref="H45:H49">
    <cfRule type="containsText" dxfId="992" priority="222" operator="containsText" text="Muy Alta">
      <formula>NOT(ISERROR(SEARCH("Muy Alta",H45)))</formula>
    </cfRule>
    <cfRule type="containsText" dxfId="991" priority="223" operator="containsText" text="Alta">
      <formula>NOT(ISERROR(SEARCH("Alta",H45)))</formula>
    </cfRule>
    <cfRule type="containsText" dxfId="990" priority="224" operator="containsText" text="Muy Alta">
      <formula>NOT(ISERROR(SEARCH("Muy Alta",H45)))</formula>
    </cfRule>
    <cfRule type="containsText" dxfId="989" priority="229" operator="containsText" text="Muy Baja">
      <formula>NOT(ISERROR(SEARCH("Muy Baja",H45)))</formula>
    </cfRule>
    <cfRule type="containsText" dxfId="988" priority="230" operator="containsText" text="Baja">
      <formula>NOT(ISERROR(SEARCH("Baja",H45)))</formula>
    </cfRule>
    <cfRule type="containsText" dxfId="987" priority="231" operator="containsText" text="Media">
      <formula>NOT(ISERROR(SEARCH("Media",H45)))</formula>
    </cfRule>
    <cfRule type="containsText" dxfId="986" priority="232" operator="containsText" text="Alta">
      <formula>NOT(ISERROR(SEARCH("Alta",H45)))</formula>
    </cfRule>
    <cfRule type="containsText" dxfId="985" priority="234" operator="containsText" text="Muy Alta">
      <formula>NOT(ISERROR(SEARCH("Muy Alta",H45)))</formula>
    </cfRule>
  </conditionalFormatting>
  <conditionalFormatting sqref="I45:I49">
    <cfRule type="containsText" dxfId="984" priority="225" operator="containsText" text="Catastrófico">
      <formula>NOT(ISERROR(SEARCH("Catastrófico",I45)))</formula>
    </cfRule>
    <cfRule type="containsText" dxfId="983" priority="226" operator="containsText" text="Mayor">
      <formula>NOT(ISERROR(SEARCH("Mayor",I45)))</formula>
    </cfRule>
    <cfRule type="containsText" dxfId="982" priority="227" operator="containsText" text="Menor">
      <formula>NOT(ISERROR(SEARCH("Menor",I45)))</formula>
    </cfRule>
    <cfRule type="containsText" dxfId="981" priority="228" operator="containsText" text="Leve">
      <formula>NOT(ISERROR(SEARCH("Leve",I45)))</formula>
    </cfRule>
    <cfRule type="containsText" dxfId="980" priority="233" operator="containsText" text="Moderado">
      <formula>NOT(ISERROR(SEARCH("Moderado",I45)))</formula>
    </cfRule>
  </conditionalFormatting>
  <conditionalFormatting sqref="K45:K49">
    <cfRule type="containsText" dxfId="979" priority="220" operator="containsText" text="Media">
      <formula>NOT(ISERROR(SEARCH("Media",K45)))</formula>
    </cfRule>
  </conditionalFormatting>
  <conditionalFormatting sqref="L45:L49">
    <cfRule type="containsText" dxfId="978" priority="219" operator="containsText" text="Moderado">
      <formula>NOT(ISERROR(SEARCH("Moderado",L45)))</formula>
    </cfRule>
  </conditionalFormatting>
  <conditionalFormatting sqref="J45:J49">
    <cfRule type="containsText" dxfId="977" priority="218" operator="containsText" text="Moderado">
      <formula>NOT(ISERROR(SEARCH("Moderado",J45)))</formula>
    </cfRule>
  </conditionalFormatting>
  <conditionalFormatting sqref="J45:J49">
    <cfRule type="containsText" dxfId="976" priority="216" operator="containsText" text="Bajo">
      <formula>NOT(ISERROR(SEARCH("Bajo",J45)))</formula>
    </cfRule>
    <cfRule type="containsText" dxfId="975" priority="217" operator="containsText" text="Extremo">
      <formula>NOT(ISERROR(SEARCH("Extremo",J45)))</formula>
    </cfRule>
  </conditionalFormatting>
  <conditionalFormatting sqref="K45:K49">
    <cfRule type="containsText" dxfId="974" priority="214" operator="containsText" text="Baja">
      <formula>NOT(ISERROR(SEARCH("Baja",K45)))</formula>
    </cfRule>
    <cfRule type="containsText" dxfId="973" priority="215" operator="containsText" text="Muy Baja">
      <formula>NOT(ISERROR(SEARCH("Muy Baja",K45)))</formula>
    </cfRule>
  </conditionalFormatting>
  <conditionalFormatting sqref="K45:K49">
    <cfRule type="containsText" dxfId="972" priority="212" operator="containsText" text="Muy Alta">
      <formula>NOT(ISERROR(SEARCH("Muy Alta",K45)))</formula>
    </cfRule>
    <cfRule type="containsText" dxfId="971" priority="213" operator="containsText" text="Alta">
      <formula>NOT(ISERROR(SEARCH("Alta",K45)))</formula>
    </cfRule>
  </conditionalFormatting>
  <conditionalFormatting sqref="L45:L49">
    <cfRule type="containsText" dxfId="970" priority="208" operator="containsText" text="Catastrófico">
      <formula>NOT(ISERROR(SEARCH("Catastrófico",L45)))</formula>
    </cfRule>
    <cfRule type="containsText" dxfId="969" priority="209" operator="containsText" text="Mayor">
      <formula>NOT(ISERROR(SEARCH("Mayor",L45)))</formula>
    </cfRule>
    <cfRule type="containsText" dxfId="968" priority="210" operator="containsText" text="Menor">
      <formula>NOT(ISERROR(SEARCH("Menor",L45)))</formula>
    </cfRule>
    <cfRule type="containsText" dxfId="967" priority="211" operator="containsText" text="Leve">
      <formula>NOT(ISERROR(SEARCH("Leve",L45)))</formula>
    </cfRule>
  </conditionalFormatting>
  <conditionalFormatting sqref="B45:G45">
    <cfRule type="containsText" dxfId="966" priority="202" operator="containsText" text="3- Moderado">
      <formula>NOT(ISERROR(SEARCH("3- Moderado",B45)))</formula>
    </cfRule>
    <cfRule type="containsText" dxfId="965" priority="203" operator="containsText" text="6- Moderado">
      <formula>NOT(ISERROR(SEARCH("6- Moderado",B45)))</formula>
    </cfRule>
    <cfRule type="containsText" dxfId="964" priority="204" operator="containsText" text="4- Moderado">
      <formula>NOT(ISERROR(SEARCH("4- Moderado",B45)))</formula>
    </cfRule>
    <cfRule type="containsText" dxfId="963" priority="205" operator="containsText" text="3- Bajo">
      <formula>NOT(ISERROR(SEARCH("3- Bajo",B45)))</formula>
    </cfRule>
    <cfRule type="containsText" dxfId="962" priority="206" operator="containsText" text="4- Bajo">
      <formula>NOT(ISERROR(SEARCH("4- Bajo",B45)))</formula>
    </cfRule>
    <cfRule type="containsText" dxfId="961" priority="207" operator="containsText" text="1- Bajo">
      <formula>NOT(ISERROR(SEARCH("1- Bajo",B45)))</formula>
    </cfRule>
  </conditionalFormatting>
  <conditionalFormatting sqref="K50:L50">
    <cfRule type="containsText" dxfId="960" priority="196" operator="containsText" text="3- Moderado">
      <formula>NOT(ISERROR(SEARCH("3- Moderado",K50)))</formula>
    </cfRule>
    <cfRule type="containsText" dxfId="959" priority="197" operator="containsText" text="6- Moderado">
      <formula>NOT(ISERROR(SEARCH("6- Moderado",K50)))</formula>
    </cfRule>
    <cfRule type="containsText" dxfId="958" priority="198" operator="containsText" text="4- Moderado">
      <formula>NOT(ISERROR(SEARCH("4- Moderado",K50)))</formula>
    </cfRule>
    <cfRule type="containsText" dxfId="957" priority="199" operator="containsText" text="3- Bajo">
      <formula>NOT(ISERROR(SEARCH("3- Bajo",K50)))</formula>
    </cfRule>
    <cfRule type="containsText" dxfId="956" priority="200" operator="containsText" text="4- Bajo">
      <formula>NOT(ISERROR(SEARCH("4- Bajo",K50)))</formula>
    </cfRule>
    <cfRule type="containsText" dxfId="955" priority="201" operator="containsText" text="1- Bajo">
      <formula>NOT(ISERROR(SEARCH("1- Bajo",K50)))</formula>
    </cfRule>
  </conditionalFormatting>
  <conditionalFormatting sqref="H50:I50">
    <cfRule type="containsText" dxfId="954" priority="190" operator="containsText" text="3- Moderado">
      <formula>NOT(ISERROR(SEARCH("3- Moderado",H50)))</formula>
    </cfRule>
    <cfRule type="containsText" dxfId="953" priority="191" operator="containsText" text="6- Moderado">
      <formula>NOT(ISERROR(SEARCH("6- Moderado",H50)))</formula>
    </cfRule>
    <cfRule type="containsText" dxfId="952" priority="192" operator="containsText" text="4- Moderado">
      <formula>NOT(ISERROR(SEARCH("4- Moderado",H50)))</formula>
    </cfRule>
    <cfRule type="containsText" dxfId="951" priority="193" operator="containsText" text="3- Bajo">
      <formula>NOT(ISERROR(SEARCH("3- Bajo",H50)))</formula>
    </cfRule>
    <cfRule type="containsText" dxfId="950" priority="194" operator="containsText" text="4- Bajo">
      <formula>NOT(ISERROR(SEARCH("4- Bajo",H50)))</formula>
    </cfRule>
    <cfRule type="containsText" dxfId="949" priority="195" operator="containsText" text="1- Bajo">
      <formula>NOT(ISERROR(SEARCH("1- Bajo",H50)))</formula>
    </cfRule>
  </conditionalFormatting>
  <conditionalFormatting sqref="A50">
    <cfRule type="containsText" dxfId="948" priority="184" operator="containsText" text="3- Moderado">
      <formula>NOT(ISERROR(SEARCH("3- Moderado",A50)))</formula>
    </cfRule>
    <cfRule type="containsText" dxfId="947" priority="185" operator="containsText" text="6- Moderado">
      <formula>NOT(ISERROR(SEARCH("6- Moderado",A50)))</formula>
    </cfRule>
    <cfRule type="containsText" dxfId="946" priority="186" operator="containsText" text="4- Moderado">
      <formula>NOT(ISERROR(SEARCH("4- Moderado",A50)))</formula>
    </cfRule>
    <cfRule type="containsText" dxfId="945" priority="187" operator="containsText" text="3- Bajo">
      <formula>NOT(ISERROR(SEARCH("3- Bajo",A50)))</formula>
    </cfRule>
    <cfRule type="containsText" dxfId="944" priority="188" operator="containsText" text="4- Bajo">
      <formula>NOT(ISERROR(SEARCH("4- Bajo",A50)))</formula>
    </cfRule>
    <cfRule type="containsText" dxfId="943" priority="189" operator="containsText" text="1- Bajo">
      <formula>NOT(ISERROR(SEARCH("1- Bajo",A50)))</formula>
    </cfRule>
  </conditionalFormatting>
  <conditionalFormatting sqref="J50:J54">
    <cfRule type="containsText" dxfId="942" priority="179" operator="containsText" text="Bajo">
      <formula>NOT(ISERROR(SEARCH("Bajo",J50)))</formula>
    </cfRule>
    <cfRule type="containsText" dxfId="941" priority="180" operator="containsText" text="Moderado">
      <formula>NOT(ISERROR(SEARCH("Moderado",J50)))</formula>
    </cfRule>
    <cfRule type="containsText" dxfId="940" priority="181" operator="containsText" text="Alto">
      <formula>NOT(ISERROR(SEARCH("Alto",J50)))</formula>
    </cfRule>
    <cfRule type="containsText" dxfId="93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938" priority="154" operator="containsText" text="Moderado">
      <formula>NOT(ISERROR(SEARCH("Moderado",M50)))</formula>
    </cfRule>
    <cfRule type="containsText" dxfId="937" priority="174" operator="containsText" text="Bajo">
      <formula>NOT(ISERROR(SEARCH("Bajo",M50)))</formula>
    </cfRule>
    <cfRule type="containsText" dxfId="936" priority="175" operator="containsText" text="Moderado">
      <formula>NOT(ISERROR(SEARCH("Moderado",M50)))</formula>
    </cfRule>
    <cfRule type="containsText" dxfId="935" priority="176" operator="containsText" text="Alto">
      <formula>NOT(ISERROR(SEARCH("Alto",M50)))</formula>
    </cfRule>
    <cfRule type="containsText" dxfId="93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933" priority="168" operator="containsText" text="3- Moderado">
      <formula>NOT(ISERROR(SEARCH("3- Moderado",N50)))</formula>
    </cfRule>
    <cfRule type="containsText" dxfId="932" priority="169" operator="containsText" text="6- Moderado">
      <formula>NOT(ISERROR(SEARCH("6- Moderado",N50)))</formula>
    </cfRule>
    <cfRule type="containsText" dxfId="931" priority="170" operator="containsText" text="4- Moderado">
      <formula>NOT(ISERROR(SEARCH("4- Moderado",N50)))</formula>
    </cfRule>
    <cfRule type="containsText" dxfId="930" priority="171" operator="containsText" text="3- Bajo">
      <formula>NOT(ISERROR(SEARCH("3- Bajo",N50)))</formula>
    </cfRule>
    <cfRule type="containsText" dxfId="929" priority="172" operator="containsText" text="4- Bajo">
      <formula>NOT(ISERROR(SEARCH("4- Bajo",N50)))</formula>
    </cfRule>
    <cfRule type="containsText" dxfId="928" priority="173" operator="containsText" text="1- Bajo">
      <formula>NOT(ISERROR(SEARCH("1- Bajo",N50)))</formula>
    </cfRule>
  </conditionalFormatting>
  <conditionalFormatting sqref="H50:H54">
    <cfRule type="containsText" dxfId="927" priority="155" operator="containsText" text="Muy Alta">
      <formula>NOT(ISERROR(SEARCH("Muy Alta",H50)))</formula>
    </cfRule>
    <cfRule type="containsText" dxfId="926" priority="156" operator="containsText" text="Alta">
      <formula>NOT(ISERROR(SEARCH("Alta",H50)))</formula>
    </cfRule>
    <cfRule type="containsText" dxfId="925" priority="157" operator="containsText" text="Muy Alta">
      <formula>NOT(ISERROR(SEARCH("Muy Alta",H50)))</formula>
    </cfRule>
    <cfRule type="containsText" dxfId="924" priority="162" operator="containsText" text="Muy Baja">
      <formula>NOT(ISERROR(SEARCH("Muy Baja",H50)))</formula>
    </cfRule>
    <cfRule type="containsText" dxfId="923" priority="163" operator="containsText" text="Baja">
      <formula>NOT(ISERROR(SEARCH("Baja",H50)))</formula>
    </cfRule>
    <cfRule type="containsText" dxfId="922" priority="164" operator="containsText" text="Media">
      <formula>NOT(ISERROR(SEARCH("Media",H50)))</formula>
    </cfRule>
    <cfRule type="containsText" dxfId="921" priority="165" operator="containsText" text="Alta">
      <formula>NOT(ISERROR(SEARCH("Alta",H50)))</formula>
    </cfRule>
    <cfRule type="containsText" dxfId="920" priority="167" operator="containsText" text="Muy Alta">
      <formula>NOT(ISERROR(SEARCH("Muy Alta",H50)))</formula>
    </cfRule>
  </conditionalFormatting>
  <conditionalFormatting sqref="I50:I54">
    <cfRule type="containsText" dxfId="919" priority="158" operator="containsText" text="Catastrófico">
      <formula>NOT(ISERROR(SEARCH("Catastrófico",I50)))</formula>
    </cfRule>
    <cfRule type="containsText" dxfId="918" priority="159" operator="containsText" text="Mayor">
      <formula>NOT(ISERROR(SEARCH("Mayor",I50)))</formula>
    </cfRule>
    <cfRule type="containsText" dxfId="917" priority="160" operator="containsText" text="Menor">
      <formula>NOT(ISERROR(SEARCH("Menor",I50)))</formula>
    </cfRule>
    <cfRule type="containsText" dxfId="916" priority="161" operator="containsText" text="Leve">
      <formula>NOT(ISERROR(SEARCH("Leve",I50)))</formula>
    </cfRule>
    <cfRule type="containsText" dxfId="915" priority="166" operator="containsText" text="Moderado">
      <formula>NOT(ISERROR(SEARCH("Moderado",I50)))</formula>
    </cfRule>
  </conditionalFormatting>
  <conditionalFormatting sqref="K50:K54">
    <cfRule type="containsText" dxfId="914" priority="153" operator="containsText" text="Media">
      <formula>NOT(ISERROR(SEARCH("Media",K50)))</formula>
    </cfRule>
  </conditionalFormatting>
  <conditionalFormatting sqref="L50:L54">
    <cfRule type="containsText" dxfId="913" priority="152" operator="containsText" text="Moderado">
      <formula>NOT(ISERROR(SEARCH("Moderado",L50)))</formula>
    </cfRule>
  </conditionalFormatting>
  <conditionalFormatting sqref="J50:J54">
    <cfRule type="containsText" dxfId="912" priority="151" operator="containsText" text="Moderado">
      <formula>NOT(ISERROR(SEARCH("Moderado",J50)))</formula>
    </cfRule>
  </conditionalFormatting>
  <conditionalFormatting sqref="J50:J54">
    <cfRule type="containsText" dxfId="911" priority="149" operator="containsText" text="Bajo">
      <formula>NOT(ISERROR(SEARCH("Bajo",J50)))</formula>
    </cfRule>
    <cfRule type="containsText" dxfId="910" priority="150" operator="containsText" text="Extremo">
      <formula>NOT(ISERROR(SEARCH("Extremo",J50)))</formula>
    </cfRule>
  </conditionalFormatting>
  <conditionalFormatting sqref="K50:K54">
    <cfRule type="containsText" dxfId="909" priority="147" operator="containsText" text="Baja">
      <formula>NOT(ISERROR(SEARCH("Baja",K50)))</formula>
    </cfRule>
    <cfRule type="containsText" dxfId="908" priority="148" operator="containsText" text="Muy Baja">
      <formula>NOT(ISERROR(SEARCH("Muy Baja",K50)))</formula>
    </cfRule>
  </conditionalFormatting>
  <conditionalFormatting sqref="K50:K54">
    <cfRule type="containsText" dxfId="907" priority="145" operator="containsText" text="Muy Alta">
      <formula>NOT(ISERROR(SEARCH("Muy Alta",K50)))</formula>
    </cfRule>
    <cfRule type="containsText" dxfId="906" priority="146" operator="containsText" text="Alta">
      <formula>NOT(ISERROR(SEARCH("Alta",K50)))</formula>
    </cfRule>
  </conditionalFormatting>
  <conditionalFormatting sqref="L50:L54">
    <cfRule type="containsText" dxfId="905" priority="141" operator="containsText" text="Catastrófico">
      <formula>NOT(ISERROR(SEARCH("Catastrófico",L50)))</formula>
    </cfRule>
    <cfRule type="containsText" dxfId="904" priority="142" operator="containsText" text="Mayor">
      <formula>NOT(ISERROR(SEARCH("Mayor",L50)))</formula>
    </cfRule>
    <cfRule type="containsText" dxfId="903" priority="143" operator="containsText" text="Menor">
      <formula>NOT(ISERROR(SEARCH("Menor",L50)))</formula>
    </cfRule>
    <cfRule type="containsText" dxfId="902" priority="144" operator="containsText" text="Leve">
      <formula>NOT(ISERROR(SEARCH("Leve",L50)))</formula>
    </cfRule>
  </conditionalFormatting>
  <conditionalFormatting sqref="B50:G50">
    <cfRule type="containsText" dxfId="901" priority="135" operator="containsText" text="3- Moderado">
      <formula>NOT(ISERROR(SEARCH("3- Moderado",B50)))</formula>
    </cfRule>
    <cfRule type="containsText" dxfId="900" priority="136" operator="containsText" text="6- Moderado">
      <formula>NOT(ISERROR(SEARCH("6- Moderado",B50)))</formula>
    </cfRule>
    <cfRule type="containsText" dxfId="899" priority="137" operator="containsText" text="4- Moderado">
      <formula>NOT(ISERROR(SEARCH("4- Moderado",B50)))</formula>
    </cfRule>
    <cfRule type="containsText" dxfId="898" priority="138" operator="containsText" text="3- Bajo">
      <formula>NOT(ISERROR(SEARCH("3- Bajo",B50)))</formula>
    </cfRule>
    <cfRule type="containsText" dxfId="897" priority="139" operator="containsText" text="4- Bajo">
      <formula>NOT(ISERROR(SEARCH("4- Bajo",B50)))</formula>
    </cfRule>
    <cfRule type="containsText" dxfId="896" priority="140" operator="containsText" text="1- Bajo">
      <formula>NOT(ISERROR(SEARCH("1- Bajo",B50)))</formula>
    </cfRule>
  </conditionalFormatting>
  <conditionalFormatting sqref="K55:L55">
    <cfRule type="containsText" dxfId="895" priority="129" operator="containsText" text="3- Moderado">
      <formula>NOT(ISERROR(SEARCH("3- Moderado",K55)))</formula>
    </cfRule>
    <cfRule type="containsText" dxfId="894" priority="130" operator="containsText" text="6- Moderado">
      <formula>NOT(ISERROR(SEARCH("6- Moderado",K55)))</formula>
    </cfRule>
    <cfRule type="containsText" dxfId="893" priority="131" operator="containsText" text="4- Moderado">
      <formula>NOT(ISERROR(SEARCH("4- Moderado",K55)))</formula>
    </cfRule>
    <cfRule type="containsText" dxfId="892" priority="132" operator="containsText" text="3- Bajo">
      <formula>NOT(ISERROR(SEARCH("3- Bajo",K55)))</formula>
    </cfRule>
    <cfRule type="containsText" dxfId="891" priority="133" operator="containsText" text="4- Bajo">
      <formula>NOT(ISERROR(SEARCH("4- Bajo",K55)))</formula>
    </cfRule>
    <cfRule type="containsText" dxfId="890" priority="134" operator="containsText" text="1- Bajo">
      <formula>NOT(ISERROR(SEARCH("1- Bajo",K55)))</formula>
    </cfRule>
  </conditionalFormatting>
  <conditionalFormatting sqref="H55:I55">
    <cfRule type="containsText" dxfId="889" priority="123" operator="containsText" text="3- Moderado">
      <formula>NOT(ISERROR(SEARCH("3- Moderado",H55)))</formula>
    </cfRule>
    <cfRule type="containsText" dxfId="888" priority="124" operator="containsText" text="6- Moderado">
      <formula>NOT(ISERROR(SEARCH("6- Moderado",H55)))</formula>
    </cfRule>
    <cfRule type="containsText" dxfId="887" priority="125" operator="containsText" text="4- Moderado">
      <formula>NOT(ISERROR(SEARCH("4- Moderado",H55)))</formula>
    </cfRule>
    <cfRule type="containsText" dxfId="886" priority="126" operator="containsText" text="3- Bajo">
      <formula>NOT(ISERROR(SEARCH("3- Bajo",H55)))</formula>
    </cfRule>
    <cfRule type="containsText" dxfId="885" priority="127" operator="containsText" text="4- Bajo">
      <formula>NOT(ISERROR(SEARCH("4- Bajo",H55)))</formula>
    </cfRule>
    <cfRule type="containsText" dxfId="884" priority="128" operator="containsText" text="1- Bajo">
      <formula>NOT(ISERROR(SEARCH("1- Bajo",H55)))</formula>
    </cfRule>
  </conditionalFormatting>
  <conditionalFormatting sqref="A55">
    <cfRule type="containsText" dxfId="883" priority="117" operator="containsText" text="3- Moderado">
      <formula>NOT(ISERROR(SEARCH("3- Moderado",A55)))</formula>
    </cfRule>
    <cfRule type="containsText" dxfId="882" priority="118" operator="containsText" text="6- Moderado">
      <formula>NOT(ISERROR(SEARCH("6- Moderado",A55)))</formula>
    </cfRule>
    <cfRule type="containsText" dxfId="881" priority="119" operator="containsText" text="4- Moderado">
      <formula>NOT(ISERROR(SEARCH("4- Moderado",A55)))</formula>
    </cfRule>
    <cfRule type="containsText" dxfId="880" priority="120" operator="containsText" text="3- Bajo">
      <formula>NOT(ISERROR(SEARCH("3- Bajo",A55)))</formula>
    </cfRule>
    <cfRule type="containsText" dxfId="879" priority="121" operator="containsText" text="4- Bajo">
      <formula>NOT(ISERROR(SEARCH("4- Bajo",A55)))</formula>
    </cfRule>
    <cfRule type="containsText" dxfId="878" priority="122" operator="containsText" text="1- Bajo">
      <formula>NOT(ISERROR(SEARCH("1- Bajo",A55)))</formula>
    </cfRule>
  </conditionalFormatting>
  <conditionalFormatting sqref="J55:J59">
    <cfRule type="containsText" dxfId="877" priority="112" operator="containsText" text="Bajo">
      <formula>NOT(ISERROR(SEARCH("Bajo",J55)))</formula>
    </cfRule>
    <cfRule type="containsText" dxfId="876" priority="113" operator="containsText" text="Moderado">
      <formula>NOT(ISERROR(SEARCH("Moderado",J55)))</formula>
    </cfRule>
    <cfRule type="containsText" dxfId="875" priority="114" operator="containsText" text="Alto">
      <formula>NOT(ISERROR(SEARCH("Alto",J55)))</formula>
    </cfRule>
    <cfRule type="containsText" dxfId="87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73" priority="87" operator="containsText" text="Moderado">
      <formula>NOT(ISERROR(SEARCH("Moderado",M55)))</formula>
    </cfRule>
    <cfRule type="containsText" dxfId="872" priority="107" operator="containsText" text="Bajo">
      <formula>NOT(ISERROR(SEARCH("Bajo",M55)))</formula>
    </cfRule>
    <cfRule type="containsText" dxfId="871" priority="108" operator="containsText" text="Moderado">
      <formula>NOT(ISERROR(SEARCH("Moderado",M55)))</formula>
    </cfRule>
    <cfRule type="containsText" dxfId="870" priority="109" operator="containsText" text="Alto">
      <formula>NOT(ISERROR(SEARCH("Alto",M55)))</formula>
    </cfRule>
    <cfRule type="containsText" dxfId="86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68" priority="101" operator="containsText" text="3- Moderado">
      <formula>NOT(ISERROR(SEARCH("3- Moderado",N55)))</formula>
    </cfRule>
    <cfRule type="containsText" dxfId="867" priority="102" operator="containsText" text="6- Moderado">
      <formula>NOT(ISERROR(SEARCH("6- Moderado",N55)))</formula>
    </cfRule>
    <cfRule type="containsText" dxfId="866" priority="103" operator="containsText" text="4- Moderado">
      <formula>NOT(ISERROR(SEARCH("4- Moderado",N55)))</formula>
    </cfRule>
    <cfRule type="containsText" dxfId="865" priority="104" operator="containsText" text="3- Bajo">
      <formula>NOT(ISERROR(SEARCH("3- Bajo",N55)))</formula>
    </cfRule>
    <cfRule type="containsText" dxfId="864" priority="105" operator="containsText" text="4- Bajo">
      <formula>NOT(ISERROR(SEARCH("4- Bajo",N55)))</formula>
    </cfRule>
    <cfRule type="containsText" dxfId="863" priority="106" operator="containsText" text="1- Bajo">
      <formula>NOT(ISERROR(SEARCH("1- Bajo",N55)))</formula>
    </cfRule>
  </conditionalFormatting>
  <conditionalFormatting sqref="H55:H59">
    <cfRule type="containsText" dxfId="862" priority="88" operator="containsText" text="Muy Alta">
      <formula>NOT(ISERROR(SEARCH("Muy Alta",H55)))</formula>
    </cfRule>
    <cfRule type="containsText" dxfId="861" priority="89" operator="containsText" text="Alta">
      <formula>NOT(ISERROR(SEARCH("Alta",H55)))</formula>
    </cfRule>
    <cfRule type="containsText" dxfId="860" priority="90" operator="containsText" text="Muy Alta">
      <formula>NOT(ISERROR(SEARCH("Muy Alta",H55)))</formula>
    </cfRule>
    <cfRule type="containsText" dxfId="859" priority="95" operator="containsText" text="Muy Baja">
      <formula>NOT(ISERROR(SEARCH("Muy Baja",H55)))</formula>
    </cfRule>
    <cfRule type="containsText" dxfId="858" priority="96" operator="containsText" text="Baja">
      <formula>NOT(ISERROR(SEARCH("Baja",H55)))</formula>
    </cfRule>
    <cfRule type="containsText" dxfId="857" priority="97" operator="containsText" text="Media">
      <formula>NOT(ISERROR(SEARCH("Media",H55)))</formula>
    </cfRule>
    <cfRule type="containsText" dxfId="856" priority="98" operator="containsText" text="Alta">
      <formula>NOT(ISERROR(SEARCH("Alta",H55)))</formula>
    </cfRule>
    <cfRule type="containsText" dxfId="855" priority="100" operator="containsText" text="Muy Alta">
      <formula>NOT(ISERROR(SEARCH("Muy Alta",H55)))</formula>
    </cfRule>
  </conditionalFormatting>
  <conditionalFormatting sqref="I55:I59">
    <cfRule type="containsText" dxfId="854" priority="91" operator="containsText" text="Catastrófico">
      <formula>NOT(ISERROR(SEARCH("Catastrófico",I55)))</formula>
    </cfRule>
    <cfRule type="containsText" dxfId="853" priority="92" operator="containsText" text="Mayor">
      <formula>NOT(ISERROR(SEARCH("Mayor",I55)))</formula>
    </cfRule>
    <cfRule type="containsText" dxfId="852" priority="93" operator="containsText" text="Menor">
      <formula>NOT(ISERROR(SEARCH("Menor",I55)))</formula>
    </cfRule>
    <cfRule type="containsText" dxfId="851" priority="94" operator="containsText" text="Leve">
      <formula>NOT(ISERROR(SEARCH("Leve",I55)))</formula>
    </cfRule>
    <cfRule type="containsText" dxfId="850" priority="99" operator="containsText" text="Moderado">
      <formula>NOT(ISERROR(SEARCH("Moderado",I55)))</formula>
    </cfRule>
  </conditionalFormatting>
  <conditionalFormatting sqref="K55:K59">
    <cfRule type="containsText" dxfId="849" priority="86" operator="containsText" text="Media">
      <formula>NOT(ISERROR(SEARCH("Media",K55)))</formula>
    </cfRule>
  </conditionalFormatting>
  <conditionalFormatting sqref="L55:L59">
    <cfRule type="containsText" dxfId="848" priority="85" operator="containsText" text="Moderado">
      <formula>NOT(ISERROR(SEARCH("Moderado",L55)))</formula>
    </cfRule>
  </conditionalFormatting>
  <conditionalFormatting sqref="J55:J59">
    <cfRule type="containsText" dxfId="847" priority="84" operator="containsText" text="Moderado">
      <formula>NOT(ISERROR(SEARCH("Moderado",J55)))</formula>
    </cfRule>
  </conditionalFormatting>
  <conditionalFormatting sqref="J55:J59">
    <cfRule type="containsText" dxfId="846" priority="82" operator="containsText" text="Bajo">
      <formula>NOT(ISERROR(SEARCH("Bajo",J55)))</formula>
    </cfRule>
    <cfRule type="containsText" dxfId="845" priority="83" operator="containsText" text="Extremo">
      <formula>NOT(ISERROR(SEARCH("Extremo",J55)))</formula>
    </cfRule>
  </conditionalFormatting>
  <conditionalFormatting sqref="K55:K59">
    <cfRule type="containsText" dxfId="844" priority="80" operator="containsText" text="Baja">
      <formula>NOT(ISERROR(SEARCH("Baja",K55)))</formula>
    </cfRule>
    <cfRule type="containsText" dxfId="843" priority="81" operator="containsText" text="Muy Baja">
      <formula>NOT(ISERROR(SEARCH("Muy Baja",K55)))</formula>
    </cfRule>
  </conditionalFormatting>
  <conditionalFormatting sqref="K55:K59">
    <cfRule type="containsText" dxfId="842" priority="78" operator="containsText" text="Muy Alta">
      <formula>NOT(ISERROR(SEARCH("Muy Alta",K55)))</formula>
    </cfRule>
    <cfRule type="containsText" dxfId="841" priority="79" operator="containsText" text="Alta">
      <formula>NOT(ISERROR(SEARCH("Alta",K55)))</formula>
    </cfRule>
  </conditionalFormatting>
  <conditionalFormatting sqref="L55:L59">
    <cfRule type="containsText" dxfId="840" priority="74" operator="containsText" text="Catastrófico">
      <formula>NOT(ISERROR(SEARCH("Catastrófico",L55)))</formula>
    </cfRule>
    <cfRule type="containsText" dxfId="839" priority="75" operator="containsText" text="Mayor">
      <formula>NOT(ISERROR(SEARCH("Mayor",L55)))</formula>
    </cfRule>
    <cfRule type="containsText" dxfId="838" priority="76" operator="containsText" text="Menor">
      <formula>NOT(ISERROR(SEARCH("Menor",L55)))</formula>
    </cfRule>
    <cfRule type="containsText" dxfId="837" priority="77" operator="containsText" text="Leve">
      <formula>NOT(ISERROR(SEARCH("Leve",L55)))</formula>
    </cfRule>
  </conditionalFormatting>
  <conditionalFormatting sqref="B55:G55">
    <cfRule type="containsText" dxfId="836" priority="68" operator="containsText" text="3- Moderado">
      <formula>NOT(ISERROR(SEARCH("3- Moderado",B55)))</formula>
    </cfRule>
    <cfRule type="containsText" dxfId="835" priority="69" operator="containsText" text="6- Moderado">
      <formula>NOT(ISERROR(SEARCH("6- Moderado",B55)))</formula>
    </cfRule>
    <cfRule type="containsText" dxfId="834" priority="70" operator="containsText" text="4- Moderado">
      <formula>NOT(ISERROR(SEARCH("4- Moderado",B55)))</formula>
    </cfRule>
    <cfRule type="containsText" dxfId="833" priority="71" operator="containsText" text="3- Bajo">
      <formula>NOT(ISERROR(SEARCH("3- Bajo",B55)))</formula>
    </cfRule>
    <cfRule type="containsText" dxfId="832" priority="72" operator="containsText" text="4- Bajo">
      <formula>NOT(ISERROR(SEARCH("4- Bajo",B55)))</formula>
    </cfRule>
    <cfRule type="containsText" dxfId="831" priority="73" operator="containsText" text="1- Bajo">
      <formula>NOT(ISERROR(SEARCH("1- Bajo",B55)))</formula>
    </cfRule>
  </conditionalFormatting>
  <conditionalFormatting sqref="K60:L60">
    <cfRule type="containsText" dxfId="830" priority="62" operator="containsText" text="3- Moderado">
      <formula>NOT(ISERROR(SEARCH("3- Moderado",K60)))</formula>
    </cfRule>
    <cfRule type="containsText" dxfId="829" priority="63" operator="containsText" text="6- Moderado">
      <formula>NOT(ISERROR(SEARCH("6- Moderado",K60)))</formula>
    </cfRule>
    <cfRule type="containsText" dxfId="828" priority="64" operator="containsText" text="4- Moderado">
      <formula>NOT(ISERROR(SEARCH("4- Moderado",K60)))</formula>
    </cfRule>
    <cfRule type="containsText" dxfId="827" priority="65" operator="containsText" text="3- Bajo">
      <formula>NOT(ISERROR(SEARCH("3- Bajo",K60)))</formula>
    </cfRule>
    <cfRule type="containsText" dxfId="826" priority="66" operator="containsText" text="4- Bajo">
      <formula>NOT(ISERROR(SEARCH("4- Bajo",K60)))</formula>
    </cfRule>
    <cfRule type="containsText" dxfId="825" priority="67" operator="containsText" text="1- Bajo">
      <formula>NOT(ISERROR(SEARCH("1- Bajo",K60)))</formula>
    </cfRule>
  </conditionalFormatting>
  <conditionalFormatting sqref="H60:I60">
    <cfRule type="containsText" dxfId="824" priority="56" operator="containsText" text="3- Moderado">
      <formula>NOT(ISERROR(SEARCH("3- Moderado",H60)))</formula>
    </cfRule>
    <cfRule type="containsText" dxfId="823" priority="57" operator="containsText" text="6- Moderado">
      <formula>NOT(ISERROR(SEARCH("6- Moderado",H60)))</formula>
    </cfRule>
    <cfRule type="containsText" dxfId="822" priority="58" operator="containsText" text="4- Moderado">
      <formula>NOT(ISERROR(SEARCH("4- Moderado",H60)))</formula>
    </cfRule>
    <cfRule type="containsText" dxfId="821" priority="59" operator="containsText" text="3- Bajo">
      <formula>NOT(ISERROR(SEARCH("3- Bajo",H60)))</formula>
    </cfRule>
    <cfRule type="containsText" dxfId="820" priority="60" operator="containsText" text="4- Bajo">
      <formula>NOT(ISERROR(SEARCH("4- Bajo",H60)))</formula>
    </cfRule>
    <cfRule type="containsText" dxfId="819" priority="61" operator="containsText" text="1- Bajo">
      <formula>NOT(ISERROR(SEARCH("1- Bajo",H60)))</formula>
    </cfRule>
  </conditionalFormatting>
  <conditionalFormatting sqref="A60">
    <cfRule type="containsText" dxfId="818" priority="50" operator="containsText" text="3- Moderado">
      <formula>NOT(ISERROR(SEARCH("3- Moderado",A60)))</formula>
    </cfRule>
    <cfRule type="containsText" dxfId="817" priority="51" operator="containsText" text="6- Moderado">
      <formula>NOT(ISERROR(SEARCH("6- Moderado",A60)))</formula>
    </cfRule>
    <cfRule type="containsText" dxfId="816" priority="52" operator="containsText" text="4- Moderado">
      <formula>NOT(ISERROR(SEARCH("4- Moderado",A60)))</formula>
    </cfRule>
    <cfRule type="containsText" dxfId="815" priority="53" operator="containsText" text="3- Bajo">
      <formula>NOT(ISERROR(SEARCH("3- Bajo",A60)))</formula>
    </cfRule>
    <cfRule type="containsText" dxfId="814" priority="54" operator="containsText" text="4- Bajo">
      <formula>NOT(ISERROR(SEARCH("4- Bajo",A60)))</formula>
    </cfRule>
    <cfRule type="containsText" dxfId="813" priority="55" operator="containsText" text="1- Bajo">
      <formula>NOT(ISERROR(SEARCH("1- Bajo",A60)))</formula>
    </cfRule>
  </conditionalFormatting>
  <conditionalFormatting sqref="J60:J64">
    <cfRule type="containsText" dxfId="812" priority="45" operator="containsText" text="Bajo">
      <formula>NOT(ISERROR(SEARCH("Bajo",J60)))</formula>
    </cfRule>
    <cfRule type="containsText" dxfId="811" priority="46" operator="containsText" text="Moderado">
      <formula>NOT(ISERROR(SEARCH("Moderado",J60)))</formula>
    </cfRule>
    <cfRule type="containsText" dxfId="810" priority="47" operator="containsText" text="Alto">
      <formula>NOT(ISERROR(SEARCH("Alto",J60)))</formula>
    </cfRule>
    <cfRule type="containsText" dxfId="809" priority="48" operator="containsText" text="Extremo">
      <formula>NOT(ISERROR(SEARCH("Extremo",J60)))</formula>
    </cfRule>
    <cfRule type="colorScale" priority="49">
      <colorScale>
        <cfvo type="min"/>
        <cfvo type="max"/>
        <color rgb="FFFF7128"/>
        <color rgb="FFFFEF9C"/>
      </colorScale>
    </cfRule>
  </conditionalFormatting>
  <conditionalFormatting sqref="M60:M64">
    <cfRule type="containsText" dxfId="808" priority="20" operator="containsText" text="Moderado">
      <formula>NOT(ISERROR(SEARCH("Moderado",M60)))</formula>
    </cfRule>
    <cfRule type="containsText" dxfId="807" priority="40" operator="containsText" text="Bajo">
      <formula>NOT(ISERROR(SEARCH("Bajo",M60)))</formula>
    </cfRule>
    <cfRule type="containsText" dxfId="806" priority="41" operator="containsText" text="Moderado">
      <formula>NOT(ISERROR(SEARCH("Moderado",M60)))</formula>
    </cfRule>
    <cfRule type="containsText" dxfId="805" priority="42" operator="containsText" text="Alto">
      <formula>NOT(ISERROR(SEARCH("Alto",M60)))</formula>
    </cfRule>
    <cfRule type="containsText" dxfId="804" priority="43" operator="containsText" text="Extremo">
      <formula>NOT(ISERROR(SEARCH("Extremo",M60)))</formula>
    </cfRule>
    <cfRule type="colorScale" priority="44">
      <colorScale>
        <cfvo type="min"/>
        <cfvo type="max"/>
        <color rgb="FFFF7128"/>
        <color rgb="FFFFEF9C"/>
      </colorScale>
    </cfRule>
  </conditionalFormatting>
  <conditionalFormatting sqref="N60">
    <cfRule type="containsText" dxfId="803" priority="34" operator="containsText" text="3- Moderado">
      <formula>NOT(ISERROR(SEARCH("3- Moderado",N60)))</formula>
    </cfRule>
    <cfRule type="containsText" dxfId="802" priority="35" operator="containsText" text="6- Moderado">
      <formula>NOT(ISERROR(SEARCH("6- Moderado",N60)))</formula>
    </cfRule>
    <cfRule type="containsText" dxfId="801" priority="36" operator="containsText" text="4- Moderado">
      <formula>NOT(ISERROR(SEARCH("4- Moderado",N60)))</formula>
    </cfRule>
    <cfRule type="containsText" dxfId="800" priority="37" operator="containsText" text="3- Bajo">
      <formula>NOT(ISERROR(SEARCH("3- Bajo",N60)))</formula>
    </cfRule>
    <cfRule type="containsText" dxfId="799" priority="38" operator="containsText" text="4- Bajo">
      <formula>NOT(ISERROR(SEARCH("4- Bajo",N60)))</formula>
    </cfRule>
    <cfRule type="containsText" dxfId="798" priority="39" operator="containsText" text="1- Bajo">
      <formula>NOT(ISERROR(SEARCH("1- Bajo",N60)))</formula>
    </cfRule>
  </conditionalFormatting>
  <conditionalFormatting sqref="H60:H64">
    <cfRule type="containsText" dxfId="797" priority="21" operator="containsText" text="Muy Alta">
      <formula>NOT(ISERROR(SEARCH("Muy Alta",H60)))</formula>
    </cfRule>
    <cfRule type="containsText" dxfId="796" priority="22" operator="containsText" text="Alta">
      <formula>NOT(ISERROR(SEARCH("Alta",H60)))</formula>
    </cfRule>
    <cfRule type="containsText" dxfId="795" priority="23" operator="containsText" text="Muy Alta">
      <formula>NOT(ISERROR(SEARCH("Muy Alta",H60)))</formula>
    </cfRule>
    <cfRule type="containsText" dxfId="794" priority="28" operator="containsText" text="Muy Baja">
      <formula>NOT(ISERROR(SEARCH("Muy Baja",H60)))</formula>
    </cfRule>
    <cfRule type="containsText" dxfId="793" priority="29" operator="containsText" text="Baja">
      <formula>NOT(ISERROR(SEARCH("Baja",H60)))</formula>
    </cfRule>
    <cfRule type="containsText" dxfId="792" priority="30" operator="containsText" text="Media">
      <formula>NOT(ISERROR(SEARCH("Media",H60)))</formula>
    </cfRule>
    <cfRule type="containsText" dxfId="791" priority="31" operator="containsText" text="Alta">
      <formula>NOT(ISERROR(SEARCH("Alta",H60)))</formula>
    </cfRule>
    <cfRule type="containsText" dxfId="790" priority="33" operator="containsText" text="Muy Alta">
      <formula>NOT(ISERROR(SEARCH("Muy Alta",H60)))</formula>
    </cfRule>
  </conditionalFormatting>
  <conditionalFormatting sqref="I60:I64">
    <cfRule type="containsText" dxfId="789" priority="24" operator="containsText" text="Catastrófico">
      <formula>NOT(ISERROR(SEARCH("Catastrófico",I60)))</formula>
    </cfRule>
    <cfRule type="containsText" dxfId="788" priority="25" operator="containsText" text="Mayor">
      <formula>NOT(ISERROR(SEARCH("Mayor",I60)))</formula>
    </cfRule>
    <cfRule type="containsText" dxfId="787" priority="26" operator="containsText" text="Menor">
      <formula>NOT(ISERROR(SEARCH("Menor",I60)))</formula>
    </cfRule>
    <cfRule type="containsText" dxfId="786" priority="27" operator="containsText" text="Leve">
      <formula>NOT(ISERROR(SEARCH("Leve",I60)))</formula>
    </cfRule>
    <cfRule type="containsText" dxfId="785" priority="32" operator="containsText" text="Moderado">
      <formula>NOT(ISERROR(SEARCH("Moderado",I60)))</formula>
    </cfRule>
  </conditionalFormatting>
  <conditionalFormatting sqref="K60:K64">
    <cfRule type="containsText" dxfId="784" priority="19" operator="containsText" text="Media">
      <formula>NOT(ISERROR(SEARCH("Media",K60)))</formula>
    </cfRule>
  </conditionalFormatting>
  <conditionalFormatting sqref="L60:L64">
    <cfRule type="containsText" dxfId="783" priority="18" operator="containsText" text="Moderado">
      <formula>NOT(ISERROR(SEARCH("Moderado",L60)))</formula>
    </cfRule>
  </conditionalFormatting>
  <conditionalFormatting sqref="J60:J64">
    <cfRule type="containsText" dxfId="782" priority="17" operator="containsText" text="Moderado">
      <formula>NOT(ISERROR(SEARCH("Moderado",J60)))</formula>
    </cfRule>
  </conditionalFormatting>
  <conditionalFormatting sqref="J60:J64">
    <cfRule type="containsText" dxfId="781" priority="15" operator="containsText" text="Bajo">
      <formula>NOT(ISERROR(SEARCH("Bajo",J60)))</formula>
    </cfRule>
    <cfRule type="containsText" dxfId="780" priority="16" operator="containsText" text="Extremo">
      <formula>NOT(ISERROR(SEARCH("Extremo",J60)))</formula>
    </cfRule>
  </conditionalFormatting>
  <conditionalFormatting sqref="K60:K64">
    <cfRule type="containsText" dxfId="779" priority="13" operator="containsText" text="Baja">
      <formula>NOT(ISERROR(SEARCH("Baja",K60)))</formula>
    </cfRule>
    <cfRule type="containsText" dxfId="778" priority="14" operator="containsText" text="Muy Baja">
      <formula>NOT(ISERROR(SEARCH("Muy Baja",K60)))</formula>
    </cfRule>
  </conditionalFormatting>
  <conditionalFormatting sqref="K60:K64">
    <cfRule type="containsText" dxfId="777" priority="11" operator="containsText" text="Muy Alta">
      <formula>NOT(ISERROR(SEARCH("Muy Alta",K60)))</formula>
    </cfRule>
    <cfRule type="containsText" dxfId="776" priority="12" operator="containsText" text="Alta">
      <formula>NOT(ISERROR(SEARCH("Alta",K60)))</formula>
    </cfRule>
  </conditionalFormatting>
  <conditionalFormatting sqref="L60:L64">
    <cfRule type="containsText" dxfId="775" priority="7" operator="containsText" text="Catastrófico">
      <formula>NOT(ISERROR(SEARCH("Catastrófico",L60)))</formula>
    </cfRule>
    <cfRule type="containsText" dxfId="774" priority="8" operator="containsText" text="Mayor">
      <formula>NOT(ISERROR(SEARCH("Mayor",L60)))</formula>
    </cfRule>
    <cfRule type="containsText" dxfId="773" priority="9" operator="containsText" text="Menor">
      <formula>NOT(ISERROR(SEARCH("Menor",L60)))</formula>
    </cfRule>
    <cfRule type="containsText" dxfId="772" priority="10" operator="containsText" text="Leve">
      <formula>NOT(ISERROR(SEARCH("Leve",L60)))</formula>
    </cfRule>
  </conditionalFormatting>
  <conditionalFormatting sqref="B60:G60">
    <cfRule type="containsText" dxfId="771" priority="1" operator="containsText" text="3- Moderado">
      <formula>NOT(ISERROR(SEARCH("3- Moderado",B60)))</formula>
    </cfRule>
    <cfRule type="containsText" dxfId="770" priority="2" operator="containsText" text="6- Moderado">
      <formula>NOT(ISERROR(SEARCH("6- Moderado",B60)))</formula>
    </cfRule>
    <cfRule type="containsText" dxfId="769" priority="3" operator="containsText" text="4- Moderado">
      <formula>NOT(ISERROR(SEARCH("4- Moderado",B60)))</formula>
    </cfRule>
    <cfRule type="containsText" dxfId="768" priority="4" operator="containsText" text="3- Bajo">
      <formula>NOT(ISERROR(SEARCH("3- Bajo",B60)))</formula>
    </cfRule>
    <cfRule type="containsText" dxfId="767" priority="5" operator="containsText" text="4- Bajo">
      <formula>NOT(ISERROR(SEARCH("4- Bajo",B60)))</formula>
    </cfRule>
    <cfRule type="containsText" dxfId="766" priority="6" operator="containsText" text="1- Bajo">
      <formula>NOT(ISERROR(SEARCH("1- Bajo",B60)))</formula>
    </cfRule>
  </conditionalFormatting>
  <dataValidations count="7">
    <dataValidation allowBlank="1" showInputMessage="1" showErrorMessage="1" prompt="Seleccionar el tipo de riesgo teniendo en cuenta que  factor organizaconal afecta. Ver explicacion en hoja " sqref="E8" xr:uid="{6F6BA9D0-99CE-4A07-9D22-43A710B680E1}"/>
    <dataValidation allowBlank="1" showInputMessage="1" showErrorMessage="1" prompt="Registrar qué factor  que ocasina el riesgo: un facot identtficado el contexto._x000a_O  personas, recursos, estilo de direccion , factores externos, , codiciones ambientales" sqref="F8:G8" xr:uid="{66009264-57AF-40B5-8E92-48D6273FEC7B}"/>
    <dataValidation allowBlank="1" showInputMessage="1" showErrorMessage="1" prompt="Que tan factible es que materialize el riesgo?" sqref="H8" xr:uid="{B0805A9E-704C-4DB4-A286-875158B2352D}"/>
    <dataValidation allowBlank="1" showInputMessage="1" showErrorMessage="1" prompt="El grado de afectación puede ser " sqref="I8" xr:uid="{DB1BCAB2-870B-40FF-8A10-A13366C2F072}"/>
    <dataValidation allowBlank="1" showInputMessage="1" showErrorMessage="1" prompt="Describir las actividades que se van a desarrollar para el proyecto" sqref="O7" xr:uid="{BF5F50E9-E0B2-45C5-B24E-A001C3D2C090}"/>
    <dataValidation allowBlank="1" showInputMessage="1" showErrorMessage="1" prompt="Seleccionar si el responsable es el responsable de las acciones es el nivel central" sqref="P7:P8" xr:uid="{84F2C3AB-9826-433F-8E4F-D96A4ACC39F2}"/>
    <dataValidation allowBlank="1" showInputMessage="1" showErrorMessage="1" prompt="seleccionar si el responsable de ejecutar las acciones es el nivel central" sqref="Q8:R8" xr:uid="{C71F035D-1D9F-48A5-B8BB-EFF4342B03EB}"/>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0FF8-9F4A-4596-9589-5E9D2D7E42FF}">
  <sheetPr>
    <tabColor rgb="FF00B050"/>
  </sheetPr>
  <dimension ref="A1:JS81"/>
  <sheetViews>
    <sheetView tabSelected="1" zoomScale="71" zoomScaleNormal="71" workbookViewId="0">
      <pane xSplit="2" ySplit="9" topLeftCell="C10" activePane="bottomRight" state="frozen"/>
      <selection pane="topRight" activeCell="C1" sqref="C1"/>
      <selection pane="bottomLeft" activeCell="A10" sqref="A10"/>
      <selection pane="bottomRight" activeCell="O10" sqref="O10:O14"/>
    </sheetView>
  </sheetViews>
  <sheetFormatPr baseColWidth="10" defaultColWidth="11.42578125" defaultRowHeight="15"/>
  <cols>
    <col min="1" max="2" width="18.42578125" style="82" customWidth="1"/>
    <col min="3" max="3" width="15.5703125" customWidth="1"/>
    <col min="4" max="4" width="27.5703125" style="82" customWidth="1"/>
    <col min="5" max="5" width="18" style="172" customWidth="1"/>
    <col min="6" max="6" width="40.140625" customWidth="1"/>
    <col min="7" max="7" width="20.42578125" customWidth="1"/>
    <col min="8" max="8" width="10.42578125" style="173" customWidth="1"/>
    <col min="9" max="9" width="11.42578125" style="173" customWidth="1"/>
    <col min="10" max="10" width="10.140625" style="174" customWidth="1"/>
    <col min="11" max="11" width="11.42578125" style="173" customWidth="1"/>
    <col min="12" max="12" width="10.85546875" style="173" customWidth="1"/>
    <col min="13" max="13" width="18.28515625" style="173" bestFit="1" customWidth="1"/>
    <col min="14" max="14" width="18.28515625" bestFit="1" customWidth="1"/>
    <col min="15" max="15" width="32.85546875" customWidth="1"/>
    <col min="16" max="16" width="12.28515625" customWidth="1"/>
    <col min="17" max="17" width="14.140625" customWidth="1"/>
    <col min="18" max="18" width="14.28515625" customWidth="1"/>
    <col min="19" max="19" width="11.85546875" customWidth="1"/>
    <col min="20" max="20" width="12.85546875" customWidth="1"/>
    <col min="21" max="21" width="41.140625" customWidth="1"/>
    <col min="22" max="177" width="11.42578125" style="7"/>
  </cols>
  <sheetData>
    <row r="1" spans="1:279" s="156" customFormat="1" ht="16.5" customHeight="1">
      <c r="A1" s="307"/>
      <c r="B1" s="308"/>
      <c r="C1" s="308"/>
      <c r="D1" s="381" t="s">
        <v>682</v>
      </c>
      <c r="E1" s="381"/>
      <c r="F1" s="381"/>
      <c r="G1" s="381"/>
      <c r="H1" s="381"/>
      <c r="I1" s="381"/>
      <c r="J1" s="381"/>
      <c r="K1" s="381"/>
      <c r="L1" s="381"/>
      <c r="M1" s="381"/>
      <c r="N1" s="381"/>
      <c r="O1" s="381"/>
      <c r="P1" s="381"/>
      <c r="Q1" s="382"/>
      <c r="R1" s="255"/>
      <c r="S1" s="299" t="s">
        <v>67</v>
      </c>
      <c r="T1" s="299"/>
      <c r="U1" s="299"/>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row>
    <row r="2" spans="1:279" s="156" customFormat="1" ht="39.75" customHeight="1">
      <c r="A2" s="309"/>
      <c r="B2" s="310"/>
      <c r="C2" s="310"/>
      <c r="D2" s="383"/>
      <c r="E2" s="383"/>
      <c r="F2" s="383"/>
      <c r="G2" s="383"/>
      <c r="H2" s="383"/>
      <c r="I2" s="383"/>
      <c r="J2" s="383"/>
      <c r="K2" s="383"/>
      <c r="L2" s="383"/>
      <c r="M2" s="383"/>
      <c r="N2" s="383"/>
      <c r="O2" s="383"/>
      <c r="P2" s="383"/>
      <c r="Q2" s="384"/>
      <c r="R2" s="255"/>
      <c r="S2" s="299"/>
      <c r="T2" s="299"/>
      <c r="U2" s="299"/>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row>
    <row r="3" spans="1:279" s="156" customFormat="1" ht="3" customHeight="1">
      <c r="A3" s="2"/>
      <c r="B3" s="2"/>
      <c r="C3" s="253"/>
      <c r="D3" s="383"/>
      <c r="E3" s="383"/>
      <c r="F3" s="383"/>
      <c r="G3" s="383"/>
      <c r="H3" s="383"/>
      <c r="I3" s="383"/>
      <c r="J3" s="383"/>
      <c r="K3" s="383"/>
      <c r="L3" s="383"/>
      <c r="M3" s="383"/>
      <c r="N3" s="383"/>
      <c r="O3" s="383"/>
      <c r="P3" s="383"/>
      <c r="Q3" s="384"/>
      <c r="R3" s="255"/>
      <c r="S3" s="299"/>
      <c r="T3" s="299"/>
      <c r="U3" s="299"/>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row>
    <row r="4" spans="1:279" s="156" customFormat="1" ht="41.25" customHeight="1">
      <c r="A4" s="300" t="s">
        <v>0</v>
      </c>
      <c r="B4" s="301"/>
      <c r="C4" s="302"/>
      <c r="D4" s="370" t="str">
        <f>'Mapa Final'!D4</f>
        <v>GESTIÓN DE ACCIONES CONSTITUCIONALES, GESTIÓN DE PROCESOS PENALES PARA ADOLESCENTES, GESTIÓN ADMINISTRATIVA Y GESTIÓN DOCUMENTAL</v>
      </c>
      <c r="E4" s="371"/>
      <c r="F4" s="371"/>
      <c r="G4" s="371"/>
      <c r="H4" s="371"/>
      <c r="I4" s="371"/>
      <c r="J4" s="371"/>
      <c r="K4" s="371"/>
      <c r="L4" s="371"/>
      <c r="M4" s="371"/>
      <c r="N4" s="372"/>
      <c r="O4" s="306"/>
      <c r="P4" s="306"/>
      <c r="Q4" s="306"/>
      <c r="R4" s="253"/>
      <c r="S4" s="1"/>
      <c r="T4" s="1"/>
      <c r="U4" s="1"/>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row>
    <row r="5" spans="1:279" s="156" customFormat="1" ht="102.75" customHeight="1">
      <c r="A5" s="300" t="s">
        <v>1</v>
      </c>
      <c r="B5" s="301"/>
      <c r="C5" s="302"/>
      <c r="D5" s="373" t="str">
        <f>'Mapa Final'!D5</f>
        <v>DAR APLICACIÓN AL CONJUNTO DE PRINCIPIOS, NORMAS, PROCEDIMIENTOS Y MEDIDAS PEDAGÓGICAS QUE RIGEN EN LA INVESTIGACIÓN  Y JUZGAMIENTO  DE LOS DELITOS COMETIDOS POR LAS PERSONAS  QUE TIENEN ENTRE CATORCE (14) Y DIECIOCHO (18) AÑOS AL MOMENTO DE COMETER EL HECHO PUNIBLE, GARANTIZANDO LA JUSTICIA RESTAURATIVA, LA VERDAD Y LA REPARACIÓN DEL DAÑO; ASÍ COMO RECONOCER  Y GARANTIZAR LOS DERECHOS FUNDAMENTALES DE LAS PERSONAS  INVOCADOS A TRAVÉS DE LAS ACCIONES CONSTITUCIONALES DE TUTELA Y HABEAS CORPUS, SATISFACIENDO LAS NECESIDADES DE LAS PARTES INTERESADAS DE CONFOMIRDAD CON LA LEY, CON EL COMPROMISO DE MEJORAR CONTINUAMENTE EL SISTEMA DE GESTIÓN DE CALIDAD Y GARANTIZANDO LA DEBIDA DOCUMENTACIÓN, LA ESTANDARIZACIÓN Y TRAZABILIDAD DE LOS PROCEDIMIENTOS QUE HACEN PARTE DE ESTAS ACTUACIONES.</v>
      </c>
      <c r="E5" s="374"/>
      <c r="F5" s="374"/>
      <c r="G5" s="374"/>
      <c r="H5" s="374"/>
      <c r="I5" s="374"/>
      <c r="J5" s="374"/>
      <c r="K5" s="374"/>
      <c r="L5" s="374"/>
      <c r="M5" s="374"/>
      <c r="N5" s="375"/>
      <c r="O5" s="1"/>
      <c r="P5" s="1"/>
      <c r="Q5" s="1"/>
      <c r="R5" s="1"/>
      <c r="S5" s="1"/>
      <c r="T5" s="1"/>
      <c r="U5" s="1"/>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row>
    <row r="6" spans="1:279" s="156" customFormat="1" ht="57.75" customHeight="1" thickBot="1">
      <c r="A6" s="300" t="s">
        <v>2</v>
      </c>
      <c r="B6" s="301"/>
      <c r="C6" s="302"/>
      <c r="D6" s="373" t="str">
        <f>'Mapa Final'!D6</f>
        <v>TRÁMITES ADELANTADOS EN VIRTUD DE LOS PROCESOS DE LAS ACCIONES CONSTITUCIONALES Y PROCESOS PENALES PARA ADOLESCENTES (CONTROL DE GARANTÍAS Y CONOCIMIENTO), LA PLANEACIÓN Y EJECUCIÓN DE LAS ACTIVIDADES PARA UNA EFECTIVA ATENCIÓN AL USUARIO, POR PARTE DE LOS JUZGADOS PRIMERO PENAL DEL CIRCUITO PARA ADOLESCENTES, PRIMERO PENAL MUNICIPAL PARA ADOLESCENTES, 3 PENAL MUNICIPAL PARA ADOLESCENTES DE MONTERÍA Y CENTRO DE SERVICIOS JUDICIALES</v>
      </c>
      <c r="E6" s="374"/>
      <c r="F6" s="374"/>
      <c r="G6" s="374"/>
      <c r="H6" s="374"/>
      <c r="I6" s="374"/>
      <c r="J6" s="374"/>
      <c r="K6" s="374"/>
      <c r="L6" s="374"/>
      <c r="M6" s="374"/>
      <c r="N6" s="375"/>
      <c r="O6" s="1"/>
      <c r="P6" s="1"/>
      <c r="Q6" s="1"/>
      <c r="R6" s="1"/>
      <c r="S6" s="1"/>
      <c r="T6" s="1"/>
      <c r="U6" s="1"/>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row>
    <row r="7" spans="1:279" s="159" customFormat="1" ht="38.25" customHeight="1" thickTop="1" thickBot="1">
      <c r="A7" s="376" t="s">
        <v>403</v>
      </c>
      <c r="B7" s="377"/>
      <c r="C7" s="377"/>
      <c r="D7" s="377"/>
      <c r="E7" s="377"/>
      <c r="F7" s="378"/>
      <c r="G7" s="157"/>
      <c r="H7" s="379" t="s">
        <v>404</v>
      </c>
      <c r="I7" s="379"/>
      <c r="J7" s="379"/>
      <c r="K7" s="379" t="s">
        <v>405</v>
      </c>
      <c r="L7" s="379"/>
      <c r="M7" s="379"/>
      <c r="N7" s="380" t="s">
        <v>283</v>
      </c>
      <c r="O7" s="385" t="s">
        <v>406</v>
      </c>
      <c r="P7" s="387" t="s">
        <v>407</v>
      </c>
      <c r="Q7" s="390"/>
      <c r="R7" s="388"/>
      <c r="S7" s="387" t="s">
        <v>408</v>
      </c>
      <c r="T7" s="388"/>
      <c r="U7" s="389" t="s">
        <v>683</v>
      </c>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row>
    <row r="8" spans="1:279" s="167" customFormat="1" ht="81" customHeight="1" thickTop="1" thickBot="1">
      <c r="A8" s="160" t="s">
        <v>197</v>
      </c>
      <c r="B8" s="160" t="s">
        <v>420</v>
      </c>
      <c r="C8" s="161" t="s">
        <v>8</v>
      </c>
      <c r="D8" s="162" t="s">
        <v>410</v>
      </c>
      <c r="E8" s="254" t="s">
        <v>10</v>
      </c>
      <c r="F8" s="254" t="s">
        <v>11</v>
      </c>
      <c r="G8" s="254" t="s">
        <v>12</v>
      </c>
      <c r="H8" s="164" t="s">
        <v>411</v>
      </c>
      <c r="I8" s="164" t="s">
        <v>38</v>
      </c>
      <c r="J8" s="164" t="s">
        <v>412</v>
      </c>
      <c r="K8" s="164" t="s">
        <v>411</v>
      </c>
      <c r="L8" s="164" t="s">
        <v>413</v>
      </c>
      <c r="M8" s="164" t="s">
        <v>412</v>
      </c>
      <c r="N8" s="380"/>
      <c r="O8" s="386"/>
      <c r="P8" s="165" t="s">
        <v>414</v>
      </c>
      <c r="Q8" s="165" t="s">
        <v>415</v>
      </c>
      <c r="R8" s="165" t="s">
        <v>456</v>
      </c>
      <c r="S8" s="165" t="s">
        <v>416</v>
      </c>
      <c r="T8" s="165" t="s">
        <v>417</v>
      </c>
      <c r="U8" s="389"/>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166"/>
      <c r="FR8" s="166"/>
      <c r="FS8" s="166"/>
      <c r="FT8" s="166"/>
      <c r="FU8" s="166"/>
    </row>
    <row r="9" spans="1:279" s="168" customFormat="1" ht="10.5" customHeight="1" thickTop="1" thickBot="1">
      <c r="A9" s="368"/>
      <c r="B9" s="369"/>
      <c r="C9" s="369"/>
      <c r="D9" s="369"/>
      <c r="E9" s="369"/>
      <c r="F9" s="369"/>
      <c r="G9" s="369"/>
      <c r="H9" s="369"/>
      <c r="I9" s="369"/>
      <c r="J9" s="369"/>
      <c r="K9" s="369"/>
      <c r="L9" s="369"/>
      <c r="M9" s="369"/>
      <c r="N9" s="369"/>
      <c r="U9" s="169"/>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c r="FU9" s="170"/>
    </row>
    <row r="10" spans="1:279" s="171" customFormat="1" ht="15" customHeight="1">
      <c r="A10" s="357">
        <f>'Mapa Final'!A10</f>
        <v>1</v>
      </c>
      <c r="B10" s="357" t="str">
        <f>'Mapa Final'!B10</f>
        <v>Inconsistencias en el reparto</v>
      </c>
      <c r="C10" s="357" t="str">
        <f>'Mapa Final'!C10</f>
        <v>Incumplimiento de las metas establecidas</v>
      </c>
      <c r="D10" s="357" t="str">
        <f>'Mapa Final'!D10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Penales para Adolescentes entre los Despachos competentes, dentro del término establecido. 
5. Errores en el diligenciamiento del acta de reparto.
</v>
      </c>
      <c r="E10" s="357" t="str">
        <f>'Mapa Final'!E10</f>
        <v>Falencia en la gestión, control y seguimiento del proceso de reparto</v>
      </c>
      <c r="F10" s="357" t="str">
        <f>'Mapa Final'!F10</f>
        <v>Posibilidad de incumplimiento de las metas establecidas debido  a repartos extemporáneos y/o asignaciones erradas en el mismo</v>
      </c>
      <c r="G10" s="357" t="str">
        <f>'Mapa Final'!G10</f>
        <v>Ejecución y Administración de Procesos</v>
      </c>
      <c r="H10" s="360" t="str">
        <f>'Mapa Final'!I10</f>
        <v>Media</v>
      </c>
      <c r="I10" s="360" t="str">
        <f>'Mapa Final'!L10</f>
        <v>Moderado</v>
      </c>
      <c r="J10" s="347" t="str">
        <f>'Mapa Final'!N10</f>
        <v>Moderado</v>
      </c>
      <c r="K10" s="350" t="str">
        <f>'Mapa Final'!AA10</f>
        <v>Baja</v>
      </c>
      <c r="L10" s="350" t="str">
        <f>'Mapa Final'!AE10</f>
        <v>Moderado</v>
      </c>
      <c r="M10" s="347" t="str">
        <f>'Mapa Final'!AG10</f>
        <v>Moderado</v>
      </c>
      <c r="N10" s="350" t="str">
        <f>'Mapa Final'!AH10</f>
        <v>Reducir(mitigar)</v>
      </c>
      <c r="O10" s="363" t="s">
        <v>511</v>
      </c>
      <c r="P10" s="356"/>
      <c r="Q10" s="356"/>
      <c r="R10" s="356" t="s">
        <v>678</v>
      </c>
      <c r="S10" s="341">
        <v>45200</v>
      </c>
      <c r="T10" s="341">
        <v>45291</v>
      </c>
      <c r="U10" s="344" t="s">
        <v>477</v>
      </c>
      <c r="V10" s="35"/>
      <c r="W10" s="363"/>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171" customFormat="1" ht="13.5" customHeight="1">
      <c r="A11" s="358"/>
      <c r="B11" s="358"/>
      <c r="C11" s="358"/>
      <c r="D11" s="358"/>
      <c r="E11" s="358"/>
      <c r="F11" s="358"/>
      <c r="G11" s="358"/>
      <c r="H11" s="361"/>
      <c r="I11" s="361"/>
      <c r="J11" s="348"/>
      <c r="K11" s="351"/>
      <c r="L11" s="351"/>
      <c r="M11" s="348"/>
      <c r="N11" s="351"/>
      <c r="O11" s="364"/>
      <c r="P11" s="342"/>
      <c r="Q11" s="342"/>
      <c r="R11" s="342"/>
      <c r="S11" s="342"/>
      <c r="T11" s="342"/>
      <c r="U11" s="345"/>
      <c r="V11" s="35"/>
      <c r="W11" s="364"/>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171" customFormat="1" ht="13.5" customHeight="1">
      <c r="A12" s="358"/>
      <c r="B12" s="358"/>
      <c r="C12" s="358"/>
      <c r="D12" s="358"/>
      <c r="E12" s="358"/>
      <c r="F12" s="358"/>
      <c r="G12" s="358"/>
      <c r="H12" s="361"/>
      <c r="I12" s="361"/>
      <c r="J12" s="348"/>
      <c r="K12" s="351"/>
      <c r="L12" s="351"/>
      <c r="M12" s="348"/>
      <c r="N12" s="351"/>
      <c r="O12" s="364"/>
      <c r="P12" s="342"/>
      <c r="Q12" s="342"/>
      <c r="R12" s="342"/>
      <c r="S12" s="342"/>
      <c r="T12" s="342"/>
      <c r="U12" s="345"/>
      <c r="V12" s="35"/>
      <c r="W12" s="364"/>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171" customFormat="1" ht="13.5" customHeight="1">
      <c r="A13" s="358"/>
      <c r="B13" s="358"/>
      <c r="C13" s="358"/>
      <c r="D13" s="358"/>
      <c r="E13" s="358"/>
      <c r="F13" s="358"/>
      <c r="G13" s="358"/>
      <c r="H13" s="361"/>
      <c r="I13" s="361"/>
      <c r="J13" s="348"/>
      <c r="K13" s="351"/>
      <c r="L13" s="351"/>
      <c r="M13" s="348"/>
      <c r="N13" s="351"/>
      <c r="O13" s="364"/>
      <c r="P13" s="342"/>
      <c r="Q13" s="342"/>
      <c r="R13" s="342"/>
      <c r="S13" s="342"/>
      <c r="T13" s="342"/>
      <c r="U13" s="345"/>
      <c r="V13" s="35"/>
      <c r="W13" s="364"/>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171" customFormat="1" ht="402.75" customHeight="1" thickBot="1">
      <c r="A14" s="359"/>
      <c r="B14" s="359"/>
      <c r="C14" s="359"/>
      <c r="D14" s="359"/>
      <c r="E14" s="359"/>
      <c r="F14" s="359"/>
      <c r="G14" s="359"/>
      <c r="H14" s="362"/>
      <c r="I14" s="362"/>
      <c r="J14" s="349"/>
      <c r="K14" s="352"/>
      <c r="L14" s="352"/>
      <c r="M14" s="349"/>
      <c r="N14" s="352"/>
      <c r="O14" s="365"/>
      <c r="P14" s="343"/>
      <c r="Q14" s="343"/>
      <c r="R14" s="343"/>
      <c r="S14" s="343"/>
      <c r="T14" s="343"/>
      <c r="U14" s="346"/>
      <c r="V14" s="35"/>
      <c r="W14" s="36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171" customFormat="1" ht="15" customHeight="1">
      <c r="A15" s="357">
        <f>'Mapa Final'!A15</f>
        <v>2</v>
      </c>
      <c r="B15" s="357" t="str">
        <f>'Mapa Final'!B15</f>
        <v>Error en las notificaciones judiicales</v>
      </c>
      <c r="C15" s="357" t="str">
        <f>'Mapa Final'!C15</f>
        <v>Incumplimiento de las metas establecidas</v>
      </c>
      <c r="D15" s="357" t="str">
        <f>'Mapa Final'!D15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15" s="357" t="str">
        <f>'Mapa Final'!E15</f>
        <v xml:space="preserve">Inadecuada comunicación de las notificaciones judiciales </v>
      </c>
      <c r="F15" s="357" t="str">
        <f>'Mapa Final'!F15</f>
        <v xml:space="preserve">Posibilidad de incumplimiento de las metas establecidas debido  a la inadecuada comunicación de las notificaciones judiciales </v>
      </c>
      <c r="G15" s="357" t="str">
        <f>'Mapa Final'!G15</f>
        <v>Ejecución y Administración de Procesos</v>
      </c>
      <c r="H15" s="360" t="str">
        <f>'Mapa Final'!I15</f>
        <v>Muy Alta</v>
      </c>
      <c r="I15" s="360" t="str">
        <f>'Mapa Final'!L15</f>
        <v>Mayor</v>
      </c>
      <c r="J15" s="347" t="str">
        <f>'Mapa Final'!N15</f>
        <v xml:space="preserve">Alto </v>
      </c>
      <c r="K15" s="350" t="str">
        <f>'Mapa Final'!AA15</f>
        <v>Baja</v>
      </c>
      <c r="L15" s="350" t="str">
        <f>'Mapa Final'!AE15</f>
        <v>Moderado</v>
      </c>
      <c r="M15" s="347" t="str">
        <f>'Mapa Final'!AG15</f>
        <v>Moderado</v>
      </c>
      <c r="N15" s="350" t="str">
        <f>'Mapa Final'!AH15</f>
        <v>Reducir(mitigar)</v>
      </c>
      <c r="O15" s="363" t="s">
        <v>509</v>
      </c>
      <c r="P15" s="356"/>
      <c r="Q15" s="356"/>
      <c r="R15" s="356" t="s">
        <v>678</v>
      </c>
      <c r="S15" s="341">
        <v>45200</v>
      </c>
      <c r="T15" s="341">
        <v>45291</v>
      </c>
      <c r="U15" s="344" t="s">
        <v>477</v>
      </c>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171" customFormat="1" ht="13.5" customHeight="1">
      <c r="A16" s="358"/>
      <c r="B16" s="358"/>
      <c r="C16" s="358"/>
      <c r="D16" s="358"/>
      <c r="E16" s="358"/>
      <c r="F16" s="358"/>
      <c r="G16" s="358"/>
      <c r="H16" s="361"/>
      <c r="I16" s="361"/>
      <c r="J16" s="348"/>
      <c r="K16" s="351"/>
      <c r="L16" s="351"/>
      <c r="M16" s="348"/>
      <c r="N16" s="351"/>
      <c r="O16" s="364"/>
      <c r="P16" s="342"/>
      <c r="Q16" s="342"/>
      <c r="R16" s="342"/>
      <c r="S16" s="342"/>
      <c r="T16" s="342"/>
      <c r="U16" s="34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171" customFormat="1" ht="13.5" customHeight="1">
      <c r="A17" s="358"/>
      <c r="B17" s="358"/>
      <c r="C17" s="358"/>
      <c r="D17" s="358"/>
      <c r="E17" s="358"/>
      <c r="F17" s="358"/>
      <c r="G17" s="358"/>
      <c r="H17" s="361"/>
      <c r="I17" s="361"/>
      <c r="J17" s="348"/>
      <c r="K17" s="351"/>
      <c r="L17" s="351"/>
      <c r="M17" s="348"/>
      <c r="N17" s="351"/>
      <c r="O17" s="364"/>
      <c r="P17" s="342"/>
      <c r="Q17" s="342"/>
      <c r="R17" s="342"/>
      <c r="S17" s="342"/>
      <c r="T17" s="342"/>
      <c r="U17" s="34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171" customFormat="1" ht="13.5" customHeight="1">
      <c r="A18" s="358"/>
      <c r="B18" s="358"/>
      <c r="C18" s="358"/>
      <c r="D18" s="358"/>
      <c r="E18" s="358"/>
      <c r="F18" s="358"/>
      <c r="G18" s="358"/>
      <c r="H18" s="361"/>
      <c r="I18" s="361"/>
      <c r="J18" s="348"/>
      <c r="K18" s="351"/>
      <c r="L18" s="351"/>
      <c r="M18" s="348"/>
      <c r="N18" s="351"/>
      <c r="O18" s="364"/>
      <c r="P18" s="342"/>
      <c r="Q18" s="342"/>
      <c r="R18" s="342"/>
      <c r="S18" s="342"/>
      <c r="T18" s="342"/>
      <c r="U18" s="34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171" customFormat="1" ht="214.5" customHeight="1" thickBot="1">
      <c r="A19" s="359"/>
      <c r="B19" s="359"/>
      <c r="C19" s="359"/>
      <c r="D19" s="359"/>
      <c r="E19" s="359"/>
      <c r="F19" s="359"/>
      <c r="G19" s="359"/>
      <c r="H19" s="362"/>
      <c r="I19" s="362"/>
      <c r="J19" s="349"/>
      <c r="K19" s="352"/>
      <c r="L19" s="352"/>
      <c r="M19" s="349"/>
      <c r="N19" s="352"/>
      <c r="O19" s="365"/>
      <c r="P19" s="343"/>
      <c r="Q19" s="343"/>
      <c r="R19" s="343"/>
      <c r="S19" s="343"/>
      <c r="T19" s="343"/>
      <c r="U19" s="346"/>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c r="A20" s="357">
        <f>'Mapa Final'!A20</f>
        <v>3</v>
      </c>
      <c r="B20" s="357" t="str">
        <f>'Mapa Final'!B20</f>
        <v>No realización de las Audiencias Programadas</v>
      </c>
      <c r="C20" s="357" t="str">
        <f>'Mapa Final'!C20</f>
        <v>Incumplimiento de las metas establecidas</v>
      </c>
      <c r="D20" s="357" t="str">
        <f>'Mapa Final'!D20</f>
        <v xml:space="preserve">1.Falta de herramientas tecnológicas que permitan el buen desarrollo de la audiencia (Sistema de Grabación, Software, Hardware, microfonos, diademas entre otros)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v>
      </c>
      <c r="E20" s="357" t="str">
        <f>'Mapa Final'!E20</f>
        <v>Incumplimiento en la realización de las audiencias programadas</v>
      </c>
      <c r="F20" s="357" t="str">
        <f>'Mapa Final'!F20</f>
        <v>Posibilidad de vulneración de los derechos fundamentales de los ciudadanos  debido al Incumplimiento en la realización de las audiencias programadas</v>
      </c>
      <c r="G20" s="357" t="str">
        <f>'Mapa Final'!G20</f>
        <v>Usuarios, productos y prácticas organizacionales</v>
      </c>
      <c r="H20" s="360" t="str">
        <f>'Mapa Final'!I20</f>
        <v>Alta</v>
      </c>
      <c r="I20" s="360" t="str">
        <f>'Mapa Final'!L20</f>
        <v>Mayor</v>
      </c>
      <c r="J20" s="347" t="str">
        <f>'Mapa Final'!N20</f>
        <v xml:space="preserve">Alto </v>
      </c>
      <c r="K20" s="350" t="str">
        <f>'Mapa Final'!AA20</f>
        <v>Media</v>
      </c>
      <c r="L20" s="350" t="str">
        <f>'Mapa Final'!AE20</f>
        <v>Mayor</v>
      </c>
      <c r="M20" s="347" t="str">
        <f>'Mapa Final'!AG20</f>
        <v xml:space="preserve">Alto </v>
      </c>
      <c r="N20" s="350" t="str">
        <f>'Mapa Final'!AH20</f>
        <v>Reducir(mitigar)</v>
      </c>
      <c r="O20" s="363" t="s">
        <v>507</v>
      </c>
      <c r="P20" s="356"/>
      <c r="Q20" s="356"/>
      <c r="R20" s="356" t="s">
        <v>678</v>
      </c>
      <c r="S20" s="341">
        <v>45200</v>
      </c>
      <c r="T20" s="341">
        <v>45291</v>
      </c>
      <c r="U20" s="344" t="s">
        <v>477</v>
      </c>
      <c r="V20" s="35"/>
      <c r="W20" s="35"/>
    </row>
    <row r="21" spans="1:177">
      <c r="A21" s="358"/>
      <c r="B21" s="358"/>
      <c r="C21" s="358"/>
      <c r="D21" s="358"/>
      <c r="E21" s="358"/>
      <c r="F21" s="358"/>
      <c r="G21" s="358"/>
      <c r="H21" s="361"/>
      <c r="I21" s="361"/>
      <c r="J21" s="348"/>
      <c r="K21" s="351"/>
      <c r="L21" s="351"/>
      <c r="M21" s="348"/>
      <c r="N21" s="351"/>
      <c r="O21" s="364"/>
      <c r="P21" s="342"/>
      <c r="Q21" s="342"/>
      <c r="R21" s="342"/>
      <c r="S21" s="342"/>
      <c r="T21" s="342"/>
      <c r="U21" s="345"/>
      <c r="V21" s="35"/>
      <c r="W21" s="35"/>
    </row>
    <row r="22" spans="1:177">
      <c r="A22" s="358"/>
      <c r="B22" s="358"/>
      <c r="C22" s="358"/>
      <c r="D22" s="358"/>
      <c r="E22" s="358"/>
      <c r="F22" s="358"/>
      <c r="G22" s="358"/>
      <c r="H22" s="361"/>
      <c r="I22" s="361"/>
      <c r="J22" s="348"/>
      <c r="K22" s="351"/>
      <c r="L22" s="351"/>
      <c r="M22" s="348"/>
      <c r="N22" s="351"/>
      <c r="O22" s="364"/>
      <c r="P22" s="342"/>
      <c r="Q22" s="342"/>
      <c r="R22" s="342"/>
      <c r="S22" s="342"/>
      <c r="T22" s="342"/>
      <c r="U22" s="345"/>
      <c r="V22" s="35"/>
      <c r="W22" s="35"/>
    </row>
    <row r="23" spans="1:177">
      <c r="A23" s="358"/>
      <c r="B23" s="358"/>
      <c r="C23" s="358"/>
      <c r="D23" s="358"/>
      <c r="E23" s="358"/>
      <c r="F23" s="358"/>
      <c r="G23" s="358"/>
      <c r="H23" s="361"/>
      <c r="I23" s="361"/>
      <c r="J23" s="348"/>
      <c r="K23" s="351"/>
      <c r="L23" s="351"/>
      <c r="M23" s="348"/>
      <c r="N23" s="351"/>
      <c r="O23" s="364"/>
      <c r="P23" s="342"/>
      <c r="Q23" s="342"/>
      <c r="R23" s="342"/>
      <c r="S23" s="342"/>
      <c r="T23" s="342"/>
      <c r="U23" s="345"/>
      <c r="V23" s="35"/>
      <c r="W23" s="35"/>
    </row>
    <row r="24" spans="1:177" ht="307.5" customHeight="1" thickBot="1">
      <c r="A24" s="359"/>
      <c r="B24" s="359"/>
      <c r="C24" s="359"/>
      <c r="D24" s="359"/>
      <c r="E24" s="359"/>
      <c r="F24" s="359"/>
      <c r="G24" s="359"/>
      <c r="H24" s="362"/>
      <c r="I24" s="362"/>
      <c r="J24" s="349"/>
      <c r="K24" s="352"/>
      <c r="L24" s="352"/>
      <c r="M24" s="349"/>
      <c r="N24" s="352"/>
      <c r="O24" s="365"/>
      <c r="P24" s="343"/>
      <c r="Q24" s="343"/>
      <c r="R24" s="343"/>
      <c r="S24" s="343"/>
      <c r="T24" s="343"/>
      <c r="U24" s="346"/>
      <c r="V24" s="35"/>
      <c r="W24" s="35"/>
    </row>
    <row r="25" spans="1:177" ht="15" customHeight="1">
      <c r="A25" s="357">
        <f>'Mapa Final'!A25</f>
        <v>4</v>
      </c>
      <c r="B25" s="357" t="str">
        <f>'Mapa Final'!B25</f>
        <v>No realización de los Seguimientos a las Sanciones</v>
      </c>
      <c r="C25" s="357" t="str">
        <f>'Mapa Final'!C25</f>
        <v>Incumplimiento de las metas establecidas</v>
      </c>
      <c r="D25" s="357" t="str">
        <f>'Mapa Final'!D25</f>
        <v>1. Falta de seguimiento y control del cumplimiento efectivo de la actividad asignada. 
2. Falta de informaciòn pertinente para realizar la actividad (correos errados, direcciones erradas de las partes). 
3. Falta de recursos, medios electrònicos y tecnològicos para el cumplimiento de la actividad.  
4.Carencia de vinculaciòn de las partes y terceros que genera nulidades, demoras en el proceso.</v>
      </c>
      <c r="E25" s="357" t="str">
        <f>'Mapa Final'!E25</f>
        <v>Inadecuada realización de los seguimientos a las sanciones</v>
      </c>
      <c r="F25" s="357" t="str">
        <f>'Mapa Final'!F25</f>
        <v>Posibilidad de incumplimiento de las metas establecidas debido al inadecuado seguimientos de las sanciones</v>
      </c>
      <c r="G25" s="357" t="str">
        <f>'Mapa Final'!G25</f>
        <v>Ejecución y Administración de Procesos</v>
      </c>
      <c r="H25" s="360" t="str">
        <f>'Mapa Final'!I25</f>
        <v>Media</v>
      </c>
      <c r="I25" s="360" t="str">
        <f>'Mapa Final'!L25</f>
        <v>Menor</v>
      </c>
      <c r="J25" s="347" t="str">
        <f>'Mapa Final'!N25</f>
        <v>Moderado</v>
      </c>
      <c r="K25" s="350" t="str">
        <f>'Mapa Final'!AA25</f>
        <v>Baja</v>
      </c>
      <c r="L25" s="350" t="str">
        <f>'Mapa Final'!AE25</f>
        <v>Moderado</v>
      </c>
      <c r="M25" s="347" t="str">
        <f>'Mapa Final'!AG25</f>
        <v>Moderado</v>
      </c>
      <c r="N25" s="350" t="str">
        <f>'Mapa Final'!AH25</f>
        <v>Aceptar</v>
      </c>
      <c r="O25" s="363" t="s">
        <v>510</v>
      </c>
      <c r="P25" s="356"/>
      <c r="Q25" s="356"/>
      <c r="R25" s="356" t="s">
        <v>678</v>
      </c>
      <c r="S25" s="341">
        <v>45200</v>
      </c>
      <c r="T25" s="341">
        <v>45291</v>
      </c>
      <c r="U25" s="344" t="s">
        <v>477</v>
      </c>
    </row>
    <row r="26" spans="1:177">
      <c r="A26" s="358"/>
      <c r="B26" s="358"/>
      <c r="C26" s="358"/>
      <c r="D26" s="358"/>
      <c r="E26" s="358"/>
      <c r="F26" s="358"/>
      <c r="G26" s="358"/>
      <c r="H26" s="361"/>
      <c r="I26" s="361"/>
      <c r="J26" s="348"/>
      <c r="K26" s="351"/>
      <c r="L26" s="351"/>
      <c r="M26" s="348"/>
      <c r="N26" s="351"/>
      <c r="O26" s="364"/>
      <c r="P26" s="342"/>
      <c r="Q26" s="342"/>
      <c r="R26" s="342"/>
      <c r="S26" s="342"/>
      <c r="T26" s="342"/>
      <c r="U26" s="345"/>
    </row>
    <row r="27" spans="1:177">
      <c r="A27" s="358"/>
      <c r="B27" s="358"/>
      <c r="C27" s="358"/>
      <c r="D27" s="358"/>
      <c r="E27" s="358"/>
      <c r="F27" s="358"/>
      <c r="G27" s="358"/>
      <c r="H27" s="361"/>
      <c r="I27" s="361"/>
      <c r="J27" s="348"/>
      <c r="K27" s="351"/>
      <c r="L27" s="351"/>
      <c r="M27" s="348"/>
      <c r="N27" s="351"/>
      <c r="O27" s="364"/>
      <c r="P27" s="342"/>
      <c r="Q27" s="342"/>
      <c r="R27" s="342"/>
      <c r="S27" s="342"/>
      <c r="T27" s="342"/>
      <c r="U27" s="345"/>
    </row>
    <row r="28" spans="1:177">
      <c r="A28" s="358"/>
      <c r="B28" s="358"/>
      <c r="C28" s="358"/>
      <c r="D28" s="358"/>
      <c r="E28" s="358"/>
      <c r="F28" s="358"/>
      <c r="G28" s="358"/>
      <c r="H28" s="361"/>
      <c r="I28" s="361"/>
      <c r="J28" s="348"/>
      <c r="K28" s="351"/>
      <c r="L28" s="351"/>
      <c r="M28" s="348"/>
      <c r="N28" s="351"/>
      <c r="O28" s="364"/>
      <c r="P28" s="342"/>
      <c r="Q28" s="342"/>
      <c r="R28" s="342"/>
      <c r="S28" s="342"/>
      <c r="T28" s="342"/>
      <c r="U28" s="345"/>
    </row>
    <row r="29" spans="1:177" ht="254.25" customHeight="1" thickBot="1">
      <c r="A29" s="359"/>
      <c r="B29" s="359"/>
      <c r="C29" s="359"/>
      <c r="D29" s="359"/>
      <c r="E29" s="359"/>
      <c r="F29" s="359"/>
      <c r="G29" s="359"/>
      <c r="H29" s="362"/>
      <c r="I29" s="362"/>
      <c r="J29" s="349"/>
      <c r="K29" s="352"/>
      <c r="L29" s="352"/>
      <c r="M29" s="349"/>
      <c r="N29" s="352"/>
      <c r="O29" s="365"/>
      <c r="P29" s="343"/>
      <c r="Q29" s="343"/>
      <c r="R29" s="343"/>
      <c r="S29" s="343"/>
      <c r="T29" s="343"/>
      <c r="U29" s="346"/>
    </row>
    <row r="30" spans="1:177" ht="15" customHeight="1">
      <c r="A30" s="357">
        <f>'Mapa Final'!A30</f>
        <v>5</v>
      </c>
      <c r="B30" s="357" t="str">
        <f>'Mapa Final'!B30</f>
        <v xml:space="preserve">Inexactitud en el registro de la gestion de los procesos misionales y actuaciones administrativa </v>
      </c>
      <c r="C30" s="357" t="str">
        <f>'Mapa Final'!C30</f>
        <v>Incumplimiento de las metas establecidas</v>
      </c>
      <c r="D30" s="357" t="str">
        <f>'Mapa Final'!D30</f>
        <v xml:space="preserve">1. Errores en la información registrada en el aplicativo Justicia XXI WEB y el expediente digital
2.Insuficiencia de personal para la carga laboral presentada. 
3.Fallas en la funcionalidad de los aplicativos    
4.Incremento de solicitudes  por la  alta demanda judiciales 
5.Inadecuado control de verificación del registro de la información </v>
      </c>
      <c r="E30" s="357" t="str">
        <f>'Mapa Final'!E30</f>
        <v xml:space="preserve">Inadecuado registro de la gestion de los procesos misionales y actuaciones administrativa </v>
      </c>
      <c r="F30" s="357" t="str">
        <f>'Mapa Final'!F30</f>
        <v xml:space="preserve">Posibilidad de incumplimiento de las metas establecidas debido al  inadecuado registro de la gestion de los procesos misionales y actuaciones administrativa </v>
      </c>
      <c r="G30" s="357" t="str">
        <f>'Mapa Final'!G30</f>
        <v>Usuarios, productos y prácticas organizacionales</v>
      </c>
      <c r="H30" s="360" t="str">
        <f>'Mapa Final'!I30</f>
        <v>Alta</v>
      </c>
      <c r="I30" s="360" t="str">
        <f>'Mapa Final'!L30</f>
        <v>Menor</v>
      </c>
      <c r="J30" s="347" t="str">
        <f>'Mapa Final'!N30</f>
        <v>Moderado</v>
      </c>
      <c r="K30" s="350" t="str">
        <f>'Mapa Final'!AA30</f>
        <v>Media</v>
      </c>
      <c r="L30" s="350" t="str">
        <f>'Mapa Final'!AE30</f>
        <v>Menor</v>
      </c>
      <c r="M30" s="347" t="str">
        <f>'Mapa Final'!AG30</f>
        <v>Moderado</v>
      </c>
      <c r="N30" s="350" t="str">
        <f>'Mapa Final'!AH30</f>
        <v>Aceptar</v>
      </c>
      <c r="O30" s="353" t="s">
        <v>512</v>
      </c>
      <c r="P30" s="356"/>
      <c r="Q30" s="356"/>
      <c r="R30" s="356" t="s">
        <v>678</v>
      </c>
      <c r="S30" s="341">
        <v>45200</v>
      </c>
      <c r="T30" s="341">
        <v>45291</v>
      </c>
      <c r="U30" s="344" t="s">
        <v>477</v>
      </c>
    </row>
    <row r="31" spans="1:177">
      <c r="A31" s="358"/>
      <c r="B31" s="358"/>
      <c r="C31" s="358"/>
      <c r="D31" s="358"/>
      <c r="E31" s="358"/>
      <c r="F31" s="358"/>
      <c r="G31" s="358"/>
      <c r="H31" s="361"/>
      <c r="I31" s="361"/>
      <c r="J31" s="348"/>
      <c r="K31" s="351"/>
      <c r="L31" s="351"/>
      <c r="M31" s="348"/>
      <c r="N31" s="351"/>
      <c r="O31" s="354"/>
      <c r="P31" s="342"/>
      <c r="Q31" s="342"/>
      <c r="R31" s="342"/>
      <c r="S31" s="342"/>
      <c r="T31" s="342"/>
      <c r="U31" s="345"/>
    </row>
    <row r="32" spans="1:177">
      <c r="A32" s="358"/>
      <c r="B32" s="358"/>
      <c r="C32" s="358"/>
      <c r="D32" s="358"/>
      <c r="E32" s="358"/>
      <c r="F32" s="358"/>
      <c r="G32" s="358"/>
      <c r="H32" s="361"/>
      <c r="I32" s="361"/>
      <c r="J32" s="348"/>
      <c r="K32" s="351"/>
      <c r="L32" s="351"/>
      <c r="M32" s="348"/>
      <c r="N32" s="351"/>
      <c r="O32" s="354"/>
      <c r="P32" s="342"/>
      <c r="Q32" s="342"/>
      <c r="R32" s="342"/>
      <c r="S32" s="342"/>
      <c r="T32" s="342"/>
      <c r="U32" s="345"/>
    </row>
    <row r="33" spans="1:21">
      <c r="A33" s="358"/>
      <c r="B33" s="358"/>
      <c r="C33" s="358"/>
      <c r="D33" s="358"/>
      <c r="E33" s="358"/>
      <c r="F33" s="358"/>
      <c r="G33" s="358"/>
      <c r="H33" s="361"/>
      <c r="I33" s="361"/>
      <c r="J33" s="348"/>
      <c r="K33" s="351"/>
      <c r="L33" s="351"/>
      <c r="M33" s="348"/>
      <c r="N33" s="351"/>
      <c r="O33" s="354"/>
      <c r="P33" s="342"/>
      <c r="Q33" s="342"/>
      <c r="R33" s="342"/>
      <c r="S33" s="342"/>
      <c r="T33" s="342"/>
      <c r="U33" s="345"/>
    </row>
    <row r="34" spans="1:21" ht="230.25" customHeight="1" thickBot="1">
      <c r="A34" s="359"/>
      <c r="B34" s="359"/>
      <c r="C34" s="359"/>
      <c r="D34" s="359"/>
      <c r="E34" s="359"/>
      <c r="F34" s="359"/>
      <c r="G34" s="359"/>
      <c r="H34" s="362"/>
      <c r="I34" s="362"/>
      <c r="J34" s="349"/>
      <c r="K34" s="352"/>
      <c r="L34" s="352"/>
      <c r="M34" s="349"/>
      <c r="N34" s="352"/>
      <c r="O34" s="355"/>
      <c r="P34" s="343"/>
      <c r="Q34" s="343"/>
      <c r="R34" s="343"/>
      <c r="S34" s="343"/>
      <c r="T34" s="343"/>
      <c r="U34" s="346"/>
    </row>
    <row r="35" spans="1:21" ht="15" customHeight="1">
      <c r="A35" s="357">
        <f>'Mapa Final'!A35</f>
        <v>6</v>
      </c>
      <c r="B35" s="357" t="str">
        <f>'Mapa Final'!B35</f>
        <v>Vencimiento de Términos</v>
      </c>
      <c r="C35" s="357" t="str">
        <f>'Mapa Final'!C35</f>
        <v>Vulneración de los derechos fundamentales de los ciudadanos</v>
      </c>
      <c r="D35" s="357" t="str">
        <f>'Mapa Final'!D35</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del centro de sevicios
5.Afectación del orden público, genera mayor demanda y congestión de la justicia.
</v>
      </c>
      <c r="E35" s="357" t="str">
        <f>'Mapa Final'!E35</f>
        <v xml:space="preserve"> Actuaciones procesales después del vencimiento de los términos legales  </v>
      </c>
      <c r="F35" s="357" t="str">
        <f>'Mapa Final'!F35</f>
        <v xml:space="preserve">Posibilidad de vulneración de los derechos fundamentales de los ciudadanos  debido a las  actuaciones procesales después del vencimiento de los términos legales  </v>
      </c>
      <c r="G35" s="357" t="str">
        <f>'Mapa Final'!G35</f>
        <v>Usuarios, productos y prácticas organizacionales</v>
      </c>
      <c r="H35" s="360" t="str">
        <f>'Mapa Final'!I35</f>
        <v>Alta</v>
      </c>
      <c r="I35" s="360" t="str">
        <f>'Mapa Final'!L35</f>
        <v>Mayor</v>
      </c>
      <c r="J35" s="347" t="str">
        <f>'Mapa Final'!N35</f>
        <v xml:space="preserve">Alto </v>
      </c>
      <c r="K35" s="350" t="str">
        <f>'Mapa Final'!AA35</f>
        <v>Media</v>
      </c>
      <c r="L35" s="350" t="str">
        <f>'Mapa Final'!AE35</f>
        <v>Menor</v>
      </c>
      <c r="M35" s="347" t="str">
        <f>'Mapa Final'!AG35</f>
        <v>Moderado</v>
      </c>
      <c r="N35" s="350" t="str">
        <f>'Mapa Final'!AH35</f>
        <v>Reducir(mitigar)</v>
      </c>
      <c r="O35" s="353" t="s">
        <v>513</v>
      </c>
      <c r="P35" s="356"/>
      <c r="Q35" s="356"/>
      <c r="R35" s="356" t="s">
        <v>678</v>
      </c>
      <c r="S35" s="341">
        <v>45200</v>
      </c>
      <c r="T35" s="341">
        <v>45291</v>
      </c>
      <c r="U35" s="344" t="s">
        <v>477</v>
      </c>
    </row>
    <row r="36" spans="1:21">
      <c r="A36" s="358"/>
      <c r="B36" s="358"/>
      <c r="C36" s="358"/>
      <c r="D36" s="358"/>
      <c r="E36" s="358"/>
      <c r="F36" s="358"/>
      <c r="G36" s="358"/>
      <c r="H36" s="361"/>
      <c r="I36" s="361"/>
      <c r="J36" s="348"/>
      <c r="K36" s="351"/>
      <c r="L36" s="351"/>
      <c r="M36" s="348"/>
      <c r="N36" s="351"/>
      <c r="O36" s="354"/>
      <c r="P36" s="342"/>
      <c r="Q36" s="342"/>
      <c r="R36" s="342"/>
      <c r="S36" s="342"/>
      <c r="T36" s="342"/>
      <c r="U36" s="345"/>
    </row>
    <row r="37" spans="1:21">
      <c r="A37" s="358"/>
      <c r="B37" s="358"/>
      <c r="C37" s="358"/>
      <c r="D37" s="358"/>
      <c r="E37" s="358"/>
      <c r="F37" s="358"/>
      <c r="G37" s="358"/>
      <c r="H37" s="361"/>
      <c r="I37" s="361"/>
      <c r="J37" s="348"/>
      <c r="K37" s="351"/>
      <c r="L37" s="351"/>
      <c r="M37" s="348"/>
      <c r="N37" s="351"/>
      <c r="O37" s="354"/>
      <c r="P37" s="342"/>
      <c r="Q37" s="342"/>
      <c r="R37" s="342"/>
      <c r="S37" s="342"/>
      <c r="T37" s="342"/>
      <c r="U37" s="345"/>
    </row>
    <row r="38" spans="1:21">
      <c r="A38" s="358"/>
      <c r="B38" s="358"/>
      <c r="C38" s="358"/>
      <c r="D38" s="358"/>
      <c r="E38" s="358"/>
      <c r="F38" s="358"/>
      <c r="G38" s="358"/>
      <c r="H38" s="361"/>
      <c r="I38" s="361"/>
      <c r="J38" s="348"/>
      <c r="K38" s="351"/>
      <c r="L38" s="351"/>
      <c r="M38" s="348"/>
      <c r="N38" s="351"/>
      <c r="O38" s="354"/>
      <c r="P38" s="342"/>
      <c r="Q38" s="342"/>
      <c r="R38" s="342"/>
      <c r="S38" s="342"/>
      <c r="T38" s="342"/>
      <c r="U38" s="345"/>
    </row>
    <row r="39" spans="1:21" ht="234.75" customHeight="1" thickBot="1">
      <c r="A39" s="359"/>
      <c r="B39" s="359"/>
      <c r="C39" s="359"/>
      <c r="D39" s="359"/>
      <c r="E39" s="359"/>
      <c r="F39" s="359"/>
      <c r="G39" s="359"/>
      <c r="H39" s="362"/>
      <c r="I39" s="362"/>
      <c r="J39" s="349"/>
      <c r="K39" s="352"/>
      <c r="L39" s="352"/>
      <c r="M39" s="349"/>
      <c r="N39" s="352"/>
      <c r="O39" s="355"/>
      <c r="P39" s="343"/>
      <c r="Q39" s="343"/>
      <c r="R39" s="343"/>
      <c r="S39" s="343"/>
      <c r="T39" s="343"/>
      <c r="U39" s="346"/>
    </row>
    <row r="40" spans="1:21" ht="15" customHeight="1">
      <c r="A40" s="357">
        <f>'Mapa Final'!A40</f>
        <v>7</v>
      </c>
      <c r="B40" s="357" t="str">
        <f>'Mapa Final'!B40</f>
        <v>Pérdida de documentos</v>
      </c>
      <c r="C40" s="357" t="str">
        <f>'Mapa Final'!C40</f>
        <v>Afectación en la Prestación del Servicio de Justicia</v>
      </c>
      <c r="D40" s="357"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357" t="str">
        <f>'Mapa Final'!E40</f>
        <v>Extravío de documentos temporal o definitivo de los procesos judiciales</v>
      </c>
      <c r="F40" s="357" t="str">
        <f>'Mapa Final'!F40</f>
        <v>Posibilidad de la afectación en la Prestación del Servicio de Justicia debido al extravío de documentos temporal o definitivo de los procesos judiciales</v>
      </c>
      <c r="G40" s="357" t="str">
        <f>'Mapa Final'!G40</f>
        <v>Usuarios, productos y prácticas organizacionales</v>
      </c>
      <c r="H40" s="360" t="str">
        <f>'Mapa Final'!I40</f>
        <v>Muy Alta</v>
      </c>
      <c r="I40" s="360" t="str">
        <f>'Mapa Final'!L40</f>
        <v>Mayor</v>
      </c>
      <c r="J40" s="347" t="str">
        <f>'Mapa Final'!N40</f>
        <v xml:space="preserve">Alto </v>
      </c>
      <c r="K40" s="350" t="str">
        <f>'Mapa Final'!AA40</f>
        <v>Media</v>
      </c>
      <c r="L40" s="350" t="str">
        <f>'Mapa Final'!AE40</f>
        <v>Mayor</v>
      </c>
      <c r="M40" s="347" t="str">
        <f>'Mapa Final'!AG40</f>
        <v xml:space="preserve">Alto </v>
      </c>
      <c r="N40" s="350" t="str">
        <f>'Mapa Final'!AH40</f>
        <v>Reducir(mitigar)</v>
      </c>
      <c r="O40" s="353" t="s">
        <v>514</v>
      </c>
      <c r="P40" s="356"/>
      <c r="Q40" s="356"/>
      <c r="R40" s="356" t="s">
        <v>678</v>
      </c>
      <c r="S40" s="341">
        <v>45200</v>
      </c>
      <c r="T40" s="341">
        <v>45291</v>
      </c>
      <c r="U40" s="344" t="s">
        <v>477</v>
      </c>
    </row>
    <row r="41" spans="1:21">
      <c r="A41" s="358"/>
      <c r="B41" s="358"/>
      <c r="C41" s="358"/>
      <c r="D41" s="358"/>
      <c r="E41" s="358"/>
      <c r="F41" s="358"/>
      <c r="G41" s="358"/>
      <c r="H41" s="361"/>
      <c r="I41" s="361"/>
      <c r="J41" s="348"/>
      <c r="K41" s="351"/>
      <c r="L41" s="351"/>
      <c r="M41" s="348"/>
      <c r="N41" s="351"/>
      <c r="O41" s="354"/>
      <c r="P41" s="342"/>
      <c r="Q41" s="342"/>
      <c r="R41" s="342"/>
      <c r="S41" s="342"/>
      <c r="T41" s="342"/>
      <c r="U41" s="345"/>
    </row>
    <row r="42" spans="1:21">
      <c r="A42" s="358"/>
      <c r="B42" s="358"/>
      <c r="C42" s="358"/>
      <c r="D42" s="358"/>
      <c r="E42" s="358"/>
      <c r="F42" s="358"/>
      <c r="G42" s="358"/>
      <c r="H42" s="361"/>
      <c r="I42" s="361"/>
      <c r="J42" s="348"/>
      <c r="K42" s="351"/>
      <c r="L42" s="351"/>
      <c r="M42" s="348"/>
      <c r="N42" s="351"/>
      <c r="O42" s="354"/>
      <c r="P42" s="342"/>
      <c r="Q42" s="342"/>
      <c r="R42" s="342"/>
      <c r="S42" s="342"/>
      <c r="T42" s="342"/>
      <c r="U42" s="345"/>
    </row>
    <row r="43" spans="1:21">
      <c r="A43" s="358"/>
      <c r="B43" s="358"/>
      <c r="C43" s="358"/>
      <c r="D43" s="358"/>
      <c r="E43" s="358"/>
      <c r="F43" s="358"/>
      <c r="G43" s="358"/>
      <c r="H43" s="361"/>
      <c r="I43" s="361"/>
      <c r="J43" s="348"/>
      <c r="K43" s="351"/>
      <c r="L43" s="351"/>
      <c r="M43" s="348"/>
      <c r="N43" s="351"/>
      <c r="O43" s="354"/>
      <c r="P43" s="342"/>
      <c r="Q43" s="342"/>
      <c r="R43" s="342"/>
      <c r="S43" s="342"/>
      <c r="T43" s="342"/>
      <c r="U43" s="345"/>
    </row>
    <row r="44" spans="1:21" ht="194.25" customHeight="1" thickBot="1">
      <c r="A44" s="359"/>
      <c r="B44" s="359"/>
      <c r="C44" s="359"/>
      <c r="D44" s="359"/>
      <c r="E44" s="359"/>
      <c r="F44" s="359"/>
      <c r="G44" s="359"/>
      <c r="H44" s="362"/>
      <c r="I44" s="362"/>
      <c r="J44" s="349"/>
      <c r="K44" s="352"/>
      <c r="L44" s="352"/>
      <c r="M44" s="349"/>
      <c r="N44" s="352"/>
      <c r="O44" s="355"/>
      <c r="P44" s="343"/>
      <c r="Q44" s="343"/>
      <c r="R44" s="343"/>
      <c r="S44" s="343"/>
      <c r="T44" s="343"/>
      <c r="U44" s="346"/>
    </row>
    <row r="45" spans="1:21" ht="15" customHeight="1">
      <c r="A45" s="357">
        <f>'Mapa Final'!A45</f>
        <v>8</v>
      </c>
      <c r="B45" s="357" t="str">
        <f>'Mapa Final'!B45</f>
        <v>Corrupción</v>
      </c>
      <c r="C45" s="357" t="str">
        <f>'Mapa Final'!C45</f>
        <v>Reputacional (Corrupción)</v>
      </c>
      <c r="D45" s="357"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45" s="357" t="str">
        <f>'Mapa Final'!E45</f>
        <v xml:space="preserve">Carencia en transparencia, etica y valores . </v>
      </c>
      <c r="F45" s="357" t="str">
        <f>'Mapa Final'!F45</f>
        <v xml:space="preserve">Posibilidad de actos indebidos de  los servidores judiciales debido a  la carencia en transparencia, etica y valores </v>
      </c>
      <c r="G45" s="357" t="str">
        <f>'Mapa Final'!G45</f>
        <v>Fraude Interno</v>
      </c>
      <c r="H45" s="360" t="str">
        <f>'Mapa Final'!I45</f>
        <v>Muy Alta</v>
      </c>
      <c r="I45" s="360" t="str">
        <f>'Mapa Final'!L45</f>
        <v>Mayor</v>
      </c>
      <c r="J45" s="347" t="str">
        <f>'Mapa Final'!N45</f>
        <v xml:space="preserve">Alto </v>
      </c>
      <c r="K45" s="350" t="str">
        <f>'Mapa Final'!AA45</f>
        <v>Media</v>
      </c>
      <c r="L45" s="350" t="str">
        <f>'Mapa Final'!AE45</f>
        <v>Mayor</v>
      </c>
      <c r="M45" s="347" t="str">
        <f>'Mapa Final'!AG45</f>
        <v xml:space="preserve">Alto </v>
      </c>
      <c r="N45" s="350" t="str">
        <f>'Mapa Final'!AH45</f>
        <v>Reducir(mitigar)</v>
      </c>
      <c r="O45" s="353" t="s">
        <v>515</v>
      </c>
      <c r="P45" s="356"/>
      <c r="Q45" s="356"/>
      <c r="R45" s="356" t="s">
        <v>678</v>
      </c>
      <c r="S45" s="341">
        <v>45200</v>
      </c>
      <c r="T45" s="341">
        <v>45291</v>
      </c>
      <c r="U45" s="344" t="s">
        <v>477</v>
      </c>
    </row>
    <row r="46" spans="1:21">
      <c r="A46" s="358"/>
      <c r="B46" s="358"/>
      <c r="C46" s="358"/>
      <c r="D46" s="358"/>
      <c r="E46" s="358"/>
      <c r="F46" s="358"/>
      <c r="G46" s="358"/>
      <c r="H46" s="361"/>
      <c r="I46" s="361"/>
      <c r="J46" s="348"/>
      <c r="K46" s="351"/>
      <c r="L46" s="351"/>
      <c r="M46" s="348"/>
      <c r="N46" s="351"/>
      <c r="O46" s="354"/>
      <c r="P46" s="342"/>
      <c r="Q46" s="342"/>
      <c r="R46" s="342"/>
      <c r="S46" s="342"/>
      <c r="T46" s="342"/>
      <c r="U46" s="345"/>
    </row>
    <row r="47" spans="1:21">
      <c r="A47" s="358"/>
      <c r="B47" s="358"/>
      <c r="C47" s="358"/>
      <c r="D47" s="358"/>
      <c r="E47" s="358"/>
      <c r="F47" s="358"/>
      <c r="G47" s="358"/>
      <c r="H47" s="361"/>
      <c r="I47" s="361"/>
      <c r="J47" s="348"/>
      <c r="K47" s="351"/>
      <c r="L47" s="351"/>
      <c r="M47" s="348"/>
      <c r="N47" s="351"/>
      <c r="O47" s="354"/>
      <c r="P47" s="342"/>
      <c r="Q47" s="342"/>
      <c r="R47" s="342"/>
      <c r="S47" s="342"/>
      <c r="T47" s="342"/>
      <c r="U47" s="345"/>
    </row>
    <row r="48" spans="1:21">
      <c r="A48" s="358"/>
      <c r="B48" s="358"/>
      <c r="C48" s="358"/>
      <c r="D48" s="358"/>
      <c r="E48" s="358"/>
      <c r="F48" s="358"/>
      <c r="G48" s="358"/>
      <c r="H48" s="361"/>
      <c r="I48" s="361"/>
      <c r="J48" s="348"/>
      <c r="K48" s="351"/>
      <c r="L48" s="351"/>
      <c r="M48" s="348"/>
      <c r="N48" s="351"/>
      <c r="O48" s="354"/>
      <c r="P48" s="342"/>
      <c r="Q48" s="342"/>
      <c r="R48" s="342"/>
      <c r="S48" s="342"/>
      <c r="T48" s="342"/>
      <c r="U48" s="345"/>
    </row>
    <row r="49" spans="1:21" ht="240.75" customHeight="1" thickBot="1">
      <c r="A49" s="359"/>
      <c r="B49" s="359"/>
      <c r="C49" s="359"/>
      <c r="D49" s="359"/>
      <c r="E49" s="359"/>
      <c r="F49" s="359"/>
      <c r="G49" s="359"/>
      <c r="H49" s="362"/>
      <c r="I49" s="362"/>
      <c r="J49" s="349"/>
      <c r="K49" s="352"/>
      <c r="L49" s="352"/>
      <c r="M49" s="349"/>
      <c r="N49" s="352"/>
      <c r="O49" s="355"/>
      <c r="P49" s="343"/>
      <c r="Q49" s="343"/>
      <c r="R49" s="343"/>
      <c r="S49" s="343"/>
      <c r="T49" s="343"/>
      <c r="U49" s="346"/>
    </row>
    <row r="50" spans="1:21" ht="15" customHeight="1">
      <c r="A50" s="357">
        <f>'Mapa Final'!A50</f>
        <v>9</v>
      </c>
      <c r="B50" s="357" t="str">
        <f>'Mapa Final'!B50</f>
        <v>Interrupción o demora en el Servicio Público de Administrar  Justicia</v>
      </c>
      <c r="C50" s="357" t="str">
        <f>'Mapa Final'!C50</f>
        <v>Afectación en la Prestación del Servicio de Justicia</v>
      </c>
      <c r="D50" s="357" t="str">
        <f>'Mapa Final'!D50</f>
        <v>1. Paro por sindicato
2. Huelgas, protestas ciudadana
3. Disturbios o hechos violentos
4.Pandemia
5.Emergencias Ambientales</v>
      </c>
      <c r="E50" s="357" t="str">
        <f>'Mapa Final'!E50</f>
        <v>Suceso de fuerza mayor que imposibilitan la gestión judicial</v>
      </c>
      <c r="F50" s="357" t="str">
        <f>'Mapa Final'!F50</f>
        <v>Posibilidad de  afectación en la Prestación del Servicio de Justicia debido a un suceso de fuerza mayor que imposibilita la gestión judicial</v>
      </c>
      <c r="G50" s="357" t="str">
        <f>'Mapa Final'!G50</f>
        <v>Usuarios, productos y prácticas organizacionales</v>
      </c>
      <c r="H50" s="360" t="str">
        <f>'Mapa Final'!I50</f>
        <v>Media</v>
      </c>
      <c r="I50" s="360" t="str">
        <f>'Mapa Final'!L50</f>
        <v>Moderado</v>
      </c>
      <c r="J50" s="347" t="str">
        <f>'Mapa Final'!N50</f>
        <v>Moderado</v>
      </c>
      <c r="K50" s="350" t="str">
        <f>'Mapa Final'!AA50</f>
        <v>Baja</v>
      </c>
      <c r="L50" s="350" t="str">
        <f>'Mapa Final'!AE50</f>
        <v>Moderado</v>
      </c>
      <c r="M50" s="347" t="str">
        <f>'Mapa Final'!AG50</f>
        <v>Moderado</v>
      </c>
      <c r="N50" s="350" t="str">
        <f>'Mapa Final'!AH50</f>
        <v>Reducir(mitigar)</v>
      </c>
      <c r="O50" s="353" t="s">
        <v>684</v>
      </c>
      <c r="P50" s="356"/>
      <c r="Q50" s="356"/>
      <c r="R50" s="356" t="s">
        <v>678</v>
      </c>
      <c r="S50" s="341">
        <v>45200</v>
      </c>
      <c r="T50" s="341">
        <v>45291</v>
      </c>
      <c r="U50" s="344" t="s">
        <v>477</v>
      </c>
    </row>
    <row r="51" spans="1:21">
      <c r="A51" s="358"/>
      <c r="B51" s="358"/>
      <c r="C51" s="358"/>
      <c r="D51" s="358"/>
      <c r="E51" s="358"/>
      <c r="F51" s="358"/>
      <c r="G51" s="358"/>
      <c r="H51" s="361"/>
      <c r="I51" s="361"/>
      <c r="J51" s="348"/>
      <c r="K51" s="351"/>
      <c r="L51" s="351"/>
      <c r="M51" s="348"/>
      <c r="N51" s="351"/>
      <c r="O51" s="354"/>
      <c r="P51" s="342"/>
      <c r="Q51" s="342"/>
      <c r="R51" s="342"/>
      <c r="S51" s="342"/>
      <c r="T51" s="342"/>
      <c r="U51" s="345"/>
    </row>
    <row r="52" spans="1:21">
      <c r="A52" s="358"/>
      <c r="B52" s="358"/>
      <c r="C52" s="358"/>
      <c r="D52" s="358"/>
      <c r="E52" s="358"/>
      <c r="F52" s="358"/>
      <c r="G52" s="358"/>
      <c r="H52" s="361"/>
      <c r="I52" s="361"/>
      <c r="J52" s="348"/>
      <c r="K52" s="351"/>
      <c r="L52" s="351"/>
      <c r="M52" s="348"/>
      <c r="N52" s="351"/>
      <c r="O52" s="354"/>
      <c r="P52" s="342"/>
      <c r="Q52" s="342"/>
      <c r="R52" s="342"/>
      <c r="S52" s="342"/>
      <c r="T52" s="342"/>
      <c r="U52" s="345"/>
    </row>
    <row r="53" spans="1:21">
      <c r="A53" s="358"/>
      <c r="B53" s="358"/>
      <c r="C53" s="358"/>
      <c r="D53" s="358"/>
      <c r="E53" s="358"/>
      <c r="F53" s="358"/>
      <c r="G53" s="358"/>
      <c r="H53" s="361"/>
      <c r="I53" s="361"/>
      <c r="J53" s="348"/>
      <c r="K53" s="351"/>
      <c r="L53" s="351"/>
      <c r="M53" s="348"/>
      <c r="N53" s="351"/>
      <c r="O53" s="354"/>
      <c r="P53" s="342"/>
      <c r="Q53" s="342"/>
      <c r="R53" s="342"/>
      <c r="S53" s="342"/>
      <c r="T53" s="342"/>
      <c r="U53" s="345"/>
    </row>
    <row r="54" spans="1:21" ht="323.25" customHeight="1" thickBot="1">
      <c r="A54" s="359"/>
      <c r="B54" s="359"/>
      <c r="C54" s="359"/>
      <c r="D54" s="359"/>
      <c r="E54" s="359"/>
      <c r="F54" s="359"/>
      <c r="G54" s="359"/>
      <c r="H54" s="362"/>
      <c r="I54" s="362"/>
      <c r="J54" s="349"/>
      <c r="K54" s="352"/>
      <c r="L54" s="352"/>
      <c r="M54" s="349"/>
      <c r="N54" s="352"/>
      <c r="O54" s="355"/>
      <c r="P54" s="343"/>
      <c r="Q54" s="343"/>
      <c r="R54" s="343"/>
      <c r="S54" s="343"/>
      <c r="T54" s="343"/>
      <c r="U54" s="346"/>
    </row>
    <row r="55" spans="1:21" ht="15" customHeight="1">
      <c r="A55" s="357">
        <f>'Mapa Final'!A55</f>
        <v>10</v>
      </c>
      <c r="B55" s="357" t="str">
        <f>'Mapa Final'!B55</f>
        <v>Inaplicabilidad de la normatividad ambiental vigente</v>
      </c>
      <c r="C55" s="357" t="str">
        <f>'Mapa Final'!C55</f>
        <v>Afectación Ambiental</v>
      </c>
      <c r="D55" s="357"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357" t="str">
        <f>'Mapa Final'!E55</f>
        <v>Desconocimiento de los lineamientos ambientales y normatividad vigente ambiental</v>
      </c>
      <c r="F55" s="357" t="str">
        <f>'Mapa Final'!F55</f>
        <v>Posibilidad de afectación ambiental debido al desconocimiento de las lineamientos ambientales y normatividad vigente ambiental</v>
      </c>
      <c r="G55" s="357" t="str">
        <f>'Mapa Final'!G55</f>
        <v>Eventos Ambientales Internos</v>
      </c>
      <c r="H55" s="360" t="str">
        <f>'Mapa Final'!I55</f>
        <v>Media</v>
      </c>
      <c r="I55" s="360" t="str">
        <f>'Mapa Final'!L55</f>
        <v>Moderado</v>
      </c>
      <c r="J55" s="347" t="str">
        <f>'Mapa Final'!N55</f>
        <v>Moderado</v>
      </c>
      <c r="K55" s="350" t="str">
        <f>'Mapa Final'!AA55</f>
        <v>Baja</v>
      </c>
      <c r="L55" s="350" t="str">
        <f>'Mapa Final'!AE55</f>
        <v>Moderado</v>
      </c>
      <c r="M55" s="347" t="str">
        <f>'Mapa Final'!AG55</f>
        <v>Moderado</v>
      </c>
      <c r="N55" s="350" t="str">
        <f>'Mapa Final'!AH55</f>
        <v>Aceptar</v>
      </c>
      <c r="O55" s="353" t="s">
        <v>516</v>
      </c>
      <c r="P55" s="356"/>
      <c r="Q55" s="356"/>
      <c r="R55" s="356" t="s">
        <v>678</v>
      </c>
      <c r="S55" s="341">
        <v>45200</v>
      </c>
      <c r="T55" s="341">
        <v>45291</v>
      </c>
      <c r="U55" s="344" t="s">
        <v>477</v>
      </c>
    </row>
    <row r="56" spans="1:21">
      <c r="A56" s="358"/>
      <c r="B56" s="358"/>
      <c r="C56" s="358"/>
      <c r="D56" s="358"/>
      <c r="E56" s="358"/>
      <c r="F56" s="358"/>
      <c r="G56" s="358"/>
      <c r="H56" s="361"/>
      <c r="I56" s="361"/>
      <c r="J56" s="348"/>
      <c r="K56" s="351"/>
      <c r="L56" s="351"/>
      <c r="M56" s="348"/>
      <c r="N56" s="351"/>
      <c r="O56" s="354"/>
      <c r="P56" s="342"/>
      <c r="Q56" s="342"/>
      <c r="R56" s="342"/>
      <c r="S56" s="342"/>
      <c r="T56" s="342"/>
      <c r="U56" s="345"/>
    </row>
    <row r="57" spans="1:21">
      <c r="A57" s="358"/>
      <c r="B57" s="358"/>
      <c r="C57" s="358"/>
      <c r="D57" s="358"/>
      <c r="E57" s="358"/>
      <c r="F57" s="358"/>
      <c r="G57" s="358"/>
      <c r="H57" s="361"/>
      <c r="I57" s="361"/>
      <c r="J57" s="348"/>
      <c r="K57" s="351"/>
      <c r="L57" s="351"/>
      <c r="M57" s="348"/>
      <c r="N57" s="351"/>
      <c r="O57" s="354"/>
      <c r="P57" s="342"/>
      <c r="Q57" s="342"/>
      <c r="R57" s="342"/>
      <c r="S57" s="342"/>
      <c r="T57" s="342"/>
      <c r="U57" s="345"/>
    </row>
    <row r="58" spans="1:21">
      <c r="A58" s="358"/>
      <c r="B58" s="358"/>
      <c r="C58" s="358"/>
      <c r="D58" s="358"/>
      <c r="E58" s="358"/>
      <c r="F58" s="358"/>
      <c r="G58" s="358"/>
      <c r="H58" s="361"/>
      <c r="I58" s="361"/>
      <c r="J58" s="348"/>
      <c r="K58" s="351"/>
      <c r="L58" s="351"/>
      <c r="M58" s="348"/>
      <c r="N58" s="351"/>
      <c r="O58" s="354"/>
      <c r="P58" s="342"/>
      <c r="Q58" s="342"/>
      <c r="R58" s="342"/>
      <c r="S58" s="342"/>
      <c r="T58" s="342"/>
      <c r="U58" s="345"/>
    </row>
    <row r="59" spans="1:21" ht="279" customHeight="1" thickBot="1">
      <c r="A59" s="359"/>
      <c r="B59" s="359"/>
      <c r="C59" s="359"/>
      <c r="D59" s="359"/>
      <c r="E59" s="359"/>
      <c r="F59" s="359"/>
      <c r="G59" s="359"/>
      <c r="H59" s="362"/>
      <c r="I59" s="362"/>
      <c r="J59" s="349"/>
      <c r="K59" s="352"/>
      <c r="L59" s="352"/>
      <c r="M59" s="349"/>
      <c r="N59" s="352"/>
      <c r="O59" s="355"/>
      <c r="P59" s="343"/>
      <c r="Q59" s="343"/>
      <c r="R59" s="343"/>
      <c r="S59" s="343"/>
      <c r="T59" s="343"/>
      <c r="U59" s="346"/>
    </row>
    <row r="60" spans="1:21" ht="15" customHeight="1">
      <c r="A60" s="357">
        <f>'Mapa Final'!A60</f>
        <v>11</v>
      </c>
      <c r="B60" s="357" t="str">
        <f>'Mapa Final'!B60</f>
        <v>Descertificación</v>
      </c>
      <c r="C60" s="357" t="str">
        <f>'Mapa Final'!C60</f>
        <v>Incumplimiento de las metas establecidas</v>
      </c>
      <c r="D60" s="357" t="str">
        <f>'Mapa Final'!D60</f>
        <v xml:space="preserve">1. ausencia de gestion, liderazgo, planeacion, recursos, medicion y acciones de mejora
2.  Falta de inducción, entrenamiento yo capacitación del personal encargado 
3. Ausencia o desconocimiento del plan de mantenimiento y mejoramiento del sistema
4. Falta de actualización o conocimiento de las normas que aplican para la implementación de sistemas de calidad y control.
5. Falta de unidad de criterio en lo que respecta a la aplicación del sistema.
</v>
      </c>
      <c r="E60" s="357" t="str">
        <f>'Mapa Final'!E60</f>
        <v>Desconocimiento de los lineamientos calidad y normatividad vigente de calidad</v>
      </c>
      <c r="F60" s="357" t="str">
        <f>'Mapa Final'!F60</f>
        <v>Posibilidad de Incumpliemiento en las Metas Establecidas por Desconocimiento de los lineamientos calidad y normatividad vigente de calidad</v>
      </c>
      <c r="G60" s="357" t="str">
        <f>'Mapa Final'!G60</f>
        <v>Ejecución y Administración de Procesos</v>
      </c>
      <c r="H60" s="360" t="str">
        <f>'Mapa Final'!I60</f>
        <v>Muy Baja</v>
      </c>
      <c r="I60" s="360" t="str">
        <f>'Mapa Final'!L60</f>
        <v>Mayor</v>
      </c>
      <c r="J60" s="347" t="str">
        <f>'Mapa Final'!N60</f>
        <v xml:space="preserve">Alto </v>
      </c>
      <c r="K60" s="350" t="str">
        <f>'Mapa Final'!AA60</f>
        <v>Muy Baja</v>
      </c>
      <c r="L60" s="350" t="str">
        <f>'Mapa Final'!AE60</f>
        <v>Moderado</v>
      </c>
      <c r="M60" s="347" t="str">
        <f>'Mapa Final'!AG60</f>
        <v>Moderado</v>
      </c>
      <c r="N60" s="350" t="str">
        <f>'Mapa Final'!AH60</f>
        <v>Aceptar</v>
      </c>
      <c r="O60" s="353" t="s">
        <v>517</v>
      </c>
      <c r="P60" s="356"/>
      <c r="Q60" s="356"/>
      <c r="R60" s="356" t="s">
        <v>678</v>
      </c>
      <c r="S60" s="341">
        <v>45200</v>
      </c>
      <c r="T60" s="341">
        <v>45291</v>
      </c>
      <c r="U60" s="344" t="s">
        <v>477</v>
      </c>
    </row>
    <row r="61" spans="1:21">
      <c r="A61" s="358"/>
      <c r="B61" s="358"/>
      <c r="C61" s="358"/>
      <c r="D61" s="358"/>
      <c r="E61" s="358"/>
      <c r="F61" s="358"/>
      <c r="G61" s="358"/>
      <c r="H61" s="361"/>
      <c r="I61" s="361"/>
      <c r="J61" s="348"/>
      <c r="K61" s="351"/>
      <c r="L61" s="351"/>
      <c r="M61" s="348"/>
      <c r="N61" s="351"/>
      <c r="O61" s="354"/>
      <c r="P61" s="342"/>
      <c r="Q61" s="342"/>
      <c r="R61" s="342"/>
      <c r="S61" s="342"/>
      <c r="T61" s="342"/>
      <c r="U61" s="345"/>
    </row>
    <row r="62" spans="1:21">
      <c r="A62" s="358"/>
      <c r="B62" s="358"/>
      <c r="C62" s="358"/>
      <c r="D62" s="358"/>
      <c r="E62" s="358"/>
      <c r="F62" s="358"/>
      <c r="G62" s="358"/>
      <c r="H62" s="361"/>
      <c r="I62" s="361"/>
      <c r="J62" s="348"/>
      <c r="K62" s="351"/>
      <c r="L62" s="351"/>
      <c r="M62" s="348"/>
      <c r="N62" s="351"/>
      <c r="O62" s="354"/>
      <c r="P62" s="342"/>
      <c r="Q62" s="342"/>
      <c r="R62" s="342"/>
      <c r="S62" s="342"/>
      <c r="T62" s="342"/>
      <c r="U62" s="345"/>
    </row>
    <row r="63" spans="1:21">
      <c r="A63" s="358"/>
      <c r="B63" s="358"/>
      <c r="C63" s="358"/>
      <c r="D63" s="358"/>
      <c r="E63" s="358"/>
      <c r="F63" s="358"/>
      <c r="G63" s="358"/>
      <c r="H63" s="361"/>
      <c r="I63" s="361"/>
      <c r="J63" s="348"/>
      <c r="K63" s="351"/>
      <c r="L63" s="351"/>
      <c r="M63" s="348"/>
      <c r="N63" s="351"/>
      <c r="O63" s="354"/>
      <c r="P63" s="342"/>
      <c r="Q63" s="342"/>
      <c r="R63" s="342"/>
      <c r="S63" s="342"/>
      <c r="T63" s="342"/>
      <c r="U63" s="345"/>
    </row>
    <row r="64" spans="1:21" ht="210" customHeight="1" thickBot="1">
      <c r="A64" s="359"/>
      <c r="B64" s="359"/>
      <c r="C64" s="359"/>
      <c r="D64" s="359"/>
      <c r="E64" s="359"/>
      <c r="F64" s="359"/>
      <c r="G64" s="359"/>
      <c r="H64" s="362"/>
      <c r="I64" s="362"/>
      <c r="J64" s="349"/>
      <c r="K64" s="352"/>
      <c r="L64" s="352"/>
      <c r="M64" s="349"/>
      <c r="N64" s="352"/>
      <c r="O64" s="355"/>
      <c r="P64" s="343"/>
      <c r="Q64" s="343"/>
      <c r="R64" s="343"/>
      <c r="S64" s="343"/>
      <c r="T64" s="343"/>
      <c r="U64" s="346"/>
    </row>
    <row r="76" spans="15:15" ht="15.75" thickBot="1"/>
    <row r="77" spans="15:15">
      <c r="O77" s="353" t="s">
        <v>474</v>
      </c>
    </row>
    <row r="78" spans="15:15">
      <c r="O78" s="354"/>
    </row>
    <row r="79" spans="15:15">
      <c r="O79" s="354"/>
    </row>
    <row r="80" spans="15:15">
      <c r="O80" s="354"/>
    </row>
    <row r="81" spans="15:15" ht="15.75" thickBot="1">
      <c r="O81" s="355"/>
    </row>
  </sheetData>
  <mergeCells count="252">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R10:R14"/>
    <mergeCell ref="S10:S14"/>
    <mergeCell ref="T10:T14"/>
    <mergeCell ref="U10:U14"/>
    <mergeCell ref="W10:W14"/>
    <mergeCell ref="A15:A19"/>
    <mergeCell ref="B15:B19"/>
    <mergeCell ref="C15:C19"/>
    <mergeCell ref="D15:D19"/>
    <mergeCell ref="E15:E19"/>
    <mergeCell ref="L10:L14"/>
    <mergeCell ref="M10:M14"/>
    <mergeCell ref="N10:N14"/>
    <mergeCell ref="O10:O14"/>
    <mergeCell ref="P10:P14"/>
    <mergeCell ref="Q10:Q14"/>
    <mergeCell ref="F10:F14"/>
    <mergeCell ref="G10:G14"/>
    <mergeCell ref="H10:H14"/>
    <mergeCell ref="I10:I14"/>
    <mergeCell ref="J10:J14"/>
    <mergeCell ref="K10:K14"/>
    <mergeCell ref="L20:L24"/>
    <mergeCell ref="R15:R19"/>
    <mergeCell ref="S15:S19"/>
    <mergeCell ref="T15:T19"/>
    <mergeCell ref="U15:U19"/>
    <mergeCell ref="A20:A24"/>
    <mergeCell ref="B20:B24"/>
    <mergeCell ref="C20:C24"/>
    <mergeCell ref="D20:D24"/>
    <mergeCell ref="E20:E24"/>
    <mergeCell ref="F20:F24"/>
    <mergeCell ref="L15:L19"/>
    <mergeCell ref="M15:M19"/>
    <mergeCell ref="N15:N19"/>
    <mergeCell ref="O15:O19"/>
    <mergeCell ref="P15:P19"/>
    <mergeCell ref="Q15:Q19"/>
    <mergeCell ref="F15:F19"/>
    <mergeCell ref="G15:G19"/>
    <mergeCell ref="H15:H19"/>
    <mergeCell ref="I15:I19"/>
    <mergeCell ref="J15:J19"/>
    <mergeCell ref="K15:K19"/>
    <mergeCell ref="K25:K29"/>
    <mergeCell ref="L25:L29"/>
    <mergeCell ref="M25:M29"/>
    <mergeCell ref="S20:S24"/>
    <mergeCell ref="T20:T24"/>
    <mergeCell ref="U20:U24"/>
    <mergeCell ref="A25:A29"/>
    <mergeCell ref="B25:B29"/>
    <mergeCell ref="C25:C29"/>
    <mergeCell ref="D25:D29"/>
    <mergeCell ref="E25:E29"/>
    <mergeCell ref="F25:F29"/>
    <mergeCell ref="G25:G29"/>
    <mergeCell ref="M20:M24"/>
    <mergeCell ref="N20:N24"/>
    <mergeCell ref="O20:O24"/>
    <mergeCell ref="P20:P24"/>
    <mergeCell ref="Q20:Q24"/>
    <mergeCell ref="R20:R24"/>
    <mergeCell ref="G20:G24"/>
    <mergeCell ref="H20:H24"/>
    <mergeCell ref="I20:I24"/>
    <mergeCell ref="J20:J24"/>
    <mergeCell ref="K20:K24"/>
    <mergeCell ref="J30:J34"/>
    <mergeCell ref="K30:K34"/>
    <mergeCell ref="L30:L34"/>
    <mergeCell ref="M30:M34"/>
    <mergeCell ref="N30:N34"/>
    <mergeCell ref="T25:T29"/>
    <mergeCell ref="U25:U29"/>
    <mergeCell ref="A30:A34"/>
    <mergeCell ref="B30:B34"/>
    <mergeCell ref="C30:C34"/>
    <mergeCell ref="D30:D34"/>
    <mergeCell ref="E30:E34"/>
    <mergeCell ref="F30:F34"/>
    <mergeCell ref="G30:G34"/>
    <mergeCell ref="H30:H34"/>
    <mergeCell ref="N25:N29"/>
    <mergeCell ref="O25:O29"/>
    <mergeCell ref="P25:P29"/>
    <mergeCell ref="Q25:Q29"/>
    <mergeCell ref="R25:R29"/>
    <mergeCell ref="S25:S29"/>
    <mergeCell ref="H25:H29"/>
    <mergeCell ref="I25:I29"/>
    <mergeCell ref="J25:J29"/>
    <mergeCell ref="U35:U39"/>
    <mergeCell ref="J35:J39"/>
    <mergeCell ref="K35:K39"/>
    <mergeCell ref="L35:L39"/>
    <mergeCell ref="M35:M39"/>
    <mergeCell ref="N35:N39"/>
    <mergeCell ref="O35:O39"/>
    <mergeCell ref="U30:U34"/>
    <mergeCell ref="A35:A39"/>
    <mergeCell ref="B35:B39"/>
    <mergeCell ref="C35:C39"/>
    <mergeCell ref="D35:D39"/>
    <mergeCell ref="E35:E39"/>
    <mergeCell ref="F35:F39"/>
    <mergeCell ref="G35:G39"/>
    <mergeCell ref="H35:H39"/>
    <mergeCell ref="I35:I39"/>
    <mergeCell ref="O30:O34"/>
    <mergeCell ref="P30:P34"/>
    <mergeCell ref="Q30:Q34"/>
    <mergeCell ref="R30:R34"/>
    <mergeCell ref="S30:S34"/>
    <mergeCell ref="T30:T34"/>
    <mergeCell ref="I30:I34"/>
    <mergeCell ref="C40:C44"/>
    <mergeCell ref="D40:D44"/>
    <mergeCell ref="E40:E44"/>
    <mergeCell ref="F40:F44"/>
    <mergeCell ref="P35:P39"/>
    <mergeCell ref="Q35:Q39"/>
    <mergeCell ref="R35:R39"/>
    <mergeCell ref="S35:S39"/>
    <mergeCell ref="T35:T39"/>
    <mergeCell ref="S40:S44"/>
    <mergeCell ref="T40:T44"/>
    <mergeCell ref="U40:U44"/>
    <mergeCell ref="A45:A49"/>
    <mergeCell ref="B45:B49"/>
    <mergeCell ref="C45:C49"/>
    <mergeCell ref="D45:D49"/>
    <mergeCell ref="E45:E49"/>
    <mergeCell ref="F45:F49"/>
    <mergeCell ref="G45:G49"/>
    <mergeCell ref="M40:M44"/>
    <mergeCell ref="N40:N44"/>
    <mergeCell ref="O40:O44"/>
    <mergeCell ref="P40:P44"/>
    <mergeCell ref="Q40:Q44"/>
    <mergeCell ref="R40:R44"/>
    <mergeCell ref="G40:G44"/>
    <mergeCell ref="H40:H44"/>
    <mergeCell ref="I40:I44"/>
    <mergeCell ref="J40:J44"/>
    <mergeCell ref="K40:K44"/>
    <mergeCell ref="L40:L44"/>
    <mergeCell ref="A40:A44"/>
    <mergeCell ref="B40:B44"/>
    <mergeCell ref="T45:T49"/>
    <mergeCell ref="U45:U49"/>
    <mergeCell ref="A50:A54"/>
    <mergeCell ref="B50:B54"/>
    <mergeCell ref="C50:C54"/>
    <mergeCell ref="D50:D54"/>
    <mergeCell ref="E50:E54"/>
    <mergeCell ref="F50:F54"/>
    <mergeCell ref="G50:G54"/>
    <mergeCell ref="H50:H54"/>
    <mergeCell ref="N45:N49"/>
    <mergeCell ref="O45:O49"/>
    <mergeCell ref="P45:P49"/>
    <mergeCell ref="Q45:Q49"/>
    <mergeCell ref="R45:R49"/>
    <mergeCell ref="S45:S49"/>
    <mergeCell ref="H45:H49"/>
    <mergeCell ref="I45:I49"/>
    <mergeCell ref="J45:J49"/>
    <mergeCell ref="K45:K49"/>
    <mergeCell ref="L45:L49"/>
    <mergeCell ref="M45:M49"/>
    <mergeCell ref="U50:U54"/>
    <mergeCell ref="A55:A59"/>
    <mergeCell ref="B55:B59"/>
    <mergeCell ref="C55:C59"/>
    <mergeCell ref="D55:D59"/>
    <mergeCell ref="E55:E59"/>
    <mergeCell ref="F55:F59"/>
    <mergeCell ref="G55:G59"/>
    <mergeCell ref="H55:H59"/>
    <mergeCell ref="I55:I59"/>
    <mergeCell ref="O50:O54"/>
    <mergeCell ref="P50:P54"/>
    <mergeCell ref="Q50:Q54"/>
    <mergeCell ref="R50:R54"/>
    <mergeCell ref="S50:S54"/>
    <mergeCell ref="T50:T54"/>
    <mergeCell ref="I50:I54"/>
    <mergeCell ref="J50:J54"/>
    <mergeCell ref="K50:K54"/>
    <mergeCell ref="L50:L54"/>
    <mergeCell ref="M50:M54"/>
    <mergeCell ref="N50:N54"/>
    <mergeCell ref="P55:P59"/>
    <mergeCell ref="Q55:Q59"/>
    <mergeCell ref="R55:R59"/>
    <mergeCell ref="S55:S59"/>
    <mergeCell ref="T55:T59"/>
    <mergeCell ref="U55:U59"/>
    <mergeCell ref="J55:J59"/>
    <mergeCell ref="K55:K59"/>
    <mergeCell ref="L55:L59"/>
    <mergeCell ref="M55:M59"/>
    <mergeCell ref="N55:N59"/>
    <mergeCell ref="O55:O59"/>
    <mergeCell ref="G60:G64"/>
    <mergeCell ref="H60:H64"/>
    <mergeCell ref="I60:I64"/>
    <mergeCell ref="J60:J64"/>
    <mergeCell ref="K60:K64"/>
    <mergeCell ref="L60:L64"/>
    <mergeCell ref="A60:A64"/>
    <mergeCell ref="B60:B64"/>
    <mergeCell ref="C60:C64"/>
    <mergeCell ref="D60:D64"/>
    <mergeCell ref="E60:E64"/>
    <mergeCell ref="F60:F64"/>
    <mergeCell ref="S60:S64"/>
    <mergeCell ref="T60:T64"/>
    <mergeCell ref="U60:U64"/>
    <mergeCell ref="O77:O81"/>
    <mergeCell ref="M60:M64"/>
    <mergeCell ref="N60:N64"/>
    <mergeCell ref="O60:O64"/>
    <mergeCell ref="P60:P64"/>
    <mergeCell ref="Q60:Q64"/>
    <mergeCell ref="R60:R64"/>
  </mergeCells>
  <conditionalFormatting sqref="D8:G8 H7 H65:J1048576 A7:B7">
    <cfRule type="containsText" dxfId="765" priority="774" operator="containsText" text="3- Moderado">
      <formula>NOT(ISERROR(SEARCH("3- Moderado",A7)))</formula>
    </cfRule>
    <cfRule type="containsText" dxfId="764" priority="775" operator="containsText" text="6- Moderado">
      <formula>NOT(ISERROR(SEARCH("6- Moderado",A7)))</formula>
    </cfRule>
    <cfRule type="containsText" dxfId="763" priority="776" operator="containsText" text="4- Moderado">
      <formula>NOT(ISERROR(SEARCH("4- Moderado",A7)))</formula>
    </cfRule>
    <cfRule type="containsText" dxfId="762" priority="777" operator="containsText" text="3- Bajo">
      <formula>NOT(ISERROR(SEARCH("3- Bajo",A7)))</formula>
    </cfRule>
    <cfRule type="containsText" dxfId="761" priority="778" operator="containsText" text="4- Bajo">
      <formula>NOT(ISERROR(SEARCH("4- Bajo",A7)))</formula>
    </cfRule>
    <cfRule type="containsText" dxfId="760" priority="779" operator="containsText" text="1- Bajo">
      <formula>NOT(ISERROR(SEARCH("1- Bajo",A7)))</formula>
    </cfRule>
  </conditionalFormatting>
  <conditionalFormatting sqref="H8:J8">
    <cfRule type="containsText" dxfId="759" priority="767" operator="containsText" text="3- Moderado">
      <formula>NOT(ISERROR(SEARCH("3- Moderado",H8)))</formula>
    </cfRule>
    <cfRule type="containsText" dxfId="758" priority="768" operator="containsText" text="6- Moderado">
      <formula>NOT(ISERROR(SEARCH("6- Moderado",H8)))</formula>
    </cfRule>
    <cfRule type="containsText" dxfId="757" priority="769" operator="containsText" text="4- Moderado">
      <formula>NOT(ISERROR(SEARCH("4- Moderado",H8)))</formula>
    </cfRule>
    <cfRule type="containsText" dxfId="756" priority="770" operator="containsText" text="3- Bajo">
      <formula>NOT(ISERROR(SEARCH("3- Bajo",H8)))</formula>
    </cfRule>
    <cfRule type="containsText" dxfId="755" priority="771" operator="containsText" text="4- Bajo">
      <formula>NOT(ISERROR(SEARCH("4- Bajo",H8)))</formula>
    </cfRule>
    <cfRule type="containsText" dxfId="754" priority="773" operator="containsText" text="1- Bajo">
      <formula>NOT(ISERROR(SEARCH("1- Bajo",H8)))</formula>
    </cfRule>
  </conditionalFormatting>
  <conditionalFormatting sqref="J8 J65:J1048576">
    <cfRule type="containsText" dxfId="753" priority="756" operator="containsText" text="25- Extremo">
      <formula>NOT(ISERROR(SEARCH("25- Extremo",J8)))</formula>
    </cfRule>
    <cfRule type="containsText" dxfId="752" priority="757" operator="containsText" text="20- Extremo">
      <formula>NOT(ISERROR(SEARCH("20- Extremo",J8)))</formula>
    </cfRule>
    <cfRule type="containsText" dxfId="751" priority="758" operator="containsText" text="15- Extremo">
      <formula>NOT(ISERROR(SEARCH("15- Extremo",J8)))</formula>
    </cfRule>
    <cfRule type="containsText" dxfId="750" priority="759" operator="containsText" text="10- Extremo">
      <formula>NOT(ISERROR(SEARCH("10- Extremo",J8)))</formula>
    </cfRule>
    <cfRule type="containsText" dxfId="749" priority="760" operator="containsText" text="5- Extremo">
      <formula>NOT(ISERROR(SEARCH("5- Extremo",J8)))</formula>
    </cfRule>
    <cfRule type="containsText" dxfId="748" priority="761" operator="containsText" text="12- Alto">
      <formula>NOT(ISERROR(SEARCH("12- Alto",J8)))</formula>
    </cfRule>
    <cfRule type="containsText" dxfId="747" priority="762" operator="containsText" text="10- Alto">
      <formula>NOT(ISERROR(SEARCH("10- Alto",J8)))</formula>
    </cfRule>
    <cfRule type="containsText" dxfId="746" priority="763" operator="containsText" text="9- Alto">
      <formula>NOT(ISERROR(SEARCH("9- Alto",J8)))</formula>
    </cfRule>
    <cfRule type="containsText" dxfId="745" priority="764" operator="containsText" text="8- Alto">
      <formula>NOT(ISERROR(SEARCH("8- Alto",J8)))</formula>
    </cfRule>
    <cfRule type="containsText" dxfId="744" priority="765" operator="containsText" text="5- Alto">
      <formula>NOT(ISERROR(SEARCH("5- Alto",J8)))</formula>
    </cfRule>
    <cfRule type="containsText" dxfId="743" priority="766" operator="containsText" text="4- Alto">
      <formula>NOT(ISERROR(SEARCH("4- Alto",J8)))</formula>
    </cfRule>
    <cfRule type="containsText" dxfId="742" priority="772" operator="containsText" text="2- Bajo">
      <formula>NOT(ISERROR(SEARCH("2- Bajo",J8)))</formula>
    </cfRule>
  </conditionalFormatting>
  <conditionalFormatting sqref="K8">
    <cfRule type="containsText" dxfId="741" priority="750" operator="containsText" text="3- Moderado">
      <formula>NOT(ISERROR(SEARCH("3- Moderado",K8)))</formula>
    </cfRule>
    <cfRule type="containsText" dxfId="740" priority="751" operator="containsText" text="6- Moderado">
      <formula>NOT(ISERROR(SEARCH("6- Moderado",K8)))</formula>
    </cfRule>
    <cfRule type="containsText" dxfId="739" priority="752" operator="containsText" text="4- Moderado">
      <formula>NOT(ISERROR(SEARCH("4- Moderado",K8)))</formula>
    </cfRule>
    <cfRule type="containsText" dxfId="738" priority="753" operator="containsText" text="3- Bajo">
      <formula>NOT(ISERROR(SEARCH("3- Bajo",K8)))</formula>
    </cfRule>
    <cfRule type="containsText" dxfId="737" priority="754" operator="containsText" text="4- Bajo">
      <formula>NOT(ISERROR(SEARCH("4- Bajo",K8)))</formula>
    </cfRule>
    <cfRule type="containsText" dxfId="736" priority="755" operator="containsText" text="1- Bajo">
      <formula>NOT(ISERROR(SEARCH("1- Bajo",K8)))</formula>
    </cfRule>
  </conditionalFormatting>
  <conditionalFormatting sqref="L8">
    <cfRule type="containsText" dxfId="735" priority="744" operator="containsText" text="3- Moderado">
      <formula>NOT(ISERROR(SEARCH("3- Moderado",L8)))</formula>
    </cfRule>
    <cfRule type="containsText" dxfId="734" priority="745" operator="containsText" text="6- Moderado">
      <formula>NOT(ISERROR(SEARCH("6- Moderado",L8)))</formula>
    </cfRule>
    <cfRule type="containsText" dxfId="733" priority="746" operator="containsText" text="4- Moderado">
      <formula>NOT(ISERROR(SEARCH("4- Moderado",L8)))</formula>
    </cfRule>
    <cfRule type="containsText" dxfId="732" priority="747" operator="containsText" text="3- Bajo">
      <formula>NOT(ISERROR(SEARCH("3- Bajo",L8)))</formula>
    </cfRule>
    <cfRule type="containsText" dxfId="731" priority="748" operator="containsText" text="4- Bajo">
      <formula>NOT(ISERROR(SEARCH("4- Bajo",L8)))</formula>
    </cfRule>
    <cfRule type="containsText" dxfId="730" priority="749" operator="containsText" text="1- Bajo">
      <formula>NOT(ISERROR(SEARCH("1- Bajo",L8)))</formula>
    </cfRule>
  </conditionalFormatting>
  <conditionalFormatting sqref="M8">
    <cfRule type="containsText" dxfId="729" priority="738" operator="containsText" text="3- Moderado">
      <formula>NOT(ISERROR(SEARCH("3- Moderado",M8)))</formula>
    </cfRule>
    <cfRule type="containsText" dxfId="728" priority="739" operator="containsText" text="6- Moderado">
      <formula>NOT(ISERROR(SEARCH("6- Moderado",M8)))</formula>
    </cfRule>
    <cfRule type="containsText" dxfId="727" priority="740" operator="containsText" text="4- Moderado">
      <formula>NOT(ISERROR(SEARCH("4- Moderado",M8)))</formula>
    </cfRule>
    <cfRule type="containsText" dxfId="726" priority="741" operator="containsText" text="3- Bajo">
      <formula>NOT(ISERROR(SEARCH("3- Bajo",M8)))</formula>
    </cfRule>
    <cfRule type="containsText" dxfId="725" priority="742" operator="containsText" text="4- Bajo">
      <formula>NOT(ISERROR(SEARCH("4- Bajo",M8)))</formula>
    </cfRule>
    <cfRule type="containsText" dxfId="724" priority="743" operator="containsText" text="1- Bajo">
      <formula>NOT(ISERROR(SEARCH("1- Bajo",M8)))</formula>
    </cfRule>
  </conditionalFormatting>
  <conditionalFormatting sqref="K10:L10">
    <cfRule type="containsText" dxfId="723" priority="732" operator="containsText" text="3- Moderado">
      <formula>NOT(ISERROR(SEARCH("3- Moderado",K10)))</formula>
    </cfRule>
    <cfRule type="containsText" dxfId="722" priority="733" operator="containsText" text="6- Moderado">
      <formula>NOT(ISERROR(SEARCH("6- Moderado",K10)))</formula>
    </cfRule>
    <cfRule type="containsText" dxfId="721" priority="734" operator="containsText" text="4- Moderado">
      <formula>NOT(ISERROR(SEARCH("4- Moderado",K10)))</formula>
    </cfRule>
    <cfRule type="containsText" dxfId="720" priority="735" operator="containsText" text="3- Bajo">
      <formula>NOT(ISERROR(SEARCH("3- Bajo",K10)))</formula>
    </cfRule>
    <cfRule type="containsText" dxfId="719" priority="736" operator="containsText" text="4- Bajo">
      <formula>NOT(ISERROR(SEARCH("4- Bajo",K10)))</formula>
    </cfRule>
    <cfRule type="containsText" dxfId="718" priority="737" operator="containsText" text="1- Bajo">
      <formula>NOT(ISERROR(SEARCH("1- Bajo",K10)))</formula>
    </cfRule>
  </conditionalFormatting>
  <conditionalFormatting sqref="H10:I10">
    <cfRule type="containsText" dxfId="717" priority="726" operator="containsText" text="3- Moderado">
      <formula>NOT(ISERROR(SEARCH("3- Moderado",H10)))</formula>
    </cfRule>
    <cfRule type="containsText" dxfId="716" priority="727" operator="containsText" text="6- Moderado">
      <formula>NOT(ISERROR(SEARCH("6- Moderado",H10)))</formula>
    </cfRule>
    <cfRule type="containsText" dxfId="715" priority="728" operator="containsText" text="4- Moderado">
      <formula>NOT(ISERROR(SEARCH("4- Moderado",H10)))</formula>
    </cfRule>
    <cfRule type="containsText" dxfId="714" priority="729" operator="containsText" text="3- Bajo">
      <formula>NOT(ISERROR(SEARCH("3- Bajo",H10)))</formula>
    </cfRule>
    <cfRule type="containsText" dxfId="713" priority="730" operator="containsText" text="4- Bajo">
      <formula>NOT(ISERROR(SEARCH("4- Bajo",H10)))</formula>
    </cfRule>
    <cfRule type="containsText" dxfId="712" priority="731" operator="containsText" text="1- Bajo">
      <formula>NOT(ISERROR(SEARCH("1- Bajo",H10)))</formula>
    </cfRule>
  </conditionalFormatting>
  <conditionalFormatting sqref="A10">
    <cfRule type="containsText" dxfId="711" priority="720" operator="containsText" text="3- Moderado">
      <formula>NOT(ISERROR(SEARCH("3- Moderado",A10)))</formula>
    </cfRule>
    <cfRule type="containsText" dxfId="710" priority="721" operator="containsText" text="6- Moderado">
      <formula>NOT(ISERROR(SEARCH("6- Moderado",A10)))</formula>
    </cfRule>
    <cfRule type="containsText" dxfId="709" priority="722" operator="containsText" text="4- Moderado">
      <formula>NOT(ISERROR(SEARCH("4- Moderado",A10)))</formula>
    </cfRule>
    <cfRule type="containsText" dxfId="708" priority="723" operator="containsText" text="3- Bajo">
      <formula>NOT(ISERROR(SEARCH("3- Bajo",A10)))</formula>
    </cfRule>
    <cfRule type="containsText" dxfId="707" priority="724" operator="containsText" text="4- Bajo">
      <formula>NOT(ISERROR(SEARCH("4- Bajo",A10)))</formula>
    </cfRule>
    <cfRule type="containsText" dxfId="706" priority="725" operator="containsText" text="1- Bajo">
      <formula>NOT(ISERROR(SEARCH("1- Bajo",A10)))</formula>
    </cfRule>
  </conditionalFormatting>
  <conditionalFormatting sqref="J10:J14">
    <cfRule type="containsText" dxfId="705" priority="715" operator="containsText" text="Bajo">
      <formula>NOT(ISERROR(SEARCH("Bajo",J10)))</formula>
    </cfRule>
    <cfRule type="containsText" dxfId="704" priority="716" operator="containsText" text="Moderado">
      <formula>NOT(ISERROR(SEARCH("Moderado",J10)))</formula>
    </cfRule>
    <cfRule type="containsText" dxfId="703" priority="717" operator="containsText" text="Alto">
      <formula>NOT(ISERROR(SEARCH("Alto",J10)))</formula>
    </cfRule>
    <cfRule type="containsText" dxfId="702" priority="718" operator="containsText" text="Extremo">
      <formula>NOT(ISERROR(SEARCH("Extremo",J10)))</formula>
    </cfRule>
    <cfRule type="colorScale" priority="719">
      <colorScale>
        <cfvo type="min"/>
        <cfvo type="max"/>
        <color rgb="FFFF7128"/>
        <color rgb="FFFFEF9C"/>
      </colorScale>
    </cfRule>
  </conditionalFormatting>
  <conditionalFormatting sqref="M10:M14">
    <cfRule type="containsText" dxfId="701" priority="690" operator="containsText" text="Moderado">
      <formula>NOT(ISERROR(SEARCH("Moderado",M10)))</formula>
    </cfRule>
    <cfRule type="containsText" dxfId="700" priority="710" operator="containsText" text="Bajo">
      <formula>NOT(ISERROR(SEARCH("Bajo",M10)))</formula>
    </cfRule>
    <cfRule type="containsText" dxfId="699" priority="711" operator="containsText" text="Moderado">
      <formula>NOT(ISERROR(SEARCH("Moderado",M10)))</formula>
    </cfRule>
    <cfRule type="containsText" dxfId="698" priority="712" operator="containsText" text="Alto">
      <formula>NOT(ISERROR(SEARCH("Alto",M10)))</formula>
    </cfRule>
    <cfRule type="containsText" dxfId="697" priority="713" operator="containsText" text="Extremo">
      <formula>NOT(ISERROR(SEARCH("Extremo",M10)))</formula>
    </cfRule>
    <cfRule type="colorScale" priority="714">
      <colorScale>
        <cfvo type="min"/>
        <cfvo type="max"/>
        <color rgb="FFFF7128"/>
        <color rgb="FFFFEF9C"/>
      </colorScale>
    </cfRule>
  </conditionalFormatting>
  <conditionalFormatting sqref="N10">
    <cfRule type="containsText" dxfId="696" priority="704" operator="containsText" text="3- Moderado">
      <formula>NOT(ISERROR(SEARCH("3- Moderado",N10)))</formula>
    </cfRule>
    <cfRule type="containsText" dxfId="695" priority="705" operator="containsText" text="6- Moderado">
      <formula>NOT(ISERROR(SEARCH("6- Moderado",N10)))</formula>
    </cfRule>
    <cfRule type="containsText" dxfId="694" priority="706" operator="containsText" text="4- Moderado">
      <formula>NOT(ISERROR(SEARCH("4- Moderado",N10)))</formula>
    </cfRule>
    <cfRule type="containsText" dxfId="693" priority="707" operator="containsText" text="3- Bajo">
      <formula>NOT(ISERROR(SEARCH("3- Bajo",N10)))</formula>
    </cfRule>
    <cfRule type="containsText" dxfId="692" priority="708" operator="containsText" text="4- Bajo">
      <formula>NOT(ISERROR(SEARCH("4- Bajo",N10)))</formula>
    </cfRule>
    <cfRule type="containsText" dxfId="691" priority="709" operator="containsText" text="1- Bajo">
      <formula>NOT(ISERROR(SEARCH("1- Bajo",N10)))</formula>
    </cfRule>
  </conditionalFormatting>
  <conditionalFormatting sqref="H10:H14">
    <cfRule type="containsText" dxfId="690" priority="691" operator="containsText" text="Muy Alta">
      <formula>NOT(ISERROR(SEARCH("Muy Alta",H10)))</formula>
    </cfRule>
    <cfRule type="containsText" dxfId="689" priority="692" operator="containsText" text="Alta">
      <formula>NOT(ISERROR(SEARCH("Alta",H10)))</formula>
    </cfRule>
    <cfRule type="containsText" dxfId="688" priority="693" operator="containsText" text="Muy Alta">
      <formula>NOT(ISERROR(SEARCH("Muy Alta",H10)))</formula>
    </cfRule>
    <cfRule type="containsText" dxfId="687" priority="698" operator="containsText" text="Muy Baja">
      <formula>NOT(ISERROR(SEARCH("Muy Baja",H10)))</formula>
    </cfRule>
    <cfRule type="containsText" dxfId="686" priority="699" operator="containsText" text="Baja">
      <formula>NOT(ISERROR(SEARCH("Baja",H10)))</formula>
    </cfRule>
    <cfRule type="containsText" dxfId="685" priority="700" operator="containsText" text="Media">
      <formula>NOT(ISERROR(SEARCH("Media",H10)))</formula>
    </cfRule>
    <cfRule type="containsText" dxfId="684" priority="701" operator="containsText" text="Alta">
      <formula>NOT(ISERROR(SEARCH("Alta",H10)))</formula>
    </cfRule>
    <cfRule type="containsText" dxfId="683" priority="703" operator="containsText" text="Muy Alta">
      <formula>NOT(ISERROR(SEARCH("Muy Alta",H10)))</formula>
    </cfRule>
  </conditionalFormatting>
  <conditionalFormatting sqref="I10:I14">
    <cfRule type="containsText" dxfId="682" priority="694" operator="containsText" text="Catastrófico">
      <formula>NOT(ISERROR(SEARCH("Catastrófico",I10)))</formula>
    </cfRule>
    <cfRule type="containsText" dxfId="681" priority="695" operator="containsText" text="Mayor">
      <formula>NOT(ISERROR(SEARCH("Mayor",I10)))</formula>
    </cfRule>
    <cfRule type="containsText" dxfId="680" priority="696" operator="containsText" text="Menor">
      <formula>NOT(ISERROR(SEARCH("Menor",I10)))</formula>
    </cfRule>
    <cfRule type="containsText" dxfId="679" priority="697" operator="containsText" text="Leve">
      <formula>NOT(ISERROR(SEARCH("Leve",I10)))</formula>
    </cfRule>
    <cfRule type="containsText" dxfId="678" priority="702" operator="containsText" text="Moderado">
      <formula>NOT(ISERROR(SEARCH("Moderado",I10)))</formula>
    </cfRule>
  </conditionalFormatting>
  <conditionalFormatting sqref="K10:K14">
    <cfRule type="containsText" dxfId="677" priority="689" operator="containsText" text="Media">
      <formula>NOT(ISERROR(SEARCH("Media",K10)))</formula>
    </cfRule>
  </conditionalFormatting>
  <conditionalFormatting sqref="L10:L14">
    <cfRule type="containsText" dxfId="676" priority="688" operator="containsText" text="Moderado">
      <formula>NOT(ISERROR(SEARCH("Moderado",L10)))</formula>
    </cfRule>
  </conditionalFormatting>
  <conditionalFormatting sqref="J10:J14">
    <cfRule type="containsText" dxfId="675" priority="687" operator="containsText" text="Moderado">
      <formula>NOT(ISERROR(SEARCH("Moderado",J10)))</formula>
    </cfRule>
  </conditionalFormatting>
  <conditionalFormatting sqref="J10:J14">
    <cfRule type="containsText" dxfId="674" priority="685" operator="containsText" text="Bajo">
      <formula>NOT(ISERROR(SEARCH("Bajo",J10)))</formula>
    </cfRule>
    <cfRule type="containsText" dxfId="673" priority="686" operator="containsText" text="Extremo">
      <formula>NOT(ISERROR(SEARCH("Extremo",J10)))</formula>
    </cfRule>
  </conditionalFormatting>
  <conditionalFormatting sqref="K10:K14">
    <cfRule type="containsText" dxfId="672" priority="683" operator="containsText" text="Baja">
      <formula>NOT(ISERROR(SEARCH("Baja",K10)))</formula>
    </cfRule>
    <cfRule type="containsText" dxfId="671" priority="684" operator="containsText" text="Muy Baja">
      <formula>NOT(ISERROR(SEARCH("Muy Baja",K10)))</formula>
    </cfRule>
  </conditionalFormatting>
  <conditionalFormatting sqref="K10:K14">
    <cfRule type="containsText" dxfId="670" priority="681" operator="containsText" text="Muy Alta">
      <formula>NOT(ISERROR(SEARCH("Muy Alta",K10)))</formula>
    </cfRule>
    <cfRule type="containsText" dxfId="669" priority="682" operator="containsText" text="Alta">
      <formula>NOT(ISERROR(SEARCH("Alta",K10)))</formula>
    </cfRule>
  </conditionalFormatting>
  <conditionalFormatting sqref="L10:L14">
    <cfRule type="containsText" dxfId="668" priority="677" operator="containsText" text="Catastrófico">
      <formula>NOT(ISERROR(SEARCH("Catastrófico",L10)))</formula>
    </cfRule>
    <cfRule type="containsText" dxfId="667" priority="678" operator="containsText" text="Mayor">
      <formula>NOT(ISERROR(SEARCH("Mayor",L10)))</formula>
    </cfRule>
    <cfRule type="containsText" dxfId="666" priority="679" operator="containsText" text="Menor">
      <formula>NOT(ISERROR(SEARCH("Menor",L10)))</formula>
    </cfRule>
    <cfRule type="containsText" dxfId="665" priority="680" operator="containsText" text="Leve">
      <formula>NOT(ISERROR(SEARCH("Leve",L10)))</formula>
    </cfRule>
  </conditionalFormatting>
  <conditionalFormatting sqref="B10:G10">
    <cfRule type="containsText" dxfId="664" priority="671" operator="containsText" text="3- Moderado">
      <formula>NOT(ISERROR(SEARCH("3- Moderado",B10)))</formula>
    </cfRule>
    <cfRule type="containsText" dxfId="663" priority="672" operator="containsText" text="6- Moderado">
      <formula>NOT(ISERROR(SEARCH("6- Moderado",B10)))</formula>
    </cfRule>
    <cfRule type="containsText" dxfId="662" priority="673" operator="containsText" text="4- Moderado">
      <formula>NOT(ISERROR(SEARCH("4- Moderado",B10)))</formula>
    </cfRule>
    <cfRule type="containsText" dxfId="661" priority="674" operator="containsText" text="3- Bajo">
      <formula>NOT(ISERROR(SEARCH("3- Bajo",B10)))</formula>
    </cfRule>
    <cfRule type="containsText" dxfId="660" priority="675" operator="containsText" text="4- Bajo">
      <formula>NOT(ISERROR(SEARCH("4- Bajo",B10)))</formula>
    </cfRule>
    <cfRule type="containsText" dxfId="659" priority="676" operator="containsText" text="1- Bajo">
      <formula>NOT(ISERROR(SEARCH("1- Bajo",B10)))</formula>
    </cfRule>
  </conditionalFormatting>
  <conditionalFormatting sqref="K15:L15">
    <cfRule type="containsText" dxfId="658" priority="665" operator="containsText" text="3- Moderado">
      <formula>NOT(ISERROR(SEARCH("3- Moderado",K15)))</formula>
    </cfRule>
    <cfRule type="containsText" dxfId="657" priority="666" operator="containsText" text="6- Moderado">
      <formula>NOT(ISERROR(SEARCH("6- Moderado",K15)))</formula>
    </cfRule>
    <cfRule type="containsText" dxfId="656" priority="667" operator="containsText" text="4- Moderado">
      <formula>NOT(ISERROR(SEARCH("4- Moderado",K15)))</formula>
    </cfRule>
    <cfRule type="containsText" dxfId="655" priority="668" operator="containsText" text="3- Bajo">
      <formula>NOT(ISERROR(SEARCH("3- Bajo",K15)))</formula>
    </cfRule>
    <cfRule type="containsText" dxfId="654" priority="669" operator="containsText" text="4- Bajo">
      <formula>NOT(ISERROR(SEARCH("4- Bajo",K15)))</formula>
    </cfRule>
    <cfRule type="containsText" dxfId="653" priority="670" operator="containsText" text="1- Bajo">
      <formula>NOT(ISERROR(SEARCH("1- Bajo",K15)))</formula>
    </cfRule>
  </conditionalFormatting>
  <conditionalFormatting sqref="H15:I15">
    <cfRule type="containsText" dxfId="652" priority="659" operator="containsText" text="3- Moderado">
      <formula>NOT(ISERROR(SEARCH("3- Moderado",H15)))</formula>
    </cfRule>
    <cfRule type="containsText" dxfId="651" priority="660" operator="containsText" text="6- Moderado">
      <formula>NOT(ISERROR(SEARCH("6- Moderado",H15)))</formula>
    </cfRule>
    <cfRule type="containsText" dxfId="650" priority="661" operator="containsText" text="4- Moderado">
      <formula>NOT(ISERROR(SEARCH("4- Moderado",H15)))</formula>
    </cfRule>
    <cfRule type="containsText" dxfId="649" priority="662" operator="containsText" text="3- Bajo">
      <formula>NOT(ISERROR(SEARCH("3- Bajo",H15)))</formula>
    </cfRule>
    <cfRule type="containsText" dxfId="648" priority="663" operator="containsText" text="4- Bajo">
      <formula>NOT(ISERROR(SEARCH("4- Bajo",H15)))</formula>
    </cfRule>
    <cfRule type="containsText" dxfId="647" priority="664" operator="containsText" text="1- Bajo">
      <formula>NOT(ISERROR(SEARCH("1- Bajo",H15)))</formula>
    </cfRule>
  </conditionalFormatting>
  <conditionalFormatting sqref="A15">
    <cfRule type="containsText" dxfId="646" priority="653" operator="containsText" text="3- Moderado">
      <formula>NOT(ISERROR(SEARCH("3- Moderado",A15)))</formula>
    </cfRule>
    <cfRule type="containsText" dxfId="645" priority="654" operator="containsText" text="6- Moderado">
      <formula>NOT(ISERROR(SEARCH("6- Moderado",A15)))</formula>
    </cfRule>
    <cfRule type="containsText" dxfId="644" priority="655" operator="containsText" text="4- Moderado">
      <formula>NOT(ISERROR(SEARCH("4- Moderado",A15)))</formula>
    </cfRule>
    <cfRule type="containsText" dxfId="643" priority="656" operator="containsText" text="3- Bajo">
      <formula>NOT(ISERROR(SEARCH("3- Bajo",A15)))</formula>
    </cfRule>
    <cfRule type="containsText" dxfId="642" priority="657" operator="containsText" text="4- Bajo">
      <formula>NOT(ISERROR(SEARCH("4- Bajo",A15)))</formula>
    </cfRule>
    <cfRule type="containsText" dxfId="641" priority="658" operator="containsText" text="1- Bajo">
      <formula>NOT(ISERROR(SEARCH("1- Bajo",A15)))</formula>
    </cfRule>
  </conditionalFormatting>
  <conditionalFormatting sqref="J15:J19">
    <cfRule type="containsText" dxfId="640" priority="648" operator="containsText" text="Bajo">
      <formula>NOT(ISERROR(SEARCH("Bajo",J15)))</formula>
    </cfRule>
    <cfRule type="containsText" dxfId="639" priority="649" operator="containsText" text="Moderado">
      <formula>NOT(ISERROR(SEARCH("Moderado",J15)))</formula>
    </cfRule>
    <cfRule type="containsText" dxfId="638" priority="650" operator="containsText" text="Alto">
      <formula>NOT(ISERROR(SEARCH("Alto",J15)))</formula>
    </cfRule>
    <cfRule type="containsText" dxfId="637" priority="651" operator="containsText" text="Extremo">
      <formula>NOT(ISERROR(SEARCH("Extremo",J15)))</formula>
    </cfRule>
    <cfRule type="colorScale" priority="652">
      <colorScale>
        <cfvo type="min"/>
        <cfvo type="max"/>
        <color rgb="FFFF7128"/>
        <color rgb="FFFFEF9C"/>
      </colorScale>
    </cfRule>
  </conditionalFormatting>
  <conditionalFormatting sqref="M15:M19">
    <cfRule type="containsText" dxfId="636" priority="623" operator="containsText" text="Moderado">
      <formula>NOT(ISERROR(SEARCH("Moderado",M15)))</formula>
    </cfRule>
    <cfRule type="containsText" dxfId="635" priority="643" operator="containsText" text="Bajo">
      <formula>NOT(ISERROR(SEARCH("Bajo",M15)))</formula>
    </cfRule>
    <cfRule type="containsText" dxfId="634" priority="644" operator="containsText" text="Moderado">
      <formula>NOT(ISERROR(SEARCH("Moderado",M15)))</formula>
    </cfRule>
    <cfRule type="containsText" dxfId="633" priority="645" operator="containsText" text="Alto">
      <formula>NOT(ISERROR(SEARCH("Alto",M15)))</formula>
    </cfRule>
    <cfRule type="containsText" dxfId="632" priority="646" operator="containsText" text="Extremo">
      <formula>NOT(ISERROR(SEARCH("Extremo",M15)))</formula>
    </cfRule>
    <cfRule type="colorScale" priority="647">
      <colorScale>
        <cfvo type="min"/>
        <cfvo type="max"/>
        <color rgb="FFFF7128"/>
        <color rgb="FFFFEF9C"/>
      </colorScale>
    </cfRule>
  </conditionalFormatting>
  <conditionalFormatting sqref="N15">
    <cfRule type="containsText" dxfId="631" priority="637" operator="containsText" text="3- Moderado">
      <formula>NOT(ISERROR(SEARCH("3- Moderado",N15)))</formula>
    </cfRule>
    <cfRule type="containsText" dxfId="630" priority="638" operator="containsText" text="6- Moderado">
      <formula>NOT(ISERROR(SEARCH("6- Moderado",N15)))</formula>
    </cfRule>
    <cfRule type="containsText" dxfId="629" priority="639" operator="containsText" text="4- Moderado">
      <formula>NOT(ISERROR(SEARCH("4- Moderado",N15)))</formula>
    </cfRule>
    <cfRule type="containsText" dxfId="628" priority="640" operator="containsText" text="3- Bajo">
      <formula>NOT(ISERROR(SEARCH("3- Bajo",N15)))</formula>
    </cfRule>
    <cfRule type="containsText" dxfId="627" priority="641" operator="containsText" text="4- Bajo">
      <formula>NOT(ISERROR(SEARCH("4- Bajo",N15)))</formula>
    </cfRule>
    <cfRule type="containsText" dxfId="626" priority="642" operator="containsText" text="1- Bajo">
      <formula>NOT(ISERROR(SEARCH("1- Bajo",N15)))</formula>
    </cfRule>
  </conditionalFormatting>
  <conditionalFormatting sqref="H15:H19">
    <cfRule type="containsText" dxfId="625" priority="624" operator="containsText" text="Muy Alta">
      <formula>NOT(ISERROR(SEARCH("Muy Alta",H15)))</formula>
    </cfRule>
    <cfRule type="containsText" dxfId="624" priority="625" operator="containsText" text="Alta">
      <formula>NOT(ISERROR(SEARCH("Alta",H15)))</formula>
    </cfRule>
    <cfRule type="containsText" dxfId="623" priority="626" operator="containsText" text="Muy Alta">
      <formula>NOT(ISERROR(SEARCH("Muy Alta",H15)))</formula>
    </cfRule>
    <cfRule type="containsText" dxfId="622" priority="631" operator="containsText" text="Muy Baja">
      <formula>NOT(ISERROR(SEARCH("Muy Baja",H15)))</formula>
    </cfRule>
    <cfRule type="containsText" dxfId="621" priority="632" operator="containsText" text="Baja">
      <formula>NOT(ISERROR(SEARCH("Baja",H15)))</formula>
    </cfRule>
    <cfRule type="containsText" dxfId="620" priority="633" operator="containsText" text="Media">
      <formula>NOT(ISERROR(SEARCH("Media",H15)))</formula>
    </cfRule>
    <cfRule type="containsText" dxfId="619" priority="634" operator="containsText" text="Alta">
      <formula>NOT(ISERROR(SEARCH("Alta",H15)))</formula>
    </cfRule>
    <cfRule type="containsText" dxfId="618" priority="636" operator="containsText" text="Muy Alta">
      <formula>NOT(ISERROR(SEARCH("Muy Alta",H15)))</formula>
    </cfRule>
  </conditionalFormatting>
  <conditionalFormatting sqref="I15:I19">
    <cfRule type="containsText" dxfId="617" priority="627" operator="containsText" text="Catastrófico">
      <formula>NOT(ISERROR(SEARCH("Catastrófico",I15)))</formula>
    </cfRule>
    <cfRule type="containsText" dxfId="616" priority="628" operator="containsText" text="Mayor">
      <formula>NOT(ISERROR(SEARCH("Mayor",I15)))</formula>
    </cfRule>
    <cfRule type="containsText" dxfId="615" priority="629" operator="containsText" text="Menor">
      <formula>NOT(ISERROR(SEARCH("Menor",I15)))</formula>
    </cfRule>
    <cfRule type="containsText" dxfId="614" priority="630" operator="containsText" text="Leve">
      <formula>NOT(ISERROR(SEARCH("Leve",I15)))</formula>
    </cfRule>
    <cfRule type="containsText" dxfId="613" priority="635" operator="containsText" text="Moderado">
      <formula>NOT(ISERROR(SEARCH("Moderado",I15)))</formula>
    </cfRule>
  </conditionalFormatting>
  <conditionalFormatting sqref="K15:K19">
    <cfRule type="containsText" dxfId="612" priority="622" operator="containsText" text="Media">
      <formula>NOT(ISERROR(SEARCH("Media",K15)))</formula>
    </cfRule>
  </conditionalFormatting>
  <conditionalFormatting sqref="L15:L19">
    <cfRule type="containsText" dxfId="611" priority="621" operator="containsText" text="Moderado">
      <formula>NOT(ISERROR(SEARCH("Moderado",L15)))</formula>
    </cfRule>
  </conditionalFormatting>
  <conditionalFormatting sqref="J15:J19">
    <cfRule type="containsText" dxfId="610" priority="620" operator="containsText" text="Moderado">
      <formula>NOT(ISERROR(SEARCH("Moderado",J15)))</formula>
    </cfRule>
  </conditionalFormatting>
  <conditionalFormatting sqref="J15:J19">
    <cfRule type="containsText" dxfId="609" priority="618" operator="containsText" text="Bajo">
      <formula>NOT(ISERROR(SEARCH("Bajo",J15)))</formula>
    </cfRule>
    <cfRule type="containsText" dxfId="608" priority="619" operator="containsText" text="Extremo">
      <formula>NOT(ISERROR(SEARCH("Extremo",J15)))</formula>
    </cfRule>
  </conditionalFormatting>
  <conditionalFormatting sqref="K15:K19">
    <cfRule type="containsText" dxfId="607" priority="616" operator="containsText" text="Baja">
      <formula>NOT(ISERROR(SEARCH("Baja",K15)))</formula>
    </cfRule>
    <cfRule type="containsText" dxfId="606" priority="617" operator="containsText" text="Muy Baja">
      <formula>NOT(ISERROR(SEARCH("Muy Baja",K15)))</formula>
    </cfRule>
  </conditionalFormatting>
  <conditionalFormatting sqref="K15:K19">
    <cfRule type="containsText" dxfId="605" priority="614" operator="containsText" text="Muy Alta">
      <formula>NOT(ISERROR(SEARCH("Muy Alta",K15)))</formula>
    </cfRule>
    <cfRule type="containsText" dxfId="604" priority="615" operator="containsText" text="Alta">
      <formula>NOT(ISERROR(SEARCH("Alta",K15)))</formula>
    </cfRule>
  </conditionalFormatting>
  <conditionalFormatting sqref="L15:L19">
    <cfRule type="containsText" dxfId="603" priority="610" operator="containsText" text="Catastrófico">
      <formula>NOT(ISERROR(SEARCH("Catastrófico",L15)))</formula>
    </cfRule>
    <cfRule type="containsText" dxfId="602" priority="611" operator="containsText" text="Mayor">
      <formula>NOT(ISERROR(SEARCH("Mayor",L15)))</formula>
    </cfRule>
    <cfRule type="containsText" dxfId="601" priority="612" operator="containsText" text="Menor">
      <formula>NOT(ISERROR(SEARCH("Menor",L15)))</formula>
    </cfRule>
    <cfRule type="containsText" dxfId="600" priority="613" operator="containsText" text="Leve">
      <formula>NOT(ISERROR(SEARCH("Leve",L15)))</formula>
    </cfRule>
  </conditionalFormatting>
  <conditionalFormatting sqref="B15:G15">
    <cfRule type="containsText" dxfId="599" priority="604" operator="containsText" text="3- Moderado">
      <formula>NOT(ISERROR(SEARCH("3- Moderado",B15)))</formula>
    </cfRule>
    <cfRule type="containsText" dxfId="598" priority="605" operator="containsText" text="6- Moderado">
      <formula>NOT(ISERROR(SEARCH("6- Moderado",B15)))</formula>
    </cfRule>
    <cfRule type="containsText" dxfId="597" priority="606" operator="containsText" text="4- Moderado">
      <formula>NOT(ISERROR(SEARCH("4- Moderado",B15)))</formula>
    </cfRule>
    <cfRule type="containsText" dxfId="596" priority="607" operator="containsText" text="3- Bajo">
      <formula>NOT(ISERROR(SEARCH("3- Bajo",B15)))</formula>
    </cfRule>
    <cfRule type="containsText" dxfId="595" priority="608" operator="containsText" text="4- Bajo">
      <formula>NOT(ISERROR(SEARCH("4- Bajo",B15)))</formula>
    </cfRule>
    <cfRule type="containsText" dxfId="594" priority="609" operator="containsText" text="1- Bajo">
      <formula>NOT(ISERROR(SEARCH("1- Bajo",B15)))</formula>
    </cfRule>
  </conditionalFormatting>
  <conditionalFormatting sqref="K20:L20">
    <cfRule type="containsText" dxfId="593" priority="598" operator="containsText" text="3- Moderado">
      <formula>NOT(ISERROR(SEARCH("3- Moderado",K20)))</formula>
    </cfRule>
    <cfRule type="containsText" dxfId="592" priority="599" operator="containsText" text="6- Moderado">
      <formula>NOT(ISERROR(SEARCH("6- Moderado",K20)))</formula>
    </cfRule>
    <cfRule type="containsText" dxfId="591" priority="600" operator="containsText" text="4- Moderado">
      <formula>NOT(ISERROR(SEARCH("4- Moderado",K20)))</formula>
    </cfRule>
    <cfRule type="containsText" dxfId="590" priority="601" operator="containsText" text="3- Bajo">
      <formula>NOT(ISERROR(SEARCH("3- Bajo",K20)))</formula>
    </cfRule>
    <cfRule type="containsText" dxfId="589" priority="602" operator="containsText" text="4- Bajo">
      <formula>NOT(ISERROR(SEARCH("4- Bajo",K20)))</formula>
    </cfRule>
    <cfRule type="containsText" dxfId="588" priority="603" operator="containsText" text="1- Bajo">
      <formula>NOT(ISERROR(SEARCH("1- Bajo",K20)))</formula>
    </cfRule>
  </conditionalFormatting>
  <conditionalFormatting sqref="H20:I20">
    <cfRule type="containsText" dxfId="587" priority="592" operator="containsText" text="3- Moderado">
      <formula>NOT(ISERROR(SEARCH("3- Moderado",H20)))</formula>
    </cfRule>
    <cfRule type="containsText" dxfId="586" priority="593" operator="containsText" text="6- Moderado">
      <formula>NOT(ISERROR(SEARCH("6- Moderado",H20)))</formula>
    </cfRule>
    <cfRule type="containsText" dxfId="585" priority="594" operator="containsText" text="4- Moderado">
      <formula>NOT(ISERROR(SEARCH("4- Moderado",H20)))</formula>
    </cfRule>
    <cfRule type="containsText" dxfId="584" priority="595" operator="containsText" text="3- Bajo">
      <formula>NOT(ISERROR(SEARCH("3- Bajo",H20)))</formula>
    </cfRule>
    <cfRule type="containsText" dxfId="583" priority="596" operator="containsText" text="4- Bajo">
      <formula>NOT(ISERROR(SEARCH("4- Bajo",H20)))</formula>
    </cfRule>
    <cfRule type="containsText" dxfId="582" priority="597" operator="containsText" text="1- Bajo">
      <formula>NOT(ISERROR(SEARCH("1- Bajo",H20)))</formula>
    </cfRule>
  </conditionalFormatting>
  <conditionalFormatting sqref="A20">
    <cfRule type="containsText" dxfId="581" priority="586" operator="containsText" text="3- Moderado">
      <formula>NOT(ISERROR(SEARCH("3- Moderado",A20)))</formula>
    </cfRule>
    <cfRule type="containsText" dxfId="580" priority="587" operator="containsText" text="6- Moderado">
      <formula>NOT(ISERROR(SEARCH("6- Moderado",A20)))</formula>
    </cfRule>
    <cfRule type="containsText" dxfId="579" priority="588" operator="containsText" text="4- Moderado">
      <formula>NOT(ISERROR(SEARCH("4- Moderado",A20)))</formula>
    </cfRule>
    <cfRule type="containsText" dxfId="578" priority="589" operator="containsText" text="3- Bajo">
      <formula>NOT(ISERROR(SEARCH("3- Bajo",A20)))</formula>
    </cfRule>
    <cfRule type="containsText" dxfId="577" priority="590" operator="containsText" text="4- Bajo">
      <formula>NOT(ISERROR(SEARCH("4- Bajo",A20)))</formula>
    </cfRule>
    <cfRule type="containsText" dxfId="576" priority="591" operator="containsText" text="1- Bajo">
      <formula>NOT(ISERROR(SEARCH("1- Bajo",A20)))</formula>
    </cfRule>
  </conditionalFormatting>
  <conditionalFormatting sqref="J20:J24">
    <cfRule type="containsText" dxfId="575" priority="581" operator="containsText" text="Bajo">
      <formula>NOT(ISERROR(SEARCH("Bajo",J20)))</formula>
    </cfRule>
    <cfRule type="containsText" dxfId="574" priority="582" operator="containsText" text="Moderado">
      <formula>NOT(ISERROR(SEARCH("Moderado",J20)))</formula>
    </cfRule>
    <cfRule type="containsText" dxfId="573" priority="583" operator="containsText" text="Alto">
      <formula>NOT(ISERROR(SEARCH("Alto",J20)))</formula>
    </cfRule>
    <cfRule type="containsText" dxfId="572" priority="584" operator="containsText" text="Extremo">
      <formula>NOT(ISERROR(SEARCH("Extremo",J20)))</formula>
    </cfRule>
    <cfRule type="colorScale" priority="585">
      <colorScale>
        <cfvo type="min"/>
        <cfvo type="max"/>
        <color rgb="FFFF7128"/>
        <color rgb="FFFFEF9C"/>
      </colorScale>
    </cfRule>
  </conditionalFormatting>
  <conditionalFormatting sqref="M20:M24">
    <cfRule type="containsText" dxfId="571" priority="556" operator="containsText" text="Moderado">
      <formula>NOT(ISERROR(SEARCH("Moderado",M20)))</formula>
    </cfRule>
    <cfRule type="containsText" dxfId="570" priority="576" operator="containsText" text="Bajo">
      <formula>NOT(ISERROR(SEARCH("Bajo",M20)))</formula>
    </cfRule>
    <cfRule type="containsText" dxfId="569" priority="577" operator="containsText" text="Moderado">
      <formula>NOT(ISERROR(SEARCH("Moderado",M20)))</formula>
    </cfRule>
    <cfRule type="containsText" dxfId="568" priority="578" operator="containsText" text="Alto">
      <formula>NOT(ISERROR(SEARCH("Alto",M20)))</formula>
    </cfRule>
    <cfRule type="containsText" dxfId="567" priority="579" operator="containsText" text="Extremo">
      <formula>NOT(ISERROR(SEARCH("Extremo",M20)))</formula>
    </cfRule>
    <cfRule type="colorScale" priority="580">
      <colorScale>
        <cfvo type="min"/>
        <cfvo type="max"/>
        <color rgb="FFFF7128"/>
        <color rgb="FFFFEF9C"/>
      </colorScale>
    </cfRule>
  </conditionalFormatting>
  <conditionalFormatting sqref="N20">
    <cfRule type="containsText" dxfId="566" priority="570" operator="containsText" text="3- Moderado">
      <formula>NOT(ISERROR(SEARCH("3- Moderado",N20)))</formula>
    </cfRule>
    <cfRule type="containsText" dxfId="565" priority="571" operator="containsText" text="6- Moderado">
      <formula>NOT(ISERROR(SEARCH("6- Moderado",N20)))</formula>
    </cfRule>
    <cfRule type="containsText" dxfId="564" priority="572" operator="containsText" text="4- Moderado">
      <formula>NOT(ISERROR(SEARCH("4- Moderado",N20)))</formula>
    </cfRule>
    <cfRule type="containsText" dxfId="563" priority="573" operator="containsText" text="3- Bajo">
      <formula>NOT(ISERROR(SEARCH("3- Bajo",N20)))</formula>
    </cfRule>
    <cfRule type="containsText" dxfId="562" priority="574" operator="containsText" text="4- Bajo">
      <formula>NOT(ISERROR(SEARCH("4- Bajo",N20)))</formula>
    </cfRule>
    <cfRule type="containsText" dxfId="561" priority="575" operator="containsText" text="1- Bajo">
      <formula>NOT(ISERROR(SEARCH("1- Bajo",N20)))</formula>
    </cfRule>
  </conditionalFormatting>
  <conditionalFormatting sqref="H20:H24">
    <cfRule type="containsText" dxfId="560" priority="557" operator="containsText" text="Muy Alta">
      <formula>NOT(ISERROR(SEARCH("Muy Alta",H20)))</formula>
    </cfRule>
    <cfRule type="containsText" dxfId="559" priority="558" operator="containsText" text="Alta">
      <formula>NOT(ISERROR(SEARCH("Alta",H20)))</formula>
    </cfRule>
    <cfRule type="containsText" dxfId="558" priority="559" operator="containsText" text="Muy Alta">
      <formula>NOT(ISERROR(SEARCH("Muy Alta",H20)))</formula>
    </cfRule>
    <cfRule type="containsText" dxfId="557" priority="564" operator="containsText" text="Muy Baja">
      <formula>NOT(ISERROR(SEARCH("Muy Baja",H20)))</formula>
    </cfRule>
    <cfRule type="containsText" dxfId="556" priority="565" operator="containsText" text="Baja">
      <formula>NOT(ISERROR(SEARCH("Baja",H20)))</formula>
    </cfRule>
    <cfRule type="containsText" dxfId="555" priority="566" operator="containsText" text="Media">
      <formula>NOT(ISERROR(SEARCH("Media",H20)))</formula>
    </cfRule>
    <cfRule type="containsText" dxfId="554" priority="567" operator="containsText" text="Alta">
      <formula>NOT(ISERROR(SEARCH("Alta",H20)))</formula>
    </cfRule>
    <cfRule type="containsText" dxfId="553" priority="569" operator="containsText" text="Muy Alta">
      <formula>NOT(ISERROR(SEARCH("Muy Alta",H20)))</formula>
    </cfRule>
  </conditionalFormatting>
  <conditionalFormatting sqref="I20:I24">
    <cfRule type="containsText" dxfId="552" priority="560" operator="containsText" text="Catastrófico">
      <formula>NOT(ISERROR(SEARCH("Catastrófico",I20)))</formula>
    </cfRule>
    <cfRule type="containsText" dxfId="551" priority="561" operator="containsText" text="Mayor">
      <formula>NOT(ISERROR(SEARCH("Mayor",I20)))</formula>
    </cfRule>
    <cfRule type="containsText" dxfId="550" priority="562" operator="containsText" text="Menor">
      <formula>NOT(ISERROR(SEARCH("Menor",I20)))</formula>
    </cfRule>
    <cfRule type="containsText" dxfId="549" priority="563" operator="containsText" text="Leve">
      <formula>NOT(ISERROR(SEARCH("Leve",I20)))</formula>
    </cfRule>
    <cfRule type="containsText" dxfId="548" priority="568" operator="containsText" text="Moderado">
      <formula>NOT(ISERROR(SEARCH("Moderado",I20)))</formula>
    </cfRule>
  </conditionalFormatting>
  <conditionalFormatting sqref="K20:K24">
    <cfRule type="containsText" dxfId="547" priority="555" operator="containsText" text="Media">
      <formula>NOT(ISERROR(SEARCH("Media",K20)))</formula>
    </cfRule>
  </conditionalFormatting>
  <conditionalFormatting sqref="L20:L24">
    <cfRule type="containsText" dxfId="546" priority="554" operator="containsText" text="Moderado">
      <formula>NOT(ISERROR(SEARCH("Moderado",L20)))</formula>
    </cfRule>
  </conditionalFormatting>
  <conditionalFormatting sqref="J20:J24">
    <cfRule type="containsText" dxfId="545" priority="553" operator="containsText" text="Moderado">
      <formula>NOT(ISERROR(SEARCH("Moderado",J20)))</formula>
    </cfRule>
  </conditionalFormatting>
  <conditionalFormatting sqref="J20:J24">
    <cfRule type="containsText" dxfId="544" priority="551" operator="containsText" text="Bajo">
      <formula>NOT(ISERROR(SEARCH("Bajo",J20)))</formula>
    </cfRule>
    <cfRule type="containsText" dxfId="543" priority="552" operator="containsText" text="Extremo">
      <formula>NOT(ISERROR(SEARCH("Extremo",J20)))</formula>
    </cfRule>
  </conditionalFormatting>
  <conditionalFormatting sqref="K20:K24">
    <cfRule type="containsText" dxfId="542" priority="549" operator="containsText" text="Baja">
      <formula>NOT(ISERROR(SEARCH("Baja",K20)))</formula>
    </cfRule>
    <cfRule type="containsText" dxfId="541" priority="550" operator="containsText" text="Muy Baja">
      <formula>NOT(ISERROR(SEARCH("Muy Baja",K20)))</formula>
    </cfRule>
  </conditionalFormatting>
  <conditionalFormatting sqref="K20:K24">
    <cfRule type="containsText" dxfId="540" priority="547" operator="containsText" text="Muy Alta">
      <formula>NOT(ISERROR(SEARCH("Muy Alta",K20)))</formula>
    </cfRule>
    <cfRule type="containsText" dxfId="539" priority="548" operator="containsText" text="Alta">
      <formula>NOT(ISERROR(SEARCH("Alta",K20)))</formula>
    </cfRule>
  </conditionalFormatting>
  <conditionalFormatting sqref="L20:L24">
    <cfRule type="containsText" dxfId="538" priority="543" operator="containsText" text="Catastrófico">
      <formula>NOT(ISERROR(SEARCH("Catastrófico",L20)))</formula>
    </cfRule>
    <cfRule type="containsText" dxfId="537" priority="544" operator="containsText" text="Mayor">
      <formula>NOT(ISERROR(SEARCH("Mayor",L20)))</formula>
    </cfRule>
    <cfRule type="containsText" dxfId="536" priority="545" operator="containsText" text="Menor">
      <formula>NOT(ISERROR(SEARCH("Menor",L20)))</formula>
    </cfRule>
    <cfRule type="containsText" dxfId="535" priority="546" operator="containsText" text="Leve">
      <formula>NOT(ISERROR(SEARCH("Leve",L20)))</formula>
    </cfRule>
  </conditionalFormatting>
  <conditionalFormatting sqref="B20:G20">
    <cfRule type="containsText" dxfId="534" priority="537" operator="containsText" text="3- Moderado">
      <formula>NOT(ISERROR(SEARCH("3- Moderado",B20)))</formula>
    </cfRule>
    <cfRule type="containsText" dxfId="533" priority="538" operator="containsText" text="6- Moderado">
      <formula>NOT(ISERROR(SEARCH("6- Moderado",B20)))</formula>
    </cfRule>
    <cfRule type="containsText" dxfId="532" priority="539" operator="containsText" text="4- Moderado">
      <formula>NOT(ISERROR(SEARCH("4- Moderado",B20)))</formula>
    </cfRule>
    <cfRule type="containsText" dxfId="531" priority="540" operator="containsText" text="3- Bajo">
      <formula>NOT(ISERROR(SEARCH("3- Bajo",B20)))</formula>
    </cfRule>
    <cfRule type="containsText" dxfId="530" priority="541" operator="containsText" text="4- Bajo">
      <formula>NOT(ISERROR(SEARCH("4- Bajo",B20)))</formula>
    </cfRule>
    <cfRule type="containsText" dxfId="529" priority="542" operator="containsText" text="1- Bajo">
      <formula>NOT(ISERROR(SEARCH("1- Bajo",B20)))</formula>
    </cfRule>
  </conditionalFormatting>
  <conditionalFormatting sqref="K25:L25">
    <cfRule type="containsText" dxfId="528" priority="531" operator="containsText" text="3- Moderado">
      <formula>NOT(ISERROR(SEARCH("3- Moderado",K25)))</formula>
    </cfRule>
    <cfRule type="containsText" dxfId="527" priority="532" operator="containsText" text="6- Moderado">
      <formula>NOT(ISERROR(SEARCH("6- Moderado",K25)))</formula>
    </cfRule>
    <cfRule type="containsText" dxfId="526" priority="533" operator="containsText" text="4- Moderado">
      <formula>NOT(ISERROR(SEARCH("4- Moderado",K25)))</formula>
    </cfRule>
    <cfRule type="containsText" dxfId="525" priority="534" operator="containsText" text="3- Bajo">
      <formula>NOT(ISERROR(SEARCH("3- Bajo",K25)))</formula>
    </cfRule>
    <cfRule type="containsText" dxfId="524" priority="535" operator="containsText" text="4- Bajo">
      <formula>NOT(ISERROR(SEARCH("4- Bajo",K25)))</formula>
    </cfRule>
    <cfRule type="containsText" dxfId="523" priority="536" operator="containsText" text="1- Bajo">
      <formula>NOT(ISERROR(SEARCH("1- Bajo",K25)))</formula>
    </cfRule>
  </conditionalFormatting>
  <conditionalFormatting sqref="H25:I25">
    <cfRule type="containsText" dxfId="522" priority="525" operator="containsText" text="3- Moderado">
      <formula>NOT(ISERROR(SEARCH("3- Moderado",H25)))</formula>
    </cfRule>
    <cfRule type="containsText" dxfId="521" priority="526" operator="containsText" text="6- Moderado">
      <formula>NOT(ISERROR(SEARCH("6- Moderado",H25)))</formula>
    </cfRule>
    <cfRule type="containsText" dxfId="520" priority="527" operator="containsText" text="4- Moderado">
      <formula>NOT(ISERROR(SEARCH("4- Moderado",H25)))</formula>
    </cfRule>
    <cfRule type="containsText" dxfId="519" priority="528" operator="containsText" text="3- Bajo">
      <formula>NOT(ISERROR(SEARCH("3- Bajo",H25)))</formula>
    </cfRule>
    <cfRule type="containsText" dxfId="518" priority="529" operator="containsText" text="4- Bajo">
      <formula>NOT(ISERROR(SEARCH("4- Bajo",H25)))</formula>
    </cfRule>
    <cfRule type="containsText" dxfId="517" priority="530" operator="containsText" text="1- Bajo">
      <formula>NOT(ISERROR(SEARCH("1- Bajo",H25)))</formula>
    </cfRule>
  </conditionalFormatting>
  <conditionalFormatting sqref="A25">
    <cfRule type="containsText" dxfId="516" priority="519" operator="containsText" text="3- Moderado">
      <formula>NOT(ISERROR(SEARCH("3- Moderado",A25)))</formula>
    </cfRule>
    <cfRule type="containsText" dxfId="515" priority="520" operator="containsText" text="6- Moderado">
      <formula>NOT(ISERROR(SEARCH("6- Moderado",A25)))</formula>
    </cfRule>
    <cfRule type="containsText" dxfId="514" priority="521" operator="containsText" text="4- Moderado">
      <formula>NOT(ISERROR(SEARCH("4- Moderado",A25)))</formula>
    </cfRule>
    <cfRule type="containsText" dxfId="513" priority="522" operator="containsText" text="3- Bajo">
      <formula>NOT(ISERROR(SEARCH("3- Bajo",A25)))</formula>
    </cfRule>
    <cfRule type="containsText" dxfId="512" priority="523" operator="containsText" text="4- Bajo">
      <formula>NOT(ISERROR(SEARCH("4- Bajo",A25)))</formula>
    </cfRule>
    <cfRule type="containsText" dxfId="511" priority="524" operator="containsText" text="1- Bajo">
      <formula>NOT(ISERROR(SEARCH("1- Bajo",A25)))</formula>
    </cfRule>
  </conditionalFormatting>
  <conditionalFormatting sqref="J25:J29">
    <cfRule type="containsText" dxfId="510" priority="514" operator="containsText" text="Bajo">
      <formula>NOT(ISERROR(SEARCH("Bajo",J25)))</formula>
    </cfRule>
    <cfRule type="containsText" dxfId="509" priority="515" operator="containsText" text="Moderado">
      <formula>NOT(ISERROR(SEARCH("Moderado",J25)))</formula>
    </cfRule>
    <cfRule type="containsText" dxfId="508" priority="516" operator="containsText" text="Alto">
      <formula>NOT(ISERROR(SEARCH("Alto",J25)))</formula>
    </cfRule>
    <cfRule type="containsText" dxfId="507" priority="517" operator="containsText" text="Extremo">
      <formula>NOT(ISERROR(SEARCH("Extremo",J25)))</formula>
    </cfRule>
    <cfRule type="colorScale" priority="518">
      <colorScale>
        <cfvo type="min"/>
        <cfvo type="max"/>
        <color rgb="FFFF7128"/>
        <color rgb="FFFFEF9C"/>
      </colorScale>
    </cfRule>
  </conditionalFormatting>
  <conditionalFormatting sqref="M25:M29">
    <cfRule type="containsText" dxfId="506" priority="489" operator="containsText" text="Moderado">
      <formula>NOT(ISERROR(SEARCH("Moderado",M25)))</formula>
    </cfRule>
    <cfRule type="containsText" dxfId="505" priority="509" operator="containsText" text="Bajo">
      <formula>NOT(ISERROR(SEARCH("Bajo",M25)))</formula>
    </cfRule>
    <cfRule type="containsText" dxfId="504" priority="510" operator="containsText" text="Moderado">
      <formula>NOT(ISERROR(SEARCH("Moderado",M25)))</formula>
    </cfRule>
    <cfRule type="containsText" dxfId="503" priority="511" operator="containsText" text="Alto">
      <formula>NOT(ISERROR(SEARCH("Alto",M25)))</formula>
    </cfRule>
    <cfRule type="containsText" dxfId="502" priority="512" operator="containsText" text="Extremo">
      <formula>NOT(ISERROR(SEARCH("Extremo",M25)))</formula>
    </cfRule>
    <cfRule type="colorScale" priority="513">
      <colorScale>
        <cfvo type="min"/>
        <cfvo type="max"/>
        <color rgb="FFFF7128"/>
        <color rgb="FFFFEF9C"/>
      </colorScale>
    </cfRule>
  </conditionalFormatting>
  <conditionalFormatting sqref="N25">
    <cfRule type="containsText" dxfId="501" priority="503" operator="containsText" text="3- Moderado">
      <formula>NOT(ISERROR(SEARCH("3- Moderado",N25)))</formula>
    </cfRule>
    <cfRule type="containsText" dxfId="500" priority="504" operator="containsText" text="6- Moderado">
      <formula>NOT(ISERROR(SEARCH("6- Moderado",N25)))</formula>
    </cfRule>
    <cfRule type="containsText" dxfId="499" priority="505" operator="containsText" text="4- Moderado">
      <formula>NOT(ISERROR(SEARCH("4- Moderado",N25)))</formula>
    </cfRule>
    <cfRule type="containsText" dxfId="498" priority="506" operator="containsText" text="3- Bajo">
      <formula>NOT(ISERROR(SEARCH("3- Bajo",N25)))</formula>
    </cfRule>
    <cfRule type="containsText" dxfId="497" priority="507" operator="containsText" text="4- Bajo">
      <formula>NOT(ISERROR(SEARCH("4- Bajo",N25)))</formula>
    </cfRule>
    <cfRule type="containsText" dxfId="496" priority="508" operator="containsText" text="1- Bajo">
      <formula>NOT(ISERROR(SEARCH("1- Bajo",N25)))</formula>
    </cfRule>
  </conditionalFormatting>
  <conditionalFormatting sqref="H25:H29">
    <cfRule type="containsText" dxfId="495" priority="490" operator="containsText" text="Muy Alta">
      <formula>NOT(ISERROR(SEARCH("Muy Alta",H25)))</formula>
    </cfRule>
    <cfRule type="containsText" dxfId="494" priority="491" operator="containsText" text="Alta">
      <formula>NOT(ISERROR(SEARCH("Alta",H25)))</formula>
    </cfRule>
    <cfRule type="containsText" dxfId="493" priority="492" operator="containsText" text="Muy Alta">
      <formula>NOT(ISERROR(SEARCH("Muy Alta",H25)))</formula>
    </cfRule>
    <cfRule type="containsText" dxfId="492" priority="497" operator="containsText" text="Muy Baja">
      <formula>NOT(ISERROR(SEARCH("Muy Baja",H25)))</formula>
    </cfRule>
    <cfRule type="containsText" dxfId="491" priority="498" operator="containsText" text="Baja">
      <formula>NOT(ISERROR(SEARCH("Baja",H25)))</formula>
    </cfRule>
    <cfRule type="containsText" dxfId="490" priority="499" operator="containsText" text="Media">
      <formula>NOT(ISERROR(SEARCH("Media",H25)))</formula>
    </cfRule>
    <cfRule type="containsText" dxfId="489" priority="500" operator="containsText" text="Alta">
      <formula>NOT(ISERROR(SEARCH("Alta",H25)))</formula>
    </cfRule>
    <cfRule type="containsText" dxfId="488" priority="502" operator="containsText" text="Muy Alta">
      <formula>NOT(ISERROR(SEARCH("Muy Alta",H25)))</formula>
    </cfRule>
  </conditionalFormatting>
  <conditionalFormatting sqref="I25:I29">
    <cfRule type="containsText" dxfId="487" priority="493" operator="containsText" text="Catastrófico">
      <formula>NOT(ISERROR(SEARCH("Catastrófico",I25)))</formula>
    </cfRule>
    <cfRule type="containsText" dxfId="486" priority="494" operator="containsText" text="Mayor">
      <formula>NOT(ISERROR(SEARCH("Mayor",I25)))</formula>
    </cfRule>
    <cfRule type="containsText" dxfId="485" priority="495" operator="containsText" text="Menor">
      <formula>NOT(ISERROR(SEARCH("Menor",I25)))</formula>
    </cfRule>
    <cfRule type="containsText" dxfId="484" priority="496" operator="containsText" text="Leve">
      <formula>NOT(ISERROR(SEARCH("Leve",I25)))</formula>
    </cfRule>
    <cfRule type="containsText" dxfId="483" priority="501" operator="containsText" text="Moderado">
      <formula>NOT(ISERROR(SEARCH("Moderado",I25)))</formula>
    </cfRule>
  </conditionalFormatting>
  <conditionalFormatting sqref="K25:K29">
    <cfRule type="containsText" dxfId="482" priority="488" operator="containsText" text="Media">
      <formula>NOT(ISERROR(SEARCH("Media",K25)))</formula>
    </cfRule>
  </conditionalFormatting>
  <conditionalFormatting sqref="L25:L29">
    <cfRule type="containsText" dxfId="481" priority="487" operator="containsText" text="Moderado">
      <formula>NOT(ISERROR(SEARCH("Moderado",L25)))</formula>
    </cfRule>
  </conditionalFormatting>
  <conditionalFormatting sqref="J25:J29">
    <cfRule type="containsText" dxfId="480" priority="486" operator="containsText" text="Moderado">
      <formula>NOT(ISERROR(SEARCH("Moderado",J25)))</formula>
    </cfRule>
  </conditionalFormatting>
  <conditionalFormatting sqref="J25:J29">
    <cfRule type="containsText" dxfId="479" priority="484" operator="containsText" text="Bajo">
      <formula>NOT(ISERROR(SEARCH("Bajo",J25)))</formula>
    </cfRule>
    <cfRule type="containsText" dxfId="478" priority="485" operator="containsText" text="Extremo">
      <formula>NOT(ISERROR(SEARCH("Extremo",J25)))</formula>
    </cfRule>
  </conditionalFormatting>
  <conditionalFormatting sqref="K25:K29">
    <cfRule type="containsText" dxfId="477" priority="482" operator="containsText" text="Baja">
      <formula>NOT(ISERROR(SEARCH("Baja",K25)))</formula>
    </cfRule>
    <cfRule type="containsText" dxfId="476" priority="483" operator="containsText" text="Muy Baja">
      <formula>NOT(ISERROR(SEARCH("Muy Baja",K25)))</formula>
    </cfRule>
  </conditionalFormatting>
  <conditionalFormatting sqref="K25:K29">
    <cfRule type="containsText" dxfId="475" priority="480" operator="containsText" text="Muy Alta">
      <formula>NOT(ISERROR(SEARCH("Muy Alta",K25)))</formula>
    </cfRule>
    <cfRule type="containsText" dxfId="474" priority="481" operator="containsText" text="Alta">
      <formula>NOT(ISERROR(SEARCH("Alta",K25)))</formula>
    </cfRule>
  </conditionalFormatting>
  <conditionalFormatting sqref="L25:L29">
    <cfRule type="containsText" dxfId="473" priority="476" operator="containsText" text="Catastrófico">
      <formula>NOT(ISERROR(SEARCH("Catastrófico",L25)))</formula>
    </cfRule>
    <cfRule type="containsText" dxfId="472" priority="477" operator="containsText" text="Mayor">
      <formula>NOT(ISERROR(SEARCH("Mayor",L25)))</formula>
    </cfRule>
    <cfRule type="containsText" dxfId="471" priority="478" operator="containsText" text="Menor">
      <formula>NOT(ISERROR(SEARCH("Menor",L25)))</formula>
    </cfRule>
    <cfRule type="containsText" dxfId="470" priority="479" operator="containsText" text="Leve">
      <formula>NOT(ISERROR(SEARCH("Leve",L25)))</formula>
    </cfRule>
  </conditionalFormatting>
  <conditionalFormatting sqref="B25:G25">
    <cfRule type="containsText" dxfId="469" priority="470" operator="containsText" text="3- Moderado">
      <formula>NOT(ISERROR(SEARCH("3- Moderado",B25)))</formula>
    </cfRule>
    <cfRule type="containsText" dxfId="468" priority="471" operator="containsText" text="6- Moderado">
      <formula>NOT(ISERROR(SEARCH("6- Moderado",B25)))</formula>
    </cfRule>
    <cfRule type="containsText" dxfId="467" priority="472" operator="containsText" text="4- Moderado">
      <formula>NOT(ISERROR(SEARCH("4- Moderado",B25)))</formula>
    </cfRule>
    <cfRule type="containsText" dxfId="466" priority="473" operator="containsText" text="3- Bajo">
      <formula>NOT(ISERROR(SEARCH("3- Bajo",B25)))</formula>
    </cfRule>
    <cfRule type="containsText" dxfId="465" priority="474" operator="containsText" text="4- Bajo">
      <formula>NOT(ISERROR(SEARCH("4- Bajo",B25)))</formula>
    </cfRule>
    <cfRule type="containsText" dxfId="464" priority="475" operator="containsText" text="1- Bajo">
      <formula>NOT(ISERROR(SEARCH("1- Bajo",B25)))</formula>
    </cfRule>
  </conditionalFormatting>
  <conditionalFormatting sqref="K30:L30">
    <cfRule type="containsText" dxfId="463" priority="464" operator="containsText" text="3- Moderado">
      <formula>NOT(ISERROR(SEARCH("3- Moderado",K30)))</formula>
    </cfRule>
    <cfRule type="containsText" dxfId="462" priority="465" operator="containsText" text="6- Moderado">
      <formula>NOT(ISERROR(SEARCH("6- Moderado",K30)))</formula>
    </cfRule>
    <cfRule type="containsText" dxfId="461" priority="466" operator="containsText" text="4- Moderado">
      <formula>NOT(ISERROR(SEARCH("4- Moderado",K30)))</formula>
    </cfRule>
    <cfRule type="containsText" dxfId="460" priority="467" operator="containsText" text="3- Bajo">
      <formula>NOT(ISERROR(SEARCH("3- Bajo",K30)))</formula>
    </cfRule>
    <cfRule type="containsText" dxfId="459" priority="468" operator="containsText" text="4- Bajo">
      <formula>NOT(ISERROR(SEARCH("4- Bajo",K30)))</formula>
    </cfRule>
    <cfRule type="containsText" dxfId="458" priority="469" operator="containsText" text="1- Bajo">
      <formula>NOT(ISERROR(SEARCH("1- Bajo",K30)))</formula>
    </cfRule>
  </conditionalFormatting>
  <conditionalFormatting sqref="H30:I30">
    <cfRule type="containsText" dxfId="457" priority="458" operator="containsText" text="3- Moderado">
      <formula>NOT(ISERROR(SEARCH("3- Moderado",H30)))</formula>
    </cfRule>
    <cfRule type="containsText" dxfId="456" priority="459" operator="containsText" text="6- Moderado">
      <formula>NOT(ISERROR(SEARCH("6- Moderado",H30)))</formula>
    </cfRule>
    <cfRule type="containsText" dxfId="455" priority="460" operator="containsText" text="4- Moderado">
      <formula>NOT(ISERROR(SEARCH("4- Moderado",H30)))</formula>
    </cfRule>
    <cfRule type="containsText" dxfId="454" priority="461" operator="containsText" text="3- Bajo">
      <formula>NOT(ISERROR(SEARCH("3- Bajo",H30)))</formula>
    </cfRule>
    <cfRule type="containsText" dxfId="453" priority="462" operator="containsText" text="4- Bajo">
      <formula>NOT(ISERROR(SEARCH("4- Bajo",H30)))</formula>
    </cfRule>
    <cfRule type="containsText" dxfId="452" priority="463" operator="containsText" text="1- Bajo">
      <formula>NOT(ISERROR(SEARCH("1- Bajo",H30)))</formula>
    </cfRule>
  </conditionalFormatting>
  <conditionalFormatting sqref="A30">
    <cfRule type="containsText" dxfId="451" priority="452" operator="containsText" text="3- Moderado">
      <formula>NOT(ISERROR(SEARCH("3- Moderado",A30)))</formula>
    </cfRule>
    <cfRule type="containsText" dxfId="450" priority="453" operator="containsText" text="6- Moderado">
      <formula>NOT(ISERROR(SEARCH("6- Moderado",A30)))</formula>
    </cfRule>
    <cfRule type="containsText" dxfId="449" priority="454" operator="containsText" text="4- Moderado">
      <formula>NOT(ISERROR(SEARCH("4- Moderado",A30)))</formula>
    </cfRule>
    <cfRule type="containsText" dxfId="448" priority="455" operator="containsText" text="3- Bajo">
      <formula>NOT(ISERROR(SEARCH("3- Bajo",A30)))</formula>
    </cfRule>
    <cfRule type="containsText" dxfId="447" priority="456" operator="containsText" text="4- Bajo">
      <formula>NOT(ISERROR(SEARCH("4- Bajo",A30)))</formula>
    </cfRule>
    <cfRule type="containsText" dxfId="446" priority="457" operator="containsText" text="1- Bajo">
      <formula>NOT(ISERROR(SEARCH("1- Bajo",A30)))</formula>
    </cfRule>
  </conditionalFormatting>
  <conditionalFormatting sqref="J30:J34">
    <cfRule type="containsText" dxfId="445" priority="447" operator="containsText" text="Bajo">
      <formula>NOT(ISERROR(SEARCH("Bajo",J30)))</formula>
    </cfRule>
    <cfRule type="containsText" dxfId="444" priority="448" operator="containsText" text="Moderado">
      <formula>NOT(ISERROR(SEARCH("Moderado",J30)))</formula>
    </cfRule>
    <cfRule type="containsText" dxfId="443" priority="449" operator="containsText" text="Alto">
      <formula>NOT(ISERROR(SEARCH("Alto",J30)))</formula>
    </cfRule>
    <cfRule type="containsText" dxfId="442"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41" priority="422" operator="containsText" text="Moderado">
      <formula>NOT(ISERROR(SEARCH("Moderado",M30)))</formula>
    </cfRule>
    <cfRule type="containsText" dxfId="440" priority="442" operator="containsText" text="Bajo">
      <formula>NOT(ISERROR(SEARCH("Bajo",M30)))</formula>
    </cfRule>
    <cfRule type="containsText" dxfId="439" priority="443" operator="containsText" text="Moderado">
      <formula>NOT(ISERROR(SEARCH("Moderado",M30)))</formula>
    </cfRule>
    <cfRule type="containsText" dxfId="438" priority="444" operator="containsText" text="Alto">
      <formula>NOT(ISERROR(SEARCH("Alto",M30)))</formula>
    </cfRule>
    <cfRule type="containsText" dxfId="437"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36" priority="436" operator="containsText" text="3- Moderado">
      <formula>NOT(ISERROR(SEARCH("3- Moderado",N30)))</formula>
    </cfRule>
    <cfRule type="containsText" dxfId="435" priority="437" operator="containsText" text="6- Moderado">
      <formula>NOT(ISERROR(SEARCH("6- Moderado",N30)))</formula>
    </cfRule>
    <cfRule type="containsText" dxfId="434" priority="438" operator="containsText" text="4- Moderado">
      <formula>NOT(ISERROR(SEARCH("4- Moderado",N30)))</formula>
    </cfRule>
    <cfRule type="containsText" dxfId="433" priority="439" operator="containsText" text="3- Bajo">
      <formula>NOT(ISERROR(SEARCH("3- Bajo",N30)))</formula>
    </cfRule>
    <cfRule type="containsText" dxfId="432" priority="440" operator="containsText" text="4- Bajo">
      <formula>NOT(ISERROR(SEARCH("4- Bajo",N30)))</formula>
    </cfRule>
    <cfRule type="containsText" dxfId="431" priority="441" operator="containsText" text="1- Bajo">
      <formula>NOT(ISERROR(SEARCH("1- Bajo",N30)))</formula>
    </cfRule>
  </conditionalFormatting>
  <conditionalFormatting sqref="H30:H34">
    <cfRule type="containsText" dxfId="430" priority="423" operator="containsText" text="Muy Alta">
      <formula>NOT(ISERROR(SEARCH("Muy Alta",H30)))</formula>
    </cfRule>
    <cfRule type="containsText" dxfId="429" priority="424" operator="containsText" text="Alta">
      <formula>NOT(ISERROR(SEARCH("Alta",H30)))</formula>
    </cfRule>
    <cfRule type="containsText" dxfId="428" priority="425" operator="containsText" text="Muy Alta">
      <formula>NOT(ISERROR(SEARCH("Muy Alta",H30)))</formula>
    </cfRule>
    <cfRule type="containsText" dxfId="427" priority="430" operator="containsText" text="Muy Baja">
      <formula>NOT(ISERROR(SEARCH("Muy Baja",H30)))</formula>
    </cfRule>
    <cfRule type="containsText" dxfId="426" priority="431" operator="containsText" text="Baja">
      <formula>NOT(ISERROR(SEARCH("Baja",H30)))</formula>
    </cfRule>
    <cfRule type="containsText" dxfId="425" priority="432" operator="containsText" text="Media">
      <formula>NOT(ISERROR(SEARCH("Media",H30)))</formula>
    </cfRule>
    <cfRule type="containsText" dxfId="424" priority="433" operator="containsText" text="Alta">
      <formula>NOT(ISERROR(SEARCH("Alta",H30)))</formula>
    </cfRule>
    <cfRule type="containsText" dxfId="423" priority="435" operator="containsText" text="Muy Alta">
      <formula>NOT(ISERROR(SEARCH("Muy Alta",H30)))</formula>
    </cfRule>
  </conditionalFormatting>
  <conditionalFormatting sqref="I30:I34">
    <cfRule type="containsText" dxfId="422" priority="426" operator="containsText" text="Catastrófico">
      <formula>NOT(ISERROR(SEARCH("Catastrófico",I30)))</formula>
    </cfRule>
    <cfRule type="containsText" dxfId="421" priority="427" operator="containsText" text="Mayor">
      <formula>NOT(ISERROR(SEARCH("Mayor",I30)))</formula>
    </cfRule>
    <cfRule type="containsText" dxfId="420" priority="428" operator="containsText" text="Menor">
      <formula>NOT(ISERROR(SEARCH("Menor",I30)))</formula>
    </cfRule>
    <cfRule type="containsText" dxfId="419" priority="429" operator="containsText" text="Leve">
      <formula>NOT(ISERROR(SEARCH("Leve",I30)))</formula>
    </cfRule>
    <cfRule type="containsText" dxfId="418" priority="434" operator="containsText" text="Moderado">
      <formula>NOT(ISERROR(SEARCH("Moderado",I30)))</formula>
    </cfRule>
  </conditionalFormatting>
  <conditionalFormatting sqref="K30:K34">
    <cfRule type="containsText" dxfId="417" priority="421" operator="containsText" text="Media">
      <formula>NOT(ISERROR(SEARCH("Media",K30)))</formula>
    </cfRule>
  </conditionalFormatting>
  <conditionalFormatting sqref="L30:L34">
    <cfRule type="containsText" dxfId="416" priority="420" operator="containsText" text="Moderado">
      <formula>NOT(ISERROR(SEARCH("Moderado",L30)))</formula>
    </cfRule>
  </conditionalFormatting>
  <conditionalFormatting sqref="J30:J34">
    <cfRule type="containsText" dxfId="415" priority="419" operator="containsText" text="Moderado">
      <formula>NOT(ISERROR(SEARCH("Moderado",J30)))</formula>
    </cfRule>
  </conditionalFormatting>
  <conditionalFormatting sqref="J30:J34">
    <cfRule type="containsText" dxfId="414" priority="417" operator="containsText" text="Bajo">
      <formula>NOT(ISERROR(SEARCH("Bajo",J30)))</formula>
    </cfRule>
    <cfRule type="containsText" dxfId="413" priority="418" operator="containsText" text="Extremo">
      <formula>NOT(ISERROR(SEARCH("Extremo",J30)))</formula>
    </cfRule>
  </conditionalFormatting>
  <conditionalFormatting sqref="K30:K34">
    <cfRule type="containsText" dxfId="412" priority="415" operator="containsText" text="Baja">
      <formula>NOT(ISERROR(SEARCH("Baja",K30)))</formula>
    </cfRule>
    <cfRule type="containsText" dxfId="411" priority="416" operator="containsText" text="Muy Baja">
      <formula>NOT(ISERROR(SEARCH("Muy Baja",K30)))</formula>
    </cfRule>
  </conditionalFormatting>
  <conditionalFormatting sqref="K30:K34">
    <cfRule type="containsText" dxfId="410" priority="413" operator="containsText" text="Muy Alta">
      <formula>NOT(ISERROR(SEARCH("Muy Alta",K30)))</formula>
    </cfRule>
    <cfRule type="containsText" dxfId="409" priority="414" operator="containsText" text="Alta">
      <formula>NOT(ISERROR(SEARCH("Alta",K30)))</formula>
    </cfRule>
  </conditionalFormatting>
  <conditionalFormatting sqref="L30:L34">
    <cfRule type="containsText" dxfId="408" priority="409" operator="containsText" text="Catastrófico">
      <formula>NOT(ISERROR(SEARCH("Catastrófico",L30)))</formula>
    </cfRule>
    <cfRule type="containsText" dxfId="407" priority="410" operator="containsText" text="Mayor">
      <formula>NOT(ISERROR(SEARCH("Mayor",L30)))</formula>
    </cfRule>
    <cfRule type="containsText" dxfId="406" priority="411" operator="containsText" text="Menor">
      <formula>NOT(ISERROR(SEARCH("Menor",L30)))</formula>
    </cfRule>
    <cfRule type="containsText" dxfId="405" priority="412" operator="containsText" text="Leve">
      <formula>NOT(ISERROR(SEARCH("Leve",L30)))</formula>
    </cfRule>
  </conditionalFormatting>
  <conditionalFormatting sqref="B30:G30">
    <cfRule type="containsText" dxfId="404" priority="403" operator="containsText" text="3- Moderado">
      <formula>NOT(ISERROR(SEARCH("3- Moderado",B30)))</formula>
    </cfRule>
    <cfRule type="containsText" dxfId="403" priority="404" operator="containsText" text="6- Moderado">
      <formula>NOT(ISERROR(SEARCH("6- Moderado",B30)))</formula>
    </cfRule>
    <cfRule type="containsText" dxfId="402" priority="405" operator="containsText" text="4- Moderado">
      <formula>NOT(ISERROR(SEARCH("4- Moderado",B30)))</formula>
    </cfRule>
    <cfRule type="containsText" dxfId="401" priority="406" operator="containsText" text="3- Bajo">
      <formula>NOT(ISERROR(SEARCH("3- Bajo",B30)))</formula>
    </cfRule>
    <cfRule type="containsText" dxfId="400" priority="407" operator="containsText" text="4- Bajo">
      <formula>NOT(ISERROR(SEARCH("4- Bajo",B30)))</formula>
    </cfRule>
    <cfRule type="containsText" dxfId="399" priority="408" operator="containsText" text="1- Bajo">
      <formula>NOT(ISERROR(SEARCH("1- Bajo",B30)))</formula>
    </cfRule>
  </conditionalFormatting>
  <conditionalFormatting sqref="K35:L35">
    <cfRule type="containsText" dxfId="398" priority="397" operator="containsText" text="3- Moderado">
      <formula>NOT(ISERROR(SEARCH("3- Moderado",K35)))</formula>
    </cfRule>
    <cfRule type="containsText" dxfId="397" priority="398" operator="containsText" text="6- Moderado">
      <formula>NOT(ISERROR(SEARCH("6- Moderado",K35)))</formula>
    </cfRule>
    <cfRule type="containsText" dxfId="396" priority="399" operator="containsText" text="4- Moderado">
      <formula>NOT(ISERROR(SEARCH("4- Moderado",K35)))</formula>
    </cfRule>
    <cfRule type="containsText" dxfId="395" priority="400" operator="containsText" text="3- Bajo">
      <formula>NOT(ISERROR(SEARCH("3- Bajo",K35)))</formula>
    </cfRule>
    <cfRule type="containsText" dxfId="394" priority="401" operator="containsText" text="4- Bajo">
      <formula>NOT(ISERROR(SEARCH("4- Bajo",K35)))</formula>
    </cfRule>
    <cfRule type="containsText" dxfId="393" priority="402" operator="containsText" text="1- Bajo">
      <formula>NOT(ISERROR(SEARCH("1- Bajo",K35)))</formula>
    </cfRule>
  </conditionalFormatting>
  <conditionalFormatting sqref="H35:I35">
    <cfRule type="containsText" dxfId="392" priority="391" operator="containsText" text="3- Moderado">
      <formula>NOT(ISERROR(SEARCH("3- Moderado",H35)))</formula>
    </cfRule>
    <cfRule type="containsText" dxfId="391" priority="392" operator="containsText" text="6- Moderado">
      <formula>NOT(ISERROR(SEARCH("6- Moderado",H35)))</formula>
    </cfRule>
    <cfRule type="containsText" dxfId="390" priority="393" operator="containsText" text="4- Moderado">
      <formula>NOT(ISERROR(SEARCH("4- Moderado",H35)))</formula>
    </cfRule>
    <cfRule type="containsText" dxfId="389" priority="394" operator="containsText" text="3- Bajo">
      <formula>NOT(ISERROR(SEARCH("3- Bajo",H35)))</formula>
    </cfRule>
    <cfRule type="containsText" dxfId="388" priority="395" operator="containsText" text="4- Bajo">
      <formula>NOT(ISERROR(SEARCH("4- Bajo",H35)))</formula>
    </cfRule>
    <cfRule type="containsText" dxfId="387" priority="396" operator="containsText" text="1- Bajo">
      <formula>NOT(ISERROR(SEARCH("1- Bajo",H35)))</formula>
    </cfRule>
  </conditionalFormatting>
  <conditionalFormatting sqref="A35">
    <cfRule type="containsText" dxfId="386" priority="385" operator="containsText" text="3- Moderado">
      <formula>NOT(ISERROR(SEARCH("3- Moderado",A35)))</formula>
    </cfRule>
    <cfRule type="containsText" dxfId="385" priority="386" operator="containsText" text="6- Moderado">
      <formula>NOT(ISERROR(SEARCH("6- Moderado",A35)))</formula>
    </cfRule>
    <cfRule type="containsText" dxfId="384" priority="387" operator="containsText" text="4- Moderado">
      <formula>NOT(ISERROR(SEARCH("4- Moderado",A35)))</formula>
    </cfRule>
    <cfRule type="containsText" dxfId="383" priority="388" operator="containsText" text="3- Bajo">
      <formula>NOT(ISERROR(SEARCH("3- Bajo",A35)))</formula>
    </cfRule>
    <cfRule type="containsText" dxfId="382" priority="389" operator="containsText" text="4- Bajo">
      <formula>NOT(ISERROR(SEARCH("4- Bajo",A35)))</formula>
    </cfRule>
    <cfRule type="containsText" dxfId="381" priority="390" operator="containsText" text="1- Bajo">
      <formula>NOT(ISERROR(SEARCH("1- Bajo",A35)))</formula>
    </cfRule>
  </conditionalFormatting>
  <conditionalFormatting sqref="J35:J39">
    <cfRule type="containsText" dxfId="380" priority="380" operator="containsText" text="Bajo">
      <formula>NOT(ISERROR(SEARCH("Bajo",J35)))</formula>
    </cfRule>
    <cfRule type="containsText" dxfId="379" priority="381" operator="containsText" text="Moderado">
      <formula>NOT(ISERROR(SEARCH("Moderado",J35)))</formula>
    </cfRule>
    <cfRule type="containsText" dxfId="378" priority="382" operator="containsText" text="Alto">
      <formula>NOT(ISERROR(SEARCH("Alto",J35)))</formula>
    </cfRule>
    <cfRule type="containsText" dxfId="377"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76" priority="355" operator="containsText" text="Moderado">
      <formula>NOT(ISERROR(SEARCH("Moderado",M35)))</formula>
    </cfRule>
    <cfRule type="containsText" dxfId="375" priority="375" operator="containsText" text="Bajo">
      <formula>NOT(ISERROR(SEARCH("Bajo",M35)))</formula>
    </cfRule>
    <cfRule type="containsText" dxfId="374" priority="376" operator="containsText" text="Moderado">
      <formula>NOT(ISERROR(SEARCH("Moderado",M35)))</formula>
    </cfRule>
    <cfRule type="containsText" dxfId="373" priority="377" operator="containsText" text="Alto">
      <formula>NOT(ISERROR(SEARCH("Alto",M35)))</formula>
    </cfRule>
    <cfRule type="containsText" dxfId="372"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71" priority="369" operator="containsText" text="3- Moderado">
      <formula>NOT(ISERROR(SEARCH("3- Moderado",N35)))</formula>
    </cfRule>
    <cfRule type="containsText" dxfId="370" priority="370" operator="containsText" text="6- Moderado">
      <formula>NOT(ISERROR(SEARCH("6- Moderado",N35)))</formula>
    </cfRule>
    <cfRule type="containsText" dxfId="369" priority="371" operator="containsText" text="4- Moderado">
      <formula>NOT(ISERROR(SEARCH("4- Moderado",N35)))</formula>
    </cfRule>
    <cfRule type="containsText" dxfId="368" priority="372" operator="containsText" text="3- Bajo">
      <formula>NOT(ISERROR(SEARCH("3- Bajo",N35)))</formula>
    </cfRule>
    <cfRule type="containsText" dxfId="367" priority="373" operator="containsText" text="4- Bajo">
      <formula>NOT(ISERROR(SEARCH("4- Bajo",N35)))</formula>
    </cfRule>
    <cfRule type="containsText" dxfId="366" priority="374" operator="containsText" text="1- Bajo">
      <formula>NOT(ISERROR(SEARCH("1- Bajo",N35)))</formula>
    </cfRule>
  </conditionalFormatting>
  <conditionalFormatting sqref="H35:H39">
    <cfRule type="containsText" dxfId="365" priority="356" operator="containsText" text="Muy Alta">
      <formula>NOT(ISERROR(SEARCH("Muy Alta",H35)))</formula>
    </cfRule>
    <cfRule type="containsText" dxfId="364" priority="357" operator="containsText" text="Alta">
      <formula>NOT(ISERROR(SEARCH("Alta",H35)))</formula>
    </cfRule>
    <cfRule type="containsText" dxfId="363" priority="358" operator="containsText" text="Muy Alta">
      <formula>NOT(ISERROR(SEARCH("Muy Alta",H35)))</formula>
    </cfRule>
    <cfRule type="containsText" dxfId="362" priority="363" operator="containsText" text="Muy Baja">
      <formula>NOT(ISERROR(SEARCH("Muy Baja",H35)))</formula>
    </cfRule>
    <cfRule type="containsText" dxfId="361" priority="364" operator="containsText" text="Baja">
      <formula>NOT(ISERROR(SEARCH("Baja",H35)))</formula>
    </cfRule>
    <cfRule type="containsText" dxfId="360" priority="365" operator="containsText" text="Media">
      <formula>NOT(ISERROR(SEARCH("Media",H35)))</formula>
    </cfRule>
    <cfRule type="containsText" dxfId="359" priority="366" operator="containsText" text="Alta">
      <formula>NOT(ISERROR(SEARCH("Alta",H35)))</formula>
    </cfRule>
    <cfRule type="containsText" dxfId="358" priority="368" operator="containsText" text="Muy Alta">
      <formula>NOT(ISERROR(SEARCH("Muy Alta",H35)))</formula>
    </cfRule>
  </conditionalFormatting>
  <conditionalFormatting sqref="I35:I39">
    <cfRule type="containsText" dxfId="357" priority="359" operator="containsText" text="Catastrófico">
      <formula>NOT(ISERROR(SEARCH("Catastrófico",I35)))</formula>
    </cfRule>
    <cfRule type="containsText" dxfId="356" priority="360" operator="containsText" text="Mayor">
      <formula>NOT(ISERROR(SEARCH("Mayor",I35)))</formula>
    </cfRule>
    <cfRule type="containsText" dxfId="355" priority="361" operator="containsText" text="Menor">
      <formula>NOT(ISERROR(SEARCH("Menor",I35)))</formula>
    </cfRule>
    <cfRule type="containsText" dxfId="354" priority="362" operator="containsText" text="Leve">
      <formula>NOT(ISERROR(SEARCH("Leve",I35)))</formula>
    </cfRule>
    <cfRule type="containsText" dxfId="353" priority="367" operator="containsText" text="Moderado">
      <formula>NOT(ISERROR(SEARCH("Moderado",I35)))</formula>
    </cfRule>
  </conditionalFormatting>
  <conditionalFormatting sqref="K35:K39">
    <cfRule type="containsText" dxfId="352" priority="354" operator="containsText" text="Media">
      <formula>NOT(ISERROR(SEARCH("Media",K35)))</formula>
    </cfRule>
  </conditionalFormatting>
  <conditionalFormatting sqref="L35:L39">
    <cfRule type="containsText" dxfId="351" priority="353" operator="containsText" text="Moderado">
      <formula>NOT(ISERROR(SEARCH("Moderado",L35)))</formula>
    </cfRule>
  </conditionalFormatting>
  <conditionalFormatting sqref="J35:J39">
    <cfRule type="containsText" dxfId="350" priority="352" operator="containsText" text="Moderado">
      <formula>NOT(ISERROR(SEARCH("Moderado",J35)))</formula>
    </cfRule>
  </conditionalFormatting>
  <conditionalFormatting sqref="J35:J39">
    <cfRule type="containsText" dxfId="349" priority="350" operator="containsText" text="Bajo">
      <formula>NOT(ISERROR(SEARCH("Bajo",J35)))</formula>
    </cfRule>
    <cfRule type="containsText" dxfId="348" priority="351" operator="containsText" text="Extremo">
      <formula>NOT(ISERROR(SEARCH("Extremo",J35)))</formula>
    </cfRule>
  </conditionalFormatting>
  <conditionalFormatting sqref="K35:K39">
    <cfRule type="containsText" dxfId="347" priority="348" operator="containsText" text="Baja">
      <formula>NOT(ISERROR(SEARCH("Baja",K35)))</formula>
    </cfRule>
    <cfRule type="containsText" dxfId="346" priority="349" operator="containsText" text="Muy Baja">
      <formula>NOT(ISERROR(SEARCH("Muy Baja",K35)))</formula>
    </cfRule>
  </conditionalFormatting>
  <conditionalFormatting sqref="K35:K39">
    <cfRule type="containsText" dxfId="345" priority="346" operator="containsText" text="Muy Alta">
      <formula>NOT(ISERROR(SEARCH("Muy Alta",K35)))</formula>
    </cfRule>
    <cfRule type="containsText" dxfId="344" priority="347" operator="containsText" text="Alta">
      <formula>NOT(ISERROR(SEARCH("Alta",K35)))</formula>
    </cfRule>
  </conditionalFormatting>
  <conditionalFormatting sqref="L35:L39">
    <cfRule type="containsText" dxfId="343" priority="342" operator="containsText" text="Catastrófico">
      <formula>NOT(ISERROR(SEARCH("Catastrófico",L35)))</formula>
    </cfRule>
    <cfRule type="containsText" dxfId="342" priority="343" operator="containsText" text="Mayor">
      <formula>NOT(ISERROR(SEARCH("Mayor",L35)))</formula>
    </cfRule>
    <cfRule type="containsText" dxfId="341" priority="344" operator="containsText" text="Menor">
      <formula>NOT(ISERROR(SEARCH("Menor",L35)))</formula>
    </cfRule>
    <cfRule type="containsText" dxfId="340" priority="345" operator="containsText" text="Leve">
      <formula>NOT(ISERROR(SEARCH("Leve",L35)))</formula>
    </cfRule>
  </conditionalFormatting>
  <conditionalFormatting sqref="B35:G35">
    <cfRule type="containsText" dxfId="339" priority="336" operator="containsText" text="3- Moderado">
      <formula>NOT(ISERROR(SEARCH("3- Moderado",B35)))</formula>
    </cfRule>
    <cfRule type="containsText" dxfId="338" priority="337" operator="containsText" text="6- Moderado">
      <formula>NOT(ISERROR(SEARCH("6- Moderado",B35)))</formula>
    </cfRule>
    <cfRule type="containsText" dxfId="337" priority="338" operator="containsText" text="4- Moderado">
      <formula>NOT(ISERROR(SEARCH("4- Moderado",B35)))</formula>
    </cfRule>
    <cfRule type="containsText" dxfId="336" priority="339" operator="containsText" text="3- Bajo">
      <formula>NOT(ISERROR(SEARCH("3- Bajo",B35)))</formula>
    </cfRule>
    <cfRule type="containsText" dxfId="335" priority="340" operator="containsText" text="4- Bajo">
      <formula>NOT(ISERROR(SEARCH("4- Bajo",B35)))</formula>
    </cfRule>
    <cfRule type="containsText" dxfId="334" priority="341" operator="containsText" text="1- Bajo">
      <formula>NOT(ISERROR(SEARCH("1- Bajo",B35)))</formula>
    </cfRule>
  </conditionalFormatting>
  <conditionalFormatting sqref="K40:L40">
    <cfRule type="containsText" dxfId="333" priority="330" operator="containsText" text="3- Moderado">
      <formula>NOT(ISERROR(SEARCH("3- Moderado",K40)))</formula>
    </cfRule>
    <cfRule type="containsText" dxfId="332" priority="331" operator="containsText" text="6- Moderado">
      <formula>NOT(ISERROR(SEARCH("6- Moderado",K40)))</formula>
    </cfRule>
    <cfRule type="containsText" dxfId="331" priority="332" operator="containsText" text="4- Moderado">
      <formula>NOT(ISERROR(SEARCH("4- Moderado",K40)))</formula>
    </cfRule>
    <cfRule type="containsText" dxfId="330" priority="333" operator="containsText" text="3- Bajo">
      <formula>NOT(ISERROR(SEARCH("3- Bajo",K40)))</formula>
    </cfRule>
    <cfRule type="containsText" dxfId="329" priority="334" operator="containsText" text="4- Bajo">
      <formula>NOT(ISERROR(SEARCH("4- Bajo",K40)))</formula>
    </cfRule>
    <cfRule type="containsText" dxfId="328" priority="335" operator="containsText" text="1- Bajo">
      <formula>NOT(ISERROR(SEARCH("1- Bajo",K40)))</formula>
    </cfRule>
  </conditionalFormatting>
  <conditionalFormatting sqref="H40:I40">
    <cfRule type="containsText" dxfId="327" priority="324" operator="containsText" text="3- Moderado">
      <formula>NOT(ISERROR(SEARCH("3- Moderado",H40)))</formula>
    </cfRule>
    <cfRule type="containsText" dxfId="326" priority="325" operator="containsText" text="6- Moderado">
      <formula>NOT(ISERROR(SEARCH("6- Moderado",H40)))</formula>
    </cfRule>
    <cfRule type="containsText" dxfId="325" priority="326" operator="containsText" text="4- Moderado">
      <formula>NOT(ISERROR(SEARCH("4- Moderado",H40)))</formula>
    </cfRule>
    <cfRule type="containsText" dxfId="324" priority="327" operator="containsText" text="3- Bajo">
      <formula>NOT(ISERROR(SEARCH("3- Bajo",H40)))</formula>
    </cfRule>
    <cfRule type="containsText" dxfId="323" priority="328" operator="containsText" text="4- Bajo">
      <formula>NOT(ISERROR(SEARCH("4- Bajo",H40)))</formula>
    </cfRule>
    <cfRule type="containsText" dxfId="322" priority="329" operator="containsText" text="1- Bajo">
      <formula>NOT(ISERROR(SEARCH("1- Bajo",H40)))</formula>
    </cfRule>
  </conditionalFormatting>
  <conditionalFormatting sqref="A40">
    <cfRule type="containsText" dxfId="321" priority="318" operator="containsText" text="3- Moderado">
      <formula>NOT(ISERROR(SEARCH("3- Moderado",A40)))</formula>
    </cfRule>
    <cfRule type="containsText" dxfId="320" priority="319" operator="containsText" text="6- Moderado">
      <formula>NOT(ISERROR(SEARCH("6- Moderado",A40)))</formula>
    </cfRule>
    <cfRule type="containsText" dxfId="319" priority="320" operator="containsText" text="4- Moderado">
      <formula>NOT(ISERROR(SEARCH("4- Moderado",A40)))</formula>
    </cfRule>
    <cfRule type="containsText" dxfId="318" priority="321" operator="containsText" text="3- Bajo">
      <formula>NOT(ISERROR(SEARCH("3- Bajo",A40)))</formula>
    </cfRule>
    <cfRule type="containsText" dxfId="317" priority="322" operator="containsText" text="4- Bajo">
      <formula>NOT(ISERROR(SEARCH("4- Bajo",A40)))</formula>
    </cfRule>
    <cfRule type="containsText" dxfId="316" priority="323" operator="containsText" text="1- Bajo">
      <formula>NOT(ISERROR(SEARCH("1- Bajo",A40)))</formula>
    </cfRule>
  </conditionalFormatting>
  <conditionalFormatting sqref="J40:J44">
    <cfRule type="containsText" dxfId="315" priority="313" operator="containsText" text="Bajo">
      <formula>NOT(ISERROR(SEARCH("Bajo",J40)))</formula>
    </cfRule>
    <cfRule type="containsText" dxfId="314" priority="314" operator="containsText" text="Moderado">
      <formula>NOT(ISERROR(SEARCH("Moderado",J40)))</formula>
    </cfRule>
    <cfRule type="containsText" dxfId="313" priority="315" operator="containsText" text="Alto">
      <formula>NOT(ISERROR(SEARCH("Alto",J40)))</formula>
    </cfRule>
    <cfRule type="containsText" dxfId="312"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11" priority="288" operator="containsText" text="Moderado">
      <formula>NOT(ISERROR(SEARCH("Moderado",M40)))</formula>
    </cfRule>
    <cfRule type="containsText" dxfId="310" priority="308" operator="containsText" text="Bajo">
      <formula>NOT(ISERROR(SEARCH("Bajo",M40)))</formula>
    </cfRule>
    <cfRule type="containsText" dxfId="309" priority="309" operator="containsText" text="Moderado">
      <formula>NOT(ISERROR(SEARCH("Moderado",M40)))</formula>
    </cfRule>
    <cfRule type="containsText" dxfId="308" priority="310" operator="containsText" text="Alto">
      <formula>NOT(ISERROR(SEARCH("Alto",M40)))</formula>
    </cfRule>
    <cfRule type="containsText" dxfId="307"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306" priority="302" operator="containsText" text="3- Moderado">
      <formula>NOT(ISERROR(SEARCH("3- Moderado",N40)))</formula>
    </cfRule>
    <cfRule type="containsText" dxfId="305" priority="303" operator="containsText" text="6- Moderado">
      <formula>NOT(ISERROR(SEARCH("6- Moderado",N40)))</formula>
    </cfRule>
    <cfRule type="containsText" dxfId="304" priority="304" operator="containsText" text="4- Moderado">
      <formula>NOT(ISERROR(SEARCH("4- Moderado",N40)))</formula>
    </cfRule>
    <cfRule type="containsText" dxfId="303" priority="305" operator="containsText" text="3- Bajo">
      <formula>NOT(ISERROR(SEARCH("3- Bajo",N40)))</formula>
    </cfRule>
    <cfRule type="containsText" dxfId="302" priority="306" operator="containsText" text="4- Bajo">
      <formula>NOT(ISERROR(SEARCH("4- Bajo",N40)))</formula>
    </cfRule>
    <cfRule type="containsText" dxfId="301" priority="307" operator="containsText" text="1- Bajo">
      <formula>NOT(ISERROR(SEARCH("1- Bajo",N40)))</formula>
    </cfRule>
  </conditionalFormatting>
  <conditionalFormatting sqref="H40:H44">
    <cfRule type="containsText" dxfId="300" priority="289" operator="containsText" text="Muy Alta">
      <formula>NOT(ISERROR(SEARCH("Muy Alta",H40)))</formula>
    </cfRule>
    <cfRule type="containsText" dxfId="299" priority="290" operator="containsText" text="Alta">
      <formula>NOT(ISERROR(SEARCH("Alta",H40)))</formula>
    </cfRule>
    <cfRule type="containsText" dxfId="298" priority="291" operator="containsText" text="Muy Alta">
      <formula>NOT(ISERROR(SEARCH("Muy Alta",H40)))</formula>
    </cfRule>
    <cfRule type="containsText" dxfId="297" priority="296" operator="containsText" text="Muy Baja">
      <formula>NOT(ISERROR(SEARCH("Muy Baja",H40)))</formula>
    </cfRule>
    <cfRule type="containsText" dxfId="296" priority="297" operator="containsText" text="Baja">
      <formula>NOT(ISERROR(SEARCH("Baja",H40)))</formula>
    </cfRule>
    <cfRule type="containsText" dxfId="295" priority="298" operator="containsText" text="Media">
      <formula>NOT(ISERROR(SEARCH("Media",H40)))</formula>
    </cfRule>
    <cfRule type="containsText" dxfId="294" priority="299" operator="containsText" text="Alta">
      <formula>NOT(ISERROR(SEARCH("Alta",H40)))</formula>
    </cfRule>
    <cfRule type="containsText" dxfId="293" priority="301" operator="containsText" text="Muy Alta">
      <formula>NOT(ISERROR(SEARCH("Muy Alta",H40)))</formula>
    </cfRule>
  </conditionalFormatting>
  <conditionalFormatting sqref="I40:I44">
    <cfRule type="containsText" dxfId="292" priority="292" operator="containsText" text="Catastrófico">
      <formula>NOT(ISERROR(SEARCH("Catastrófico",I40)))</formula>
    </cfRule>
    <cfRule type="containsText" dxfId="291" priority="293" operator="containsText" text="Mayor">
      <formula>NOT(ISERROR(SEARCH("Mayor",I40)))</formula>
    </cfRule>
    <cfRule type="containsText" dxfId="290" priority="294" operator="containsText" text="Menor">
      <formula>NOT(ISERROR(SEARCH("Menor",I40)))</formula>
    </cfRule>
    <cfRule type="containsText" dxfId="289" priority="295" operator="containsText" text="Leve">
      <formula>NOT(ISERROR(SEARCH("Leve",I40)))</formula>
    </cfRule>
    <cfRule type="containsText" dxfId="288" priority="300" operator="containsText" text="Moderado">
      <formula>NOT(ISERROR(SEARCH("Moderado",I40)))</formula>
    </cfRule>
  </conditionalFormatting>
  <conditionalFormatting sqref="K40:K44">
    <cfRule type="containsText" dxfId="287" priority="287" operator="containsText" text="Media">
      <formula>NOT(ISERROR(SEARCH("Media",K40)))</formula>
    </cfRule>
  </conditionalFormatting>
  <conditionalFormatting sqref="L40:L44">
    <cfRule type="containsText" dxfId="286" priority="286" operator="containsText" text="Moderado">
      <formula>NOT(ISERROR(SEARCH("Moderado",L40)))</formula>
    </cfRule>
  </conditionalFormatting>
  <conditionalFormatting sqref="J40:J44">
    <cfRule type="containsText" dxfId="285" priority="285" operator="containsText" text="Moderado">
      <formula>NOT(ISERROR(SEARCH("Moderado",J40)))</formula>
    </cfRule>
  </conditionalFormatting>
  <conditionalFormatting sqref="J40:J44">
    <cfRule type="containsText" dxfId="284" priority="283" operator="containsText" text="Bajo">
      <formula>NOT(ISERROR(SEARCH("Bajo",J40)))</formula>
    </cfRule>
    <cfRule type="containsText" dxfId="283" priority="284" operator="containsText" text="Extremo">
      <formula>NOT(ISERROR(SEARCH("Extremo",J40)))</formula>
    </cfRule>
  </conditionalFormatting>
  <conditionalFormatting sqref="K40:K44">
    <cfRule type="containsText" dxfId="282" priority="281" operator="containsText" text="Baja">
      <formula>NOT(ISERROR(SEARCH("Baja",K40)))</formula>
    </cfRule>
    <cfRule type="containsText" dxfId="281" priority="282" operator="containsText" text="Muy Baja">
      <formula>NOT(ISERROR(SEARCH("Muy Baja",K40)))</formula>
    </cfRule>
  </conditionalFormatting>
  <conditionalFormatting sqref="K40:K44">
    <cfRule type="containsText" dxfId="280" priority="279" operator="containsText" text="Muy Alta">
      <formula>NOT(ISERROR(SEARCH("Muy Alta",K40)))</formula>
    </cfRule>
    <cfRule type="containsText" dxfId="279" priority="280" operator="containsText" text="Alta">
      <formula>NOT(ISERROR(SEARCH("Alta",K40)))</formula>
    </cfRule>
  </conditionalFormatting>
  <conditionalFormatting sqref="L40:L44">
    <cfRule type="containsText" dxfId="278" priority="275" operator="containsText" text="Catastrófico">
      <formula>NOT(ISERROR(SEARCH("Catastrófico",L40)))</formula>
    </cfRule>
    <cfRule type="containsText" dxfId="277" priority="276" operator="containsText" text="Mayor">
      <formula>NOT(ISERROR(SEARCH("Mayor",L40)))</formula>
    </cfRule>
    <cfRule type="containsText" dxfId="276" priority="277" operator="containsText" text="Menor">
      <formula>NOT(ISERROR(SEARCH("Menor",L40)))</formula>
    </cfRule>
    <cfRule type="containsText" dxfId="275" priority="278" operator="containsText" text="Leve">
      <formula>NOT(ISERROR(SEARCH("Leve",L40)))</formula>
    </cfRule>
  </conditionalFormatting>
  <conditionalFormatting sqref="B40:G40">
    <cfRule type="containsText" dxfId="274" priority="269" operator="containsText" text="3- Moderado">
      <formula>NOT(ISERROR(SEARCH("3- Moderado",B40)))</formula>
    </cfRule>
    <cfRule type="containsText" dxfId="273" priority="270" operator="containsText" text="6- Moderado">
      <formula>NOT(ISERROR(SEARCH("6- Moderado",B40)))</formula>
    </cfRule>
    <cfRule type="containsText" dxfId="272" priority="271" operator="containsText" text="4- Moderado">
      <formula>NOT(ISERROR(SEARCH("4- Moderado",B40)))</formula>
    </cfRule>
    <cfRule type="containsText" dxfId="271" priority="272" operator="containsText" text="3- Bajo">
      <formula>NOT(ISERROR(SEARCH("3- Bajo",B40)))</formula>
    </cfRule>
    <cfRule type="containsText" dxfId="270" priority="273" operator="containsText" text="4- Bajo">
      <formula>NOT(ISERROR(SEARCH("4- Bajo",B40)))</formula>
    </cfRule>
    <cfRule type="containsText" dxfId="269" priority="274" operator="containsText" text="1- Bajo">
      <formula>NOT(ISERROR(SEARCH("1- Bajo",B40)))</formula>
    </cfRule>
  </conditionalFormatting>
  <conditionalFormatting sqref="K45:L45">
    <cfRule type="containsText" dxfId="268" priority="263" operator="containsText" text="3- Moderado">
      <formula>NOT(ISERROR(SEARCH("3- Moderado",K45)))</formula>
    </cfRule>
    <cfRule type="containsText" dxfId="267" priority="264" operator="containsText" text="6- Moderado">
      <formula>NOT(ISERROR(SEARCH("6- Moderado",K45)))</formula>
    </cfRule>
    <cfRule type="containsText" dxfId="266" priority="265" operator="containsText" text="4- Moderado">
      <formula>NOT(ISERROR(SEARCH("4- Moderado",K45)))</formula>
    </cfRule>
    <cfRule type="containsText" dxfId="265" priority="266" operator="containsText" text="3- Bajo">
      <formula>NOT(ISERROR(SEARCH("3- Bajo",K45)))</formula>
    </cfRule>
    <cfRule type="containsText" dxfId="264" priority="267" operator="containsText" text="4- Bajo">
      <formula>NOT(ISERROR(SEARCH("4- Bajo",K45)))</formula>
    </cfRule>
    <cfRule type="containsText" dxfId="263" priority="268" operator="containsText" text="1- Bajo">
      <formula>NOT(ISERROR(SEARCH("1- Bajo",K45)))</formula>
    </cfRule>
  </conditionalFormatting>
  <conditionalFormatting sqref="H45:I45">
    <cfRule type="containsText" dxfId="262" priority="257" operator="containsText" text="3- Moderado">
      <formula>NOT(ISERROR(SEARCH("3- Moderado",H45)))</formula>
    </cfRule>
    <cfRule type="containsText" dxfId="261" priority="258" operator="containsText" text="6- Moderado">
      <formula>NOT(ISERROR(SEARCH("6- Moderado",H45)))</formula>
    </cfRule>
    <cfRule type="containsText" dxfId="260" priority="259" operator="containsText" text="4- Moderado">
      <formula>NOT(ISERROR(SEARCH("4- Moderado",H45)))</formula>
    </cfRule>
    <cfRule type="containsText" dxfId="259" priority="260" operator="containsText" text="3- Bajo">
      <formula>NOT(ISERROR(SEARCH("3- Bajo",H45)))</formula>
    </cfRule>
    <cfRule type="containsText" dxfId="258" priority="261" operator="containsText" text="4- Bajo">
      <formula>NOT(ISERROR(SEARCH("4- Bajo",H45)))</formula>
    </cfRule>
    <cfRule type="containsText" dxfId="257" priority="262" operator="containsText" text="1- Bajo">
      <formula>NOT(ISERROR(SEARCH("1- Bajo",H45)))</formula>
    </cfRule>
  </conditionalFormatting>
  <conditionalFormatting sqref="A45">
    <cfRule type="containsText" dxfId="256" priority="251" operator="containsText" text="3- Moderado">
      <formula>NOT(ISERROR(SEARCH("3- Moderado",A45)))</formula>
    </cfRule>
    <cfRule type="containsText" dxfId="255" priority="252" operator="containsText" text="6- Moderado">
      <formula>NOT(ISERROR(SEARCH("6- Moderado",A45)))</formula>
    </cfRule>
    <cfRule type="containsText" dxfId="254" priority="253" operator="containsText" text="4- Moderado">
      <formula>NOT(ISERROR(SEARCH("4- Moderado",A45)))</formula>
    </cfRule>
    <cfRule type="containsText" dxfId="253" priority="254" operator="containsText" text="3- Bajo">
      <formula>NOT(ISERROR(SEARCH("3- Bajo",A45)))</formula>
    </cfRule>
    <cfRule type="containsText" dxfId="252" priority="255" operator="containsText" text="4- Bajo">
      <formula>NOT(ISERROR(SEARCH("4- Bajo",A45)))</formula>
    </cfRule>
    <cfRule type="containsText" dxfId="251" priority="256" operator="containsText" text="1- Bajo">
      <formula>NOT(ISERROR(SEARCH("1- Bajo",A45)))</formula>
    </cfRule>
  </conditionalFormatting>
  <conditionalFormatting sqref="J45:J49">
    <cfRule type="containsText" dxfId="250" priority="246" operator="containsText" text="Bajo">
      <formula>NOT(ISERROR(SEARCH("Bajo",J45)))</formula>
    </cfRule>
    <cfRule type="containsText" dxfId="249" priority="247" operator="containsText" text="Moderado">
      <formula>NOT(ISERROR(SEARCH("Moderado",J45)))</formula>
    </cfRule>
    <cfRule type="containsText" dxfId="248" priority="248" operator="containsText" text="Alto">
      <formula>NOT(ISERROR(SEARCH("Alto",J45)))</formula>
    </cfRule>
    <cfRule type="containsText" dxfId="247"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46" priority="221" operator="containsText" text="Moderado">
      <formula>NOT(ISERROR(SEARCH("Moderado",M45)))</formula>
    </cfRule>
    <cfRule type="containsText" dxfId="245" priority="241" operator="containsText" text="Bajo">
      <formula>NOT(ISERROR(SEARCH("Bajo",M45)))</formula>
    </cfRule>
    <cfRule type="containsText" dxfId="244" priority="242" operator="containsText" text="Moderado">
      <formula>NOT(ISERROR(SEARCH("Moderado",M45)))</formula>
    </cfRule>
    <cfRule type="containsText" dxfId="243" priority="243" operator="containsText" text="Alto">
      <formula>NOT(ISERROR(SEARCH("Alto",M45)))</formula>
    </cfRule>
    <cfRule type="containsText" dxfId="242"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41" priority="235" operator="containsText" text="3- Moderado">
      <formula>NOT(ISERROR(SEARCH("3- Moderado",N45)))</formula>
    </cfRule>
    <cfRule type="containsText" dxfId="240" priority="236" operator="containsText" text="6- Moderado">
      <formula>NOT(ISERROR(SEARCH("6- Moderado",N45)))</formula>
    </cfRule>
    <cfRule type="containsText" dxfId="239" priority="237" operator="containsText" text="4- Moderado">
      <formula>NOT(ISERROR(SEARCH("4- Moderado",N45)))</formula>
    </cfRule>
    <cfRule type="containsText" dxfId="238" priority="238" operator="containsText" text="3- Bajo">
      <formula>NOT(ISERROR(SEARCH("3- Bajo",N45)))</formula>
    </cfRule>
    <cfRule type="containsText" dxfId="237" priority="239" operator="containsText" text="4- Bajo">
      <formula>NOT(ISERROR(SEARCH("4- Bajo",N45)))</formula>
    </cfRule>
    <cfRule type="containsText" dxfId="236" priority="240" operator="containsText" text="1- Bajo">
      <formula>NOT(ISERROR(SEARCH("1- Bajo",N45)))</formula>
    </cfRule>
  </conditionalFormatting>
  <conditionalFormatting sqref="H45:H49">
    <cfRule type="containsText" dxfId="235" priority="222" operator="containsText" text="Muy Alta">
      <formula>NOT(ISERROR(SEARCH("Muy Alta",H45)))</formula>
    </cfRule>
    <cfRule type="containsText" dxfId="234" priority="223" operator="containsText" text="Alta">
      <formula>NOT(ISERROR(SEARCH("Alta",H45)))</formula>
    </cfRule>
    <cfRule type="containsText" dxfId="233" priority="224" operator="containsText" text="Muy Alta">
      <formula>NOT(ISERROR(SEARCH("Muy Alta",H45)))</formula>
    </cfRule>
    <cfRule type="containsText" dxfId="232" priority="229" operator="containsText" text="Muy Baja">
      <formula>NOT(ISERROR(SEARCH("Muy Baja",H45)))</formula>
    </cfRule>
    <cfRule type="containsText" dxfId="231" priority="230" operator="containsText" text="Baja">
      <formula>NOT(ISERROR(SEARCH("Baja",H45)))</formula>
    </cfRule>
    <cfRule type="containsText" dxfId="230" priority="231" operator="containsText" text="Media">
      <formula>NOT(ISERROR(SEARCH("Media",H45)))</formula>
    </cfRule>
    <cfRule type="containsText" dxfId="229" priority="232" operator="containsText" text="Alta">
      <formula>NOT(ISERROR(SEARCH("Alta",H45)))</formula>
    </cfRule>
    <cfRule type="containsText" dxfId="228" priority="234" operator="containsText" text="Muy Alta">
      <formula>NOT(ISERROR(SEARCH("Muy Alta",H45)))</formula>
    </cfRule>
  </conditionalFormatting>
  <conditionalFormatting sqref="I45:I49">
    <cfRule type="containsText" dxfId="227" priority="225" operator="containsText" text="Catastrófico">
      <formula>NOT(ISERROR(SEARCH("Catastrófico",I45)))</formula>
    </cfRule>
    <cfRule type="containsText" dxfId="226" priority="226" operator="containsText" text="Mayor">
      <formula>NOT(ISERROR(SEARCH("Mayor",I45)))</formula>
    </cfRule>
    <cfRule type="containsText" dxfId="225" priority="227" operator="containsText" text="Menor">
      <formula>NOT(ISERROR(SEARCH("Menor",I45)))</formula>
    </cfRule>
    <cfRule type="containsText" dxfId="224" priority="228" operator="containsText" text="Leve">
      <formula>NOT(ISERROR(SEARCH("Leve",I45)))</formula>
    </cfRule>
    <cfRule type="containsText" dxfId="223" priority="233" operator="containsText" text="Moderado">
      <formula>NOT(ISERROR(SEARCH("Moderado",I45)))</formula>
    </cfRule>
  </conditionalFormatting>
  <conditionalFormatting sqref="K45:K49">
    <cfRule type="containsText" dxfId="222" priority="220" operator="containsText" text="Media">
      <formula>NOT(ISERROR(SEARCH("Media",K45)))</formula>
    </cfRule>
  </conditionalFormatting>
  <conditionalFormatting sqref="L45:L49">
    <cfRule type="containsText" dxfId="221" priority="219" operator="containsText" text="Moderado">
      <formula>NOT(ISERROR(SEARCH("Moderado",L45)))</formula>
    </cfRule>
  </conditionalFormatting>
  <conditionalFormatting sqref="J45:J49">
    <cfRule type="containsText" dxfId="220" priority="218" operator="containsText" text="Moderado">
      <formula>NOT(ISERROR(SEARCH("Moderado",J45)))</formula>
    </cfRule>
  </conditionalFormatting>
  <conditionalFormatting sqref="J45:J49">
    <cfRule type="containsText" dxfId="219" priority="216" operator="containsText" text="Bajo">
      <formula>NOT(ISERROR(SEARCH("Bajo",J45)))</formula>
    </cfRule>
    <cfRule type="containsText" dxfId="218" priority="217" operator="containsText" text="Extremo">
      <formula>NOT(ISERROR(SEARCH("Extremo",J45)))</formula>
    </cfRule>
  </conditionalFormatting>
  <conditionalFormatting sqref="K45:K49">
    <cfRule type="containsText" dxfId="217" priority="214" operator="containsText" text="Baja">
      <formula>NOT(ISERROR(SEARCH("Baja",K45)))</formula>
    </cfRule>
    <cfRule type="containsText" dxfId="216" priority="215" operator="containsText" text="Muy Baja">
      <formula>NOT(ISERROR(SEARCH("Muy Baja",K45)))</formula>
    </cfRule>
  </conditionalFormatting>
  <conditionalFormatting sqref="K45:K49">
    <cfRule type="containsText" dxfId="215" priority="212" operator="containsText" text="Muy Alta">
      <formula>NOT(ISERROR(SEARCH("Muy Alta",K45)))</formula>
    </cfRule>
    <cfRule type="containsText" dxfId="214" priority="213" operator="containsText" text="Alta">
      <formula>NOT(ISERROR(SEARCH("Alta",K45)))</formula>
    </cfRule>
  </conditionalFormatting>
  <conditionalFormatting sqref="L45:L49">
    <cfRule type="containsText" dxfId="213" priority="208" operator="containsText" text="Catastrófico">
      <formula>NOT(ISERROR(SEARCH("Catastrófico",L45)))</formula>
    </cfRule>
    <cfRule type="containsText" dxfId="212" priority="209" operator="containsText" text="Mayor">
      <formula>NOT(ISERROR(SEARCH("Mayor",L45)))</formula>
    </cfRule>
    <cfRule type="containsText" dxfId="211" priority="210" operator="containsText" text="Menor">
      <formula>NOT(ISERROR(SEARCH("Menor",L45)))</formula>
    </cfRule>
    <cfRule type="containsText" dxfId="210" priority="211" operator="containsText" text="Leve">
      <formula>NOT(ISERROR(SEARCH("Leve",L45)))</formula>
    </cfRule>
  </conditionalFormatting>
  <conditionalFormatting sqref="B45:G45">
    <cfRule type="containsText" dxfId="209" priority="202" operator="containsText" text="3- Moderado">
      <formula>NOT(ISERROR(SEARCH("3- Moderado",B45)))</formula>
    </cfRule>
    <cfRule type="containsText" dxfId="208" priority="203" operator="containsText" text="6- Moderado">
      <formula>NOT(ISERROR(SEARCH("6- Moderado",B45)))</formula>
    </cfRule>
    <cfRule type="containsText" dxfId="207" priority="204" operator="containsText" text="4- Moderado">
      <formula>NOT(ISERROR(SEARCH("4- Moderado",B45)))</formula>
    </cfRule>
    <cfRule type="containsText" dxfId="206" priority="205" operator="containsText" text="3- Bajo">
      <formula>NOT(ISERROR(SEARCH("3- Bajo",B45)))</formula>
    </cfRule>
    <cfRule type="containsText" dxfId="205" priority="206" operator="containsText" text="4- Bajo">
      <formula>NOT(ISERROR(SEARCH("4- Bajo",B45)))</formula>
    </cfRule>
    <cfRule type="containsText" dxfId="204" priority="207" operator="containsText" text="1- Bajo">
      <formula>NOT(ISERROR(SEARCH("1- Bajo",B45)))</formula>
    </cfRule>
  </conditionalFormatting>
  <conditionalFormatting sqref="K50:L50">
    <cfRule type="containsText" dxfId="203" priority="196" operator="containsText" text="3- Moderado">
      <formula>NOT(ISERROR(SEARCH("3- Moderado",K50)))</formula>
    </cfRule>
    <cfRule type="containsText" dxfId="202" priority="197" operator="containsText" text="6- Moderado">
      <formula>NOT(ISERROR(SEARCH("6- Moderado",K50)))</formula>
    </cfRule>
    <cfRule type="containsText" dxfId="201" priority="198" operator="containsText" text="4- Moderado">
      <formula>NOT(ISERROR(SEARCH("4- Moderado",K50)))</formula>
    </cfRule>
    <cfRule type="containsText" dxfId="200" priority="199" operator="containsText" text="3- Bajo">
      <formula>NOT(ISERROR(SEARCH("3- Bajo",K50)))</formula>
    </cfRule>
    <cfRule type="containsText" dxfId="199" priority="200" operator="containsText" text="4- Bajo">
      <formula>NOT(ISERROR(SEARCH("4- Bajo",K50)))</formula>
    </cfRule>
    <cfRule type="containsText" dxfId="198" priority="201" operator="containsText" text="1- Bajo">
      <formula>NOT(ISERROR(SEARCH("1- Bajo",K50)))</formula>
    </cfRule>
  </conditionalFormatting>
  <conditionalFormatting sqref="H50:I50">
    <cfRule type="containsText" dxfId="197" priority="190" operator="containsText" text="3- Moderado">
      <formula>NOT(ISERROR(SEARCH("3- Moderado",H50)))</formula>
    </cfRule>
    <cfRule type="containsText" dxfId="196" priority="191" operator="containsText" text="6- Moderado">
      <formula>NOT(ISERROR(SEARCH("6- Moderado",H50)))</formula>
    </cfRule>
    <cfRule type="containsText" dxfId="195" priority="192" operator="containsText" text="4- Moderado">
      <formula>NOT(ISERROR(SEARCH("4- Moderado",H50)))</formula>
    </cfRule>
    <cfRule type="containsText" dxfId="194" priority="193" operator="containsText" text="3- Bajo">
      <formula>NOT(ISERROR(SEARCH("3- Bajo",H50)))</formula>
    </cfRule>
    <cfRule type="containsText" dxfId="193" priority="194" operator="containsText" text="4- Bajo">
      <formula>NOT(ISERROR(SEARCH("4- Bajo",H50)))</formula>
    </cfRule>
    <cfRule type="containsText" dxfId="192" priority="195" operator="containsText" text="1- Bajo">
      <formula>NOT(ISERROR(SEARCH("1- Bajo",H50)))</formula>
    </cfRule>
  </conditionalFormatting>
  <conditionalFormatting sqref="A50">
    <cfRule type="containsText" dxfId="191" priority="184" operator="containsText" text="3- Moderado">
      <formula>NOT(ISERROR(SEARCH("3- Moderado",A50)))</formula>
    </cfRule>
    <cfRule type="containsText" dxfId="190" priority="185" operator="containsText" text="6- Moderado">
      <formula>NOT(ISERROR(SEARCH("6- Moderado",A50)))</formula>
    </cfRule>
    <cfRule type="containsText" dxfId="189" priority="186" operator="containsText" text="4- Moderado">
      <formula>NOT(ISERROR(SEARCH("4- Moderado",A50)))</formula>
    </cfRule>
    <cfRule type="containsText" dxfId="188" priority="187" operator="containsText" text="3- Bajo">
      <formula>NOT(ISERROR(SEARCH("3- Bajo",A50)))</formula>
    </cfRule>
    <cfRule type="containsText" dxfId="187" priority="188" operator="containsText" text="4- Bajo">
      <formula>NOT(ISERROR(SEARCH("4- Bajo",A50)))</formula>
    </cfRule>
    <cfRule type="containsText" dxfId="186" priority="189" operator="containsText" text="1- Bajo">
      <formula>NOT(ISERROR(SEARCH("1- Bajo",A50)))</formula>
    </cfRule>
  </conditionalFormatting>
  <conditionalFormatting sqref="J50:J54">
    <cfRule type="containsText" dxfId="185" priority="179" operator="containsText" text="Bajo">
      <formula>NOT(ISERROR(SEARCH("Bajo",J50)))</formula>
    </cfRule>
    <cfRule type="containsText" dxfId="184" priority="180" operator="containsText" text="Moderado">
      <formula>NOT(ISERROR(SEARCH("Moderado",J50)))</formula>
    </cfRule>
    <cfRule type="containsText" dxfId="183" priority="181" operator="containsText" text="Alto">
      <formula>NOT(ISERROR(SEARCH("Alto",J50)))</formula>
    </cfRule>
    <cfRule type="containsText" dxfId="182"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81" priority="154" operator="containsText" text="Moderado">
      <formula>NOT(ISERROR(SEARCH("Moderado",M50)))</formula>
    </cfRule>
    <cfRule type="containsText" dxfId="180" priority="174" operator="containsText" text="Bajo">
      <formula>NOT(ISERROR(SEARCH("Bajo",M50)))</formula>
    </cfRule>
    <cfRule type="containsText" dxfId="179" priority="175" operator="containsText" text="Moderado">
      <formula>NOT(ISERROR(SEARCH("Moderado",M50)))</formula>
    </cfRule>
    <cfRule type="containsText" dxfId="178" priority="176" operator="containsText" text="Alto">
      <formula>NOT(ISERROR(SEARCH("Alto",M50)))</formula>
    </cfRule>
    <cfRule type="containsText" dxfId="177"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76" priority="168" operator="containsText" text="3- Moderado">
      <formula>NOT(ISERROR(SEARCH("3- Moderado",N50)))</formula>
    </cfRule>
    <cfRule type="containsText" dxfId="175" priority="169" operator="containsText" text="6- Moderado">
      <formula>NOT(ISERROR(SEARCH("6- Moderado",N50)))</formula>
    </cfRule>
    <cfRule type="containsText" dxfId="174" priority="170" operator="containsText" text="4- Moderado">
      <formula>NOT(ISERROR(SEARCH("4- Moderado",N50)))</formula>
    </cfRule>
    <cfRule type="containsText" dxfId="173" priority="171" operator="containsText" text="3- Bajo">
      <formula>NOT(ISERROR(SEARCH("3- Bajo",N50)))</formula>
    </cfRule>
    <cfRule type="containsText" dxfId="172" priority="172" operator="containsText" text="4- Bajo">
      <formula>NOT(ISERROR(SEARCH("4- Bajo",N50)))</formula>
    </cfRule>
    <cfRule type="containsText" dxfId="171" priority="173" operator="containsText" text="1- Bajo">
      <formula>NOT(ISERROR(SEARCH("1- Bajo",N50)))</formula>
    </cfRule>
  </conditionalFormatting>
  <conditionalFormatting sqref="H50:H54">
    <cfRule type="containsText" dxfId="170" priority="155" operator="containsText" text="Muy Alta">
      <formula>NOT(ISERROR(SEARCH("Muy Alta",H50)))</formula>
    </cfRule>
    <cfRule type="containsText" dxfId="169" priority="156" operator="containsText" text="Alta">
      <formula>NOT(ISERROR(SEARCH("Alta",H50)))</formula>
    </cfRule>
    <cfRule type="containsText" dxfId="168" priority="157" operator="containsText" text="Muy Alta">
      <formula>NOT(ISERROR(SEARCH("Muy Alta",H50)))</formula>
    </cfRule>
    <cfRule type="containsText" dxfId="167" priority="162" operator="containsText" text="Muy Baja">
      <formula>NOT(ISERROR(SEARCH("Muy Baja",H50)))</formula>
    </cfRule>
    <cfRule type="containsText" dxfId="166" priority="163" operator="containsText" text="Baja">
      <formula>NOT(ISERROR(SEARCH("Baja",H50)))</formula>
    </cfRule>
    <cfRule type="containsText" dxfId="165" priority="164" operator="containsText" text="Media">
      <formula>NOT(ISERROR(SEARCH("Media",H50)))</formula>
    </cfRule>
    <cfRule type="containsText" dxfId="164" priority="165" operator="containsText" text="Alta">
      <formula>NOT(ISERROR(SEARCH("Alta",H50)))</formula>
    </cfRule>
    <cfRule type="containsText" dxfId="163" priority="167" operator="containsText" text="Muy Alta">
      <formula>NOT(ISERROR(SEARCH("Muy Alta",H50)))</formula>
    </cfRule>
  </conditionalFormatting>
  <conditionalFormatting sqref="I50:I54">
    <cfRule type="containsText" dxfId="162" priority="158" operator="containsText" text="Catastrófico">
      <formula>NOT(ISERROR(SEARCH("Catastrófico",I50)))</formula>
    </cfRule>
    <cfRule type="containsText" dxfId="161" priority="159" operator="containsText" text="Mayor">
      <formula>NOT(ISERROR(SEARCH("Mayor",I50)))</formula>
    </cfRule>
    <cfRule type="containsText" dxfId="160" priority="160" operator="containsText" text="Menor">
      <formula>NOT(ISERROR(SEARCH("Menor",I50)))</formula>
    </cfRule>
    <cfRule type="containsText" dxfId="159" priority="161" operator="containsText" text="Leve">
      <formula>NOT(ISERROR(SEARCH("Leve",I50)))</formula>
    </cfRule>
    <cfRule type="containsText" dxfId="158" priority="166" operator="containsText" text="Moderado">
      <formula>NOT(ISERROR(SEARCH("Moderado",I50)))</formula>
    </cfRule>
  </conditionalFormatting>
  <conditionalFormatting sqref="K50:K54">
    <cfRule type="containsText" dxfId="157" priority="153" operator="containsText" text="Media">
      <formula>NOT(ISERROR(SEARCH("Media",K50)))</formula>
    </cfRule>
  </conditionalFormatting>
  <conditionalFormatting sqref="L50:L54">
    <cfRule type="containsText" dxfId="156" priority="152" operator="containsText" text="Moderado">
      <formula>NOT(ISERROR(SEARCH("Moderado",L50)))</formula>
    </cfRule>
  </conditionalFormatting>
  <conditionalFormatting sqref="J50:J54">
    <cfRule type="containsText" dxfId="155" priority="151" operator="containsText" text="Moderado">
      <formula>NOT(ISERROR(SEARCH("Moderado",J50)))</formula>
    </cfRule>
  </conditionalFormatting>
  <conditionalFormatting sqref="J50:J54">
    <cfRule type="containsText" dxfId="154" priority="149" operator="containsText" text="Bajo">
      <formula>NOT(ISERROR(SEARCH("Bajo",J50)))</formula>
    </cfRule>
    <cfRule type="containsText" dxfId="153" priority="150" operator="containsText" text="Extremo">
      <formula>NOT(ISERROR(SEARCH("Extremo",J50)))</formula>
    </cfRule>
  </conditionalFormatting>
  <conditionalFormatting sqref="K50:K54">
    <cfRule type="containsText" dxfId="152" priority="147" operator="containsText" text="Baja">
      <formula>NOT(ISERROR(SEARCH("Baja",K50)))</formula>
    </cfRule>
    <cfRule type="containsText" dxfId="151" priority="148" operator="containsText" text="Muy Baja">
      <formula>NOT(ISERROR(SEARCH("Muy Baja",K50)))</formula>
    </cfRule>
  </conditionalFormatting>
  <conditionalFormatting sqref="K50:K54">
    <cfRule type="containsText" dxfId="150" priority="145" operator="containsText" text="Muy Alta">
      <formula>NOT(ISERROR(SEARCH("Muy Alta",K50)))</formula>
    </cfRule>
    <cfRule type="containsText" dxfId="149" priority="146" operator="containsText" text="Alta">
      <formula>NOT(ISERROR(SEARCH("Alta",K50)))</formula>
    </cfRule>
  </conditionalFormatting>
  <conditionalFormatting sqref="L50:L54">
    <cfRule type="containsText" dxfId="148" priority="141" operator="containsText" text="Catastrófico">
      <formula>NOT(ISERROR(SEARCH("Catastrófico",L50)))</formula>
    </cfRule>
    <cfRule type="containsText" dxfId="147" priority="142" operator="containsText" text="Mayor">
      <formula>NOT(ISERROR(SEARCH("Mayor",L50)))</formula>
    </cfRule>
    <cfRule type="containsText" dxfId="146" priority="143" operator="containsText" text="Menor">
      <formula>NOT(ISERROR(SEARCH("Menor",L50)))</formula>
    </cfRule>
    <cfRule type="containsText" dxfId="145" priority="144" operator="containsText" text="Leve">
      <formula>NOT(ISERROR(SEARCH("Leve",L50)))</formula>
    </cfRule>
  </conditionalFormatting>
  <conditionalFormatting sqref="B50:G50">
    <cfRule type="containsText" dxfId="144" priority="135" operator="containsText" text="3- Moderado">
      <formula>NOT(ISERROR(SEARCH("3- Moderado",B50)))</formula>
    </cfRule>
    <cfRule type="containsText" dxfId="143" priority="136" operator="containsText" text="6- Moderado">
      <formula>NOT(ISERROR(SEARCH("6- Moderado",B50)))</formula>
    </cfRule>
    <cfRule type="containsText" dxfId="142" priority="137" operator="containsText" text="4- Moderado">
      <formula>NOT(ISERROR(SEARCH("4- Moderado",B50)))</formula>
    </cfRule>
    <cfRule type="containsText" dxfId="141" priority="138" operator="containsText" text="3- Bajo">
      <formula>NOT(ISERROR(SEARCH("3- Bajo",B50)))</formula>
    </cfRule>
    <cfRule type="containsText" dxfId="140" priority="139" operator="containsText" text="4- Bajo">
      <formula>NOT(ISERROR(SEARCH("4- Bajo",B50)))</formula>
    </cfRule>
    <cfRule type="containsText" dxfId="139" priority="140" operator="containsText" text="1- Bajo">
      <formula>NOT(ISERROR(SEARCH("1- Bajo",B50)))</formula>
    </cfRule>
  </conditionalFormatting>
  <conditionalFormatting sqref="K55:L55">
    <cfRule type="containsText" dxfId="138" priority="129" operator="containsText" text="3- Moderado">
      <formula>NOT(ISERROR(SEARCH("3- Moderado",K55)))</formula>
    </cfRule>
    <cfRule type="containsText" dxfId="137" priority="130" operator="containsText" text="6- Moderado">
      <formula>NOT(ISERROR(SEARCH("6- Moderado",K55)))</formula>
    </cfRule>
    <cfRule type="containsText" dxfId="136" priority="131" operator="containsText" text="4- Moderado">
      <formula>NOT(ISERROR(SEARCH("4- Moderado",K55)))</formula>
    </cfRule>
    <cfRule type="containsText" dxfId="135" priority="132" operator="containsText" text="3- Bajo">
      <formula>NOT(ISERROR(SEARCH("3- Bajo",K55)))</formula>
    </cfRule>
    <cfRule type="containsText" dxfId="134" priority="133" operator="containsText" text="4- Bajo">
      <formula>NOT(ISERROR(SEARCH("4- Bajo",K55)))</formula>
    </cfRule>
    <cfRule type="containsText" dxfId="133" priority="134" operator="containsText" text="1- Bajo">
      <formula>NOT(ISERROR(SEARCH("1- Bajo",K55)))</formula>
    </cfRule>
  </conditionalFormatting>
  <conditionalFormatting sqref="H55:I55">
    <cfRule type="containsText" dxfId="132" priority="123" operator="containsText" text="3- Moderado">
      <formula>NOT(ISERROR(SEARCH("3- Moderado",H55)))</formula>
    </cfRule>
    <cfRule type="containsText" dxfId="131" priority="124" operator="containsText" text="6- Moderado">
      <formula>NOT(ISERROR(SEARCH("6- Moderado",H55)))</formula>
    </cfRule>
    <cfRule type="containsText" dxfId="130" priority="125" operator="containsText" text="4- Moderado">
      <formula>NOT(ISERROR(SEARCH("4- Moderado",H55)))</formula>
    </cfRule>
    <cfRule type="containsText" dxfId="129" priority="126" operator="containsText" text="3- Bajo">
      <formula>NOT(ISERROR(SEARCH("3- Bajo",H55)))</formula>
    </cfRule>
    <cfRule type="containsText" dxfId="128" priority="127" operator="containsText" text="4- Bajo">
      <formula>NOT(ISERROR(SEARCH("4- Bajo",H55)))</formula>
    </cfRule>
    <cfRule type="containsText" dxfId="127" priority="128" operator="containsText" text="1- Bajo">
      <formula>NOT(ISERROR(SEARCH("1- Bajo",H55)))</formula>
    </cfRule>
  </conditionalFormatting>
  <conditionalFormatting sqref="A55">
    <cfRule type="containsText" dxfId="126" priority="117" operator="containsText" text="3- Moderado">
      <formula>NOT(ISERROR(SEARCH("3- Moderado",A55)))</formula>
    </cfRule>
    <cfRule type="containsText" dxfId="125" priority="118" operator="containsText" text="6- Moderado">
      <formula>NOT(ISERROR(SEARCH("6- Moderado",A55)))</formula>
    </cfRule>
    <cfRule type="containsText" dxfId="124" priority="119" operator="containsText" text="4- Moderado">
      <formula>NOT(ISERROR(SEARCH("4- Moderado",A55)))</formula>
    </cfRule>
    <cfRule type="containsText" dxfId="123" priority="120" operator="containsText" text="3- Bajo">
      <formula>NOT(ISERROR(SEARCH("3- Bajo",A55)))</formula>
    </cfRule>
    <cfRule type="containsText" dxfId="122" priority="121" operator="containsText" text="4- Bajo">
      <formula>NOT(ISERROR(SEARCH("4- Bajo",A55)))</formula>
    </cfRule>
    <cfRule type="containsText" dxfId="121" priority="122" operator="containsText" text="1- Bajo">
      <formula>NOT(ISERROR(SEARCH("1- Bajo",A55)))</formula>
    </cfRule>
  </conditionalFormatting>
  <conditionalFormatting sqref="J55:J59">
    <cfRule type="containsText" dxfId="120" priority="112" operator="containsText" text="Bajo">
      <formula>NOT(ISERROR(SEARCH("Bajo",J55)))</formula>
    </cfRule>
    <cfRule type="containsText" dxfId="119" priority="113" operator="containsText" text="Moderado">
      <formula>NOT(ISERROR(SEARCH("Moderado",J55)))</formula>
    </cfRule>
    <cfRule type="containsText" dxfId="118" priority="114" operator="containsText" text="Alto">
      <formula>NOT(ISERROR(SEARCH("Alto",J55)))</formula>
    </cfRule>
    <cfRule type="containsText" dxfId="117"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16" priority="87" operator="containsText" text="Moderado">
      <formula>NOT(ISERROR(SEARCH("Moderado",M55)))</formula>
    </cfRule>
    <cfRule type="containsText" dxfId="115" priority="107" operator="containsText" text="Bajo">
      <formula>NOT(ISERROR(SEARCH("Bajo",M55)))</formula>
    </cfRule>
    <cfRule type="containsText" dxfId="114" priority="108" operator="containsText" text="Moderado">
      <formula>NOT(ISERROR(SEARCH("Moderado",M55)))</formula>
    </cfRule>
    <cfRule type="containsText" dxfId="113" priority="109" operator="containsText" text="Alto">
      <formula>NOT(ISERROR(SEARCH("Alto",M55)))</formula>
    </cfRule>
    <cfRule type="containsText" dxfId="112"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11" priority="101" operator="containsText" text="3- Moderado">
      <formula>NOT(ISERROR(SEARCH("3- Moderado",N55)))</formula>
    </cfRule>
    <cfRule type="containsText" dxfId="110" priority="102" operator="containsText" text="6- Moderado">
      <formula>NOT(ISERROR(SEARCH("6- Moderado",N55)))</formula>
    </cfRule>
    <cfRule type="containsText" dxfId="109" priority="103" operator="containsText" text="4- Moderado">
      <formula>NOT(ISERROR(SEARCH("4- Moderado",N55)))</formula>
    </cfRule>
    <cfRule type="containsText" dxfId="108" priority="104" operator="containsText" text="3- Bajo">
      <formula>NOT(ISERROR(SEARCH("3- Bajo",N55)))</formula>
    </cfRule>
    <cfRule type="containsText" dxfId="107" priority="105" operator="containsText" text="4- Bajo">
      <formula>NOT(ISERROR(SEARCH("4- Bajo",N55)))</formula>
    </cfRule>
    <cfRule type="containsText" dxfId="106" priority="106" operator="containsText" text="1- Bajo">
      <formula>NOT(ISERROR(SEARCH("1- Bajo",N55)))</formula>
    </cfRule>
  </conditionalFormatting>
  <conditionalFormatting sqref="H55:H59">
    <cfRule type="containsText" dxfId="105" priority="88" operator="containsText" text="Muy Alta">
      <formula>NOT(ISERROR(SEARCH("Muy Alta",H55)))</formula>
    </cfRule>
    <cfRule type="containsText" dxfId="104" priority="89" operator="containsText" text="Alta">
      <formula>NOT(ISERROR(SEARCH("Alta",H55)))</formula>
    </cfRule>
    <cfRule type="containsText" dxfId="103" priority="90" operator="containsText" text="Muy Alta">
      <formula>NOT(ISERROR(SEARCH("Muy Alta",H55)))</formula>
    </cfRule>
    <cfRule type="containsText" dxfId="102" priority="95" operator="containsText" text="Muy Baja">
      <formula>NOT(ISERROR(SEARCH("Muy Baja",H55)))</formula>
    </cfRule>
    <cfRule type="containsText" dxfId="101" priority="96" operator="containsText" text="Baja">
      <formula>NOT(ISERROR(SEARCH("Baja",H55)))</formula>
    </cfRule>
    <cfRule type="containsText" dxfId="100" priority="97" operator="containsText" text="Media">
      <formula>NOT(ISERROR(SEARCH("Media",H55)))</formula>
    </cfRule>
    <cfRule type="containsText" dxfId="99" priority="98" operator="containsText" text="Alta">
      <formula>NOT(ISERROR(SEARCH("Alta",H55)))</formula>
    </cfRule>
    <cfRule type="containsText" dxfId="98" priority="100" operator="containsText" text="Muy Alta">
      <formula>NOT(ISERROR(SEARCH("Muy Alta",H55)))</formula>
    </cfRule>
  </conditionalFormatting>
  <conditionalFormatting sqref="I55:I59">
    <cfRule type="containsText" dxfId="97" priority="91" operator="containsText" text="Catastrófico">
      <formula>NOT(ISERROR(SEARCH("Catastrófico",I55)))</formula>
    </cfRule>
    <cfRule type="containsText" dxfId="96" priority="92" operator="containsText" text="Mayor">
      <formula>NOT(ISERROR(SEARCH("Mayor",I55)))</formula>
    </cfRule>
    <cfRule type="containsText" dxfId="95" priority="93" operator="containsText" text="Menor">
      <formula>NOT(ISERROR(SEARCH("Menor",I55)))</formula>
    </cfRule>
    <cfRule type="containsText" dxfId="94" priority="94" operator="containsText" text="Leve">
      <formula>NOT(ISERROR(SEARCH("Leve",I55)))</formula>
    </cfRule>
    <cfRule type="containsText" dxfId="93" priority="99" operator="containsText" text="Moderado">
      <formula>NOT(ISERROR(SEARCH("Moderado",I55)))</formula>
    </cfRule>
  </conditionalFormatting>
  <conditionalFormatting sqref="K55:K59">
    <cfRule type="containsText" dxfId="92" priority="86" operator="containsText" text="Media">
      <formula>NOT(ISERROR(SEARCH("Media",K55)))</formula>
    </cfRule>
  </conditionalFormatting>
  <conditionalFormatting sqref="L55:L59">
    <cfRule type="containsText" dxfId="91" priority="85" operator="containsText" text="Moderado">
      <formula>NOT(ISERROR(SEARCH("Moderado",L55)))</formula>
    </cfRule>
  </conditionalFormatting>
  <conditionalFormatting sqref="J55:J59">
    <cfRule type="containsText" dxfId="90" priority="84" operator="containsText" text="Moderado">
      <formula>NOT(ISERROR(SEARCH("Moderado",J55)))</formula>
    </cfRule>
  </conditionalFormatting>
  <conditionalFormatting sqref="J55:J59">
    <cfRule type="containsText" dxfId="89" priority="82" operator="containsText" text="Bajo">
      <formula>NOT(ISERROR(SEARCH("Bajo",J55)))</formula>
    </cfRule>
    <cfRule type="containsText" dxfId="88" priority="83" operator="containsText" text="Extremo">
      <formula>NOT(ISERROR(SEARCH("Extremo",J55)))</formula>
    </cfRule>
  </conditionalFormatting>
  <conditionalFormatting sqref="K55:K59">
    <cfRule type="containsText" dxfId="87" priority="80" operator="containsText" text="Baja">
      <formula>NOT(ISERROR(SEARCH("Baja",K55)))</formula>
    </cfRule>
    <cfRule type="containsText" dxfId="86" priority="81" operator="containsText" text="Muy Baja">
      <formula>NOT(ISERROR(SEARCH("Muy Baja",K55)))</formula>
    </cfRule>
  </conditionalFormatting>
  <conditionalFormatting sqref="K55:K59">
    <cfRule type="containsText" dxfId="85" priority="78" operator="containsText" text="Muy Alta">
      <formula>NOT(ISERROR(SEARCH("Muy Alta",K55)))</formula>
    </cfRule>
    <cfRule type="containsText" dxfId="84" priority="79" operator="containsText" text="Alta">
      <formula>NOT(ISERROR(SEARCH("Alta",K55)))</formula>
    </cfRule>
  </conditionalFormatting>
  <conditionalFormatting sqref="L55:L59">
    <cfRule type="containsText" dxfId="83" priority="74" operator="containsText" text="Catastrófico">
      <formula>NOT(ISERROR(SEARCH("Catastrófico",L55)))</formula>
    </cfRule>
    <cfRule type="containsText" dxfId="82" priority="75" operator="containsText" text="Mayor">
      <formula>NOT(ISERROR(SEARCH("Mayor",L55)))</formula>
    </cfRule>
    <cfRule type="containsText" dxfId="81" priority="76" operator="containsText" text="Menor">
      <formula>NOT(ISERROR(SEARCH("Menor",L55)))</formula>
    </cfRule>
    <cfRule type="containsText" dxfId="80" priority="77" operator="containsText" text="Leve">
      <formula>NOT(ISERROR(SEARCH("Leve",L55)))</formula>
    </cfRule>
  </conditionalFormatting>
  <conditionalFormatting sqref="B55:G55">
    <cfRule type="containsText" dxfId="79" priority="68" operator="containsText" text="3- Moderado">
      <formula>NOT(ISERROR(SEARCH("3- Moderado",B55)))</formula>
    </cfRule>
    <cfRule type="containsText" dxfId="78" priority="69" operator="containsText" text="6- Moderado">
      <formula>NOT(ISERROR(SEARCH("6- Moderado",B55)))</formula>
    </cfRule>
    <cfRule type="containsText" dxfId="77" priority="70" operator="containsText" text="4- Moderado">
      <formula>NOT(ISERROR(SEARCH("4- Moderado",B55)))</formula>
    </cfRule>
    <cfRule type="containsText" dxfId="76" priority="71" operator="containsText" text="3- Bajo">
      <formula>NOT(ISERROR(SEARCH("3- Bajo",B55)))</formula>
    </cfRule>
    <cfRule type="containsText" dxfId="75" priority="72" operator="containsText" text="4- Bajo">
      <formula>NOT(ISERROR(SEARCH("4- Bajo",B55)))</formula>
    </cfRule>
    <cfRule type="containsText" dxfId="74" priority="73" operator="containsText" text="1- Bajo">
      <formula>NOT(ISERROR(SEARCH("1- Bajo",B55)))</formula>
    </cfRule>
  </conditionalFormatting>
  <conditionalFormatting sqref="K60:L60">
    <cfRule type="containsText" dxfId="73" priority="62" operator="containsText" text="3- Moderado">
      <formula>NOT(ISERROR(SEARCH("3- Moderado",K60)))</formula>
    </cfRule>
    <cfRule type="containsText" dxfId="72" priority="63" operator="containsText" text="6- Moderado">
      <formula>NOT(ISERROR(SEARCH("6- Moderado",K60)))</formula>
    </cfRule>
    <cfRule type="containsText" dxfId="71" priority="64" operator="containsText" text="4- Moderado">
      <formula>NOT(ISERROR(SEARCH("4- Moderado",K60)))</formula>
    </cfRule>
    <cfRule type="containsText" dxfId="70" priority="65" operator="containsText" text="3- Bajo">
      <formula>NOT(ISERROR(SEARCH("3- Bajo",K60)))</formula>
    </cfRule>
    <cfRule type="containsText" dxfId="69" priority="66" operator="containsText" text="4- Bajo">
      <formula>NOT(ISERROR(SEARCH("4- Bajo",K60)))</formula>
    </cfRule>
    <cfRule type="containsText" dxfId="68" priority="67" operator="containsText" text="1- Bajo">
      <formula>NOT(ISERROR(SEARCH("1- Bajo",K60)))</formula>
    </cfRule>
  </conditionalFormatting>
  <conditionalFormatting sqref="H60:I60">
    <cfRule type="containsText" dxfId="67" priority="56" operator="containsText" text="3- Moderado">
      <formula>NOT(ISERROR(SEARCH("3- Moderado",H60)))</formula>
    </cfRule>
    <cfRule type="containsText" dxfId="66" priority="57" operator="containsText" text="6- Moderado">
      <formula>NOT(ISERROR(SEARCH("6- Moderado",H60)))</formula>
    </cfRule>
    <cfRule type="containsText" dxfId="65" priority="58" operator="containsText" text="4- Moderado">
      <formula>NOT(ISERROR(SEARCH("4- Moderado",H60)))</formula>
    </cfRule>
    <cfRule type="containsText" dxfId="64" priority="59" operator="containsText" text="3- Bajo">
      <formula>NOT(ISERROR(SEARCH("3- Bajo",H60)))</formula>
    </cfRule>
    <cfRule type="containsText" dxfId="63" priority="60" operator="containsText" text="4- Bajo">
      <formula>NOT(ISERROR(SEARCH("4- Bajo",H60)))</formula>
    </cfRule>
    <cfRule type="containsText" dxfId="62" priority="61" operator="containsText" text="1- Bajo">
      <formula>NOT(ISERROR(SEARCH("1- Bajo",H60)))</formula>
    </cfRule>
  </conditionalFormatting>
  <conditionalFormatting sqref="A60">
    <cfRule type="containsText" dxfId="61" priority="50" operator="containsText" text="3- Moderado">
      <formula>NOT(ISERROR(SEARCH("3- Moderado",A60)))</formula>
    </cfRule>
    <cfRule type="containsText" dxfId="60" priority="51" operator="containsText" text="6- Moderado">
      <formula>NOT(ISERROR(SEARCH("6- Moderado",A60)))</formula>
    </cfRule>
    <cfRule type="containsText" dxfId="59" priority="52" operator="containsText" text="4- Moderado">
      <formula>NOT(ISERROR(SEARCH("4- Moderado",A60)))</formula>
    </cfRule>
    <cfRule type="containsText" dxfId="58" priority="53" operator="containsText" text="3- Bajo">
      <formula>NOT(ISERROR(SEARCH("3- Bajo",A60)))</formula>
    </cfRule>
    <cfRule type="containsText" dxfId="57" priority="54" operator="containsText" text="4- Bajo">
      <formula>NOT(ISERROR(SEARCH("4- Bajo",A60)))</formula>
    </cfRule>
    <cfRule type="containsText" dxfId="56" priority="55" operator="containsText" text="1- Bajo">
      <formula>NOT(ISERROR(SEARCH("1- Bajo",A60)))</formula>
    </cfRule>
  </conditionalFormatting>
  <conditionalFormatting sqref="J60:J64">
    <cfRule type="containsText" dxfId="55" priority="45" operator="containsText" text="Bajo">
      <formula>NOT(ISERROR(SEARCH("Bajo",J60)))</formula>
    </cfRule>
    <cfRule type="containsText" dxfId="54" priority="46" operator="containsText" text="Moderado">
      <formula>NOT(ISERROR(SEARCH("Moderado",J60)))</formula>
    </cfRule>
    <cfRule type="containsText" dxfId="53" priority="47" operator="containsText" text="Alto">
      <formula>NOT(ISERROR(SEARCH("Alto",J60)))</formula>
    </cfRule>
    <cfRule type="containsText" dxfId="52" priority="48" operator="containsText" text="Extremo">
      <formula>NOT(ISERROR(SEARCH("Extremo",J60)))</formula>
    </cfRule>
    <cfRule type="colorScale" priority="49">
      <colorScale>
        <cfvo type="min"/>
        <cfvo type="max"/>
        <color rgb="FFFF7128"/>
        <color rgb="FFFFEF9C"/>
      </colorScale>
    </cfRule>
  </conditionalFormatting>
  <conditionalFormatting sqref="M60:M64">
    <cfRule type="containsText" dxfId="51" priority="20" operator="containsText" text="Moderado">
      <formula>NOT(ISERROR(SEARCH("Moderado",M60)))</formula>
    </cfRule>
    <cfRule type="containsText" dxfId="50" priority="40" operator="containsText" text="Bajo">
      <formula>NOT(ISERROR(SEARCH("Bajo",M60)))</formula>
    </cfRule>
    <cfRule type="containsText" dxfId="49" priority="41" operator="containsText" text="Moderado">
      <formula>NOT(ISERROR(SEARCH("Moderado",M60)))</formula>
    </cfRule>
    <cfRule type="containsText" dxfId="48" priority="42" operator="containsText" text="Alto">
      <formula>NOT(ISERROR(SEARCH("Alto",M60)))</formula>
    </cfRule>
    <cfRule type="containsText" dxfId="47" priority="43" operator="containsText" text="Extremo">
      <formula>NOT(ISERROR(SEARCH("Extremo",M60)))</formula>
    </cfRule>
    <cfRule type="colorScale" priority="44">
      <colorScale>
        <cfvo type="min"/>
        <cfvo type="max"/>
        <color rgb="FFFF7128"/>
        <color rgb="FFFFEF9C"/>
      </colorScale>
    </cfRule>
  </conditionalFormatting>
  <conditionalFormatting sqref="N60">
    <cfRule type="containsText" dxfId="46" priority="34" operator="containsText" text="3- Moderado">
      <formula>NOT(ISERROR(SEARCH("3- Moderado",N60)))</formula>
    </cfRule>
    <cfRule type="containsText" dxfId="45" priority="35" operator="containsText" text="6- Moderado">
      <formula>NOT(ISERROR(SEARCH("6- Moderado",N60)))</formula>
    </cfRule>
    <cfRule type="containsText" dxfId="44" priority="36" operator="containsText" text="4- Moderado">
      <formula>NOT(ISERROR(SEARCH("4- Moderado",N60)))</formula>
    </cfRule>
    <cfRule type="containsText" dxfId="43" priority="37" operator="containsText" text="3- Bajo">
      <formula>NOT(ISERROR(SEARCH("3- Bajo",N60)))</formula>
    </cfRule>
    <cfRule type="containsText" dxfId="42" priority="38" operator="containsText" text="4- Bajo">
      <formula>NOT(ISERROR(SEARCH("4- Bajo",N60)))</formula>
    </cfRule>
    <cfRule type="containsText" dxfId="41" priority="39" operator="containsText" text="1- Bajo">
      <formula>NOT(ISERROR(SEARCH("1- Bajo",N60)))</formula>
    </cfRule>
  </conditionalFormatting>
  <conditionalFormatting sqref="H60:H64">
    <cfRule type="containsText" dxfId="40" priority="21" operator="containsText" text="Muy Alta">
      <formula>NOT(ISERROR(SEARCH("Muy Alta",H60)))</formula>
    </cfRule>
    <cfRule type="containsText" dxfId="39" priority="22" operator="containsText" text="Alta">
      <formula>NOT(ISERROR(SEARCH("Alta",H60)))</formula>
    </cfRule>
    <cfRule type="containsText" dxfId="38" priority="23" operator="containsText" text="Muy Alta">
      <formula>NOT(ISERROR(SEARCH("Muy Alta",H60)))</formula>
    </cfRule>
    <cfRule type="containsText" dxfId="37" priority="28" operator="containsText" text="Muy Baja">
      <formula>NOT(ISERROR(SEARCH("Muy Baja",H60)))</formula>
    </cfRule>
    <cfRule type="containsText" dxfId="36" priority="29" operator="containsText" text="Baja">
      <formula>NOT(ISERROR(SEARCH("Baja",H60)))</formula>
    </cfRule>
    <cfRule type="containsText" dxfId="35" priority="30" operator="containsText" text="Media">
      <formula>NOT(ISERROR(SEARCH("Media",H60)))</formula>
    </cfRule>
    <cfRule type="containsText" dxfId="34" priority="31" operator="containsText" text="Alta">
      <formula>NOT(ISERROR(SEARCH("Alta",H60)))</formula>
    </cfRule>
    <cfRule type="containsText" dxfId="33" priority="33" operator="containsText" text="Muy Alta">
      <formula>NOT(ISERROR(SEARCH("Muy Alta",H60)))</formula>
    </cfRule>
  </conditionalFormatting>
  <conditionalFormatting sqref="I60:I64">
    <cfRule type="containsText" dxfId="32" priority="24" operator="containsText" text="Catastrófico">
      <formula>NOT(ISERROR(SEARCH("Catastrófico",I60)))</formula>
    </cfRule>
    <cfRule type="containsText" dxfId="31" priority="25" operator="containsText" text="Mayor">
      <formula>NOT(ISERROR(SEARCH("Mayor",I60)))</formula>
    </cfRule>
    <cfRule type="containsText" dxfId="30" priority="26" operator="containsText" text="Menor">
      <formula>NOT(ISERROR(SEARCH("Menor",I60)))</formula>
    </cfRule>
    <cfRule type="containsText" dxfId="29" priority="27" operator="containsText" text="Leve">
      <formula>NOT(ISERROR(SEARCH("Leve",I60)))</formula>
    </cfRule>
    <cfRule type="containsText" dxfId="28" priority="32" operator="containsText" text="Moderado">
      <formula>NOT(ISERROR(SEARCH("Moderado",I60)))</formula>
    </cfRule>
  </conditionalFormatting>
  <conditionalFormatting sqref="K60:K64">
    <cfRule type="containsText" dxfId="27" priority="19" operator="containsText" text="Media">
      <formula>NOT(ISERROR(SEARCH("Media",K60)))</formula>
    </cfRule>
  </conditionalFormatting>
  <conditionalFormatting sqref="L60:L64">
    <cfRule type="containsText" dxfId="26" priority="18" operator="containsText" text="Moderado">
      <formula>NOT(ISERROR(SEARCH("Moderado",L60)))</formula>
    </cfRule>
  </conditionalFormatting>
  <conditionalFormatting sqref="J60:J64">
    <cfRule type="containsText" dxfId="25" priority="17" operator="containsText" text="Moderado">
      <formula>NOT(ISERROR(SEARCH("Moderado",J60)))</formula>
    </cfRule>
  </conditionalFormatting>
  <conditionalFormatting sqref="J60:J64">
    <cfRule type="containsText" dxfId="24" priority="15" operator="containsText" text="Bajo">
      <formula>NOT(ISERROR(SEARCH("Bajo",J60)))</formula>
    </cfRule>
    <cfRule type="containsText" dxfId="23" priority="16" operator="containsText" text="Extremo">
      <formula>NOT(ISERROR(SEARCH("Extremo",J60)))</formula>
    </cfRule>
  </conditionalFormatting>
  <conditionalFormatting sqref="K60:K64">
    <cfRule type="containsText" dxfId="22" priority="13" operator="containsText" text="Baja">
      <formula>NOT(ISERROR(SEARCH("Baja",K60)))</formula>
    </cfRule>
    <cfRule type="containsText" dxfId="21" priority="14" operator="containsText" text="Muy Baja">
      <formula>NOT(ISERROR(SEARCH("Muy Baja",K60)))</formula>
    </cfRule>
  </conditionalFormatting>
  <conditionalFormatting sqref="K60:K64">
    <cfRule type="containsText" dxfId="20" priority="11" operator="containsText" text="Muy Alta">
      <formula>NOT(ISERROR(SEARCH("Muy Alta",K60)))</formula>
    </cfRule>
    <cfRule type="containsText" dxfId="19" priority="12" operator="containsText" text="Alta">
      <formula>NOT(ISERROR(SEARCH("Alta",K60)))</formula>
    </cfRule>
  </conditionalFormatting>
  <conditionalFormatting sqref="L60:L64">
    <cfRule type="containsText" dxfId="18" priority="7" operator="containsText" text="Catastrófico">
      <formula>NOT(ISERROR(SEARCH("Catastrófico",L60)))</formula>
    </cfRule>
    <cfRule type="containsText" dxfId="17" priority="8" operator="containsText" text="Mayor">
      <formula>NOT(ISERROR(SEARCH("Mayor",L60)))</formula>
    </cfRule>
    <cfRule type="containsText" dxfId="16" priority="9" operator="containsText" text="Menor">
      <formula>NOT(ISERROR(SEARCH("Menor",L60)))</formula>
    </cfRule>
    <cfRule type="containsText" dxfId="15" priority="10" operator="containsText" text="Leve">
      <formula>NOT(ISERROR(SEARCH("Leve",L60)))</formula>
    </cfRule>
  </conditionalFormatting>
  <conditionalFormatting sqref="B60:G60">
    <cfRule type="containsText" dxfId="14" priority="1" operator="containsText" text="3- Moderado">
      <formula>NOT(ISERROR(SEARCH("3- Moderado",B60)))</formula>
    </cfRule>
    <cfRule type="containsText" dxfId="13" priority="2" operator="containsText" text="6- Moderado">
      <formula>NOT(ISERROR(SEARCH("6- Moderado",B60)))</formula>
    </cfRule>
    <cfRule type="containsText" dxfId="12" priority="3" operator="containsText" text="4- Moderado">
      <formula>NOT(ISERROR(SEARCH("4- Moderado",B60)))</formula>
    </cfRule>
    <cfRule type="containsText" dxfId="11" priority="4" operator="containsText" text="3- Bajo">
      <formula>NOT(ISERROR(SEARCH("3- Bajo",B60)))</formula>
    </cfRule>
    <cfRule type="containsText" dxfId="10" priority="5" operator="containsText" text="4- Bajo">
      <formula>NOT(ISERROR(SEARCH("4- Bajo",B60)))</formula>
    </cfRule>
    <cfRule type="containsText" dxfId="9" priority="6" operator="containsText" text="1- Bajo">
      <formula>NOT(ISERROR(SEARCH("1- Bajo",B60)))</formula>
    </cfRule>
  </conditionalFormatting>
  <dataValidations count="7">
    <dataValidation allowBlank="1" showInputMessage="1" showErrorMessage="1" prompt="seleccionar si el responsable de ejecutar las acciones es el nivel central" sqref="Q8:R8" xr:uid="{A0D5448E-CBED-4CBC-A243-88ECED9290D1}"/>
    <dataValidation allowBlank="1" showInputMessage="1" showErrorMessage="1" prompt="Seleccionar si el responsable es el responsable de las acciones es el nivel central" sqref="P7:P8" xr:uid="{64685C82-4CAA-4B73-B679-0620966EA389}"/>
    <dataValidation allowBlank="1" showInputMessage="1" showErrorMessage="1" prompt="Describir las actividades que se van a desarrollar para el proyecto" sqref="O7" xr:uid="{9F552C47-5C0C-484D-A841-D7AD14589D13}"/>
    <dataValidation allowBlank="1" showInputMessage="1" showErrorMessage="1" prompt="El grado de afectación puede ser " sqref="I8" xr:uid="{EE655875-C64F-4C4F-9CB2-271D7AC7E348}"/>
    <dataValidation allowBlank="1" showInputMessage="1" showErrorMessage="1" prompt="Que tan factible es que materialize el riesgo?" sqref="H8" xr:uid="{4E56A289-B2F8-4107-B378-1446955F7314}"/>
    <dataValidation allowBlank="1" showInputMessage="1" showErrorMessage="1" prompt="Registrar qué factor  que ocasina el riesgo: un facot identtficado el contexto._x000a_O  personas, recursos, estilo de direccion , factores externos, , codiciones ambientales" sqref="F8:G8" xr:uid="{6BD1488B-6051-4862-A3C5-7C7E7D474AFE}"/>
    <dataValidation allowBlank="1" showInputMessage="1" showErrorMessage="1" prompt="Seleccionar el tipo de riesgo teniendo en cuenta que  factor organizaconal afecta. Ver explicacion en hoja " sqref="E8" xr:uid="{891F8EDB-2A2E-4776-BC5C-B06A1ED84F6D}"/>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B1:H41"/>
  <sheetViews>
    <sheetView topLeftCell="B32" zoomScale="112" zoomScaleNormal="112" workbookViewId="0">
      <selection activeCell="C32" sqref="C32:D32"/>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91" t="s">
        <v>68</v>
      </c>
      <c r="C2" s="392"/>
      <c r="D2" s="392"/>
      <c r="E2" s="392"/>
      <c r="F2" s="392"/>
      <c r="G2" s="392"/>
      <c r="H2" s="393"/>
    </row>
    <row r="3" spans="2:8" ht="16.5">
      <c r="B3" s="394" t="s">
        <v>69</v>
      </c>
      <c r="C3" s="395"/>
      <c r="D3" s="395"/>
      <c r="E3" s="395"/>
      <c r="F3" s="395"/>
      <c r="G3" s="395"/>
      <c r="H3" s="396"/>
    </row>
    <row r="4" spans="2:8" ht="88.5" customHeight="1">
      <c r="B4" s="397" t="s">
        <v>421</v>
      </c>
      <c r="C4" s="398"/>
      <c r="D4" s="398"/>
      <c r="E4" s="398"/>
      <c r="F4" s="398"/>
      <c r="G4" s="398"/>
      <c r="H4" s="399"/>
    </row>
    <row r="5" spans="2:8" ht="16.5">
      <c r="B5" s="8"/>
      <c r="C5" s="9"/>
      <c r="D5" s="9"/>
      <c r="E5" s="9"/>
      <c r="F5" s="9"/>
      <c r="G5" s="9"/>
      <c r="H5" s="10"/>
    </row>
    <row r="6" spans="2:8" ht="16.5" customHeight="1">
      <c r="B6" s="400" t="s">
        <v>382</v>
      </c>
      <c r="C6" s="401"/>
      <c r="D6" s="401"/>
      <c r="E6" s="401"/>
      <c r="F6" s="401"/>
      <c r="G6" s="401"/>
      <c r="H6" s="402"/>
    </row>
    <row r="7" spans="2:8" ht="44.25" customHeight="1">
      <c r="B7" s="400"/>
      <c r="C7" s="401"/>
      <c r="D7" s="401"/>
      <c r="E7" s="401"/>
      <c r="F7" s="401"/>
      <c r="G7" s="401"/>
      <c r="H7" s="402"/>
    </row>
    <row r="8" spans="2:8" ht="15.75" thickBot="1">
      <c r="B8" s="11"/>
      <c r="C8" s="12"/>
      <c r="D8" s="13"/>
      <c r="E8" s="14"/>
      <c r="F8" s="14"/>
      <c r="G8" s="15"/>
      <c r="H8" s="16"/>
    </row>
    <row r="9" spans="2:8" ht="15.75" thickTop="1">
      <c r="B9" s="11"/>
      <c r="C9" s="403" t="s">
        <v>70</v>
      </c>
      <c r="D9" s="404"/>
      <c r="E9" s="405" t="s">
        <v>71</v>
      </c>
      <c r="F9" s="406"/>
      <c r="G9" s="12"/>
      <c r="H9" s="16"/>
    </row>
    <row r="10" spans="2:8" ht="35.25" customHeight="1">
      <c r="B10" s="11"/>
      <c r="C10" s="407" t="s">
        <v>72</v>
      </c>
      <c r="D10" s="408"/>
      <c r="E10" s="409" t="s">
        <v>73</v>
      </c>
      <c r="F10" s="410"/>
      <c r="G10" s="12"/>
      <c r="H10" s="16"/>
    </row>
    <row r="11" spans="2:8" ht="17.25" customHeight="1">
      <c r="B11" s="11"/>
      <c r="C11" s="407" t="s">
        <v>74</v>
      </c>
      <c r="D11" s="408"/>
      <c r="E11" s="409" t="s">
        <v>75</v>
      </c>
      <c r="F11" s="410"/>
      <c r="G11" s="12"/>
      <c r="H11" s="16"/>
    </row>
    <row r="12" spans="2:8" ht="19.5" customHeight="1">
      <c r="B12" s="11"/>
      <c r="C12" s="407" t="s">
        <v>76</v>
      </c>
      <c r="D12" s="408"/>
      <c r="E12" s="409" t="s">
        <v>77</v>
      </c>
      <c r="F12" s="410"/>
      <c r="G12" s="12"/>
      <c r="H12" s="16"/>
    </row>
    <row r="13" spans="2:8" ht="27" customHeight="1">
      <c r="B13" s="11"/>
      <c r="C13" s="407" t="s">
        <v>78</v>
      </c>
      <c r="D13" s="408"/>
      <c r="E13" s="409" t="s">
        <v>172</v>
      </c>
      <c r="F13" s="410"/>
      <c r="G13" s="12"/>
      <c r="H13" s="16"/>
    </row>
    <row r="14" spans="2:8" ht="34.5" customHeight="1">
      <c r="B14" s="11"/>
      <c r="C14" s="411" t="s">
        <v>8</v>
      </c>
      <c r="D14" s="412"/>
      <c r="E14" s="413" t="s">
        <v>383</v>
      </c>
      <c r="F14" s="414"/>
      <c r="G14" s="12"/>
      <c r="H14" s="16"/>
    </row>
    <row r="15" spans="2:8" ht="27.75" customHeight="1">
      <c r="B15" s="11"/>
      <c r="C15" s="411" t="s">
        <v>9</v>
      </c>
      <c r="D15" s="412"/>
      <c r="E15" s="413" t="s">
        <v>79</v>
      </c>
      <c r="F15" s="414"/>
      <c r="G15" s="12"/>
      <c r="H15" s="16"/>
    </row>
    <row r="16" spans="2:8" ht="28.5" customHeight="1">
      <c r="B16" s="11"/>
      <c r="C16" s="411" t="s">
        <v>10</v>
      </c>
      <c r="D16" s="412"/>
      <c r="E16" s="413" t="s">
        <v>80</v>
      </c>
      <c r="F16" s="414"/>
      <c r="G16" s="12"/>
      <c r="H16" s="16"/>
    </row>
    <row r="17" spans="2:8" ht="72.75" customHeight="1">
      <c r="B17" s="11"/>
      <c r="C17" s="411" t="s">
        <v>11</v>
      </c>
      <c r="D17" s="412"/>
      <c r="E17" s="413" t="s">
        <v>384</v>
      </c>
      <c r="F17" s="414"/>
      <c r="G17" s="12"/>
      <c r="H17" s="16"/>
    </row>
    <row r="18" spans="2:8" ht="64.5" customHeight="1">
      <c r="B18" s="11"/>
      <c r="C18" s="411" t="s">
        <v>12</v>
      </c>
      <c r="D18" s="412"/>
      <c r="E18" s="413" t="s">
        <v>422</v>
      </c>
      <c r="F18" s="414"/>
      <c r="G18" s="12"/>
      <c r="H18" s="16"/>
    </row>
    <row r="19" spans="2:8" ht="71.25" customHeight="1">
      <c r="B19" s="11"/>
      <c r="C19" s="411" t="s">
        <v>81</v>
      </c>
      <c r="D19" s="412"/>
      <c r="E19" s="413" t="s">
        <v>423</v>
      </c>
      <c r="F19" s="414"/>
      <c r="G19" s="12"/>
      <c r="H19" s="16"/>
    </row>
    <row r="20" spans="2:8" ht="55.5" customHeight="1">
      <c r="B20" s="11"/>
      <c r="C20" s="415" t="s">
        <v>82</v>
      </c>
      <c r="D20" s="416"/>
      <c r="E20" s="413" t="s">
        <v>424</v>
      </c>
      <c r="F20" s="414"/>
      <c r="G20" s="12"/>
      <c r="H20" s="16"/>
    </row>
    <row r="21" spans="2:8" ht="42" customHeight="1">
      <c r="B21" s="11"/>
      <c r="C21" s="415" t="s">
        <v>18</v>
      </c>
      <c r="D21" s="416"/>
      <c r="E21" s="413" t="s">
        <v>425</v>
      </c>
      <c r="F21" s="414"/>
      <c r="G21" s="12"/>
      <c r="H21" s="16"/>
    </row>
    <row r="22" spans="2:8" ht="59.25" customHeight="1">
      <c r="B22" s="11"/>
      <c r="C22" s="415" t="s">
        <v>20</v>
      </c>
      <c r="D22" s="416"/>
      <c r="E22" s="413" t="s">
        <v>385</v>
      </c>
      <c r="F22" s="414"/>
      <c r="G22" s="12"/>
      <c r="H22" s="16"/>
    </row>
    <row r="23" spans="2:8" ht="23.25" customHeight="1">
      <c r="B23" s="11"/>
      <c r="C23" s="415" t="s">
        <v>21</v>
      </c>
      <c r="D23" s="416"/>
      <c r="E23" s="413" t="s">
        <v>426</v>
      </c>
      <c r="F23" s="414"/>
      <c r="G23" s="12"/>
      <c r="H23" s="16"/>
    </row>
    <row r="24" spans="2:8" ht="30.75" customHeight="1">
      <c r="B24" s="11"/>
      <c r="C24" s="415" t="s">
        <v>83</v>
      </c>
      <c r="D24" s="416"/>
      <c r="E24" s="413" t="s">
        <v>427</v>
      </c>
      <c r="F24" s="414"/>
      <c r="G24" s="12"/>
      <c r="H24" s="16"/>
    </row>
    <row r="25" spans="2:8" ht="33" customHeight="1">
      <c r="B25" s="11"/>
      <c r="C25" s="415" t="s">
        <v>84</v>
      </c>
      <c r="D25" s="416"/>
      <c r="E25" s="413" t="s">
        <v>428</v>
      </c>
      <c r="F25" s="414"/>
      <c r="G25" s="12"/>
      <c r="H25" s="16"/>
    </row>
    <row r="26" spans="2:8" ht="30" customHeight="1">
      <c r="B26" s="11"/>
      <c r="C26" s="415" t="s">
        <v>85</v>
      </c>
      <c r="D26" s="416"/>
      <c r="E26" s="413" t="s">
        <v>429</v>
      </c>
      <c r="F26" s="414"/>
      <c r="G26" s="12"/>
      <c r="H26" s="16"/>
    </row>
    <row r="27" spans="2:8" ht="35.25" customHeight="1">
      <c r="B27" s="11"/>
      <c r="C27" s="415" t="s">
        <v>86</v>
      </c>
      <c r="D27" s="416"/>
      <c r="E27" s="413" t="s">
        <v>430</v>
      </c>
      <c r="F27" s="414"/>
      <c r="G27" s="12"/>
      <c r="H27" s="16"/>
    </row>
    <row r="28" spans="2:8" ht="31.5" customHeight="1">
      <c r="B28" s="11"/>
      <c r="C28" s="415" t="s">
        <v>87</v>
      </c>
      <c r="D28" s="416"/>
      <c r="E28" s="413" t="s">
        <v>431</v>
      </c>
      <c r="F28" s="414"/>
      <c r="G28" s="12"/>
      <c r="H28" s="16"/>
    </row>
    <row r="29" spans="2:8" ht="35.25" customHeight="1">
      <c r="B29" s="11"/>
      <c r="C29" s="415" t="s">
        <v>88</v>
      </c>
      <c r="D29" s="416"/>
      <c r="E29" s="413" t="s">
        <v>432</v>
      </c>
      <c r="F29" s="414"/>
      <c r="G29" s="12"/>
      <c r="H29" s="16"/>
    </row>
    <row r="30" spans="2:8" ht="59.25" customHeight="1">
      <c r="B30" s="11"/>
      <c r="C30" s="415" t="s">
        <v>89</v>
      </c>
      <c r="D30" s="416"/>
      <c r="E30" s="413" t="s">
        <v>433</v>
      </c>
      <c r="F30" s="414"/>
      <c r="G30" s="12"/>
      <c r="H30" s="16"/>
    </row>
    <row r="31" spans="2:8" ht="57" customHeight="1">
      <c r="B31" s="11"/>
      <c r="C31" s="415" t="s">
        <v>25</v>
      </c>
      <c r="D31" s="416"/>
      <c r="E31" s="413" t="s">
        <v>434</v>
      </c>
      <c r="F31" s="414"/>
      <c r="G31" s="12"/>
      <c r="H31" s="16"/>
    </row>
    <row r="32" spans="2:8" ht="82.5" customHeight="1">
      <c r="B32" s="11"/>
      <c r="C32" s="415" t="s">
        <v>90</v>
      </c>
      <c r="D32" s="416"/>
      <c r="E32" s="413" t="s">
        <v>91</v>
      </c>
      <c r="F32" s="414"/>
      <c r="G32" s="12"/>
      <c r="H32" s="16"/>
    </row>
    <row r="33" spans="2:8" ht="46.5" customHeight="1">
      <c r="B33" s="11"/>
      <c r="C33" s="415" t="s">
        <v>30</v>
      </c>
      <c r="D33" s="416"/>
      <c r="E33" s="413" t="s">
        <v>435</v>
      </c>
      <c r="F33" s="414"/>
      <c r="G33" s="12"/>
      <c r="H33" s="16"/>
    </row>
    <row r="34" spans="2:8" ht="6.75" customHeight="1" thickBot="1">
      <c r="B34" s="11"/>
      <c r="C34" s="423"/>
      <c r="D34" s="424"/>
      <c r="E34" s="425"/>
      <c r="F34" s="426"/>
      <c r="G34" s="12"/>
      <c r="H34" s="16"/>
    </row>
    <row r="35" spans="2:8" ht="15.75" thickTop="1">
      <c r="B35" s="11"/>
      <c r="C35" s="17"/>
      <c r="D35" s="17"/>
      <c r="E35" s="18"/>
      <c r="F35" s="18"/>
      <c r="G35" s="12"/>
      <c r="H35" s="16"/>
    </row>
    <row r="36" spans="2:8" ht="21" customHeight="1">
      <c r="B36" s="417" t="s">
        <v>386</v>
      </c>
      <c r="C36" s="418"/>
      <c r="D36" s="418"/>
      <c r="E36" s="418"/>
      <c r="F36" s="418"/>
      <c r="G36" s="418"/>
      <c r="H36" s="419"/>
    </row>
    <row r="37" spans="2:8" ht="20.25" customHeight="1">
      <c r="B37" s="417" t="s">
        <v>387</v>
      </c>
      <c r="C37" s="418"/>
      <c r="D37" s="418"/>
      <c r="E37" s="418"/>
      <c r="F37" s="418"/>
      <c r="G37" s="418"/>
      <c r="H37" s="419"/>
    </row>
    <row r="38" spans="2:8" ht="20.25" customHeight="1">
      <c r="B38" s="417" t="s">
        <v>388</v>
      </c>
      <c r="C38" s="418"/>
      <c r="D38" s="418"/>
      <c r="E38" s="418"/>
      <c r="F38" s="418"/>
      <c r="G38" s="418"/>
      <c r="H38" s="419"/>
    </row>
    <row r="39" spans="2:8" ht="21.75" customHeight="1">
      <c r="B39" s="417" t="s">
        <v>389</v>
      </c>
      <c r="C39" s="418"/>
      <c r="D39" s="418"/>
      <c r="E39" s="418"/>
      <c r="F39" s="418"/>
      <c r="G39" s="418"/>
      <c r="H39" s="419"/>
    </row>
    <row r="40" spans="2:8" ht="22.5" customHeight="1">
      <c r="B40" s="417" t="s">
        <v>390</v>
      </c>
      <c r="C40" s="418"/>
      <c r="D40" s="418"/>
      <c r="E40" s="418"/>
      <c r="F40" s="418"/>
      <c r="G40" s="418"/>
      <c r="H40" s="419"/>
    </row>
    <row r="41" spans="2:8" ht="32.25" customHeight="1" thickBot="1">
      <c r="B41" s="420" t="s">
        <v>391</v>
      </c>
      <c r="C41" s="421"/>
      <c r="D41" s="421"/>
      <c r="E41" s="421"/>
      <c r="F41" s="421"/>
      <c r="G41" s="421"/>
      <c r="H41" s="422"/>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3:I7"/>
  <sheetViews>
    <sheetView topLeftCell="D1" zoomScale="69" zoomScaleNormal="69" workbookViewId="0">
      <selection activeCell="H6" sqref="H6"/>
    </sheetView>
  </sheetViews>
  <sheetFormatPr baseColWidth="10" defaultColWidth="11.42578125" defaultRowHeight="1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c r="A3" s="427" t="s">
        <v>12</v>
      </c>
      <c r="B3" s="427"/>
      <c r="C3" s="427"/>
      <c r="D3" s="427"/>
      <c r="E3" s="427"/>
      <c r="F3" s="427"/>
      <c r="G3" s="427"/>
      <c r="H3" s="427"/>
    </row>
    <row r="4" spans="1:9">
      <c r="A4" s="427"/>
      <c r="B4" s="427"/>
      <c r="C4" s="427"/>
      <c r="D4" s="427"/>
      <c r="E4" s="427"/>
      <c r="F4" s="427"/>
      <c r="G4" s="427"/>
      <c r="H4" s="427"/>
    </row>
    <row r="5" spans="1:9" ht="34.5" thickBot="1">
      <c r="A5" s="19"/>
      <c r="B5" s="19"/>
      <c r="C5" s="19"/>
      <c r="D5" s="19"/>
      <c r="E5" s="19"/>
      <c r="F5" s="19"/>
      <c r="G5" s="19"/>
      <c r="H5" s="19"/>
    </row>
    <row r="6" spans="1:9" ht="70.5" customHeight="1" thickBot="1">
      <c r="A6" s="428" t="s">
        <v>12</v>
      </c>
      <c r="B6" s="84" t="s">
        <v>92</v>
      </c>
      <c r="C6" s="85" t="s">
        <v>93</v>
      </c>
      <c r="D6" s="85" t="s">
        <v>94</v>
      </c>
      <c r="E6" s="85" t="s">
        <v>95</v>
      </c>
      <c r="F6" s="85" t="s">
        <v>96</v>
      </c>
      <c r="G6" s="143" t="s">
        <v>97</v>
      </c>
      <c r="H6" s="144" t="s">
        <v>98</v>
      </c>
      <c r="I6" s="84" t="s">
        <v>392</v>
      </c>
    </row>
    <row r="7" spans="1:9" ht="265.5" customHeight="1" thickBot="1">
      <c r="A7" s="429"/>
      <c r="B7" s="20" t="s">
        <v>99</v>
      </c>
      <c r="C7" s="20" t="s">
        <v>100</v>
      </c>
      <c r="D7" s="20" t="s">
        <v>101</v>
      </c>
      <c r="E7" s="20" t="s">
        <v>102</v>
      </c>
      <c r="F7" s="20" t="s">
        <v>103</v>
      </c>
      <c r="G7" s="21" t="s">
        <v>104</v>
      </c>
      <c r="H7" s="145" t="s">
        <v>105</v>
      </c>
      <c r="I7" s="154" t="s">
        <v>393</v>
      </c>
    </row>
  </sheetData>
  <mergeCells count="2">
    <mergeCell ref="A3:H4"/>
    <mergeCell ref="A6:A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IX260"/>
  <sheetViews>
    <sheetView topLeftCell="D15" zoomScale="67" zoomScaleNormal="67" workbookViewId="0">
      <selection activeCell="D62" sqref="D62"/>
    </sheetView>
  </sheetViews>
  <sheetFormatPr baseColWidth="10" defaultRowHeight="15"/>
  <cols>
    <col min="2" max="2" width="40.42578125" customWidth="1"/>
    <col min="3" max="3" width="74.85546875" hidden="1" customWidth="1"/>
    <col min="4" max="4" width="147.85546875" customWidth="1"/>
    <col min="5" max="5" width="26.140625" style="119" customWidth="1"/>
    <col min="11" max="258" width="11.42578125" style="7"/>
  </cols>
  <sheetData>
    <row r="1" spans="1:10" s="7" customFormat="1">
      <c r="E1" s="124"/>
    </row>
    <row r="2" spans="1:10" ht="33.75">
      <c r="A2" s="7"/>
      <c r="B2" s="430" t="s">
        <v>118</v>
      </c>
      <c r="C2" s="430"/>
      <c r="D2" s="430"/>
      <c r="E2" s="430"/>
      <c r="F2" s="7"/>
      <c r="G2" s="7"/>
      <c r="H2" s="7"/>
      <c r="I2" s="7"/>
      <c r="J2" s="7"/>
    </row>
    <row r="3" spans="1:10">
      <c r="A3" s="7"/>
      <c r="B3" s="96"/>
      <c r="C3" s="96"/>
      <c r="D3" s="96"/>
      <c r="E3" s="124"/>
      <c r="F3" s="7"/>
      <c r="G3" s="7"/>
      <c r="H3" s="7"/>
      <c r="I3" s="7"/>
      <c r="J3" s="7"/>
    </row>
    <row r="4" spans="1:10" ht="60">
      <c r="A4" s="7"/>
      <c r="B4" s="25"/>
      <c r="C4" s="97" t="s">
        <v>119</v>
      </c>
      <c r="D4" s="97" t="s">
        <v>120</v>
      </c>
      <c r="E4" s="124"/>
      <c r="F4" s="7"/>
      <c r="G4" s="7"/>
      <c r="H4" s="7"/>
      <c r="I4" s="7"/>
      <c r="J4" s="7"/>
    </row>
    <row r="5" spans="1:10" ht="76.5" customHeight="1">
      <c r="A5" s="26" t="s">
        <v>121</v>
      </c>
      <c r="B5" s="98" t="s">
        <v>273</v>
      </c>
      <c r="C5" s="99" t="s">
        <v>122</v>
      </c>
      <c r="D5" s="100" t="s">
        <v>47</v>
      </c>
      <c r="E5" s="125">
        <v>0.2</v>
      </c>
      <c r="F5" s="7"/>
      <c r="G5" s="7"/>
      <c r="H5" s="7"/>
      <c r="I5" s="7"/>
      <c r="J5" s="7"/>
    </row>
    <row r="6" spans="1:10" ht="99">
      <c r="A6" s="26" t="s">
        <v>123</v>
      </c>
      <c r="B6" s="101" t="s">
        <v>123</v>
      </c>
      <c r="C6" s="102" t="s">
        <v>124</v>
      </c>
      <c r="D6" s="103" t="s">
        <v>48</v>
      </c>
      <c r="E6" s="125">
        <v>0.4</v>
      </c>
      <c r="F6" s="7"/>
      <c r="G6" s="7"/>
      <c r="H6" s="7"/>
      <c r="I6" s="7"/>
      <c r="J6" s="7"/>
    </row>
    <row r="7" spans="1:10" ht="66">
      <c r="A7" s="26" t="s">
        <v>126</v>
      </c>
      <c r="B7" s="104" t="s">
        <v>274</v>
      </c>
      <c r="C7" s="102" t="s">
        <v>127</v>
      </c>
      <c r="D7" s="103" t="s">
        <v>128</v>
      </c>
      <c r="E7" s="125">
        <v>0.6</v>
      </c>
      <c r="F7" s="7"/>
      <c r="G7" s="7"/>
      <c r="H7" s="7"/>
      <c r="I7" s="7"/>
      <c r="J7" s="7"/>
    </row>
    <row r="8" spans="1:10" ht="66">
      <c r="A8" s="26" t="s">
        <v>129</v>
      </c>
      <c r="B8" s="105" t="s">
        <v>275</v>
      </c>
      <c r="C8" s="102" t="s">
        <v>130</v>
      </c>
      <c r="D8" s="103" t="s">
        <v>318</v>
      </c>
      <c r="E8" s="125">
        <v>0.8</v>
      </c>
      <c r="F8" s="7"/>
      <c r="G8" s="7"/>
      <c r="H8" s="7"/>
      <c r="I8" s="7"/>
      <c r="J8" s="7"/>
    </row>
    <row r="9" spans="1:10" ht="66">
      <c r="A9" s="26" t="s">
        <v>131</v>
      </c>
      <c r="B9" s="106" t="s">
        <v>276</v>
      </c>
      <c r="C9" s="102" t="s">
        <v>132</v>
      </c>
      <c r="D9" s="103" t="s">
        <v>50</v>
      </c>
      <c r="E9" s="125">
        <v>1</v>
      </c>
      <c r="F9" s="7"/>
      <c r="G9" s="7"/>
      <c r="H9" s="7"/>
      <c r="I9" s="7"/>
      <c r="J9" s="7"/>
    </row>
    <row r="10" spans="1:10" ht="20.25">
      <c r="A10" s="26"/>
      <c r="B10" s="26"/>
      <c r="C10" s="27"/>
      <c r="D10" s="27"/>
      <c r="E10" s="124"/>
      <c r="F10" s="7"/>
      <c r="G10" s="7"/>
      <c r="H10" s="7"/>
      <c r="I10" s="7"/>
      <c r="J10" s="7"/>
    </row>
    <row r="11" spans="1:10" ht="60">
      <c r="A11" s="26"/>
      <c r="B11" s="25"/>
      <c r="C11" s="97" t="s">
        <v>119</v>
      </c>
      <c r="D11" s="97" t="s">
        <v>291</v>
      </c>
      <c r="E11" s="124"/>
      <c r="F11" s="7"/>
      <c r="G11" s="7"/>
      <c r="H11" s="7"/>
      <c r="I11" s="7"/>
      <c r="J11" s="7"/>
    </row>
    <row r="12" spans="1:10" ht="79.5" customHeight="1">
      <c r="A12" s="26"/>
      <c r="B12" s="98" t="s">
        <v>273</v>
      </c>
      <c r="C12" s="99" t="s">
        <v>122</v>
      </c>
      <c r="D12" s="131" t="s">
        <v>297</v>
      </c>
      <c r="E12" s="125">
        <v>0.2</v>
      </c>
      <c r="F12" s="7"/>
      <c r="G12" s="7"/>
      <c r="H12" s="7"/>
      <c r="I12" s="7"/>
      <c r="J12" s="7"/>
    </row>
    <row r="13" spans="1:10" ht="33">
      <c r="A13" s="26"/>
      <c r="B13" s="101" t="s">
        <v>123</v>
      </c>
      <c r="C13" s="102" t="s">
        <v>124</v>
      </c>
      <c r="D13" s="131" t="s">
        <v>298</v>
      </c>
      <c r="E13" s="125">
        <v>0.4</v>
      </c>
      <c r="F13" s="7"/>
      <c r="G13" s="7"/>
      <c r="H13" s="7"/>
      <c r="I13" s="7"/>
      <c r="J13" s="7"/>
    </row>
    <row r="14" spans="1:10" ht="33">
      <c r="A14" s="26"/>
      <c r="B14" s="104" t="s">
        <v>274</v>
      </c>
      <c r="C14" s="102" t="s">
        <v>127</v>
      </c>
      <c r="D14" s="131" t="s">
        <v>299</v>
      </c>
      <c r="E14" s="125">
        <v>0.6</v>
      </c>
      <c r="F14" s="7"/>
      <c r="G14" s="7"/>
      <c r="H14" s="7"/>
      <c r="I14" s="7"/>
      <c r="J14" s="7"/>
    </row>
    <row r="15" spans="1:10" ht="33">
      <c r="A15" s="26"/>
      <c r="B15" s="105" t="s">
        <v>275</v>
      </c>
      <c r="C15" s="102" t="s">
        <v>130</v>
      </c>
      <c r="D15" s="131" t="s">
        <v>300</v>
      </c>
      <c r="E15" s="125">
        <v>0.8</v>
      </c>
      <c r="F15" s="7"/>
      <c r="G15" s="7"/>
      <c r="H15" s="7"/>
      <c r="I15" s="7"/>
      <c r="J15" s="7"/>
    </row>
    <row r="16" spans="1:10" ht="46.5" customHeight="1">
      <c r="A16" s="26"/>
      <c r="B16" s="106" t="s">
        <v>276</v>
      </c>
      <c r="C16" s="102" t="s">
        <v>132</v>
      </c>
      <c r="D16" s="131" t="s">
        <v>301</v>
      </c>
      <c r="E16" s="125">
        <v>1</v>
      </c>
      <c r="F16" s="7"/>
      <c r="G16" s="7"/>
      <c r="H16" s="7"/>
      <c r="I16" s="7"/>
      <c r="J16" s="7"/>
    </row>
    <row r="17" spans="1:10" ht="20.25">
      <c r="A17" s="26"/>
      <c r="B17" s="26"/>
      <c r="C17" s="27"/>
      <c r="D17" s="27"/>
      <c r="E17" s="124"/>
      <c r="F17" s="7"/>
      <c r="G17" s="7"/>
      <c r="H17" s="7"/>
      <c r="I17" s="7"/>
      <c r="J17" s="7"/>
    </row>
    <row r="18" spans="1:10" ht="16.5">
      <c r="A18" s="26"/>
      <c r="B18" s="28"/>
      <c r="C18" s="28"/>
      <c r="D18" s="28"/>
      <c r="E18" s="124"/>
      <c r="F18" s="7"/>
      <c r="G18" s="7"/>
      <c r="H18" s="7"/>
      <c r="I18" s="7"/>
      <c r="J18" s="7"/>
    </row>
    <row r="19" spans="1:10" ht="60">
      <c r="A19" s="26"/>
      <c r="B19" s="25"/>
      <c r="C19" s="97" t="s">
        <v>119</v>
      </c>
      <c r="D19" s="97" t="s">
        <v>314</v>
      </c>
      <c r="E19" s="124"/>
      <c r="F19" s="7"/>
      <c r="G19" s="7"/>
      <c r="H19" s="7"/>
      <c r="I19" s="7"/>
      <c r="J19" s="7"/>
    </row>
    <row r="20" spans="1:10" ht="57.75" customHeight="1">
      <c r="A20" s="26"/>
      <c r="B20" s="98" t="s">
        <v>273</v>
      </c>
      <c r="C20" s="99" t="s">
        <v>122</v>
      </c>
      <c r="D20" s="131" t="s">
        <v>292</v>
      </c>
      <c r="E20" s="125">
        <v>0.2</v>
      </c>
      <c r="F20" s="7"/>
      <c r="G20" s="7"/>
      <c r="H20" s="7"/>
      <c r="I20" s="7"/>
      <c r="J20" s="7"/>
    </row>
    <row r="21" spans="1:10" ht="54" customHeight="1">
      <c r="A21" s="26"/>
      <c r="B21" s="101" t="s">
        <v>123</v>
      </c>
      <c r="C21" s="102" t="s">
        <v>124</v>
      </c>
      <c r="D21" s="131" t="s">
        <v>293</v>
      </c>
      <c r="E21" s="125">
        <v>0.4</v>
      </c>
      <c r="F21" s="7"/>
      <c r="G21" s="7"/>
      <c r="H21" s="7"/>
      <c r="I21" s="7"/>
      <c r="J21" s="7"/>
    </row>
    <row r="22" spans="1:10" ht="64.5" customHeight="1">
      <c r="A22" s="26"/>
      <c r="B22" s="104" t="s">
        <v>274</v>
      </c>
      <c r="C22" s="102" t="s">
        <v>127</v>
      </c>
      <c r="D22" s="131" t="s">
        <v>294</v>
      </c>
      <c r="E22" s="125">
        <v>0.6</v>
      </c>
      <c r="F22" s="7"/>
      <c r="G22" s="7"/>
      <c r="H22" s="7"/>
      <c r="I22" s="7"/>
      <c r="J22" s="7"/>
    </row>
    <row r="23" spans="1:10" ht="51.75" customHeight="1">
      <c r="A23" s="26"/>
      <c r="B23" s="105" t="s">
        <v>275</v>
      </c>
      <c r="C23" s="102" t="s">
        <v>130</v>
      </c>
      <c r="D23" s="131" t="s">
        <v>295</v>
      </c>
      <c r="E23" s="125">
        <v>0.8</v>
      </c>
      <c r="F23" s="7"/>
      <c r="G23" s="7"/>
      <c r="H23" s="7"/>
      <c r="I23" s="7"/>
      <c r="J23" s="7"/>
    </row>
    <row r="24" spans="1:10" ht="51.75" customHeight="1">
      <c r="A24" s="26"/>
      <c r="B24" s="106" t="s">
        <v>276</v>
      </c>
      <c r="C24" s="102" t="s">
        <v>132</v>
      </c>
      <c r="D24" s="131" t="s">
        <v>296</v>
      </c>
      <c r="E24" s="125">
        <v>1</v>
      </c>
      <c r="F24" s="7"/>
      <c r="G24" s="7"/>
      <c r="H24" s="7"/>
      <c r="I24" s="7"/>
      <c r="J24" s="7"/>
    </row>
    <row r="25" spans="1:10" ht="16.5">
      <c r="A25" s="26"/>
      <c r="B25" s="28"/>
      <c r="C25" s="28"/>
      <c r="D25" s="28"/>
      <c r="E25" s="124"/>
      <c r="F25" s="7"/>
      <c r="G25" s="7"/>
      <c r="H25" s="7"/>
      <c r="I25" s="7"/>
      <c r="J25" s="7"/>
    </row>
    <row r="26" spans="1:10" ht="16.5">
      <c r="A26" s="26"/>
      <c r="B26" s="28"/>
      <c r="C26" s="28"/>
      <c r="D26" s="28"/>
      <c r="E26" s="124"/>
      <c r="F26" s="7"/>
      <c r="G26" s="7"/>
      <c r="H26" s="7"/>
      <c r="I26" s="7"/>
      <c r="J26" s="7"/>
    </row>
    <row r="27" spans="1:10" ht="16.5">
      <c r="A27" s="26"/>
      <c r="B27" s="28"/>
      <c r="C27" s="28"/>
      <c r="D27" s="28"/>
      <c r="E27" s="124"/>
      <c r="F27" s="7"/>
      <c r="G27" s="7"/>
      <c r="H27" s="7"/>
      <c r="I27" s="7"/>
      <c r="J27" s="7"/>
    </row>
    <row r="28" spans="1:10" ht="16.5">
      <c r="A28" s="26"/>
      <c r="B28" s="28"/>
      <c r="C28" s="28"/>
      <c r="D28" s="28"/>
      <c r="E28" s="124"/>
      <c r="F28" s="7"/>
      <c r="G28" s="7"/>
      <c r="H28" s="7"/>
      <c r="I28" s="7"/>
      <c r="J28" s="7"/>
    </row>
    <row r="29" spans="1:10" ht="60">
      <c r="A29" s="26"/>
      <c r="B29" s="25"/>
      <c r="C29" s="97" t="s">
        <v>119</v>
      </c>
      <c r="D29" s="97" t="s">
        <v>302</v>
      </c>
      <c r="E29" s="124"/>
      <c r="F29" s="7"/>
      <c r="G29" s="7"/>
      <c r="H29" s="7"/>
      <c r="I29" s="7"/>
      <c r="J29" s="7"/>
    </row>
    <row r="30" spans="1:10" ht="75.75" customHeight="1">
      <c r="A30" s="26"/>
      <c r="B30" s="98" t="s">
        <v>273</v>
      </c>
      <c r="C30" s="99" t="s">
        <v>122</v>
      </c>
      <c r="D30" s="131" t="s">
        <v>321</v>
      </c>
      <c r="E30" s="125">
        <v>0.2</v>
      </c>
      <c r="F30" s="7"/>
      <c r="G30" s="7"/>
      <c r="H30" s="7"/>
      <c r="I30" s="7"/>
      <c r="J30" s="7"/>
    </row>
    <row r="31" spans="1:10" ht="65.25" customHeight="1">
      <c r="A31" s="26"/>
      <c r="B31" s="101" t="s">
        <v>123</v>
      </c>
      <c r="C31" s="102" t="s">
        <v>124</v>
      </c>
      <c r="D31" s="131" t="s">
        <v>322</v>
      </c>
      <c r="E31" s="125">
        <v>0.4</v>
      </c>
      <c r="F31" s="7"/>
      <c r="G31" s="7"/>
      <c r="H31" s="7"/>
      <c r="I31" s="7"/>
      <c r="J31" s="7"/>
    </row>
    <row r="32" spans="1:10" ht="57" customHeight="1">
      <c r="A32" s="26"/>
      <c r="B32" s="104" t="s">
        <v>274</v>
      </c>
      <c r="C32" s="102" t="s">
        <v>127</v>
      </c>
      <c r="D32" s="131" t="s">
        <v>303</v>
      </c>
      <c r="E32" s="125">
        <v>0.6</v>
      </c>
      <c r="F32" s="7"/>
      <c r="G32" s="7"/>
      <c r="H32" s="7"/>
      <c r="I32" s="7"/>
      <c r="J32" s="7"/>
    </row>
    <row r="33" spans="1:10" ht="66.75" customHeight="1">
      <c r="A33" s="26"/>
      <c r="B33" s="105" t="s">
        <v>275</v>
      </c>
      <c r="C33" s="102" t="s">
        <v>130</v>
      </c>
      <c r="D33" s="131" t="s">
        <v>323</v>
      </c>
      <c r="E33" s="125">
        <v>0.8</v>
      </c>
      <c r="F33" s="7"/>
      <c r="G33" s="7"/>
      <c r="H33" s="7"/>
      <c r="I33" s="7"/>
      <c r="J33" s="7"/>
    </row>
    <row r="34" spans="1:10" ht="79.5" customHeight="1">
      <c r="A34" s="26"/>
      <c r="B34" s="106" t="s">
        <v>276</v>
      </c>
      <c r="C34" s="102" t="s">
        <v>132</v>
      </c>
      <c r="D34" s="131" t="s">
        <v>324</v>
      </c>
      <c r="E34" s="125">
        <v>1</v>
      </c>
      <c r="F34" s="7"/>
      <c r="G34" s="7"/>
      <c r="H34" s="7"/>
      <c r="I34" s="7"/>
      <c r="J34" s="7"/>
    </row>
    <row r="35" spans="1:10">
      <c r="A35" s="26"/>
      <c r="B35" s="26"/>
      <c r="C35" s="26" t="s">
        <v>133</v>
      </c>
      <c r="D35" s="26" t="s">
        <v>134</v>
      </c>
      <c r="E35" s="124"/>
      <c r="F35" s="7"/>
      <c r="G35" s="7"/>
      <c r="H35" s="7"/>
      <c r="I35" s="7"/>
      <c r="J35" s="7"/>
    </row>
    <row r="36" spans="1:10">
      <c r="A36" s="26"/>
      <c r="B36" s="26"/>
      <c r="C36" s="26"/>
      <c r="D36" s="26"/>
      <c r="E36" s="124"/>
      <c r="F36" s="7"/>
      <c r="G36" s="7"/>
      <c r="H36" s="7"/>
      <c r="I36" s="7"/>
      <c r="J36" s="7"/>
    </row>
    <row r="37" spans="1:10">
      <c r="A37" s="26"/>
      <c r="B37" s="26"/>
      <c r="C37" s="26"/>
      <c r="D37" s="26"/>
      <c r="E37" s="124"/>
      <c r="F37" s="7"/>
      <c r="G37" s="7"/>
      <c r="H37" s="7"/>
      <c r="I37" s="7"/>
      <c r="J37" s="7"/>
    </row>
    <row r="38" spans="1:10" ht="60">
      <c r="A38" s="26"/>
      <c r="B38" s="25"/>
      <c r="C38" s="97" t="s">
        <v>119</v>
      </c>
      <c r="D38" s="97" t="s">
        <v>357</v>
      </c>
      <c r="E38" s="124"/>
      <c r="F38" s="7"/>
      <c r="G38" s="7"/>
      <c r="H38" s="7"/>
      <c r="I38" s="7"/>
      <c r="J38" s="7"/>
    </row>
    <row r="39" spans="1:10" ht="99">
      <c r="A39" s="26"/>
      <c r="B39" s="98" t="s">
        <v>273</v>
      </c>
      <c r="C39" s="99" t="s">
        <v>122</v>
      </c>
      <c r="D39" s="132" t="s">
        <v>353</v>
      </c>
      <c r="E39" s="125">
        <v>0.2</v>
      </c>
      <c r="F39" s="7"/>
      <c r="G39" s="7"/>
      <c r="H39" s="7"/>
      <c r="I39" s="7"/>
      <c r="J39" s="7"/>
    </row>
    <row r="40" spans="1:10" ht="99">
      <c r="A40" s="26"/>
      <c r="B40" s="101" t="s">
        <v>123</v>
      </c>
      <c r="C40" s="102" t="s">
        <v>124</v>
      </c>
      <c r="D40" s="132" t="s">
        <v>354</v>
      </c>
      <c r="E40" s="125">
        <v>0.4</v>
      </c>
      <c r="F40" s="7"/>
      <c r="G40" s="7"/>
      <c r="H40" s="7"/>
      <c r="I40" s="7"/>
      <c r="J40" s="7"/>
    </row>
    <row r="41" spans="1:10" ht="99">
      <c r="A41" s="26"/>
      <c r="B41" s="104" t="s">
        <v>274</v>
      </c>
      <c r="C41" s="102" t="s">
        <v>127</v>
      </c>
      <c r="D41" s="132" t="s">
        <v>355</v>
      </c>
      <c r="E41" s="125">
        <v>0.6</v>
      </c>
      <c r="F41" s="7"/>
      <c r="G41" s="7"/>
      <c r="H41" s="7"/>
      <c r="I41" s="7"/>
      <c r="J41" s="7"/>
    </row>
    <row r="42" spans="1:10" ht="99">
      <c r="A42" s="26"/>
      <c r="B42" s="105" t="s">
        <v>275</v>
      </c>
      <c r="C42" s="102" t="s">
        <v>130</v>
      </c>
      <c r="D42" s="132" t="s">
        <v>356</v>
      </c>
      <c r="E42" s="125">
        <v>0.8</v>
      </c>
      <c r="F42" s="7"/>
      <c r="G42" s="7"/>
      <c r="H42" s="7"/>
      <c r="I42" s="7"/>
      <c r="J42" s="7"/>
    </row>
    <row r="43" spans="1:10" ht="99">
      <c r="A43" s="26"/>
      <c r="B43" s="106" t="s">
        <v>276</v>
      </c>
      <c r="C43" s="102" t="s">
        <v>132</v>
      </c>
      <c r="D43" s="132" t="s">
        <v>358</v>
      </c>
      <c r="E43" s="125">
        <v>1</v>
      </c>
      <c r="F43" s="7"/>
      <c r="G43" s="7"/>
      <c r="H43" s="7"/>
      <c r="I43" s="7"/>
      <c r="J43" s="7"/>
    </row>
    <row r="44" spans="1:10">
      <c r="A44" s="26"/>
      <c r="B44" s="26"/>
      <c r="C44" s="26"/>
      <c r="D44" s="26"/>
      <c r="E44" s="124"/>
      <c r="F44" s="7"/>
      <c r="G44" s="7"/>
      <c r="H44" s="7"/>
      <c r="I44" s="7"/>
      <c r="J44" s="7"/>
    </row>
    <row r="45" spans="1:10" ht="56.25" customHeight="1">
      <c r="A45" s="26"/>
      <c r="B45" s="26"/>
      <c r="C45" s="26"/>
      <c r="D45" s="97" t="s">
        <v>288</v>
      </c>
      <c r="E45" s="124"/>
      <c r="F45" s="7"/>
      <c r="G45" s="7"/>
      <c r="H45" s="7"/>
      <c r="I45" s="7"/>
      <c r="J45" s="7"/>
    </row>
    <row r="46" spans="1:10" ht="94.5" customHeight="1">
      <c r="A46" s="26"/>
      <c r="B46" s="105" t="s">
        <v>275</v>
      </c>
      <c r="C46" s="26"/>
      <c r="D46" s="103" t="s">
        <v>436</v>
      </c>
      <c r="E46" s="125">
        <v>0.8</v>
      </c>
      <c r="F46" s="7"/>
      <c r="G46" s="7"/>
      <c r="H46" s="7"/>
      <c r="I46" s="7"/>
      <c r="J46" s="7"/>
    </row>
    <row r="47" spans="1:10" ht="105.75" customHeight="1">
      <c r="A47" s="26"/>
      <c r="B47" s="106" t="s">
        <v>276</v>
      </c>
      <c r="C47" s="27"/>
      <c r="D47" s="103" t="s">
        <v>437</v>
      </c>
      <c r="E47" s="125">
        <v>1</v>
      </c>
      <c r="F47" s="7"/>
      <c r="G47" s="7"/>
      <c r="H47" s="7"/>
      <c r="I47" s="7"/>
      <c r="J47" s="7"/>
    </row>
    <row r="48" spans="1:10">
      <c r="A48" s="26"/>
      <c r="B48" s="23"/>
      <c r="C48" s="23"/>
      <c r="D48" s="23"/>
      <c r="E48" s="124"/>
      <c r="F48" s="7"/>
      <c r="G48" s="7"/>
      <c r="H48" s="7"/>
      <c r="I48" s="7"/>
      <c r="J48" s="7"/>
    </row>
    <row r="49" spans="1:10">
      <c r="A49" s="26"/>
      <c r="B49" s="23"/>
      <c r="C49" s="23"/>
      <c r="D49" s="23"/>
      <c r="E49" s="124"/>
      <c r="F49" s="7"/>
      <c r="G49" s="7"/>
      <c r="H49" s="7"/>
      <c r="I49" s="7"/>
      <c r="J49" s="7"/>
    </row>
    <row r="50" spans="1:10" ht="20.25">
      <c r="A50" s="26"/>
      <c r="B50" s="26"/>
      <c r="C50" s="27"/>
      <c r="D50" s="27"/>
      <c r="E50" s="124"/>
      <c r="F50" s="7"/>
      <c r="G50" s="7"/>
      <c r="H50" s="7"/>
      <c r="I50" s="7"/>
      <c r="J50" s="7"/>
    </row>
    <row r="51" spans="1:10" ht="46.5" customHeight="1">
      <c r="A51" s="26"/>
      <c r="B51" s="26"/>
      <c r="C51" s="26"/>
      <c r="D51" s="97" t="s">
        <v>438</v>
      </c>
      <c r="E51" s="124"/>
      <c r="F51" s="7"/>
      <c r="G51" s="7"/>
      <c r="H51" s="7"/>
      <c r="I51" s="7"/>
      <c r="J51" s="7"/>
    </row>
    <row r="52" spans="1:10" ht="90" customHeight="1">
      <c r="A52" s="26"/>
      <c r="B52" s="105" t="s">
        <v>275</v>
      </c>
      <c r="C52" s="26"/>
      <c r="D52" s="103" t="s">
        <v>319</v>
      </c>
      <c r="E52" s="125">
        <v>0.8</v>
      </c>
      <c r="F52" s="7"/>
      <c r="G52" s="7"/>
      <c r="H52" s="7"/>
      <c r="I52" s="7"/>
      <c r="J52" s="7"/>
    </row>
    <row r="53" spans="1:10" ht="66">
      <c r="A53" s="26"/>
      <c r="B53" s="106" t="s">
        <v>276</v>
      </c>
      <c r="C53" s="27"/>
      <c r="D53" s="103" t="s">
        <v>320</v>
      </c>
      <c r="E53" s="125">
        <v>1</v>
      </c>
      <c r="F53" s="7"/>
      <c r="G53" s="7"/>
      <c r="H53" s="7"/>
      <c r="I53" s="7"/>
      <c r="J53" s="7"/>
    </row>
    <row r="54" spans="1:10" ht="20.25">
      <c r="A54" s="26"/>
      <c r="B54" s="26"/>
      <c r="C54" s="27"/>
      <c r="D54" s="27"/>
      <c r="E54" s="124"/>
      <c r="F54" s="7"/>
      <c r="G54" s="7"/>
      <c r="H54" s="7"/>
      <c r="I54" s="7"/>
      <c r="J54" s="7"/>
    </row>
    <row r="55" spans="1:10" ht="20.25">
      <c r="A55" s="26"/>
      <c r="B55" s="26"/>
      <c r="C55" s="27"/>
      <c r="D55" s="27"/>
      <c r="E55" s="124"/>
      <c r="F55" s="7"/>
      <c r="G55" s="7"/>
      <c r="H55" s="7"/>
      <c r="I55" s="7"/>
      <c r="J55" s="7"/>
    </row>
    <row r="56" spans="1:10" ht="20.25">
      <c r="A56" s="26"/>
      <c r="B56" s="26"/>
      <c r="C56" s="27"/>
      <c r="D56" s="27"/>
      <c r="E56" s="124"/>
      <c r="F56" s="7"/>
      <c r="G56" s="7"/>
      <c r="H56" s="7"/>
      <c r="I56" s="7"/>
      <c r="J56" s="7"/>
    </row>
    <row r="57" spans="1:10" ht="20.25">
      <c r="A57" s="26"/>
      <c r="B57" s="26"/>
      <c r="C57" s="27"/>
      <c r="D57" s="27"/>
      <c r="E57" s="124"/>
      <c r="F57" s="7"/>
      <c r="G57" s="7"/>
      <c r="H57" s="7"/>
      <c r="I57" s="7"/>
      <c r="J57" s="7"/>
    </row>
    <row r="58" spans="1:10" ht="20.25">
      <c r="A58" s="26"/>
      <c r="B58" s="26"/>
      <c r="C58" s="27"/>
      <c r="D58" s="27"/>
      <c r="E58" s="124"/>
      <c r="F58" s="7"/>
      <c r="G58" s="7"/>
      <c r="H58" s="7"/>
      <c r="I58" s="7"/>
      <c r="J58" s="7"/>
    </row>
    <row r="59" spans="1:10" ht="20.25">
      <c r="A59" s="26"/>
      <c r="B59" s="26"/>
      <c r="C59" s="27"/>
      <c r="D59" s="27"/>
      <c r="E59" s="124"/>
      <c r="F59" s="7"/>
      <c r="G59" s="7"/>
      <c r="H59" s="7"/>
      <c r="I59" s="7"/>
      <c r="J59" s="7"/>
    </row>
    <row r="60" spans="1:10" ht="20.25">
      <c r="A60" s="26"/>
      <c r="B60" s="26"/>
      <c r="C60" s="27"/>
      <c r="D60" s="27"/>
      <c r="E60" s="124"/>
      <c r="F60" s="7"/>
      <c r="G60" s="7"/>
      <c r="H60" s="7"/>
      <c r="I60" s="7"/>
      <c r="J60" s="7"/>
    </row>
    <row r="61" spans="1:10" ht="20.25">
      <c r="A61" s="26"/>
      <c r="B61" s="26"/>
      <c r="C61" s="27"/>
      <c r="D61" s="27"/>
      <c r="E61" s="124"/>
      <c r="F61" s="7"/>
      <c r="G61" s="7"/>
      <c r="H61" s="7"/>
      <c r="I61" s="7"/>
      <c r="J61" s="7"/>
    </row>
    <row r="62" spans="1:10" ht="20.25">
      <c r="A62" s="26"/>
      <c r="B62" s="26"/>
      <c r="C62" s="27"/>
      <c r="D62" s="27"/>
      <c r="E62" s="124"/>
      <c r="F62" s="7"/>
      <c r="G62" s="7"/>
      <c r="H62" s="7"/>
      <c r="I62" s="7"/>
      <c r="J62" s="7"/>
    </row>
    <row r="63" spans="1:10" ht="20.25">
      <c r="A63" s="26"/>
      <c r="B63" s="26"/>
      <c r="C63" s="27"/>
      <c r="D63" s="27"/>
      <c r="E63" s="124"/>
      <c r="F63" s="7"/>
      <c r="G63" s="7"/>
      <c r="H63" s="7"/>
      <c r="I63" s="7"/>
      <c r="J63" s="7"/>
    </row>
    <row r="64" spans="1:10" ht="20.25">
      <c r="A64" s="26"/>
      <c r="B64" s="26"/>
      <c r="C64" s="27"/>
      <c r="D64" s="27"/>
      <c r="E64" s="124"/>
      <c r="F64" s="7"/>
      <c r="G64" s="7"/>
      <c r="H64" s="7"/>
      <c r="I64" s="7"/>
      <c r="J64" s="7"/>
    </row>
    <row r="65" spans="1:10" ht="20.25">
      <c r="A65" s="26"/>
      <c r="B65" s="26"/>
      <c r="C65" s="27"/>
      <c r="D65" s="27"/>
      <c r="E65" s="124"/>
      <c r="F65" s="7"/>
      <c r="G65" s="7"/>
      <c r="H65" s="7"/>
      <c r="I65" s="7"/>
      <c r="J65" s="7"/>
    </row>
    <row r="66" spans="1:10" ht="20.25">
      <c r="A66" s="26"/>
      <c r="B66" s="26"/>
      <c r="C66" s="27"/>
      <c r="D66" s="27"/>
      <c r="E66" s="124"/>
      <c r="F66" s="7"/>
      <c r="G66" s="7"/>
      <c r="H66" s="7"/>
      <c r="I66" s="7"/>
      <c r="J66" s="7"/>
    </row>
    <row r="67" spans="1:10" ht="20.25">
      <c r="A67" s="26"/>
      <c r="B67" s="26"/>
      <c r="C67" s="27"/>
      <c r="D67" s="27"/>
      <c r="E67" s="124"/>
      <c r="F67" s="7"/>
      <c r="G67" s="7"/>
      <c r="H67" s="7"/>
      <c r="I67" s="7"/>
      <c r="J67" s="7"/>
    </row>
    <row r="68" spans="1:10" ht="20.25">
      <c r="A68" s="26"/>
      <c r="B68" s="26"/>
      <c r="C68" s="27"/>
      <c r="D68" s="27"/>
      <c r="E68" s="124"/>
      <c r="F68" s="7"/>
      <c r="G68" s="7"/>
      <c r="H68" s="7"/>
      <c r="I68" s="7"/>
      <c r="J68" s="7"/>
    </row>
    <row r="69" spans="1:10" ht="20.25">
      <c r="A69" s="26"/>
      <c r="B69" s="26"/>
      <c r="C69" s="27"/>
      <c r="D69" s="27"/>
      <c r="E69" s="124"/>
      <c r="F69" s="7"/>
      <c r="G69" s="7"/>
      <c r="H69" s="7"/>
      <c r="I69" s="7"/>
      <c r="J69" s="7"/>
    </row>
    <row r="70" spans="1:10" ht="20.25">
      <c r="A70" s="26"/>
      <c r="B70" s="26"/>
      <c r="C70" s="27"/>
      <c r="D70" s="27"/>
      <c r="E70" s="124"/>
      <c r="F70" s="7"/>
      <c r="G70" s="7"/>
      <c r="H70" s="7"/>
      <c r="I70" s="7"/>
      <c r="J70" s="7"/>
    </row>
    <row r="71" spans="1:10" ht="20.25">
      <c r="A71" s="26"/>
      <c r="B71" s="26"/>
      <c r="C71" s="27"/>
      <c r="D71" s="27"/>
      <c r="E71" s="124"/>
      <c r="F71" s="7"/>
      <c r="G71" s="7"/>
      <c r="H71" s="7"/>
      <c r="I71" s="7"/>
      <c r="J71" s="7"/>
    </row>
    <row r="72" spans="1:10" ht="20.25">
      <c r="A72" s="26"/>
      <c r="B72" s="26"/>
      <c r="C72" s="27"/>
      <c r="D72" s="27"/>
      <c r="E72" s="124"/>
      <c r="F72" s="7"/>
      <c r="G72" s="7"/>
      <c r="H72" s="7"/>
      <c r="I72" s="7"/>
      <c r="J72" s="7"/>
    </row>
    <row r="73" spans="1:10" ht="20.25">
      <c r="A73" s="26"/>
      <c r="B73" s="26"/>
      <c r="C73" s="27"/>
      <c r="D73" s="27"/>
      <c r="E73" s="124"/>
      <c r="F73" s="7"/>
      <c r="G73" s="7"/>
      <c r="H73" s="7"/>
      <c r="I73" s="7"/>
      <c r="J73" s="7"/>
    </row>
    <row r="74" spans="1:10" ht="20.25">
      <c r="A74" s="26"/>
      <c r="B74" s="26"/>
      <c r="C74" s="27"/>
      <c r="D74" s="27"/>
      <c r="E74" s="124"/>
      <c r="F74" s="7"/>
      <c r="G74" s="7"/>
      <c r="H74" s="7"/>
      <c r="I74" s="7"/>
      <c r="J74" s="7"/>
    </row>
    <row r="75" spans="1:10" ht="20.25">
      <c r="A75" s="26"/>
      <c r="B75" s="26"/>
      <c r="C75" s="27"/>
      <c r="D75" s="27"/>
      <c r="E75" s="124"/>
      <c r="F75" s="7"/>
      <c r="G75" s="7"/>
      <c r="H75" s="7"/>
      <c r="I75" s="7"/>
      <c r="J75" s="7"/>
    </row>
    <row r="76" spans="1:10" ht="20.25">
      <c r="A76" s="26"/>
      <c r="B76" s="26"/>
      <c r="C76" s="27"/>
      <c r="D76" s="27"/>
      <c r="E76" s="124"/>
      <c r="F76" s="7"/>
      <c r="G76" s="7"/>
      <c r="H76" s="7"/>
      <c r="I76" s="7"/>
      <c r="J76" s="7"/>
    </row>
    <row r="77" spans="1:10" ht="20.25">
      <c r="A77" s="26"/>
      <c r="B77" s="26"/>
      <c r="C77" s="27"/>
      <c r="D77" s="27"/>
      <c r="E77" s="124"/>
      <c r="F77" s="7"/>
      <c r="G77" s="7"/>
      <c r="H77" s="7"/>
      <c r="I77" s="7"/>
      <c r="J77" s="7"/>
    </row>
    <row r="78" spans="1:10" ht="20.25">
      <c r="A78" s="26"/>
      <c r="B78" s="26"/>
      <c r="C78" s="27"/>
      <c r="D78" s="27"/>
      <c r="E78" s="124"/>
      <c r="F78" s="7"/>
      <c r="G78" s="7"/>
      <c r="H78" s="7"/>
      <c r="I78" s="7"/>
      <c r="J78" s="7"/>
    </row>
    <row r="79" spans="1:10" ht="20.25">
      <c r="A79" s="26"/>
      <c r="B79" s="26"/>
      <c r="C79" s="27"/>
      <c r="D79" s="27"/>
      <c r="E79" s="124"/>
      <c r="F79" s="7"/>
      <c r="G79" s="7"/>
      <c r="H79" s="7"/>
      <c r="I79" s="7"/>
      <c r="J79" s="7"/>
    </row>
    <row r="80" spans="1:10" s="7" customFormat="1" ht="20.25">
      <c r="A80" s="26"/>
      <c r="B80" s="26"/>
      <c r="C80" s="27"/>
      <c r="D80" s="27"/>
      <c r="E80" s="124"/>
    </row>
    <row r="81" spans="1:5" s="7" customFormat="1" ht="20.25">
      <c r="A81" s="26"/>
      <c r="B81" s="26"/>
      <c r="C81" s="27"/>
      <c r="D81" s="27"/>
      <c r="E81" s="124"/>
    </row>
    <row r="82" spans="1:5" s="7" customFormat="1" ht="20.25">
      <c r="A82" s="26"/>
      <c r="B82" s="26"/>
      <c r="C82" s="27"/>
      <c r="D82" s="27"/>
      <c r="E82" s="124"/>
    </row>
    <row r="83" spans="1:5" s="7" customFormat="1" ht="20.25">
      <c r="A83" s="26"/>
      <c r="B83" s="26"/>
      <c r="C83" s="27"/>
      <c r="D83" s="27"/>
      <c r="E83" s="124"/>
    </row>
    <row r="84" spans="1:5" s="7" customFormat="1" ht="20.25">
      <c r="A84" s="26"/>
      <c r="B84" s="26"/>
      <c r="C84" s="27"/>
      <c r="D84" s="27"/>
      <c r="E84" s="124"/>
    </row>
    <row r="85" spans="1:5" s="7" customFormat="1" ht="20.25">
      <c r="A85" s="26"/>
      <c r="B85" s="26"/>
      <c r="C85" s="27"/>
      <c r="D85" s="27"/>
      <c r="E85" s="124"/>
    </row>
    <row r="86" spans="1:5" s="7" customFormat="1" ht="20.25">
      <c r="A86" s="26"/>
      <c r="B86" s="26"/>
      <c r="C86" s="27"/>
      <c r="D86" s="27"/>
      <c r="E86" s="124"/>
    </row>
    <row r="87" spans="1:5" s="7" customFormat="1" ht="20.25">
      <c r="A87" s="26"/>
      <c r="B87" s="26"/>
      <c r="C87" s="27"/>
      <c r="D87" s="27"/>
      <c r="E87" s="124"/>
    </row>
    <row r="88" spans="1:5" s="7" customFormat="1" ht="20.25">
      <c r="A88" s="26"/>
      <c r="B88" s="26"/>
      <c r="C88" s="27"/>
      <c r="D88" s="27"/>
      <c r="E88" s="124"/>
    </row>
    <row r="89" spans="1:5" s="7" customFormat="1" ht="20.25">
      <c r="A89" s="26"/>
      <c r="B89" s="26"/>
      <c r="C89" s="27"/>
      <c r="D89" s="27"/>
      <c r="E89" s="124"/>
    </row>
    <row r="90" spans="1:5" s="7" customFormat="1" ht="20.25">
      <c r="A90" s="26"/>
      <c r="B90" s="26"/>
      <c r="C90" s="27"/>
      <c r="D90" s="27"/>
      <c r="E90" s="124"/>
    </row>
    <row r="91" spans="1:5" s="7" customFormat="1" ht="20.25">
      <c r="A91" s="26"/>
      <c r="B91" s="26"/>
      <c r="C91" s="27"/>
      <c r="D91" s="27"/>
      <c r="E91" s="124"/>
    </row>
    <row r="92" spans="1:5" s="7" customFormat="1" ht="20.25">
      <c r="A92" s="26"/>
      <c r="B92" s="26"/>
      <c r="C92" s="27"/>
      <c r="D92" s="27"/>
      <c r="E92" s="124"/>
    </row>
    <row r="93" spans="1:5" s="7" customFormat="1" ht="20.25">
      <c r="A93" s="26"/>
      <c r="B93" s="26"/>
      <c r="C93" s="27"/>
      <c r="D93" s="27"/>
      <c r="E93" s="124"/>
    </row>
    <row r="94" spans="1:5" s="7" customFormat="1" ht="20.25">
      <c r="A94" s="26"/>
      <c r="B94" s="26"/>
      <c r="C94" s="27"/>
      <c r="D94" s="27"/>
      <c r="E94" s="124"/>
    </row>
    <row r="95" spans="1:5" s="7" customFormat="1" ht="20.25">
      <c r="A95" s="26"/>
      <c r="B95" s="26"/>
      <c r="C95" s="27"/>
      <c r="D95" s="27"/>
      <c r="E95" s="124"/>
    </row>
    <row r="96" spans="1:5" s="7" customFormat="1" ht="20.25">
      <c r="A96" s="26"/>
      <c r="B96" s="26"/>
      <c r="C96" s="27"/>
      <c r="D96" s="27"/>
      <c r="E96" s="124"/>
    </row>
    <row r="97" spans="1:5" s="7" customFormat="1" ht="20.25">
      <c r="A97" s="26"/>
      <c r="B97" s="26"/>
      <c r="C97" s="27"/>
      <c r="D97" s="27"/>
      <c r="E97" s="124"/>
    </row>
    <row r="98" spans="1:5" s="7" customFormat="1" ht="20.25">
      <c r="A98" s="26"/>
      <c r="B98" s="26"/>
      <c r="C98" s="27"/>
      <c r="D98" s="27"/>
      <c r="E98" s="124"/>
    </row>
    <row r="99" spans="1:5" s="7" customFormat="1" ht="20.25">
      <c r="A99" s="26"/>
      <c r="B99" s="26"/>
      <c r="C99" s="27"/>
      <c r="D99" s="27"/>
      <c r="E99" s="124"/>
    </row>
    <row r="100" spans="1:5" s="7" customFormat="1" ht="20.25">
      <c r="A100" s="26"/>
      <c r="B100" s="26"/>
      <c r="C100" s="27"/>
      <c r="D100" s="27"/>
      <c r="E100" s="124"/>
    </row>
    <row r="101" spans="1:5" s="7" customFormat="1" ht="20.25">
      <c r="A101" s="26"/>
      <c r="B101" s="26"/>
      <c r="C101" s="27"/>
      <c r="D101" s="27"/>
      <c r="E101" s="124"/>
    </row>
    <row r="102" spans="1:5" s="7" customFormat="1" ht="20.25">
      <c r="A102" s="26"/>
      <c r="B102" s="26"/>
      <c r="C102" s="27"/>
      <c r="D102" s="27"/>
      <c r="E102" s="124"/>
    </row>
    <row r="103" spans="1:5" s="7" customFormat="1" ht="20.25">
      <c r="A103" s="26"/>
      <c r="B103" s="26"/>
      <c r="C103" s="27"/>
      <c r="D103" s="27"/>
      <c r="E103" s="124"/>
    </row>
    <row r="104" spans="1:5" s="7" customFormat="1" ht="20.25">
      <c r="A104" s="26"/>
      <c r="B104" s="26"/>
      <c r="C104" s="27"/>
      <c r="D104" s="27"/>
      <c r="E104" s="124"/>
    </row>
    <row r="105" spans="1:5" s="7" customFormat="1" ht="20.25">
      <c r="A105" s="26"/>
      <c r="B105" s="26"/>
      <c r="C105" s="27"/>
      <c r="D105" s="27"/>
      <c r="E105" s="124"/>
    </row>
    <row r="106" spans="1:5" s="7" customFormat="1" ht="20.25">
      <c r="A106" s="26"/>
      <c r="B106" s="26"/>
      <c r="C106" s="27"/>
      <c r="D106" s="27"/>
      <c r="E106" s="124"/>
    </row>
    <row r="107" spans="1:5" s="7" customFormat="1" ht="20.25">
      <c r="A107" s="26"/>
      <c r="B107" s="26"/>
      <c r="C107" s="27"/>
      <c r="D107" s="27"/>
      <c r="E107" s="124"/>
    </row>
    <row r="108" spans="1:5" s="7" customFormat="1" ht="20.25">
      <c r="A108" s="26"/>
      <c r="B108" s="26"/>
      <c r="C108" s="27"/>
      <c r="D108" s="27"/>
      <c r="E108" s="124"/>
    </row>
    <row r="109" spans="1:5" s="7" customFormat="1" ht="20.25">
      <c r="A109" s="26"/>
      <c r="B109" s="26"/>
      <c r="C109" s="27"/>
      <c r="D109" s="27"/>
      <c r="E109" s="124"/>
    </row>
    <row r="110" spans="1:5" s="7" customFormat="1" ht="20.25">
      <c r="A110" s="26"/>
      <c r="B110" s="26"/>
      <c r="C110" s="27"/>
      <c r="D110" s="27"/>
      <c r="E110" s="124"/>
    </row>
    <row r="111" spans="1:5" s="7" customFormat="1" ht="20.25">
      <c r="A111" s="26"/>
      <c r="B111" s="26"/>
      <c r="C111" s="27"/>
      <c r="D111" s="27"/>
      <c r="E111" s="124"/>
    </row>
    <row r="112" spans="1:5" s="7" customFormat="1" ht="20.25">
      <c r="A112" s="26"/>
      <c r="B112" s="26"/>
      <c r="C112" s="27"/>
      <c r="D112" s="27"/>
      <c r="E112" s="124"/>
    </row>
    <row r="113" spans="1:5" s="7" customFormat="1" ht="20.25">
      <c r="A113" s="26"/>
      <c r="B113" s="26"/>
      <c r="C113" s="27"/>
      <c r="D113" s="27"/>
      <c r="E113" s="124"/>
    </row>
    <row r="114" spans="1:5" s="7" customFormat="1" ht="20.25">
      <c r="A114" s="26"/>
      <c r="B114" s="26"/>
      <c r="C114" s="27"/>
      <c r="D114" s="27"/>
      <c r="E114" s="124"/>
    </row>
    <row r="115" spans="1:5" s="7" customFormat="1" ht="20.25">
      <c r="A115" s="26"/>
      <c r="B115" s="26"/>
      <c r="C115" s="27"/>
      <c r="D115" s="27"/>
      <c r="E115" s="124"/>
    </row>
    <row r="116" spans="1:5" s="7" customFormat="1" ht="20.25">
      <c r="A116" s="26"/>
      <c r="B116" s="26"/>
      <c r="C116" s="27"/>
      <c r="D116" s="27"/>
      <c r="E116" s="124"/>
    </row>
    <row r="117" spans="1:5" s="7" customFormat="1" ht="20.25">
      <c r="A117" s="26"/>
      <c r="B117" s="26"/>
      <c r="C117" s="27"/>
      <c r="D117" s="27"/>
      <c r="E117" s="124"/>
    </row>
    <row r="118" spans="1:5" s="7" customFormat="1" ht="20.25">
      <c r="A118" s="26"/>
      <c r="B118" s="26"/>
      <c r="C118" s="27"/>
      <c r="D118" s="27"/>
      <c r="E118" s="124"/>
    </row>
    <row r="119" spans="1:5" s="7" customFormat="1" ht="20.25">
      <c r="A119" s="26"/>
      <c r="B119" s="26"/>
      <c r="C119" s="27"/>
      <c r="D119" s="27"/>
      <c r="E119" s="124"/>
    </row>
    <row r="120" spans="1:5" s="7" customFormat="1" ht="20.25">
      <c r="A120" s="26"/>
      <c r="B120" s="26"/>
      <c r="C120" s="27"/>
      <c r="D120" s="27"/>
      <c r="E120" s="124"/>
    </row>
    <row r="121" spans="1:5" s="7" customFormat="1" ht="20.25">
      <c r="A121" s="26"/>
      <c r="B121" s="26"/>
      <c r="C121" s="27"/>
      <c r="D121" s="27"/>
      <c r="E121" s="124"/>
    </row>
    <row r="122" spans="1:5" s="7" customFormat="1" ht="20.25">
      <c r="A122" s="26"/>
      <c r="B122" s="26"/>
      <c r="C122" s="27"/>
      <c r="D122" s="27"/>
      <c r="E122" s="124"/>
    </row>
    <row r="123" spans="1:5" s="7" customFormat="1" ht="20.25">
      <c r="A123" s="26"/>
      <c r="B123" s="26"/>
      <c r="C123" s="27"/>
      <c r="D123" s="27"/>
      <c r="E123" s="124"/>
    </row>
    <row r="124" spans="1:5" s="7" customFormat="1" ht="20.25">
      <c r="A124" s="26"/>
      <c r="B124" s="26"/>
      <c r="C124" s="27"/>
      <c r="D124" s="27"/>
      <c r="E124" s="124"/>
    </row>
    <row r="125" spans="1:5" s="7" customFormat="1" ht="20.25">
      <c r="A125" s="26"/>
      <c r="B125" s="26"/>
      <c r="C125" s="27"/>
      <c r="D125" s="27"/>
      <c r="E125" s="124"/>
    </row>
    <row r="126" spans="1:5" s="7" customFormat="1" ht="20.25">
      <c r="A126" s="26"/>
      <c r="B126" s="26"/>
      <c r="C126" s="27"/>
      <c r="D126" s="27"/>
      <c r="E126" s="124"/>
    </row>
    <row r="127" spans="1:5" s="7" customFormat="1" ht="20.25">
      <c r="A127" s="26"/>
      <c r="B127" s="26"/>
      <c r="C127" s="27"/>
      <c r="D127" s="27"/>
      <c r="E127" s="124"/>
    </row>
    <row r="128" spans="1:5" s="7" customFormat="1" ht="20.25">
      <c r="A128" s="26"/>
      <c r="B128" s="26"/>
      <c r="C128" s="27"/>
      <c r="D128" s="27"/>
      <c r="E128" s="124"/>
    </row>
    <row r="129" spans="1:5" s="7" customFormat="1" ht="20.25">
      <c r="A129" s="26"/>
      <c r="B129" s="26"/>
      <c r="C129" s="27"/>
      <c r="D129" s="27"/>
      <c r="E129" s="124"/>
    </row>
    <row r="130" spans="1:5" s="7" customFormat="1" ht="20.25">
      <c r="A130" s="26"/>
      <c r="B130" s="26"/>
      <c r="C130" s="27"/>
      <c r="D130" s="27"/>
      <c r="E130" s="124"/>
    </row>
    <row r="131" spans="1:5" s="7" customFormat="1" ht="20.25">
      <c r="A131" s="26"/>
      <c r="B131" s="26"/>
      <c r="C131" s="27"/>
      <c r="D131" s="27"/>
      <c r="E131" s="124"/>
    </row>
    <row r="132" spans="1:5" s="7" customFormat="1" ht="20.25">
      <c r="A132" s="26"/>
      <c r="B132" s="26"/>
      <c r="C132" s="27"/>
      <c r="D132" s="27"/>
      <c r="E132" s="124"/>
    </row>
    <row r="133" spans="1:5" s="7" customFormat="1" ht="20.25">
      <c r="A133" s="26"/>
      <c r="B133" s="26"/>
      <c r="C133" s="27"/>
      <c r="D133" s="27"/>
      <c r="E133" s="124"/>
    </row>
    <row r="134" spans="1:5" s="7" customFormat="1" ht="20.25">
      <c r="A134" s="26"/>
      <c r="B134" s="26"/>
      <c r="C134" s="27"/>
      <c r="D134" s="27"/>
      <c r="E134" s="124"/>
    </row>
    <row r="135" spans="1:5" s="7" customFormat="1" ht="20.25">
      <c r="A135" s="26"/>
      <c r="B135" s="26"/>
      <c r="C135" s="27"/>
      <c r="D135" s="27"/>
      <c r="E135" s="124"/>
    </row>
    <row r="136" spans="1:5" s="7" customFormat="1" ht="20.25">
      <c r="A136" s="26"/>
      <c r="B136" s="26"/>
      <c r="C136" s="27"/>
      <c r="D136" s="27"/>
      <c r="E136" s="124"/>
    </row>
    <row r="137" spans="1:5" s="7" customFormat="1" ht="20.25">
      <c r="A137" s="26"/>
      <c r="B137" s="26"/>
      <c r="C137" s="27"/>
      <c r="D137" s="27"/>
      <c r="E137" s="124"/>
    </row>
    <row r="138" spans="1:5" s="7" customFormat="1" ht="20.25">
      <c r="A138" s="26"/>
      <c r="B138" s="26"/>
      <c r="C138" s="27"/>
      <c r="D138" s="27"/>
      <c r="E138" s="124"/>
    </row>
    <row r="139" spans="1:5" s="7" customFormat="1" ht="20.25">
      <c r="A139" s="26"/>
      <c r="B139" s="26"/>
      <c r="C139" s="27"/>
      <c r="D139" s="27"/>
      <c r="E139" s="124"/>
    </row>
    <row r="140" spans="1:5" s="7" customFormat="1" ht="20.25">
      <c r="A140" s="26"/>
      <c r="B140" s="26"/>
      <c r="C140" s="27"/>
      <c r="D140" s="27"/>
      <c r="E140" s="124"/>
    </row>
    <row r="141" spans="1:5" s="7" customFormat="1" ht="20.25">
      <c r="A141" s="26"/>
      <c r="B141" s="26"/>
      <c r="C141" s="27"/>
      <c r="D141" s="27"/>
      <c r="E141" s="124"/>
    </row>
    <row r="142" spans="1:5" s="7" customFormat="1" ht="20.25">
      <c r="A142" s="26"/>
      <c r="B142" s="26"/>
      <c r="C142" s="27"/>
      <c r="D142" s="27"/>
      <c r="E142" s="124"/>
    </row>
    <row r="143" spans="1:5" s="7" customFormat="1" ht="20.25">
      <c r="A143" s="26"/>
      <c r="B143" s="26"/>
      <c r="C143" s="27"/>
      <c r="D143" s="27"/>
      <c r="E143" s="124"/>
    </row>
    <row r="144" spans="1:5" s="7" customFormat="1" ht="20.25">
      <c r="A144" s="26"/>
      <c r="B144" s="26"/>
      <c r="C144" s="27"/>
      <c r="D144" s="27"/>
      <c r="E144" s="124"/>
    </row>
    <row r="145" spans="1:5" s="7" customFormat="1" ht="20.25">
      <c r="A145" s="26"/>
      <c r="B145" s="26"/>
      <c r="C145" s="27"/>
      <c r="D145" s="27"/>
      <c r="E145" s="124"/>
    </row>
    <row r="146" spans="1:5" s="7" customFormat="1" ht="20.25">
      <c r="A146" s="26"/>
      <c r="B146" s="26"/>
      <c r="C146" s="27"/>
      <c r="D146" s="27"/>
      <c r="E146" s="124"/>
    </row>
    <row r="147" spans="1:5" s="7" customFormat="1" ht="20.25">
      <c r="A147" s="26"/>
      <c r="B147" s="26"/>
      <c r="C147" s="27"/>
      <c r="D147" s="27"/>
      <c r="E147" s="124"/>
    </row>
    <row r="148" spans="1:5" s="7" customFormat="1" ht="20.25">
      <c r="A148" s="26"/>
      <c r="B148" s="26"/>
      <c r="C148" s="27"/>
      <c r="D148" s="27"/>
      <c r="E148" s="124"/>
    </row>
    <row r="149" spans="1:5" s="7" customFormat="1" ht="20.25">
      <c r="A149" s="26"/>
      <c r="B149" s="26"/>
      <c r="C149" s="27"/>
      <c r="D149" s="27"/>
      <c r="E149" s="124"/>
    </row>
    <row r="150" spans="1:5" s="7" customFormat="1" ht="20.25">
      <c r="A150" s="26"/>
      <c r="B150" s="26"/>
      <c r="C150" s="27"/>
      <c r="D150" s="27"/>
      <c r="E150" s="124"/>
    </row>
    <row r="151" spans="1:5" s="7" customFormat="1" ht="20.25">
      <c r="A151" s="26"/>
      <c r="B151" s="26"/>
      <c r="C151" s="27"/>
      <c r="D151" s="27"/>
      <c r="E151" s="124"/>
    </row>
    <row r="152" spans="1:5" s="7" customFormat="1" ht="20.25">
      <c r="A152" s="26"/>
      <c r="B152" s="26"/>
      <c r="C152" s="27"/>
      <c r="D152" s="27"/>
      <c r="E152" s="124"/>
    </row>
    <row r="153" spans="1:5" s="7" customFormat="1" ht="20.25">
      <c r="A153" s="26"/>
      <c r="B153" s="26"/>
      <c r="C153" s="27"/>
      <c r="D153" s="27"/>
      <c r="E153" s="124"/>
    </row>
    <row r="154" spans="1:5" s="7" customFormat="1" ht="20.25">
      <c r="A154" s="26"/>
      <c r="B154" s="26"/>
      <c r="C154" s="27"/>
      <c r="D154" s="27"/>
      <c r="E154" s="124"/>
    </row>
    <row r="155" spans="1:5" s="7" customFormat="1" ht="20.25">
      <c r="A155" s="26"/>
      <c r="B155" s="26"/>
      <c r="C155" s="27"/>
      <c r="D155" s="27"/>
      <c r="E155" s="124"/>
    </row>
    <row r="156" spans="1:5" s="7" customFormat="1" ht="20.25">
      <c r="A156" s="26"/>
      <c r="B156" s="26"/>
      <c r="C156" s="27"/>
      <c r="D156" s="27"/>
      <c r="E156" s="124"/>
    </row>
    <row r="157" spans="1:5" s="7" customFormat="1" ht="20.25">
      <c r="A157" s="26"/>
      <c r="B157" s="26"/>
      <c r="C157" s="27"/>
      <c r="D157" s="27"/>
      <c r="E157" s="124"/>
    </row>
    <row r="158" spans="1:5" s="7" customFormat="1" ht="20.25">
      <c r="A158" s="26"/>
      <c r="B158" s="26"/>
      <c r="C158" s="27"/>
      <c r="D158" s="27"/>
      <c r="E158" s="124"/>
    </row>
    <row r="159" spans="1:5" s="7" customFormat="1" ht="20.25">
      <c r="A159" s="26"/>
      <c r="B159" s="26"/>
      <c r="C159" s="27"/>
      <c r="D159" s="27"/>
      <c r="E159" s="124"/>
    </row>
    <row r="160" spans="1:5" s="7" customFormat="1" ht="20.25">
      <c r="A160" s="26"/>
      <c r="B160" s="26"/>
      <c r="C160" s="27"/>
      <c r="D160" s="27"/>
      <c r="E160" s="124"/>
    </row>
    <row r="161" spans="1:5" s="7" customFormat="1" ht="20.25">
      <c r="A161" s="26"/>
      <c r="B161" s="26"/>
      <c r="C161" s="27"/>
      <c r="D161" s="27"/>
      <c r="E161" s="124"/>
    </row>
    <row r="162" spans="1:5" s="7" customFormat="1" ht="20.25">
      <c r="A162" s="26"/>
      <c r="B162" s="26"/>
      <c r="C162" s="27"/>
      <c r="D162" s="27"/>
      <c r="E162" s="124"/>
    </row>
    <row r="163" spans="1:5" s="7" customFormat="1" ht="20.25">
      <c r="A163" s="26"/>
      <c r="B163" s="26"/>
      <c r="C163" s="27"/>
      <c r="D163" s="27"/>
      <c r="E163" s="124"/>
    </row>
    <row r="164" spans="1:5" s="7" customFormat="1" ht="20.25">
      <c r="A164" s="26"/>
      <c r="B164" s="26"/>
      <c r="C164" s="27"/>
      <c r="D164" s="27"/>
      <c r="E164" s="124"/>
    </row>
    <row r="165" spans="1:5" s="7" customFormat="1" ht="20.25">
      <c r="A165" s="26"/>
      <c r="B165" s="26"/>
      <c r="C165" s="27"/>
      <c r="D165" s="27"/>
      <c r="E165" s="124"/>
    </row>
    <row r="166" spans="1:5" s="7" customFormat="1" ht="20.25">
      <c r="A166" s="26"/>
      <c r="B166" s="26"/>
      <c r="C166" s="27"/>
      <c r="D166" s="27"/>
      <c r="E166" s="124"/>
    </row>
    <row r="167" spans="1:5" s="7" customFormat="1" ht="20.25">
      <c r="A167" s="26"/>
      <c r="B167" s="26"/>
      <c r="C167" s="27"/>
      <c r="D167" s="27"/>
      <c r="E167" s="124"/>
    </row>
    <row r="168" spans="1:5" s="7" customFormat="1" ht="20.25">
      <c r="A168" s="26"/>
      <c r="B168" s="26"/>
      <c r="C168" s="27"/>
      <c r="D168" s="27"/>
      <c r="E168" s="124"/>
    </row>
    <row r="169" spans="1:5" s="7" customFormat="1" ht="20.25">
      <c r="A169" s="26"/>
      <c r="B169" s="26"/>
      <c r="C169" s="27"/>
      <c r="D169" s="27"/>
      <c r="E169" s="124"/>
    </row>
    <row r="170" spans="1:5" s="7" customFormat="1" ht="20.25">
      <c r="A170" s="26"/>
      <c r="B170" s="26"/>
      <c r="C170" s="27"/>
      <c r="D170" s="27"/>
      <c r="E170" s="124"/>
    </row>
    <row r="171" spans="1:5" s="7" customFormat="1" ht="20.25">
      <c r="A171" s="26"/>
      <c r="B171" s="26"/>
      <c r="C171" s="27"/>
      <c r="D171" s="27"/>
      <c r="E171" s="124"/>
    </row>
    <row r="172" spans="1:5" s="7" customFormat="1" ht="20.25">
      <c r="A172" s="26"/>
      <c r="B172" s="26"/>
      <c r="C172" s="27"/>
      <c r="D172" s="27"/>
      <c r="E172" s="124"/>
    </row>
    <row r="173" spans="1:5" s="7" customFormat="1" ht="20.25">
      <c r="A173" s="26"/>
      <c r="B173" s="26"/>
      <c r="C173" s="27"/>
      <c r="D173" s="27"/>
      <c r="E173" s="124"/>
    </row>
    <row r="174" spans="1:5" s="7" customFormat="1" ht="20.25">
      <c r="A174" s="26"/>
      <c r="B174" s="26"/>
      <c r="C174" s="27"/>
      <c r="D174" s="27"/>
      <c r="E174" s="124"/>
    </row>
    <row r="175" spans="1:5" s="7" customFormat="1" ht="20.25">
      <c r="A175" s="26"/>
      <c r="B175" s="26"/>
      <c r="C175" s="27"/>
      <c r="D175" s="27"/>
      <c r="E175" s="124"/>
    </row>
    <row r="176" spans="1:5" s="7" customFormat="1" ht="20.25">
      <c r="A176" s="26"/>
      <c r="B176" s="26"/>
      <c r="C176" s="27"/>
      <c r="D176" s="27"/>
      <c r="E176" s="124"/>
    </row>
    <row r="177" spans="1:5" s="7" customFormat="1" ht="20.25">
      <c r="A177" s="26"/>
      <c r="B177" s="26"/>
      <c r="C177" s="27"/>
      <c r="D177" s="27"/>
      <c r="E177" s="124"/>
    </row>
    <row r="178" spans="1:5" s="7" customFormat="1" ht="20.25">
      <c r="A178" s="26"/>
      <c r="B178" s="26"/>
      <c r="C178" s="27"/>
      <c r="D178" s="27"/>
      <c r="E178" s="124"/>
    </row>
    <row r="179" spans="1:5" s="7" customFormat="1" ht="20.25">
      <c r="A179" s="26"/>
      <c r="B179" s="26"/>
      <c r="C179" s="27"/>
      <c r="D179" s="27"/>
      <c r="E179" s="124"/>
    </row>
    <row r="180" spans="1:5" s="7" customFormat="1" ht="20.25">
      <c r="A180" s="26"/>
      <c r="B180" s="26"/>
      <c r="C180" s="27"/>
      <c r="D180" s="27"/>
      <c r="E180" s="124"/>
    </row>
    <row r="181" spans="1:5" s="7" customFormat="1" ht="20.25">
      <c r="A181" s="26"/>
      <c r="B181" s="26"/>
      <c r="C181" s="27"/>
      <c r="D181" s="27"/>
      <c r="E181" s="124"/>
    </row>
    <row r="182" spans="1:5" s="7" customFormat="1" ht="20.25">
      <c r="A182" s="26"/>
      <c r="B182" s="26"/>
      <c r="C182" s="27"/>
      <c r="D182" s="27"/>
      <c r="E182" s="124"/>
    </row>
    <row r="183" spans="1:5" s="7" customFormat="1" ht="20.25">
      <c r="A183" s="26"/>
      <c r="B183" s="26"/>
      <c r="C183" s="27"/>
      <c r="D183" s="27"/>
      <c r="E183" s="124"/>
    </row>
    <row r="184" spans="1:5" s="7" customFormat="1" ht="20.25">
      <c r="A184" s="26"/>
      <c r="B184" s="26"/>
      <c r="C184" s="27"/>
      <c r="D184" s="27"/>
      <c r="E184" s="124"/>
    </row>
    <row r="185" spans="1:5" s="7" customFormat="1" ht="20.25">
      <c r="A185" s="26"/>
      <c r="B185" s="26"/>
      <c r="C185" s="27"/>
      <c r="D185" s="27"/>
      <c r="E185" s="124"/>
    </row>
    <row r="186" spans="1:5" s="7" customFormat="1" ht="20.25">
      <c r="A186" s="26"/>
      <c r="B186" s="26"/>
      <c r="C186" s="27"/>
      <c r="D186" s="27"/>
      <c r="E186" s="124"/>
    </row>
    <row r="187" spans="1:5" s="7" customFormat="1" ht="20.25">
      <c r="A187" s="26"/>
      <c r="B187" s="26"/>
      <c r="C187" s="27"/>
      <c r="D187" s="27"/>
      <c r="E187" s="124"/>
    </row>
    <row r="188" spans="1:5" s="7" customFormat="1" ht="20.25">
      <c r="A188" s="26"/>
      <c r="B188" s="26"/>
      <c r="C188" s="27"/>
      <c r="D188" s="27"/>
      <c r="E188" s="124"/>
    </row>
    <row r="189" spans="1:5" s="7" customFormat="1" ht="20.25">
      <c r="A189" s="26"/>
      <c r="B189" s="26"/>
      <c r="C189" s="27"/>
      <c r="D189" s="27"/>
      <c r="E189" s="124"/>
    </row>
    <row r="190" spans="1:5" s="7" customFormat="1" ht="20.25">
      <c r="A190" s="26"/>
      <c r="B190" s="26"/>
      <c r="C190" s="27"/>
      <c r="D190" s="27"/>
      <c r="E190" s="124"/>
    </row>
    <row r="191" spans="1:5" s="7" customFormat="1" ht="20.25">
      <c r="A191" s="26"/>
      <c r="B191" s="26"/>
      <c r="C191" s="27"/>
      <c r="D191" s="27"/>
      <c r="E191" s="124"/>
    </row>
    <row r="192" spans="1:5" s="7" customFormat="1" ht="20.25">
      <c r="A192" s="26"/>
      <c r="B192" s="26"/>
      <c r="C192" s="27"/>
      <c r="D192" s="27"/>
      <c r="E192" s="124"/>
    </row>
    <row r="193" spans="1:5" s="7" customFormat="1" ht="20.25">
      <c r="A193" s="26"/>
      <c r="B193" s="26"/>
      <c r="C193" s="27"/>
      <c r="D193" s="27"/>
      <c r="E193" s="124"/>
    </row>
    <row r="194" spans="1:5" s="7" customFormat="1" ht="20.25">
      <c r="A194" s="26"/>
      <c r="B194" s="26"/>
      <c r="C194" s="27"/>
      <c r="D194" s="27"/>
      <c r="E194" s="124"/>
    </row>
    <row r="195" spans="1:5" s="7" customFormat="1" ht="20.25">
      <c r="A195" s="26"/>
      <c r="B195" s="26"/>
      <c r="C195" s="27"/>
      <c r="D195" s="27"/>
      <c r="E195" s="124"/>
    </row>
    <row r="196" spans="1:5" s="7" customFormat="1" ht="20.25">
      <c r="A196" s="26"/>
      <c r="B196" s="26"/>
      <c r="C196" s="27"/>
      <c r="D196" s="27"/>
      <c r="E196" s="124"/>
    </row>
    <row r="197" spans="1:5" s="7" customFormat="1" ht="20.25">
      <c r="A197" s="26"/>
      <c r="B197" s="26"/>
      <c r="C197" s="27"/>
      <c r="D197" s="27"/>
      <c r="E197" s="124"/>
    </row>
    <row r="198" spans="1:5" s="7" customFormat="1" ht="20.25">
      <c r="A198" s="26"/>
      <c r="B198" s="26"/>
      <c r="C198" s="27"/>
      <c r="D198" s="27"/>
      <c r="E198" s="124"/>
    </row>
    <row r="199" spans="1:5" s="7" customFormat="1" ht="20.25">
      <c r="A199" s="26"/>
      <c r="B199" s="26"/>
      <c r="C199" s="27"/>
      <c r="D199" s="27"/>
      <c r="E199" s="124"/>
    </row>
    <row r="200" spans="1:5" s="7" customFormat="1" ht="20.25">
      <c r="A200" s="26"/>
      <c r="B200" s="26"/>
      <c r="C200" s="27"/>
      <c r="D200" s="27"/>
      <c r="E200" s="124"/>
    </row>
    <row r="201" spans="1:5" s="7" customFormat="1" ht="20.25">
      <c r="A201" s="26"/>
      <c r="B201" s="26"/>
      <c r="C201" s="27"/>
      <c r="D201" s="27"/>
      <c r="E201" s="124"/>
    </row>
    <row r="202" spans="1:5" s="7" customFormat="1" ht="20.25">
      <c r="A202" s="26"/>
      <c r="B202" s="26"/>
      <c r="C202" s="27"/>
      <c r="D202" s="27"/>
      <c r="E202" s="124"/>
    </row>
    <row r="203" spans="1:5" s="7" customFormat="1" ht="20.25">
      <c r="A203" s="26"/>
      <c r="B203" s="26"/>
      <c r="C203" s="27"/>
      <c r="D203" s="27"/>
      <c r="E203" s="124"/>
    </row>
    <row r="204" spans="1:5" s="7" customFormat="1" ht="20.25">
      <c r="A204" s="26"/>
      <c r="B204" s="26"/>
      <c r="C204" s="27"/>
      <c r="D204" s="27"/>
      <c r="E204" s="124"/>
    </row>
    <row r="205" spans="1:5" s="7" customFormat="1" ht="20.25">
      <c r="A205" s="26"/>
      <c r="B205" s="26"/>
      <c r="C205" s="27"/>
      <c r="D205" s="27"/>
      <c r="E205" s="124"/>
    </row>
    <row r="206" spans="1:5" s="7" customFormat="1" ht="20.25">
      <c r="A206" s="26"/>
      <c r="B206" s="26"/>
      <c r="C206" s="27"/>
      <c r="D206" s="27"/>
      <c r="E206" s="124"/>
    </row>
    <row r="207" spans="1:5" s="7" customFormat="1" ht="20.25">
      <c r="A207" s="26"/>
      <c r="B207" s="26"/>
      <c r="C207" s="27"/>
      <c r="D207" s="27"/>
      <c r="E207" s="124"/>
    </row>
    <row r="208" spans="1:5" s="7" customFormat="1" ht="20.25">
      <c r="A208" s="26"/>
      <c r="B208" s="26"/>
      <c r="C208" s="27"/>
      <c r="D208" s="27"/>
      <c r="E208" s="124"/>
    </row>
    <row r="209" spans="1:5" s="7" customFormat="1" ht="20.25">
      <c r="A209" s="26"/>
      <c r="B209" s="26"/>
      <c r="C209" s="27"/>
      <c r="D209" s="27"/>
      <c r="E209" s="124"/>
    </row>
    <row r="210" spans="1:5" s="7" customFormat="1" ht="20.25">
      <c r="A210" s="26"/>
      <c r="B210" s="26"/>
      <c r="C210" s="27"/>
      <c r="D210" s="27"/>
      <c r="E210" s="124"/>
    </row>
    <row r="211" spans="1:5" s="7" customFormat="1" ht="20.25">
      <c r="A211" s="26"/>
      <c r="B211" s="26"/>
      <c r="C211" s="27"/>
      <c r="D211" s="27"/>
      <c r="E211" s="124"/>
    </row>
    <row r="212" spans="1:5" s="7" customFormat="1" ht="20.25">
      <c r="A212" s="26"/>
      <c r="B212" s="26"/>
      <c r="C212" s="27"/>
      <c r="D212" s="27"/>
      <c r="E212" s="124"/>
    </row>
    <row r="213" spans="1:5" s="7" customFormat="1" ht="20.25">
      <c r="A213" s="26"/>
      <c r="B213" s="26"/>
      <c r="C213" s="27"/>
      <c r="D213" s="27"/>
      <c r="E213" s="124"/>
    </row>
    <row r="214" spans="1:5" s="7" customFormat="1" ht="20.25">
      <c r="A214" s="26"/>
      <c r="B214" s="26"/>
      <c r="C214" s="27"/>
      <c r="D214" s="27"/>
      <c r="E214" s="124"/>
    </row>
    <row r="215" spans="1:5" s="7" customFormat="1" ht="20.25">
      <c r="A215" s="26"/>
      <c r="B215" s="26"/>
      <c r="C215" s="27"/>
      <c r="D215" s="27"/>
      <c r="E215" s="124"/>
    </row>
    <row r="216" spans="1:5" s="7" customFormat="1" ht="20.25">
      <c r="A216" s="26"/>
      <c r="B216" s="26"/>
      <c r="C216" s="27"/>
      <c r="D216" s="27"/>
      <c r="E216" s="124"/>
    </row>
    <row r="217" spans="1:5" s="7" customFormat="1" ht="20.25">
      <c r="A217" s="26"/>
      <c r="B217" s="26"/>
      <c r="C217" s="27"/>
      <c r="D217" s="27"/>
      <c r="E217" s="124"/>
    </row>
    <row r="218" spans="1:5" s="7" customFormat="1" ht="20.25">
      <c r="A218" s="26"/>
      <c r="B218" s="26"/>
      <c r="C218" s="27"/>
      <c r="D218" s="27"/>
      <c r="E218" s="124"/>
    </row>
    <row r="219" spans="1:5" s="7" customFormat="1" ht="20.25">
      <c r="A219" s="26"/>
      <c r="B219" s="26"/>
      <c r="C219" s="27"/>
      <c r="D219" s="27"/>
      <c r="E219" s="124"/>
    </row>
    <row r="220" spans="1:5" s="7" customFormat="1" ht="20.25">
      <c r="A220" s="26"/>
      <c r="B220" s="26"/>
      <c r="C220" s="27"/>
      <c r="D220" s="27"/>
      <c r="E220" s="124"/>
    </row>
    <row r="221" spans="1:5" s="7" customFormat="1" ht="20.25">
      <c r="A221" s="26"/>
      <c r="B221" s="26"/>
      <c r="C221" s="27"/>
      <c r="D221" s="27"/>
      <c r="E221" s="124"/>
    </row>
    <row r="222" spans="1:5" s="7" customFormat="1" ht="20.25">
      <c r="A222" s="26"/>
      <c r="B222" s="26"/>
      <c r="C222" s="27"/>
      <c r="D222" s="27"/>
      <c r="E222" s="124"/>
    </row>
    <row r="223" spans="1:5" s="7" customFormat="1" ht="20.25">
      <c r="A223" s="26"/>
      <c r="B223" s="26"/>
      <c r="C223" s="27"/>
      <c r="D223" s="27"/>
      <c r="E223" s="124"/>
    </row>
    <row r="224" spans="1:5" s="7" customFormat="1" ht="20.25">
      <c r="A224" s="26"/>
      <c r="B224" s="26"/>
      <c r="C224" s="27"/>
      <c r="D224" s="27"/>
      <c r="E224" s="124"/>
    </row>
    <row r="225" spans="1:7" s="7" customFormat="1" ht="20.25">
      <c r="A225" s="26"/>
      <c r="B225" s="26"/>
      <c r="C225" s="27"/>
      <c r="D225" s="27"/>
      <c r="E225" s="124"/>
    </row>
    <row r="226" spans="1:7" s="7" customFormat="1" ht="20.25">
      <c r="A226" s="26"/>
      <c r="B226" s="26"/>
      <c r="C226" s="27"/>
      <c r="D226" s="27"/>
      <c r="E226" s="124"/>
    </row>
    <row r="227" spans="1:7" s="7" customFormat="1" ht="20.25">
      <c r="A227" s="26"/>
      <c r="B227" s="26"/>
      <c r="C227" s="27"/>
      <c r="D227" s="27"/>
      <c r="E227" s="124"/>
    </row>
    <row r="228" spans="1:7" s="7" customFormat="1" ht="20.25">
      <c r="A228" s="26"/>
      <c r="B228" s="26"/>
      <c r="C228" s="27"/>
      <c r="D228" s="27"/>
      <c r="E228" s="124"/>
    </row>
    <row r="229" spans="1:7" s="7" customFormat="1" ht="20.25">
      <c r="A229" s="26"/>
      <c r="B229" s="26"/>
      <c r="C229" s="27"/>
      <c r="D229" s="27"/>
      <c r="E229" s="124"/>
    </row>
    <row r="230" spans="1:7" s="7" customFormat="1" ht="20.25">
      <c r="A230" s="26"/>
      <c r="B230" s="26"/>
      <c r="C230" s="27"/>
      <c r="D230" s="27"/>
      <c r="E230" s="124"/>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135</v>
      </c>
      <c r="C237" s="31" t="s">
        <v>136</v>
      </c>
      <c r="D237" t="s">
        <v>135</v>
      </c>
      <c r="E237" s="119" t="s">
        <v>136</v>
      </c>
    </row>
    <row r="238" spans="1:7" ht="21">
      <c r="A238" s="7"/>
      <c r="B238" s="32" t="s">
        <v>137</v>
      </c>
      <c r="C238" s="32" t="s">
        <v>138</v>
      </c>
      <c r="D238" t="s">
        <v>137</v>
      </c>
      <c r="F238" t="s">
        <v>137</v>
      </c>
      <c r="G238" t="e">
        <f>IF(NOT(ISERROR(MATCH(F238,_xlfn.ANCHORARRAY(B249),0))),#REF!&amp;"Por favor no seleccionar los criterios de impacto",F238)</f>
        <v>#REF!</v>
      </c>
    </row>
    <row r="239" spans="1:7" ht="21">
      <c r="A239" s="7"/>
      <c r="B239" s="32" t="s">
        <v>137</v>
      </c>
      <c r="C239" s="32" t="s">
        <v>124</v>
      </c>
      <c r="E239" s="119" t="s">
        <v>138</v>
      </c>
    </row>
    <row r="240" spans="1:7" ht="21">
      <c r="A240" s="7"/>
      <c r="B240" s="32" t="s">
        <v>137</v>
      </c>
      <c r="C240" s="32" t="s">
        <v>127</v>
      </c>
      <c r="E240" s="119" t="s">
        <v>124</v>
      </c>
    </row>
    <row r="241" spans="1:5" ht="21">
      <c r="A241" s="7"/>
      <c r="B241" s="32" t="s">
        <v>137</v>
      </c>
      <c r="C241" s="32" t="s">
        <v>130</v>
      </c>
      <c r="E241" s="119" t="s">
        <v>127</v>
      </c>
    </row>
    <row r="242" spans="1:5" ht="21">
      <c r="A242" s="7"/>
      <c r="B242" s="32" t="s">
        <v>137</v>
      </c>
      <c r="C242" s="32" t="s">
        <v>132</v>
      </c>
      <c r="E242" s="119" t="s">
        <v>130</v>
      </c>
    </row>
    <row r="243" spans="1:5" ht="21">
      <c r="A243" s="7"/>
      <c r="B243" s="32" t="s">
        <v>120</v>
      </c>
      <c r="C243" s="32" t="s">
        <v>47</v>
      </c>
      <c r="E243" s="119" t="s">
        <v>132</v>
      </c>
    </row>
    <row r="244" spans="1:5" ht="21">
      <c r="A244" s="7"/>
      <c r="B244" s="32" t="s">
        <v>120</v>
      </c>
      <c r="C244" s="32" t="s">
        <v>125</v>
      </c>
      <c r="D244" t="s">
        <v>120</v>
      </c>
    </row>
    <row r="245" spans="1:5" ht="21">
      <c r="A245" s="7"/>
      <c r="B245" s="32" t="s">
        <v>120</v>
      </c>
      <c r="C245" s="32" t="s">
        <v>128</v>
      </c>
      <c r="E245" s="119" t="s">
        <v>47</v>
      </c>
    </row>
    <row r="246" spans="1:5" ht="21">
      <c r="A246" s="7"/>
      <c r="B246" s="32" t="s">
        <v>120</v>
      </c>
      <c r="C246" s="32" t="s">
        <v>49</v>
      </c>
      <c r="E246" s="119" t="s">
        <v>125</v>
      </c>
    </row>
    <row r="247" spans="1:5" ht="21">
      <c r="A247" s="7"/>
      <c r="B247" s="32" t="s">
        <v>120</v>
      </c>
      <c r="C247" s="32" t="s">
        <v>50</v>
      </c>
      <c r="E247" s="119" t="s">
        <v>128</v>
      </c>
    </row>
    <row r="248" spans="1:5">
      <c r="A248" s="7"/>
      <c r="B248" s="33"/>
      <c r="C248" s="33"/>
      <c r="E248" s="119" t="s">
        <v>49</v>
      </c>
    </row>
    <row r="249" spans="1:5">
      <c r="A249" s="7"/>
      <c r="B249" s="33" t="str" cm="1">
        <f t="array" ref="B249:B251">_xlfn.UNIQUE(Tabla13[[#All],[Criterios]])</f>
        <v>Criterios</v>
      </c>
      <c r="C249" s="33"/>
      <c r="E249" s="119" t="s">
        <v>50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A00-000000000000}">
      <formula1>#REF!</formula1>
    </dataValidation>
  </dataValidations>
  <pageMargins left="0.7" right="0.7" top="0.75" bottom="0.75" header="0.3" footer="0.3"/>
  <pageSetup orientation="portrait"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EG735"/>
  <sheetViews>
    <sheetView topLeftCell="A5" zoomScale="90" zoomScaleNormal="90" workbookViewId="0">
      <selection activeCell="C8" sqref="C8"/>
    </sheetView>
  </sheetViews>
  <sheetFormatPr baseColWidth="10" defaultRowHeight="15"/>
  <cols>
    <col min="2" max="2" width="24.140625" customWidth="1"/>
    <col min="3" max="3" width="75.7109375" customWidth="1"/>
    <col min="4" max="4" width="29.85546875" customWidth="1"/>
    <col min="32" max="137" width="11.42578125" style="107"/>
  </cols>
  <sheetData>
    <row r="1" spans="1:31" s="107" customFormat="1"/>
    <row r="2" spans="1:31" ht="23.25">
      <c r="A2" s="7"/>
      <c r="B2" s="431" t="s">
        <v>106</v>
      </c>
      <c r="C2" s="431"/>
      <c r="D2" s="431"/>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96"/>
      <c r="C3" s="96"/>
      <c r="D3" s="96"/>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09" t="s">
        <v>107</v>
      </c>
      <c r="D4" s="109" t="s">
        <v>108</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10" t="s">
        <v>109</v>
      </c>
      <c r="C5" s="111" t="s">
        <v>401</v>
      </c>
      <c r="D5" s="112">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13" t="s">
        <v>110</v>
      </c>
      <c r="C6" s="114" t="s">
        <v>111</v>
      </c>
      <c r="D6" s="115">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16" t="s">
        <v>112</v>
      </c>
      <c r="C7" s="114" t="s">
        <v>113</v>
      </c>
      <c r="D7" s="115">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17" t="s">
        <v>114</v>
      </c>
      <c r="C8" s="114" t="s">
        <v>115</v>
      </c>
      <c r="D8" s="115">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18" t="s">
        <v>116</v>
      </c>
      <c r="C9" s="114" t="s">
        <v>117</v>
      </c>
      <c r="D9" s="115">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07" customFormat="1"/>
    <row r="35" spans="1:31" s="107" customFormat="1"/>
    <row r="36" spans="1:31" s="107" customFormat="1"/>
    <row r="37" spans="1:31" s="107" customFormat="1"/>
    <row r="38" spans="1:31" s="107" customFormat="1"/>
    <row r="39" spans="1:31" s="107" customFormat="1"/>
    <row r="40" spans="1:31" s="107" customFormat="1"/>
    <row r="41" spans="1:31" s="107" customFormat="1"/>
    <row r="42" spans="1:31" s="107" customFormat="1"/>
    <row r="43" spans="1:31" s="107" customFormat="1"/>
    <row r="44" spans="1:31" s="107" customFormat="1"/>
    <row r="45" spans="1:31" s="107" customFormat="1"/>
    <row r="46" spans="1:31" s="107" customFormat="1"/>
    <row r="47" spans="1:31" s="107" customFormat="1"/>
    <row r="48" spans="1:31" s="107" customFormat="1"/>
    <row r="49" s="107" customFormat="1"/>
    <row r="50" s="107" customFormat="1"/>
    <row r="51" s="107" customFormat="1"/>
    <row r="52" s="107" customFormat="1"/>
    <row r="53" s="107" customFormat="1"/>
    <row r="54" s="107" customFormat="1"/>
    <row r="55" s="107" customFormat="1"/>
    <row r="56" s="107" customFormat="1"/>
    <row r="57" s="107" customFormat="1"/>
    <row r="58" s="107" customFormat="1"/>
    <row r="59" s="107" customFormat="1"/>
    <row r="60" s="107" customFormat="1"/>
    <row r="61" s="107" customFormat="1"/>
    <row r="62" s="107" customFormat="1"/>
    <row r="63" s="107" customFormat="1"/>
    <row r="64" s="107" customFormat="1"/>
    <row r="65" s="107" customFormat="1"/>
    <row r="66" s="107" customFormat="1"/>
    <row r="67" s="107" customFormat="1"/>
    <row r="68" s="107" customFormat="1"/>
    <row r="69" s="107" customFormat="1"/>
    <row r="70" s="107" customFormat="1"/>
    <row r="71" s="107" customFormat="1"/>
    <row r="72" s="107" customFormat="1"/>
    <row r="73" s="107" customFormat="1"/>
    <row r="74" s="107" customFormat="1"/>
    <row r="75" s="107" customFormat="1"/>
    <row r="76" s="107" customFormat="1"/>
    <row r="77" s="107" customFormat="1"/>
    <row r="78" s="107" customFormat="1"/>
    <row r="79" s="107" customFormat="1"/>
    <row r="80" s="107" customFormat="1"/>
    <row r="81" s="107" customFormat="1"/>
    <row r="82" s="107" customFormat="1"/>
    <row r="83" s="107" customFormat="1"/>
    <row r="84" s="107" customFormat="1"/>
    <row r="85" s="107" customFormat="1"/>
    <row r="86" s="107" customFormat="1"/>
    <row r="87" s="107" customFormat="1"/>
    <row r="88" s="107" customFormat="1"/>
    <row r="89" s="107" customFormat="1"/>
    <row r="90" s="107" customFormat="1"/>
    <row r="91" s="107" customFormat="1"/>
    <row r="92" s="107" customFormat="1"/>
    <row r="93" s="107" customFormat="1"/>
    <row r="94" s="107" customFormat="1"/>
    <row r="95" s="107" customFormat="1"/>
    <row r="96" s="107" customFormat="1"/>
    <row r="97" s="107" customFormat="1"/>
    <row r="98" s="107" customFormat="1"/>
    <row r="99" s="107" customFormat="1"/>
    <row r="100" s="107" customFormat="1"/>
    <row r="101" s="107" customFormat="1"/>
    <row r="102" s="107" customFormat="1"/>
    <row r="103" s="107" customFormat="1"/>
    <row r="104" s="107" customFormat="1"/>
    <row r="105" s="107" customFormat="1"/>
    <row r="106" s="107" customFormat="1"/>
    <row r="107" s="107" customFormat="1"/>
    <row r="108" s="107" customFormat="1"/>
    <row r="109" s="107" customFormat="1"/>
    <row r="110" s="107" customFormat="1"/>
    <row r="111" s="107" customFormat="1"/>
    <row r="112" s="107" customFormat="1"/>
    <row r="113" s="107" customFormat="1"/>
    <row r="114" s="107" customFormat="1"/>
    <row r="115" s="107" customFormat="1"/>
    <row r="116" s="107" customFormat="1"/>
    <row r="117" s="107" customFormat="1"/>
    <row r="118" s="107" customFormat="1"/>
    <row r="119" s="107" customFormat="1"/>
    <row r="120" s="107" customFormat="1"/>
    <row r="121" s="107" customFormat="1"/>
    <row r="122" s="107" customFormat="1"/>
    <row r="123" s="107" customFormat="1"/>
    <row r="124" s="107" customFormat="1"/>
    <row r="125" s="107" customFormat="1"/>
    <row r="126" s="107" customFormat="1"/>
    <row r="127" s="107" customFormat="1"/>
    <row r="128" s="107" customFormat="1"/>
    <row r="129" s="107" customFormat="1"/>
    <row r="130" s="107" customFormat="1"/>
    <row r="131" s="107" customFormat="1"/>
    <row r="132" s="107" customFormat="1"/>
    <row r="133" s="107" customFormat="1"/>
    <row r="134" s="107" customFormat="1"/>
    <row r="135" s="107" customFormat="1"/>
    <row r="136" s="107" customFormat="1"/>
    <row r="137" s="107" customFormat="1"/>
    <row r="138" s="107" customFormat="1"/>
    <row r="139" s="107" customFormat="1"/>
    <row r="140" s="107" customFormat="1"/>
    <row r="141" s="107" customFormat="1"/>
    <row r="142" s="107" customFormat="1"/>
    <row r="143" s="107" customFormat="1"/>
    <row r="144" s="107" customFormat="1"/>
    <row r="145" s="107" customFormat="1"/>
    <row r="146" s="107" customFormat="1"/>
    <row r="147" s="107" customFormat="1"/>
    <row r="148" s="107" customFormat="1"/>
    <row r="149" s="107" customFormat="1"/>
    <row r="150" s="107" customFormat="1"/>
    <row r="151" s="107" customFormat="1"/>
    <row r="152" s="107" customFormat="1"/>
    <row r="153" s="107" customFormat="1"/>
    <row r="154" s="107" customFormat="1"/>
    <row r="155" s="107" customFormat="1"/>
    <row r="156" s="107" customFormat="1"/>
    <row r="157" s="107" customFormat="1"/>
    <row r="158" s="107" customFormat="1"/>
    <row r="159" s="107" customFormat="1"/>
    <row r="160" s="107" customFormat="1"/>
    <row r="161" s="107" customFormat="1"/>
    <row r="162" s="107" customFormat="1"/>
    <row r="163" s="107" customFormat="1"/>
    <row r="164" s="107" customFormat="1"/>
    <row r="165" s="107" customFormat="1"/>
    <row r="166" s="107" customFormat="1"/>
    <row r="167" s="107" customFormat="1"/>
    <row r="168" s="107" customFormat="1"/>
    <row r="169" s="107" customFormat="1"/>
    <row r="170" s="107" customFormat="1"/>
    <row r="171" s="107" customFormat="1"/>
    <row r="172" s="107" customFormat="1"/>
    <row r="173" s="107" customFormat="1"/>
    <row r="174" s="107" customFormat="1"/>
    <row r="175" s="107" customFormat="1"/>
    <row r="176" s="107" customFormat="1"/>
    <row r="177" s="107" customFormat="1"/>
    <row r="178" s="107" customFormat="1"/>
    <row r="179" s="107" customFormat="1"/>
    <row r="180" s="107" customFormat="1"/>
    <row r="181" s="107" customFormat="1"/>
    <row r="182" s="107" customFormat="1"/>
    <row r="183" s="107" customFormat="1"/>
    <row r="184" s="107" customFormat="1"/>
    <row r="185" s="107" customFormat="1"/>
    <row r="186" s="107" customFormat="1"/>
    <row r="187" s="107" customFormat="1"/>
    <row r="188" s="107" customFormat="1"/>
    <row r="189" s="107" customFormat="1"/>
    <row r="190" s="107" customFormat="1"/>
    <row r="191" s="107" customFormat="1"/>
    <row r="192" s="107" customFormat="1"/>
    <row r="193" s="107" customFormat="1"/>
    <row r="194" s="107" customFormat="1"/>
    <row r="195" s="107" customFormat="1"/>
    <row r="196" s="107" customFormat="1"/>
    <row r="197" s="107" customFormat="1"/>
    <row r="198" s="107" customFormat="1"/>
    <row r="199" s="107" customFormat="1"/>
    <row r="200" s="107" customFormat="1"/>
    <row r="201" s="107" customFormat="1"/>
    <row r="202" s="107" customFormat="1"/>
    <row r="203" s="107" customFormat="1"/>
    <row r="204" s="107" customFormat="1"/>
    <row r="205" s="107" customFormat="1"/>
    <row r="206" s="107" customFormat="1"/>
    <row r="207" s="107" customFormat="1"/>
    <row r="208" s="107" customFormat="1"/>
    <row r="209" s="107" customFormat="1"/>
    <row r="210" s="107" customFormat="1"/>
    <row r="211" s="107" customFormat="1"/>
    <row r="212" s="107" customFormat="1"/>
    <row r="213" s="107" customFormat="1"/>
    <row r="214" s="107" customFormat="1"/>
    <row r="215" s="107" customFormat="1"/>
    <row r="216" s="107" customFormat="1"/>
    <row r="217" s="107" customFormat="1"/>
    <row r="218" s="107" customFormat="1"/>
    <row r="219" s="107" customFormat="1"/>
    <row r="220" s="107" customFormat="1"/>
    <row r="221" s="107" customFormat="1"/>
    <row r="222" s="107" customFormat="1"/>
    <row r="223" s="107" customFormat="1"/>
    <row r="224" s="107" customFormat="1"/>
    <row r="225" s="107" customFormat="1"/>
    <row r="226" s="107" customFormat="1"/>
    <row r="227" s="107" customFormat="1"/>
    <row r="228" s="107" customFormat="1"/>
    <row r="229" s="107" customFormat="1"/>
    <row r="230" s="107" customFormat="1"/>
    <row r="231" s="107" customFormat="1"/>
    <row r="232" s="107" customFormat="1"/>
    <row r="233" s="107" customFormat="1"/>
    <row r="234" s="107" customFormat="1"/>
    <row r="235" s="107" customFormat="1"/>
    <row r="236" s="107" customFormat="1"/>
    <row r="237" s="107" customFormat="1"/>
    <row r="238" s="107" customFormat="1"/>
    <row r="239" s="107" customFormat="1"/>
    <row r="240" s="107" customFormat="1"/>
    <row r="241" s="107" customFormat="1"/>
    <row r="242" s="107" customFormat="1"/>
    <row r="243" s="107" customFormat="1"/>
    <row r="244" s="107" customFormat="1"/>
    <row r="245" s="107" customFormat="1"/>
    <row r="246" s="107" customFormat="1"/>
    <row r="247" s="107" customFormat="1"/>
    <row r="248" s="107" customFormat="1"/>
    <row r="249" s="107" customFormat="1"/>
    <row r="250" s="107" customFormat="1"/>
    <row r="251" s="107" customFormat="1"/>
    <row r="252" s="107" customFormat="1"/>
    <row r="253" s="107" customFormat="1"/>
    <row r="254" s="107" customFormat="1"/>
    <row r="255" s="107" customFormat="1"/>
    <row r="256" s="107" customFormat="1"/>
    <row r="257" s="107" customFormat="1"/>
    <row r="258" s="107" customFormat="1"/>
    <row r="259" s="107" customFormat="1"/>
    <row r="260" s="107" customFormat="1"/>
    <row r="261" s="107" customFormat="1"/>
    <row r="262" s="107" customFormat="1"/>
    <row r="263" s="107" customFormat="1"/>
    <row r="264" s="107" customFormat="1"/>
    <row r="265" s="107" customFormat="1"/>
    <row r="266" s="107" customFormat="1"/>
    <row r="267" s="107" customFormat="1"/>
    <row r="268" s="107" customFormat="1"/>
    <row r="269" s="107" customFormat="1"/>
    <row r="270" s="107" customFormat="1"/>
    <row r="271" s="107" customFormat="1"/>
    <row r="272" s="107" customFormat="1"/>
    <row r="273" s="107" customFormat="1"/>
    <row r="274" s="107" customFormat="1"/>
    <row r="275" s="107" customFormat="1"/>
    <row r="276" s="107" customFormat="1"/>
    <row r="277" s="107" customFormat="1"/>
    <row r="278" s="107" customFormat="1"/>
    <row r="279" s="107" customFormat="1"/>
    <row r="280" s="107" customFormat="1"/>
    <row r="281" s="107" customFormat="1"/>
    <row r="282" s="107" customFormat="1"/>
    <row r="283" s="107" customFormat="1"/>
    <row r="284" s="107" customFormat="1"/>
    <row r="285" s="107" customFormat="1"/>
    <row r="286" s="107" customFormat="1"/>
    <row r="287" s="107" customFormat="1"/>
    <row r="288" s="107" customFormat="1"/>
    <row r="289" s="107" customFormat="1"/>
    <row r="290" s="107" customFormat="1"/>
    <row r="291" s="107" customFormat="1"/>
    <row r="292" s="107" customFormat="1"/>
    <row r="293" s="107" customFormat="1"/>
    <row r="294" s="107" customFormat="1"/>
    <row r="295" s="107" customFormat="1"/>
    <row r="296" s="107" customFormat="1"/>
    <row r="297" s="107" customFormat="1"/>
    <row r="298" s="107" customFormat="1"/>
    <row r="299" s="107" customFormat="1"/>
    <row r="300" s="107" customFormat="1"/>
    <row r="301" s="107" customFormat="1"/>
    <row r="302" s="107" customFormat="1"/>
    <row r="303" s="107" customFormat="1"/>
    <row r="304" s="107" customFormat="1"/>
    <row r="305" s="107" customFormat="1"/>
    <row r="306" s="107" customFormat="1"/>
    <row r="307" s="107" customFormat="1"/>
    <row r="308" s="107" customFormat="1"/>
    <row r="309" s="107" customFormat="1"/>
    <row r="310" s="107" customFormat="1"/>
    <row r="311" s="107" customFormat="1"/>
    <row r="312" s="107" customFormat="1"/>
    <row r="313" s="107" customFormat="1"/>
    <row r="314" s="107" customFormat="1"/>
    <row r="315" s="107" customFormat="1"/>
    <row r="316" s="107" customFormat="1"/>
    <row r="317" s="107" customFormat="1"/>
    <row r="318" s="107" customFormat="1"/>
    <row r="319" s="107" customFormat="1"/>
    <row r="320" s="107" customFormat="1"/>
    <row r="321" s="107" customFormat="1"/>
    <row r="322" s="107" customFormat="1"/>
    <row r="323" s="107" customFormat="1"/>
    <row r="324" s="107" customFormat="1"/>
    <row r="325" s="107" customFormat="1"/>
    <row r="326" s="107" customFormat="1"/>
    <row r="327" s="107" customFormat="1"/>
    <row r="328" s="107" customFormat="1"/>
    <row r="329" s="107" customFormat="1"/>
    <row r="330" s="107" customFormat="1"/>
    <row r="331" s="107" customFormat="1"/>
    <row r="332" s="107" customFormat="1"/>
    <row r="333" s="107" customFormat="1"/>
    <row r="334" s="107" customFormat="1"/>
    <row r="335" s="107" customFormat="1"/>
    <row r="336" s="107" customFormat="1"/>
    <row r="337" s="107" customFormat="1"/>
    <row r="338" s="107" customFormat="1"/>
    <row r="339" s="107" customFormat="1"/>
    <row r="340" s="107" customFormat="1"/>
    <row r="341" s="107" customFormat="1"/>
    <row r="342" s="107" customFormat="1"/>
    <row r="343" s="107" customFormat="1"/>
    <row r="344" s="107" customFormat="1"/>
    <row r="345" s="107" customFormat="1"/>
    <row r="346" s="107" customFormat="1"/>
    <row r="347" s="107" customFormat="1"/>
    <row r="348" s="107" customFormat="1"/>
    <row r="349" s="107" customFormat="1"/>
    <row r="350" s="107" customFormat="1"/>
    <row r="351" s="107" customFormat="1"/>
    <row r="352" s="107" customFormat="1"/>
    <row r="353" s="107" customFormat="1"/>
    <row r="354" s="107" customFormat="1"/>
    <row r="355" s="107" customFormat="1"/>
    <row r="356" s="107" customFormat="1"/>
    <row r="357" s="107" customFormat="1"/>
    <row r="358" s="107" customFormat="1"/>
    <row r="359" s="107" customFormat="1"/>
    <row r="360" s="107" customFormat="1"/>
    <row r="361" s="107" customFormat="1"/>
    <row r="362" s="107" customFormat="1"/>
    <row r="363" s="107" customFormat="1"/>
    <row r="364" s="107" customFormat="1"/>
    <row r="365" s="107" customFormat="1"/>
    <row r="366" s="107" customFormat="1"/>
    <row r="367" s="107" customFormat="1"/>
    <row r="368" s="107" customFormat="1"/>
    <row r="369" s="107" customFormat="1"/>
    <row r="370" s="107" customFormat="1"/>
    <row r="371" s="107" customFormat="1"/>
    <row r="372" s="107" customFormat="1"/>
    <row r="373" s="107" customFormat="1"/>
    <row r="374" s="107" customFormat="1"/>
    <row r="375" s="107" customFormat="1"/>
    <row r="376" s="107" customFormat="1"/>
    <row r="377" s="107" customFormat="1"/>
    <row r="378" s="107" customFormat="1"/>
    <row r="379" s="107" customFormat="1"/>
    <row r="380" s="107" customFormat="1"/>
    <row r="381" s="107" customFormat="1"/>
    <row r="382" s="107" customFormat="1"/>
    <row r="383" s="107" customFormat="1"/>
    <row r="384" s="107" customFormat="1"/>
    <row r="385" s="107" customFormat="1"/>
    <row r="386" s="107" customFormat="1"/>
    <row r="387" s="107" customFormat="1"/>
    <row r="388" s="107" customFormat="1"/>
    <row r="389" s="107" customFormat="1"/>
    <row r="390" s="107" customFormat="1"/>
    <row r="391" s="107" customFormat="1"/>
    <row r="392" s="107" customFormat="1"/>
    <row r="393" s="107" customFormat="1"/>
    <row r="394" s="107" customFormat="1"/>
    <row r="395" s="107" customFormat="1"/>
    <row r="396" s="107" customFormat="1"/>
    <row r="397" s="107" customFormat="1"/>
    <row r="398" s="107" customFormat="1"/>
    <row r="399" s="107" customFormat="1"/>
    <row r="400" s="107" customFormat="1"/>
    <row r="401" s="107" customFormat="1"/>
    <row r="402" s="107" customFormat="1"/>
    <row r="403" s="107" customFormat="1"/>
    <row r="404" s="107" customFormat="1"/>
    <row r="405" s="107" customFormat="1"/>
    <row r="406" s="107" customFormat="1"/>
    <row r="407" s="107" customFormat="1"/>
    <row r="408" s="107" customFormat="1"/>
    <row r="409" s="107" customFormat="1"/>
    <row r="410" s="107" customFormat="1"/>
    <row r="411" s="107" customFormat="1"/>
    <row r="412" s="107" customFormat="1"/>
    <row r="413" s="107" customFormat="1"/>
    <row r="414" s="107" customFormat="1"/>
    <row r="415" s="107" customFormat="1"/>
    <row r="416" s="107" customFormat="1"/>
    <row r="417" s="107" customFormat="1"/>
    <row r="418" s="107" customFormat="1"/>
    <row r="419" s="107" customFormat="1"/>
    <row r="420" s="107" customFormat="1"/>
    <row r="421" s="107" customFormat="1"/>
    <row r="422" s="107" customFormat="1"/>
    <row r="423" s="107" customFormat="1"/>
    <row r="424" s="107" customFormat="1"/>
    <row r="425" s="107" customFormat="1"/>
    <row r="426" s="107" customFormat="1"/>
    <row r="427" s="107" customFormat="1"/>
    <row r="428" s="107" customFormat="1"/>
    <row r="429" s="107" customFormat="1"/>
    <row r="430" s="107" customFormat="1"/>
    <row r="431" s="107" customFormat="1"/>
    <row r="432" s="107" customFormat="1"/>
    <row r="433" s="107" customFormat="1"/>
    <row r="434" s="107" customFormat="1"/>
    <row r="435" s="107" customFormat="1"/>
    <row r="436" s="107" customFormat="1"/>
    <row r="437" s="107" customFormat="1"/>
    <row r="438" s="107" customFormat="1"/>
    <row r="439" s="107" customFormat="1"/>
    <row r="440" s="107" customFormat="1"/>
    <row r="441" s="107" customFormat="1"/>
    <row r="442" s="107" customFormat="1"/>
    <row r="443" s="107" customFormat="1"/>
    <row r="444" s="107" customFormat="1"/>
    <row r="445" s="107" customFormat="1"/>
    <row r="446" s="107" customFormat="1"/>
    <row r="447" s="107" customFormat="1"/>
    <row r="448" s="107" customFormat="1"/>
    <row r="449" s="107" customFormat="1"/>
    <row r="450" s="107" customFormat="1"/>
    <row r="451" s="107" customFormat="1"/>
    <row r="452" s="107" customFormat="1"/>
    <row r="453" s="107" customFormat="1"/>
    <row r="454" s="107" customFormat="1"/>
    <row r="455" s="107" customFormat="1"/>
    <row r="456" s="107" customFormat="1"/>
    <row r="457" s="107" customFormat="1"/>
    <row r="458" s="107" customFormat="1"/>
    <row r="459" s="107" customFormat="1"/>
    <row r="460" s="107" customFormat="1"/>
    <row r="461" s="107" customFormat="1"/>
    <row r="462" s="107" customFormat="1"/>
    <row r="463" s="107" customFormat="1"/>
    <row r="464" s="107" customFormat="1"/>
    <row r="465" s="107" customFormat="1"/>
    <row r="466" s="107" customFormat="1"/>
    <row r="467" s="107" customFormat="1"/>
    <row r="468" s="107" customFormat="1"/>
    <row r="469" s="107" customFormat="1"/>
    <row r="470" s="107" customFormat="1"/>
    <row r="471" s="107" customFormat="1"/>
    <row r="472" s="107" customFormat="1"/>
    <row r="473" s="107" customFormat="1"/>
    <row r="474" s="107" customFormat="1"/>
    <row r="475" s="107" customFormat="1"/>
    <row r="476" s="107" customFormat="1"/>
    <row r="477" s="107" customFormat="1"/>
    <row r="478" s="107" customFormat="1"/>
    <row r="479" s="107" customFormat="1"/>
    <row r="480" s="107" customFormat="1"/>
    <row r="481" s="107" customFormat="1"/>
    <row r="482" s="107" customFormat="1"/>
    <row r="483" s="107" customFormat="1"/>
    <row r="484" s="107" customFormat="1"/>
    <row r="485" s="107" customFormat="1"/>
    <row r="486" s="107" customFormat="1"/>
    <row r="487" s="107" customFormat="1"/>
    <row r="488" s="107" customFormat="1"/>
    <row r="489" s="107" customFormat="1"/>
    <row r="490" s="107" customFormat="1"/>
    <row r="491" s="107" customFormat="1"/>
    <row r="492" s="107" customFormat="1"/>
    <row r="493" s="107" customFormat="1"/>
    <row r="494" s="107" customFormat="1"/>
    <row r="495" s="107" customFormat="1"/>
    <row r="496" s="107" customFormat="1"/>
    <row r="497" s="107" customFormat="1"/>
    <row r="498" s="107" customFormat="1"/>
    <row r="499" s="107" customFormat="1"/>
    <row r="500" s="107" customFormat="1"/>
    <row r="501" s="107" customFormat="1"/>
    <row r="502" s="107" customFormat="1"/>
    <row r="503" s="107" customFormat="1"/>
    <row r="504" s="107" customFormat="1"/>
    <row r="505" s="107" customFormat="1"/>
    <row r="506" s="107" customFormat="1"/>
    <row r="507" s="107" customFormat="1"/>
    <row r="508" s="107" customFormat="1"/>
    <row r="509" s="107" customFormat="1"/>
    <row r="510" s="107" customFormat="1"/>
    <row r="511" s="107" customFormat="1"/>
    <row r="512" s="107" customFormat="1"/>
    <row r="513" s="107" customFormat="1"/>
    <row r="514" s="107" customFormat="1"/>
    <row r="515" s="107" customFormat="1"/>
    <row r="516" s="107" customFormat="1"/>
    <row r="517" s="107" customFormat="1"/>
    <row r="518" s="107" customFormat="1"/>
    <row r="519" s="107" customFormat="1"/>
    <row r="520" s="107" customFormat="1"/>
    <row r="521" s="107" customFormat="1"/>
    <row r="522" s="107" customFormat="1"/>
    <row r="523" s="107" customFormat="1"/>
    <row r="524" s="107" customFormat="1"/>
    <row r="525" s="107" customFormat="1"/>
    <row r="526" s="107" customFormat="1"/>
    <row r="527" s="107" customFormat="1"/>
    <row r="528" s="107" customFormat="1"/>
    <row r="529" s="107" customFormat="1"/>
    <row r="530" s="107" customFormat="1"/>
    <row r="531" s="107" customFormat="1"/>
    <row r="532" s="107" customFormat="1"/>
    <row r="533" s="107" customFormat="1"/>
    <row r="534" s="107" customFormat="1"/>
    <row r="535" s="107" customFormat="1"/>
    <row r="536" s="107" customFormat="1"/>
    <row r="537" s="107" customFormat="1"/>
    <row r="538" s="107" customFormat="1"/>
    <row r="539" s="107" customFormat="1"/>
    <row r="540" s="107" customFormat="1"/>
    <row r="541" s="107" customFormat="1"/>
    <row r="542" s="107" customFormat="1"/>
    <row r="543" s="107" customFormat="1"/>
    <row r="544" s="107" customFormat="1"/>
    <row r="545" s="107" customFormat="1"/>
    <row r="546" s="107" customFormat="1"/>
    <row r="547" s="107" customFormat="1"/>
    <row r="548" s="107" customFormat="1"/>
    <row r="549" s="107" customFormat="1"/>
    <row r="550" s="107" customFormat="1"/>
    <row r="551" s="107" customFormat="1"/>
    <row r="552" s="107" customFormat="1"/>
    <row r="553" s="107" customFormat="1"/>
    <row r="554" s="107" customFormat="1"/>
    <row r="555" s="107" customFormat="1"/>
    <row r="556" s="107" customFormat="1"/>
    <row r="557" s="107" customFormat="1"/>
    <row r="558" s="107" customFormat="1"/>
    <row r="559" s="107" customFormat="1"/>
    <row r="560" s="107" customFormat="1"/>
    <row r="561" s="107" customFormat="1"/>
    <row r="562" s="107" customFormat="1"/>
    <row r="563" s="107" customFormat="1"/>
    <row r="564" s="107" customFormat="1"/>
    <row r="565" s="107" customFormat="1"/>
    <row r="566" s="107" customFormat="1"/>
    <row r="567" s="107" customFormat="1"/>
    <row r="568" s="107" customFormat="1"/>
    <row r="569" s="107" customFormat="1"/>
    <row r="570" s="107" customFormat="1"/>
    <row r="571" s="107" customFormat="1"/>
    <row r="572" s="107" customFormat="1"/>
    <row r="573" s="107" customFormat="1"/>
    <row r="574" s="107" customFormat="1"/>
    <row r="575" s="107" customFormat="1"/>
    <row r="576" s="107" customFormat="1"/>
    <row r="577" s="107" customFormat="1"/>
    <row r="578" s="107" customFormat="1"/>
    <row r="579" s="107" customFormat="1"/>
    <row r="580" s="107" customFormat="1"/>
    <row r="581" s="107" customFormat="1"/>
    <row r="582" s="107" customFormat="1"/>
    <row r="583" s="107" customFormat="1"/>
    <row r="584" s="107" customFormat="1"/>
    <row r="585" s="107" customFormat="1"/>
    <row r="586" s="107" customFormat="1"/>
    <row r="587" s="107" customFormat="1"/>
    <row r="588" s="107" customFormat="1"/>
    <row r="589" s="107" customFormat="1"/>
    <row r="590" s="107" customFormat="1"/>
    <row r="591" s="107" customFormat="1"/>
    <row r="592" s="107" customFormat="1"/>
    <row r="593" s="107" customFormat="1"/>
    <row r="594" s="107" customFormat="1"/>
    <row r="595" s="107" customFormat="1"/>
    <row r="596" s="107" customFormat="1"/>
    <row r="597" s="107" customFormat="1"/>
    <row r="598" s="107" customFormat="1"/>
    <row r="599" s="107" customFormat="1"/>
    <row r="600" s="107" customFormat="1"/>
    <row r="601" s="107" customFormat="1"/>
    <row r="602" s="107" customFormat="1"/>
    <row r="603" s="107" customFormat="1"/>
    <row r="604" s="107" customFormat="1"/>
    <row r="605" s="107" customFormat="1"/>
    <row r="606" s="107" customFormat="1"/>
    <row r="607" s="107" customFormat="1"/>
    <row r="608" s="107" customFormat="1"/>
    <row r="609" s="107" customFormat="1"/>
    <row r="610" s="107" customFormat="1"/>
    <row r="611" s="107" customFormat="1"/>
    <row r="612" s="107" customFormat="1"/>
    <row r="613" s="107" customFormat="1"/>
    <row r="614" s="107" customFormat="1"/>
    <row r="615" s="107" customFormat="1"/>
    <row r="616" s="107" customFormat="1"/>
    <row r="617" s="107" customFormat="1"/>
    <row r="618" s="107" customFormat="1"/>
    <row r="619" s="107" customFormat="1"/>
    <row r="620" s="107" customFormat="1"/>
    <row r="621" s="107" customFormat="1"/>
    <row r="622" s="107" customFormat="1"/>
    <row r="623" s="107" customFormat="1"/>
    <row r="624" s="107" customFormat="1"/>
    <row r="625" s="107" customFormat="1"/>
    <row r="626" s="107" customFormat="1"/>
    <row r="627" s="107" customFormat="1"/>
    <row r="628" s="107" customFormat="1"/>
    <row r="629" s="107" customFormat="1"/>
    <row r="630" s="107" customFormat="1"/>
    <row r="631" s="107" customFormat="1"/>
    <row r="632" s="107" customFormat="1"/>
    <row r="633" s="107" customFormat="1"/>
    <row r="634" s="107" customFormat="1"/>
    <row r="635" s="107" customFormat="1"/>
    <row r="636" s="107" customFormat="1"/>
    <row r="637" s="107" customFormat="1"/>
    <row r="638" s="107" customFormat="1"/>
    <row r="639" s="107" customFormat="1"/>
    <row r="640" s="107" customFormat="1"/>
    <row r="641" s="107" customFormat="1"/>
    <row r="642" s="107" customFormat="1"/>
    <row r="643" s="107" customFormat="1"/>
    <row r="644" s="107" customFormat="1"/>
    <row r="645" s="107" customFormat="1"/>
    <row r="646" s="107" customFormat="1"/>
    <row r="647" s="107" customFormat="1"/>
    <row r="648" s="107" customFormat="1"/>
    <row r="649" s="107" customFormat="1"/>
    <row r="650" s="107" customFormat="1"/>
    <row r="651" s="107" customFormat="1"/>
    <row r="652" s="107" customFormat="1"/>
    <row r="653" s="107" customFormat="1"/>
    <row r="654" s="107" customFormat="1"/>
    <row r="655" s="107" customFormat="1"/>
    <row r="656" s="107" customFormat="1"/>
    <row r="657" s="107" customFormat="1"/>
    <row r="658" s="107" customFormat="1"/>
    <row r="659" s="107" customFormat="1"/>
    <row r="660" s="107" customFormat="1"/>
    <row r="661" s="107" customFormat="1"/>
    <row r="662" s="107" customFormat="1"/>
    <row r="663" s="107" customFormat="1"/>
    <row r="664" s="107" customFormat="1"/>
    <row r="665" s="107" customFormat="1"/>
    <row r="666" s="107" customFormat="1"/>
    <row r="667" s="107" customFormat="1"/>
    <row r="668" s="107" customFormat="1"/>
    <row r="669" s="107" customFormat="1"/>
    <row r="670" s="107" customFormat="1"/>
    <row r="671" s="107" customFormat="1"/>
    <row r="672" s="107" customFormat="1"/>
    <row r="673" s="107" customFormat="1"/>
    <row r="674" s="107" customFormat="1"/>
    <row r="675" s="107" customFormat="1"/>
    <row r="676" s="107" customFormat="1"/>
    <row r="677" s="107" customFormat="1"/>
    <row r="678" s="107" customFormat="1"/>
    <row r="679" s="107" customFormat="1"/>
    <row r="680" s="107" customFormat="1"/>
    <row r="681" s="107" customFormat="1"/>
    <row r="682" s="107" customFormat="1"/>
    <row r="683" s="107" customFormat="1"/>
    <row r="684" s="107" customFormat="1"/>
    <row r="685" s="107" customFormat="1"/>
    <row r="686" s="107" customFormat="1"/>
    <row r="687" s="107" customFormat="1"/>
    <row r="688" s="107" customFormat="1"/>
    <row r="689" s="107" customFormat="1"/>
    <row r="690" s="107" customFormat="1"/>
    <row r="691" s="107" customFormat="1"/>
    <row r="692" s="107" customFormat="1"/>
    <row r="693" s="107" customFormat="1"/>
    <row r="694" s="107" customFormat="1"/>
    <row r="695" s="107" customFormat="1"/>
    <row r="696" s="107" customFormat="1"/>
    <row r="697" s="107" customFormat="1"/>
    <row r="698" s="107" customFormat="1"/>
    <row r="699" s="107" customFormat="1"/>
    <row r="700" s="107" customFormat="1"/>
    <row r="701" s="107" customFormat="1"/>
    <row r="702" s="107" customFormat="1"/>
    <row r="703" s="107" customFormat="1"/>
    <row r="704" s="107" customFormat="1"/>
    <row r="705" s="107" customFormat="1"/>
    <row r="706" s="107" customFormat="1"/>
    <row r="707" s="107" customFormat="1"/>
    <row r="708" s="107" customFormat="1"/>
    <row r="709" s="107" customFormat="1"/>
    <row r="710" s="107" customFormat="1"/>
    <row r="711" s="107" customFormat="1"/>
    <row r="712" s="107" customFormat="1"/>
    <row r="713" s="107" customFormat="1"/>
    <row r="714" s="107" customFormat="1"/>
    <row r="715" s="107" customFormat="1"/>
    <row r="716" s="107" customFormat="1"/>
    <row r="717" s="107" customFormat="1"/>
    <row r="718" s="107" customFormat="1"/>
    <row r="719" s="107" customFormat="1"/>
    <row r="720" s="107" customFormat="1"/>
    <row r="721" s="107" customFormat="1"/>
    <row r="722" s="107" customFormat="1"/>
    <row r="723" s="107" customFormat="1"/>
    <row r="724" s="107" customFormat="1"/>
    <row r="725" s="107" customFormat="1"/>
    <row r="726" s="107" customFormat="1"/>
    <row r="727" s="107" customFormat="1"/>
    <row r="728" s="107" customFormat="1"/>
    <row r="729" s="107" customFormat="1"/>
    <row r="730" s="107" customFormat="1"/>
    <row r="731" s="107" customFormat="1"/>
    <row r="732" s="107" customFormat="1"/>
    <row r="733" s="107" customFormat="1"/>
    <row r="734" s="107" customFormat="1"/>
    <row r="735" s="107" customFormat="1"/>
  </sheetData>
  <mergeCells count="1">
    <mergeCell ref="B2:D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B1:K16"/>
  <sheetViews>
    <sheetView topLeftCell="B2" workbookViewId="0">
      <selection activeCell="I7" sqref="I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33" t="s">
        <v>139</v>
      </c>
      <c r="C1" s="434"/>
      <c r="D1" s="434"/>
      <c r="E1" s="434"/>
      <c r="F1" s="435"/>
    </row>
    <row r="2" spans="2:11" ht="16.5" thickBot="1">
      <c r="B2" s="36"/>
      <c r="C2" s="36"/>
      <c r="D2" s="36"/>
      <c r="E2" s="36"/>
      <c r="F2" s="36"/>
      <c r="I2" s="128"/>
      <c r="J2" s="142" t="s">
        <v>56</v>
      </c>
      <c r="K2" s="142" t="s">
        <v>57</v>
      </c>
    </row>
    <row r="3" spans="2:11" ht="16.5" thickBot="1">
      <c r="B3" s="436" t="s">
        <v>140</v>
      </c>
      <c r="C3" s="437"/>
      <c r="D3" s="437"/>
      <c r="E3" s="37" t="s">
        <v>141</v>
      </c>
      <c r="F3" s="38" t="s">
        <v>142</v>
      </c>
      <c r="I3" s="141" t="s">
        <v>52</v>
      </c>
      <c r="J3" s="130">
        <v>0.5</v>
      </c>
      <c r="K3" s="130">
        <v>0.45</v>
      </c>
    </row>
    <row r="4" spans="2:11" ht="31.5">
      <c r="B4" s="438" t="s">
        <v>143</v>
      </c>
      <c r="C4" s="440" t="s">
        <v>31</v>
      </c>
      <c r="D4" s="39" t="s">
        <v>52</v>
      </c>
      <c r="E4" s="40" t="s">
        <v>144</v>
      </c>
      <c r="F4" s="41">
        <v>0.25</v>
      </c>
      <c r="I4" s="142" t="s">
        <v>53</v>
      </c>
      <c r="J4" s="130">
        <v>0.4</v>
      </c>
      <c r="K4" s="130">
        <v>0.35</v>
      </c>
    </row>
    <row r="5" spans="2:11" ht="47.25">
      <c r="B5" s="439"/>
      <c r="C5" s="441"/>
      <c r="D5" s="42" t="s">
        <v>53</v>
      </c>
      <c r="E5" s="43" t="s">
        <v>145</v>
      </c>
      <c r="F5" s="44">
        <v>0.15</v>
      </c>
      <c r="I5" s="142" t="s">
        <v>54</v>
      </c>
      <c r="J5" s="130">
        <v>0.35</v>
      </c>
      <c r="K5" s="130">
        <v>0.3</v>
      </c>
    </row>
    <row r="6" spans="2:11" ht="47.25">
      <c r="B6" s="439"/>
      <c r="C6" s="441"/>
      <c r="D6" s="42" t="s">
        <v>54</v>
      </c>
      <c r="E6" s="43" t="s">
        <v>146</v>
      </c>
      <c r="F6" s="44">
        <v>0.1</v>
      </c>
    </row>
    <row r="7" spans="2:11" ht="63">
      <c r="B7" s="439"/>
      <c r="C7" s="441" t="s">
        <v>32</v>
      </c>
      <c r="D7" s="42" t="s">
        <v>56</v>
      </c>
      <c r="E7" s="43" t="s">
        <v>147</v>
      </c>
      <c r="F7" s="44">
        <v>0.25</v>
      </c>
      <c r="G7" s="129"/>
    </row>
    <row r="8" spans="2:11" ht="31.5">
      <c r="B8" s="439"/>
      <c r="C8" s="441"/>
      <c r="D8" s="42" t="s">
        <v>57</v>
      </c>
      <c r="E8" s="43" t="s">
        <v>148</v>
      </c>
      <c r="F8" s="44">
        <v>0.2</v>
      </c>
      <c r="G8" s="129"/>
    </row>
    <row r="9" spans="2:11" ht="47.25">
      <c r="B9" s="439" t="s">
        <v>149</v>
      </c>
      <c r="C9" s="441" t="s">
        <v>34</v>
      </c>
      <c r="D9" s="42" t="s">
        <v>59</v>
      </c>
      <c r="E9" s="43" t="s">
        <v>150</v>
      </c>
      <c r="F9" s="45" t="s">
        <v>151</v>
      </c>
    </row>
    <row r="10" spans="2:11" ht="63">
      <c r="B10" s="439"/>
      <c r="C10" s="441"/>
      <c r="D10" s="42" t="s">
        <v>152</v>
      </c>
      <c r="E10" s="43" t="s">
        <v>153</v>
      </c>
      <c r="F10" s="45" t="s">
        <v>151</v>
      </c>
    </row>
    <row r="11" spans="2:11" ht="47.25">
      <c r="B11" s="439"/>
      <c r="C11" s="441" t="s">
        <v>35</v>
      </c>
      <c r="D11" s="42" t="s">
        <v>62</v>
      </c>
      <c r="E11" s="43" t="s">
        <v>154</v>
      </c>
      <c r="F11" s="45" t="s">
        <v>151</v>
      </c>
    </row>
    <row r="12" spans="2:11" ht="47.25">
      <c r="B12" s="439"/>
      <c r="C12" s="441"/>
      <c r="D12" s="42" t="s">
        <v>63</v>
      </c>
      <c r="E12" s="43" t="s">
        <v>155</v>
      </c>
      <c r="F12" s="45" t="s">
        <v>151</v>
      </c>
    </row>
    <row r="13" spans="2:11" ht="31.5">
      <c r="B13" s="439"/>
      <c r="C13" s="441" t="s">
        <v>36</v>
      </c>
      <c r="D13" s="42" t="s">
        <v>65</v>
      </c>
      <c r="E13" s="43" t="s">
        <v>156</v>
      </c>
      <c r="F13" s="45" t="s">
        <v>151</v>
      </c>
    </row>
    <row r="14" spans="2:11" ht="32.25" thickBot="1">
      <c r="B14" s="442"/>
      <c r="C14" s="443"/>
      <c r="D14" s="46" t="s">
        <v>66</v>
      </c>
      <c r="E14" s="47" t="s">
        <v>157</v>
      </c>
      <c r="F14" s="48" t="s">
        <v>151</v>
      </c>
    </row>
    <row r="15" spans="2:11" ht="49.5" customHeight="1">
      <c r="B15" s="432" t="s">
        <v>158</v>
      </c>
      <c r="C15" s="432"/>
      <c r="D15" s="432"/>
      <c r="E15" s="432"/>
      <c r="F15" s="432"/>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B4:AU63"/>
  <sheetViews>
    <sheetView topLeftCell="A6" workbookViewId="0">
      <selection activeCell="AN28" sqref="AN28:AS37"/>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74" t="s">
        <v>395</v>
      </c>
      <c r="C4" s="474"/>
      <c r="D4" s="474"/>
      <c r="E4" s="474"/>
      <c r="F4" s="474"/>
      <c r="G4" s="474"/>
      <c r="H4" s="474"/>
      <c r="I4" s="474"/>
      <c r="J4" s="475" t="s">
        <v>8</v>
      </c>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T4" s="476" t="s">
        <v>25</v>
      </c>
      <c r="AU4" s="476"/>
    </row>
    <row r="5" spans="2:47">
      <c r="B5" s="474"/>
      <c r="C5" s="474"/>
      <c r="D5" s="474"/>
      <c r="E5" s="474"/>
      <c r="F5" s="474"/>
      <c r="G5" s="474"/>
      <c r="H5" s="474"/>
      <c r="I5" s="474"/>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T5" s="476"/>
      <c r="AU5" s="476"/>
    </row>
    <row r="6" spans="2:47">
      <c r="B6" s="474"/>
      <c r="C6" s="474"/>
      <c r="D6" s="474"/>
      <c r="E6" s="474"/>
      <c r="F6" s="474"/>
      <c r="G6" s="474"/>
      <c r="H6" s="474"/>
      <c r="I6" s="474"/>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T6" s="476"/>
      <c r="AU6" s="476"/>
    </row>
    <row r="7" spans="2:47" ht="15.75" thickBot="1"/>
    <row r="8" spans="2:47" ht="15.75">
      <c r="B8" s="477" t="s">
        <v>108</v>
      </c>
      <c r="C8" s="477"/>
      <c r="D8" s="478"/>
      <c r="E8" s="444" t="s">
        <v>159</v>
      </c>
      <c r="F8" s="445"/>
      <c r="G8" s="445"/>
      <c r="H8" s="445"/>
      <c r="I8" s="446"/>
      <c r="J8" s="50" t="s">
        <v>396</v>
      </c>
      <c r="K8" s="51" t="s">
        <v>396</v>
      </c>
      <c r="L8" s="51" t="s">
        <v>396</v>
      </c>
      <c r="M8" s="51" t="s">
        <v>396</v>
      </c>
      <c r="N8" s="51" t="s">
        <v>396</v>
      </c>
      <c r="O8" s="52" t="s">
        <v>396</v>
      </c>
      <c r="P8" s="50" t="s">
        <v>396</v>
      </c>
      <c r="Q8" s="51" t="s">
        <v>396</v>
      </c>
      <c r="R8" s="51" t="s">
        <v>396</v>
      </c>
      <c r="S8" s="51" t="s">
        <v>396</v>
      </c>
      <c r="T8" s="51" t="s">
        <v>396</v>
      </c>
      <c r="U8" s="52" t="s">
        <v>396</v>
      </c>
      <c r="V8" s="50" t="s">
        <v>396</v>
      </c>
      <c r="W8" s="51" t="s">
        <v>396</v>
      </c>
      <c r="X8" s="51" t="s">
        <v>396</v>
      </c>
      <c r="Y8" s="51" t="s">
        <v>396</v>
      </c>
      <c r="Z8" s="51" t="s">
        <v>396</v>
      </c>
      <c r="AA8" s="52" t="s">
        <v>396</v>
      </c>
      <c r="AB8" s="50" t="s">
        <v>396</v>
      </c>
      <c r="AC8" s="51" t="s">
        <v>396</v>
      </c>
      <c r="AD8" s="51" t="s">
        <v>396</v>
      </c>
      <c r="AE8" s="51" t="s">
        <v>396</v>
      </c>
      <c r="AF8" s="51" t="s">
        <v>396</v>
      </c>
      <c r="AG8" s="52" t="s">
        <v>396</v>
      </c>
      <c r="AH8" s="53" t="s">
        <v>396</v>
      </c>
      <c r="AI8" s="54" t="s">
        <v>396</v>
      </c>
      <c r="AJ8" s="54" t="s">
        <v>396</v>
      </c>
      <c r="AK8" s="54" t="s">
        <v>396</v>
      </c>
      <c r="AL8" s="54" t="s">
        <v>396</v>
      </c>
      <c r="AN8" s="479" t="s">
        <v>160</v>
      </c>
      <c r="AO8" s="480"/>
      <c r="AP8" s="480"/>
      <c r="AQ8" s="480"/>
      <c r="AR8" s="480"/>
      <c r="AS8" s="481"/>
      <c r="AT8" s="463" t="s">
        <v>397</v>
      </c>
      <c r="AU8" s="463"/>
    </row>
    <row r="9" spans="2:47" ht="15.75">
      <c r="B9" s="477"/>
      <c r="C9" s="477"/>
      <c r="D9" s="478"/>
      <c r="E9" s="450"/>
      <c r="F9" s="454"/>
      <c r="G9" s="454"/>
      <c r="H9" s="454"/>
      <c r="I9" s="449"/>
      <c r="J9" s="55" t="s">
        <v>396</v>
      </c>
      <c r="K9" s="56" t="s">
        <v>396</v>
      </c>
      <c r="L9" s="56" t="s">
        <v>396</v>
      </c>
      <c r="M9" s="56" t="s">
        <v>396</v>
      </c>
      <c r="N9" s="56" t="s">
        <v>396</v>
      </c>
      <c r="O9" s="57" t="s">
        <v>396</v>
      </c>
      <c r="P9" s="55" t="s">
        <v>396</v>
      </c>
      <c r="Q9" s="56" t="s">
        <v>396</v>
      </c>
      <c r="R9" s="56" t="s">
        <v>396</v>
      </c>
      <c r="S9" s="56" t="s">
        <v>396</v>
      </c>
      <c r="T9" s="56" t="s">
        <v>396</v>
      </c>
      <c r="U9" s="57" t="s">
        <v>396</v>
      </c>
      <c r="V9" s="55" t="s">
        <v>396</v>
      </c>
      <c r="W9" s="56" t="s">
        <v>396</v>
      </c>
      <c r="X9" s="56" t="s">
        <v>396</v>
      </c>
      <c r="Y9" s="56" t="s">
        <v>396</v>
      </c>
      <c r="Z9" s="56" t="s">
        <v>396</v>
      </c>
      <c r="AA9" s="57" t="s">
        <v>396</v>
      </c>
      <c r="AB9" s="55" t="s">
        <v>396</v>
      </c>
      <c r="AC9" s="56" t="s">
        <v>396</v>
      </c>
      <c r="AD9" s="56" t="s">
        <v>396</v>
      </c>
      <c r="AE9" s="56" t="s">
        <v>396</v>
      </c>
      <c r="AF9" s="56" t="s">
        <v>396</v>
      </c>
      <c r="AG9" s="57" t="s">
        <v>396</v>
      </c>
      <c r="AH9" s="58" t="s">
        <v>396</v>
      </c>
      <c r="AI9" s="59" t="s">
        <v>396</v>
      </c>
      <c r="AJ9" s="59" t="s">
        <v>396</v>
      </c>
      <c r="AK9" s="59" t="s">
        <v>396</v>
      </c>
      <c r="AL9" s="59" t="s">
        <v>396</v>
      </c>
      <c r="AN9" s="482"/>
      <c r="AO9" s="483"/>
      <c r="AP9" s="483"/>
      <c r="AQ9" s="483"/>
      <c r="AR9" s="483"/>
      <c r="AS9" s="484"/>
      <c r="AT9" s="463"/>
      <c r="AU9" s="463"/>
    </row>
    <row r="10" spans="2:47" ht="15.75">
      <c r="B10" s="477"/>
      <c r="C10" s="477"/>
      <c r="D10" s="478"/>
      <c r="E10" s="450"/>
      <c r="F10" s="454"/>
      <c r="G10" s="454"/>
      <c r="H10" s="454"/>
      <c r="I10" s="449"/>
      <c r="J10" s="55" t="s">
        <v>396</v>
      </c>
      <c r="K10" s="56" t="s">
        <v>396</v>
      </c>
      <c r="L10" s="56" t="s">
        <v>396</v>
      </c>
      <c r="M10" s="56" t="s">
        <v>396</v>
      </c>
      <c r="N10" s="56" t="s">
        <v>396</v>
      </c>
      <c r="O10" s="57" t="s">
        <v>396</v>
      </c>
      <c r="P10" s="55" t="s">
        <v>396</v>
      </c>
      <c r="Q10" s="56" t="s">
        <v>396</v>
      </c>
      <c r="R10" s="56" t="s">
        <v>396</v>
      </c>
      <c r="S10" s="56" t="s">
        <v>396</v>
      </c>
      <c r="T10" s="56" t="s">
        <v>396</v>
      </c>
      <c r="U10" s="57" t="s">
        <v>396</v>
      </c>
      <c r="V10" s="55" t="s">
        <v>396</v>
      </c>
      <c r="W10" s="56" t="s">
        <v>396</v>
      </c>
      <c r="X10" s="56" t="s">
        <v>396</v>
      </c>
      <c r="Y10" s="56" t="s">
        <v>396</v>
      </c>
      <c r="Z10" s="56" t="s">
        <v>396</v>
      </c>
      <c r="AA10" s="57" t="s">
        <v>396</v>
      </c>
      <c r="AB10" s="55" t="s">
        <v>396</v>
      </c>
      <c r="AC10" s="56" t="s">
        <v>396</v>
      </c>
      <c r="AD10" s="56" t="s">
        <v>396</v>
      </c>
      <c r="AE10" s="56" t="s">
        <v>396</v>
      </c>
      <c r="AF10" s="56" t="s">
        <v>396</v>
      </c>
      <c r="AG10" s="57" t="s">
        <v>396</v>
      </c>
      <c r="AH10" s="58" t="s">
        <v>396</v>
      </c>
      <c r="AI10" s="59" t="s">
        <v>396</v>
      </c>
      <c r="AJ10" s="59" t="s">
        <v>396</v>
      </c>
      <c r="AK10" s="59" t="s">
        <v>396</v>
      </c>
      <c r="AL10" s="59" t="s">
        <v>396</v>
      </c>
      <c r="AN10" s="482"/>
      <c r="AO10" s="483"/>
      <c r="AP10" s="483"/>
      <c r="AQ10" s="483"/>
      <c r="AR10" s="483"/>
      <c r="AS10" s="484"/>
      <c r="AT10" s="463"/>
      <c r="AU10" s="463"/>
    </row>
    <row r="11" spans="2:47" ht="15.75">
      <c r="B11" s="477"/>
      <c r="C11" s="477"/>
      <c r="D11" s="478"/>
      <c r="E11" s="450"/>
      <c r="F11" s="454"/>
      <c r="G11" s="454"/>
      <c r="H11" s="454"/>
      <c r="I11" s="449"/>
      <c r="J11" s="55" t="s">
        <v>396</v>
      </c>
      <c r="K11" s="56" t="s">
        <v>396</v>
      </c>
      <c r="L11" s="56" t="s">
        <v>396</v>
      </c>
      <c r="M11" s="56" t="s">
        <v>396</v>
      </c>
      <c r="N11" s="56" t="s">
        <v>396</v>
      </c>
      <c r="O11" s="57" t="s">
        <v>396</v>
      </c>
      <c r="P11" s="55" t="s">
        <v>396</v>
      </c>
      <c r="Q11" s="56" t="s">
        <v>396</v>
      </c>
      <c r="R11" s="56" t="s">
        <v>396</v>
      </c>
      <c r="S11" s="56" t="s">
        <v>396</v>
      </c>
      <c r="T11" s="56" t="s">
        <v>396</v>
      </c>
      <c r="U11" s="57" t="s">
        <v>396</v>
      </c>
      <c r="V11" s="55" t="s">
        <v>396</v>
      </c>
      <c r="W11" s="56" t="s">
        <v>396</v>
      </c>
      <c r="X11" s="56" t="s">
        <v>396</v>
      </c>
      <c r="Y11" s="56" t="s">
        <v>396</v>
      </c>
      <c r="Z11" s="56" t="s">
        <v>396</v>
      </c>
      <c r="AA11" s="57" t="s">
        <v>396</v>
      </c>
      <c r="AB11" s="55" t="s">
        <v>396</v>
      </c>
      <c r="AC11" s="56" t="s">
        <v>396</v>
      </c>
      <c r="AD11" s="56" t="s">
        <v>396</v>
      </c>
      <c r="AE11" s="56" t="s">
        <v>396</v>
      </c>
      <c r="AF11" s="56" t="s">
        <v>396</v>
      </c>
      <c r="AG11" s="57" t="s">
        <v>396</v>
      </c>
      <c r="AH11" s="58" t="s">
        <v>396</v>
      </c>
      <c r="AI11" s="59" t="s">
        <v>396</v>
      </c>
      <c r="AJ11" s="59" t="s">
        <v>396</v>
      </c>
      <c r="AK11" s="59" t="s">
        <v>396</v>
      </c>
      <c r="AL11" s="59" t="s">
        <v>396</v>
      </c>
      <c r="AN11" s="482"/>
      <c r="AO11" s="483"/>
      <c r="AP11" s="483"/>
      <c r="AQ11" s="483"/>
      <c r="AR11" s="483"/>
      <c r="AS11" s="484"/>
      <c r="AT11" s="463"/>
      <c r="AU11" s="463"/>
    </row>
    <row r="12" spans="2:47" ht="15.75">
      <c r="B12" s="477"/>
      <c r="C12" s="477"/>
      <c r="D12" s="478"/>
      <c r="E12" s="450"/>
      <c r="F12" s="454"/>
      <c r="G12" s="454"/>
      <c r="H12" s="454"/>
      <c r="I12" s="449"/>
      <c r="J12" s="55" t="s">
        <v>396</v>
      </c>
      <c r="K12" s="56" t="s">
        <v>396</v>
      </c>
      <c r="L12" s="56" t="s">
        <v>396</v>
      </c>
      <c r="M12" s="56" t="s">
        <v>396</v>
      </c>
      <c r="N12" s="56" t="s">
        <v>396</v>
      </c>
      <c r="O12" s="57" t="s">
        <v>396</v>
      </c>
      <c r="P12" s="55" t="s">
        <v>396</v>
      </c>
      <c r="Q12" s="56" t="s">
        <v>396</v>
      </c>
      <c r="R12" s="56" t="s">
        <v>396</v>
      </c>
      <c r="S12" s="56" t="s">
        <v>396</v>
      </c>
      <c r="T12" s="56" t="s">
        <v>396</v>
      </c>
      <c r="U12" s="57" t="s">
        <v>396</v>
      </c>
      <c r="V12" s="55" t="s">
        <v>396</v>
      </c>
      <c r="W12" s="56" t="s">
        <v>396</v>
      </c>
      <c r="X12" s="56" t="s">
        <v>396</v>
      </c>
      <c r="Y12" s="56" t="s">
        <v>396</v>
      </c>
      <c r="Z12" s="56" t="s">
        <v>396</v>
      </c>
      <c r="AA12" s="57" t="s">
        <v>396</v>
      </c>
      <c r="AB12" s="55" t="s">
        <v>396</v>
      </c>
      <c r="AC12" s="56" t="s">
        <v>396</v>
      </c>
      <c r="AD12" s="56" t="s">
        <v>396</v>
      </c>
      <c r="AE12" s="56" t="s">
        <v>396</v>
      </c>
      <c r="AF12" s="56" t="s">
        <v>396</v>
      </c>
      <c r="AG12" s="57" t="s">
        <v>396</v>
      </c>
      <c r="AH12" s="58" t="s">
        <v>396</v>
      </c>
      <c r="AI12" s="59" t="s">
        <v>396</v>
      </c>
      <c r="AJ12" s="59" t="s">
        <v>396</v>
      </c>
      <c r="AK12" s="59" t="s">
        <v>396</v>
      </c>
      <c r="AL12" s="59" t="s">
        <v>396</v>
      </c>
      <c r="AN12" s="482"/>
      <c r="AO12" s="483"/>
      <c r="AP12" s="483"/>
      <c r="AQ12" s="483"/>
      <c r="AR12" s="483"/>
      <c r="AS12" s="484"/>
      <c r="AT12" s="463"/>
      <c r="AU12" s="463"/>
    </row>
    <row r="13" spans="2:47" ht="15.75">
      <c r="B13" s="477"/>
      <c r="C13" s="477"/>
      <c r="D13" s="478"/>
      <c r="E13" s="450"/>
      <c r="F13" s="454"/>
      <c r="G13" s="454"/>
      <c r="H13" s="454"/>
      <c r="I13" s="449"/>
      <c r="J13" s="55" t="s">
        <v>396</v>
      </c>
      <c r="K13" s="56" t="s">
        <v>396</v>
      </c>
      <c r="L13" s="56" t="s">
        <v>396</v>
      </c>
      <c r="M13" s="56" t="s">
        <v>396</v>
      </c>
      <c r="N13" s="56" t="s">
        <v>396</v>
      </c>
      <c r="O13" s="57" t="s">
        <v>396</v>
      </c>
      <c r="P13" s="55" t="s">
        <v>396</v>
      </c>
      <c r="Q13" s="56" t="s">
        <v>396</v>
      </c>
      <c r="R13" s="56" t="s">
        <v>396</v>
      </c>
      <c r="S13" s="56" t="s">
        <v>396</v>
      </c>
      <c r="T13" s="56" t="s">
        <v>396</v>
      </c>
      <c r="U13" s="57" t="s">
        <v>396</v>
      </c>
      <c r="V13" s="55" t="s">
        <v>396</v>
      </c>
      <c r="W13" s="56" t="s">
        <v>396</v>
      </c>
      <c r="X13" s="56" t="s">
        <v>396</v>
      </c>
      <c r="Y13" s="56" t="s">
        <v>396</v>
      </c>
      <c r="Z13" s="56" t="s">
        <v>396</v>
      </c>
      <c r="AA13" s="57" t="s">
        <v>396</v>
      </c>
      <c r="AB13" s="55" t="s">
        <v>396</v>
      </c>
      <c r="AC13" s="56" t="s">
        <v>396</v>
      </c>
      <c r="AD13" s="56" t="s">
        <v>396</v>
      </c>
      <c r="AE13" s="56" t="s">
        <v>396</v>
      </c>
      <c r="AF13" s="56" t="s">
        <v>396</v>
      </c>
      <c r="AG13" s="57" t="s">
        <v>396</v>
      </c>
      <c r="AH13" s="58" t="s">
        <v>396</v>
      </c>
      <c r="AI13" s="59" t="s">
        <v>396</v>
      </c>
      <c r="AJ13" s="59" t="s">
        <v>396</v>
      </c>
      <c r="AK13" s="59" t="s">
        <v>396</v>
      </c>
      <c r="AL13" s="59" t="s">
        <v>396</v>
      </c>
      <c r="AN13" s="482"/>
      <c r="AO13" s="483"/>
      <c r="AP13" s="483"/>
      <c r="AQ13" s="483"/>
      <c r="AR13" s="483"/>
      <c r="AS13" s="484"/>
      <c r="AT13" s="463"/>
      <c r="AU13" s="463"/>
    </row>
    <row r="14" spans="2:47" ht="5.25" customHeight="1" thickBot="1">
      <c r="B14" s="477"/>
      <c r="C14" s="477"/>
      <c r="D14" s="478"/>
      <c r="E14" s="450"/>
      <c r="F14" s="454"/>
      <c r="G14" s="454"/>
      <c r="H14" s="454"/>
      <c r="I14" s="449"/>
      <c r="J14" s="55" t="s">
        <v>396</v>
      </c>
      <c r="K14" s="56" t="s">
        <v>396</v>
      </c>
      <c r="L14" s="56" t="s">
        <v>396</v>
      </c>
      <c r="M14" s="56" t="s">
        <v>396</v>
      </c>
      <c r="N14" s="56" t="s">
        <v>396</v>
      </c>
      <c r="O14" s="57" t="s">
        <v>396</v>
      </c>
      <c r="P14" s="55" t="s">
        <v>396</v>
      </c>
      <c r="Q14" s="56" t="s">
        <v>396</v>
      </c>
      <c r="R14" s="56" t="s">
        <v>396</v>
      </c>
      <c r="S14" s="56" t="s">
        <v>396</v>
      </c>
      <c r="T14" s="56" t="s">
        <v>396</v>
      </c>
      <c r="U14" s="57" t="s">
        <v>396</v>
      </c>
      <c r="V14" s="55" t="s">
        <v>396</v>
      </c>
      <c r="W14" s="56" t="s">
        <v>396</v>
      </c>
      <c r="X14" s="56" t="s">
        <v>396</v>
      </c>
      <c r="Y14" s="56" t="s">
        <v>396</v>
      </c>
      <c r="Z14" s="56" t="s">
        <v>396</v>
      </c>
      <c r="AA14" s="57" t="s">
        <v>396</v>
      </c>
      <c r="AB14" s="55" t="s">
        <v>396</v>
      </c>
      <c r="AC14" s="56" t="s">
        <v>396</v>
      </c>
      <c r="AD14" s="56" t="s">
        <v>396</v>
      </c>
      <c r="AE14" s="56" t="s">
        <v>396</v>
      </c>
      <c r="AF14" s="56" t="s">
        <v>396</v>
      </c>
      <c r="AG14" s="57" t="s">
        <v>396</v>
      </c>
      <c r="AH14" s="58" t="s">
        <v>396</v>
      </c>
      <c r="AI14" s="59" t="s">
        <v>396</v>
      </c>
      <c r="AJ14" s="59" t="s">
        <v>396</v>
      </c>
      <c r="AK14" s="59" t="s">
        <v>396</v>
      </c>
      <c r="AL14" s="59" t="s">
        <v>396</v>
      </c>
      <c r="AN14" s="482"/>
      <c r="AO14" s="483"/>
      <c r="AP14" s="483"/>
      <c r="AQ14" s="483"/>
      <c r="AR14" s="483"/>
      <c r="AS14" s="484"/>
      <c r="AT14" s="463"/>
      <c r="AU14" s="463"/>
    </row>
    <row r="15" spans="2:47" ht="16.5" hidden="1" thickBot="1">
      <c r="B15" s="477"/>
      <c r="C15" s="477"/>
      <c r="D15" s="478"/>
      <c r="E15" s="450"/>
      <c r="F15" s="454"/>
      <c r="G15" s="454"/>
      <c r="H15" s="454"/>
      <c r="I15" s="449"/>
      <c r="J15" s="55" t="s">
        <v>396</v>
      </c>
      <c r="K15" s="56" t="s">
        <v>396</v>
      </c>
      <c r="L15" s="56" t="s">
        <v>396</v>
      </c>
      <c r="M15" s="56" t="s">
        <v>396</v>
      </c>
      <c r="N15" s="56" t="s">
        <v>396</v>
      </c>
      <c r="O15" s="57" t="s">
        <v>396</v>
      </c>
      <c r="P15" s="55" t="s">
        <v>396</v>
      </c>
      <c r="Q15" s="56" t="s">
        <v>396</v>
      </c>
      <c r="R15" s="56" t="s">
        <v>396</v>
      </c>
      <c r="S15" s="56" t="s">
        <v>396</v>
      </c>
      <c r="T15" s="56" t="s">
        <v>396</v>
      </c>
      <c r="U15" s="57" t="s">
        <v>396</v>
      </c>
      <c r="V15" s="55" t="s">
        <v>396</v>
      </c>
      <c r="W15" s="56" t="s">
        <v>396</v>
      </c>
      <c r="X15" s="56" t="s">
        <v>396</v>
      </c>
      <c r="Y15" s="56" t="s">
        <v>396</v>
      </c>
      <c r="Z15" s="56" t="s">
        <v>396</v>
      </c>
      <c r="AA15" s="57" t="s">
        <v>396</v>
      </c>
      <c r="AB15" s="55" t="s">
        <v>396</v>
      </c>
      <c r="AC15" s="56" t="s">
        <v>396</v>
      </c>
      <c r="AD15" s="56" t="s">
        <v>396</v>
      </c>
      <c r="AE15" s="56" t="s">
        <v>396</v>
      </c>
      <c r="AF15" s="56" t="s">
        <v>396</v>
      </c>
      <c r="AG15" s="57" t="s">
        <v>396</v>
      </c>
      <c r="AH15" s="58" t="s">
        <v>396</v>
      </c>
      <c r="AI15" s="59" t="s">
        <v>396</v>
      </c>
      <c r="AJ15" s="59" t="s">
        <v>396</v>
      </c>
      <c r="AK15" s="59" t="s">
        <v>396</v>
      </c>
      <c r="AL15" s="59" t="s">
        <v>396</v>
      </c>
      <c r="AN15" s="482"/>
      <c r="AO15" s="483"/>
      <c r="AP15" s="483"/>
      <c r="AQ15" s="483"/>
      <c r="AR15" s="483"/>
      <c r="AS15" s="484"/>
      <c r="AT15" s="36"/>
      <c r="AU15" s="36"/>
    </row>
    <row r="16" spans="2:47" ht="16.5" hidden="1" thickBot="1">
      <c r="B16" s="477"/>
      <c r="C16" s="477"/>
      <c r="D16" s="478"/>
      <c r="E16" s="450"/>
      <c r="F16" s="454"/>
      <c r="G16" s="454"/>
      <c r="H16" s="454"/>
      <c r="I16" s="449"/>
      <c r="J16" s="55" t="s">
        <v>396</v>
      </c>
      <c r="K16" s="56" t="s">
        <v>396</v>
      </c>
      <c r="L16" s="56" t="s">
        <v>396</v>
      </c>
      <c r="M16" s="56" t="s">
        <v>396</v>
      </c>
      <c r="N16" s="56" t="s">
        <v>396</v>
      </c>
      <c r="O16" s="57" t="s">
        <v>396</v>
      </c>
      <c r="P16" s="55" t="s">
        <v>396</v>
      </c>
      <c r="Q16" s="56" t="s">
        <v>396</v>
      </c>
      <c r="R16" s="56" t="s">
        <v>396</v>
      </c>
      <c r="S16" s="56" t="s">
        <v>396</v>
      </c>
      <c r="T16" s="56" t="s">
        <v>396</v>
      </c>
      <c r="U16" s="57" t="s">
        <v>396</v>
      </c>
      <c r="V16" s="55" t="s">
        <v>396</v>
      </c>
      <c r="W16" s="56" t="s">
        <v>396</v>
      </c>
      <c r="X16" s="56" t="s">
        <v>396</v>
      </c>
      <c r="Y16" s="56" t="s">
        <v>396</v>
      </c>
      <c r="Z16" s="56" t="s">
        <v>396</v>
      </c>
      <c r="AA16" s="57" t="s">
        <v>396</v>
      </c>
      <c r="AB16" s="55" t="s">
        <v>396</v>
      </c>
      <c r="AC16" s="56" t="s">
        <v>396</v>
      </c>
      <c r="AD16" s="56" t="s">
        <v>396</v>
      </c>
      <c r="AE16" s="56" t="s">
        <v>396</v>
      </c>
      <c r="AF16" s="56" t="s">
        <v>396</v>
      </c>
      <c r="AG16" s="57" t="s">
        <v>396</v>
      </c>
      <c r="AH16" s="58" t="s">
        <v>396</v>
      </c>
      <c r="AI16" s="59" t="s">
        <v>396</v>
      </c>
      <c r="AJ16" s="59" t="s">
        <v>396</v>
      </c>
      <c r="AK16" s="59" t="s">
        <v>396</v>
      </c>
      <c r="AL16" s="59" t="s">
        <v>396</v>
      </c>
      <c r="AN16" s="482"/>
      <c r="AO16" s="483"/>
      <c r="AP16" s="483"/>
      <c r="AQ16" s="483"/>
      <c r="AR16" s="483"/>
      <c r="AS16" s="484"/>
      <c r="AT16" s="36"/>
      <c r="AU16" s="36"/>
    </row>
    <row r="17" spans="2:47" ht="16.5" hidden="1" thickBot="1">
      <c r="B17" s="477"/>
      <c r="C17" s="477"/>
      <c r="D17" s="478"/>
      <c r="E17" s="451"/>
      <c r="F17" s="452"/>
      <c r="G17" s="452"/>
      <c r="H17" s="452"/>
      <c r="I17" s="453"/>
      <c r="J17" s="60" t="s">
        <v>396</v>
      </c>
      <c r="K17" s="61" t="s">
        <v>396</v>
      </c>
      <c r="L17" s="61" t="s">
        <v>396</v>
      </c>
      <c r="M17" s="61" t="s">
        <v>396</v>
      </c>
      <c r="N17" s="61" t="s">
        <v>396</v>
      </c>
      <c r="O17" s="62" t="s">
        <v>396</v>
      </c>
      <c r="P17" s="55" t="s">
        <v>396</v>
      </c>
      <c r="Q17" s="56" t="s">
        <v>396</v>
      </c>
      <c r="R17" s="56" t="s">
        <v>396</v>
      </c>
      <c r="S17" s="56" t="s">
        <v>396</v>
      </c>
      <c r="T17" s="56" t="s">
        <v>396</v>
      </c>
      <c r="U17" s="57" t="s">
        <v>396</v>
      </c>
      <c r="V17" s="60" t="s">
        <v>396</v>
      </c>
      <c r="W17" s="61" t="s">
        <v>396</v>
      </c>
      <c r="X17" s="61" t="s">
        <v>396</v>
      </c>
      <c r="Y17" s="61" t="s">
        <v>396</v>
      </c>
      <c r="Z17" s="61" t="s">
        <v>396</v>
      </c>
      <c r="AA17" s="62" t="s">
        <v>396</v>
      </c>
      <c r="AB17" s="55" t="s">
        <v>396</v>
      </c>
      <c r="AC17" s="56" t="s">
        <v>396</v>
      </c>
      <c r="AD17" s="56" t="s">
        <v>396</v>
      </c>
      <c r="AE17" s="56" t="s">
        <v>396</v>
      </c>
      <c r="AF17" s="56" t="s">
        <v>396</v>
      </c>
      <c r="AG17" s="57" t="s">
        <v>396</v>
      </c>
      <c r="AH17" s="63" t="s">
        <v>396</v>
      </c>
      <c r="AI17" s="64" t="s">
        <v>396</v>
      </c>
      <c r="AJ17" s="64" t="s">
        <v>396</v>
      </c>
      <c r="AK17" s="64" t="s">
        <v>396</v>
      </c>
      <c r="AL17" s="64" t="s">
        <v>396</v>
      </c>
      <c r="AN17" s="485"/>
      <c r="AO17" s="486"/>
      <c r="AP17" s="486"/>
      <c r="AQ17" s="486"/>
      <c r="AR17" s="486"/>
      <c r="AS17" s="487"/>
      <c r="AT17" s="36"/>
      <c r="AU17" s="36"/>
    </row>
    <row r="18" spans="2:47" ht="15.75" customHeight="1">
      <c r="B18" s="477"/>
      <c r="C18" s="477"/>
      <c r="D18" s="478"/>
      <c r="E18" s="444" t="s">
        <v>161</v>
      </c>
      <c r="F18" s="445"/>
      <c r="G18" s="445"/>
      <c r="H18" s="445"/>
      <c r="I18" s="445"/>
      <c r="J18" s="178" t="s">
        <v>396</v>
      </c>
      <c r="K18" s="179" t="s">
        <v>396</v>
      </c>
      <c r="L18" s="179" t="s">
        <v>396</v>
      </c>
      <c r="M18" s="179" t="s">
        <v>396</v>
      </c>
      <c r="N18" s="179" t="s">
        <v>396</v>
      </c>
      <c r="O18" s="180" t="s">
        <v>396</v>
      </c>
      <c r="P18" s="178" t="s">
        <v>396</v>
      </c>
      <c r="Q18" s="179" t="s">
        <v>396</v>
      </c>
      <c r="R18" s="65" t="s">
        <v>396</v>
      </c>
      <c r="S18" s="65" t="s">
        <v>396</v>
      </c>
      <c r="T18" s="65" t="s">
        <v>396</v>
      </c>
      <c r="U18" s="66" t="s">
        <v>396</v>
      </c>
      <c r="V18" s="50" t="s">
        <v>396</v>
      </c>
      <c r="W18" s="51" t="s">
        <v>396</v>
      </c>
      <c r="X18" s="51" t="s">
        <v>396</v>
      </c>
      <c r="Y18" s="51" t="s">
        <v>396</v>
      </c>
      <c r="Z18" s="51" t="s">
        <v>396</v>
      </c>
      <c r="AA18" s="52" t="s">
        <v>396</v>
      </c>
      <c r="AB18" s="50" t="s">
        <v>396</v>
      </c>
      <c r="AC18" s="51" t="s">
        <v>396</v>
      </c>
      <c r="AD18" s="51" t="s">
        <v>396</v>
      </c>
      <c r="AE18" s="51" t="s">
        <v>396</v>
      </c>
      <c r="AF18" s="51" t="s">
        <v>396</v>
      </c>
      <c r="AG18" s="52" t="s">
        <v>396</v>
      </c>
      <c r="AH18" s="53" t="s">
        <v>396</v>
      </c>
      <c r="AI18" s="54" t="s">
        <v>396</v>
      </c>
      <c r="AJ18" s="54" t="s">
        <v>396</v>
      </c>
      <c r="AK18" s="54" t="s">
        <v>396</v>
      </c>
      <c r="AL18" s="54" t="s">
        <v>396</v>
      </c>
      <c r="AN18" s="488" t="s">
        <v>162</v>
      </c>
      <c r="AO18" s="489"/>
      <c r="AP18" s="489"/>
      <c r="AQ18" s="489"/>
      <c r="AR18" s="489"/>
      <c r="AS18" s="489"/>
      <c r="AT18" s="494" t="s">
        <v>398</v>
      </c>
      <c r="AU18" s="495"/>
    </row>
    <row r="19" spans="2:47" ht="15.75" customHeight="1">
      <c r="B19" s="477"/>
      <c r="C19" s="477"/>
      <c r="D19" s="478"/>
      <c r="E19" s="447"/>
      <c r="F19" s="454"/>
      <c r="G19" s="454"/>
      <c r="H19" s="454"/>
      <c r="I19" s="454"/>
      <c r="J19" s="181" t="s">
        <v>396</v>
      </c>
      <c r="K19" s="182" t="s">
        <v>396</v>
      </c>
      <c r="L19" s="182" t="s">
        <v>396</v>
      </c>
      <c r="M19" s="182" t="s">
        <v>396</v>
      </c>
      <c r="N19" s="182" t="s">
        <v>396</v>
      </c>
      <c r="O19" s="183" t="s">
        <v>396</v>
      </c>
      <c r="P19" s="181" t="s">
        <v>396</v>
      </c>
      <c r="Q19" s="182" t="s">
        <v>396</v>
      </c>
      <c r="R19" s="68" t="s">
        <v>396</v>
      </c>
      <c r="S19" s="68" t="s">
        <v>396</v>
      </c>
      <c r="T19" s="68" t="s">
        <v>396</v>
      </c>
      <c r="U19" s="69" t="s">
        <v>396</v>
      </c>
      <c r="V19" s="55" t="s">
        <v>396</v>
      </c>
      <c r="W19" s="56" t="s">
        <v>396</v>
      </c>
      <c r="X19" s="56" t="s">
        <v>396</v>
      </c>
      <c r="Y19" s="56" t="s">
        <v>396</v>
      </c>
      <c r="Z19" s="56" t="s">
        <v>396</v>
      </c>
      <c r="AA19" s="57" t="s">
        <v>396</v>
      </c>
      <c r="AB19" s="55" t="s">
        <v>396</v>
      </c>
      <c r="AC19" s="56" t="s">
        <v>396</v>
      </c>
      <c r="AD19" s="56" t="s">
        <v>396</v>
      </c>
      <c r="AE19" s="56" t="s">
        <v>396</v>
      </c>
      <c r="AF19" s="56" t="s">
        <v>396</v>
      </c>
      <c r="AG19" s="57" t="s">
        <v>396</v>
      </c>
      <c r="AH19" s="58" t="s">
        <v>396</v>
      </c>
      <c r="AI19" s="59" t="s">
        <v>396</v>
      </c>
      <c r="AJ19" s="59" t="s">
        <v>396</v>
      </c>
      <c r="AK19" s="59" t="s">
        <v>396</v>
      </c>
      <c r="AL19" s="59" t="s">
        <v>396</v>
      </c>
      <c r="AN19" s="490"/>
      <c r="AO19" s="491"/>
      <c r="AP19" s="491"/>
      <c r="AQ19" s="491"/>
      <c r="AR19" s="491"/>
      <c r="AS19" s="491"/>
      <c r="AT19" s="496"/>
      <c r="AU19" s="497"/>
    </row>
    <row r="20" spans="2:47" ht="15.75" customHeight="1">
      <c r="B20" s="477"/>
      <c r="C20" s="477"/>
      <c r="D20" s="478"/>
      <c r="E20" s="450"/>
      <c r="F20" s="454"/>
      <c r="G20" s="454"/>
      <c r="H20" s="454"/>
      <c r="I20" s="454"/>
      <c r="J20" s="181" t="s">
        <v>396</v>
      </c>
      <c r="K20" s="182" t="s">
        <v>396</v>
      </c>
      <c r="L20" s="182" t="s">
        <v>396</v>
      </c>
      <c r="M20" s="182" t="s">
        <v>396</v>
      </c>
      <c r="N20" s="182" t="s">
        <v>396</v>
      </c>
      <c r="O20" s="183" t="s">
        <v>396</v>
      </c>
      <c r="P20" s="181" t="s">
        <v>396</v>
      </c>
      <c r="Q20" s="182" t="s">
        <v>396</v>
      </c>
      <c r="R20" s="68" t="s">
        <v>396</v>
      </c>
      <c r="S20" s="68" t="s">
        <v>396</v>
      </c>
      <c r="T20" s="68" t="s">
        <v>396</v>
      </c>
      <c r="U20" s="69" t="s">
        <v>396</v>
      </c>
      <c r="V20" s="55" t="s">
        <v>396</v>
      </c>
      <c r="W20" s="56" t="s">
        <v>396</v>
      </c>
      <c r="X20" s="56" t="s">
        <v>396</v>
      </c>
      <c r="Y20" s="56" t="s">
        <v>396</v>
      </c>
      <c r="Z20" s="56" t="s">
        <v>396</v>
      </c>
      <c r="AA20" s="57" t="s">
        <v>396</v>
      </c>
      <c r="AB20" s="55" t="s">
        <v>396</v>
      </c>
      <c r="AC20" s="56" t="s">
        <v>396</v>
      </c>
      <c r="AD20" s="56" t="s">
        <v>396</v>
      </c>
      <c r="AE20" s="56" t="s">
        <v>396</v>
      </c>
      <c r="AF20" s="56" t="s">
        <v>396</v>
      </c>
      <c r="AG20" s="57" t="s">
        <v>396</v>
      </c>
      <c r="AH20" s="58" t="s">
        <v>396</v>
      </c>
      <c r="AI20" s="59" t="s">
        <v>396</v>
      </c>
      <c r="AJ20" s="59" t="s">
        <v>396</v>
      </c>
      <c r="AK20" s="59" t="s">
        <v>396</v>
      </c>
      <c r="AL20" s="59" t="s">
        <v>396</v>
      </c>
      <c r="AN20" s="490"/>
      <c r="AO20" s="491"/>
      <c r="AP20" s="491"/>
      <c r="AQ20" s="491"/>
      <c r="AR20" s="491"/>
      <c r="AS20" s="491"/>
      <c r="AT20" s="496"/>
      <c r="AU20" s="497"/>
    </row>
    <row r="21" spans="2:47" ht="15.75" customHeight="1">
      <c r="B21" s="477"/>
      <c r="C21" s="477"/>
      <c r="D21" s="478"/>
      <c r="E21" s="450"/>
      <c r="F21" s="454"/>
      <c r="G21" s="454"/>
      <c r="H21" s="454"/>
      <c r="I21" s="454"/>
      <c r="J21" s="181" t="s">
        <v>396</v>
      </c>
      <c r="K21" s="182" t="s">
        <v>396</v>
      </c>
      <c r="L21" s="182" t="s">
        <v>396</v>
      </c>
      <c r="M21" s="182" t="s">
        <v>396</v>
      </c>
      <c r="N21" s="182" t="s">
        <v>396</v>
      </c>
      <c r="O21" s="183" t="s">
        <v>396</v>
      </c>
      <c r="P21" s="181" t="s">
        <v>396</v>
      </c>
      <c r="Q21" s="182" t="s">
        <v>396</v>
      </c>
      <c r="R21" s="68" t="s">
        <v>396</v>
      </c>
      <c r="S21" s="68" t="s">
        <v>396</v>
      </c>
      <c r="T21" s="68" t="s">
        <v>396</v>
      </c>
      <c r="U21" s="69" t="s">
        <v>396</v>
      </c>
      <c r="V21" s="55" t="s">
        <v>396</v>
      </c>
      <c r="W21" s="56" t="s">
        <v>396</v>
      </c>
      <c r="X21" s="56" t="s">
        <v>396</v>
      </c>
      <c r="Y21" s="56" t="s">
        <v>396</v>
      </c>
      <c r="Z21" s="56" t="s">
        <v>396</v>
      </c>
      <c r="AA21" s="57" t="s">
        <v>396</v>
      </c>
      <c r="AB21" s="55" t="s">
        <v>396</v>
      </c>
      <c r="AC21" s="56" t="s">
        <v>396</v>
      </c>
      <c r="AD21" s="56" t="s">
        <v>396</v>
      </c>
      <c r="AE21" s="56" t="s">
        <v>396</v>
      </c>
      <c r="AF21" s="56" t="s">
        <v>396</v>
      </c>
      <c r="AG21" s="57" t="s">
        <v>396</v>
      </c>
      <c r="AH21" s="58" t="s">
        <v>396</v>
      </c>
      <c r="AI21" s="59" t="s">
        <v>396</v>
      </c>
      <c r="AJ21" s="59" t="s">
        <v>396</v>
      </c>
      <c r="AK21" s="59" t="s">
        <v>396</v>
      </c>
      <c r="AL21" s="59" t="s">
        <v>396</v>
      </c>
      <c r="AN21" s="490"/>
      <c r="AO21" s="491"/>
      <c r="AP21" s="491"/>
      <c r="AQ21" s="491"/>
      <c r="AR21" s="491"/>
      <c r="AS21" s="491"/>
      <c r="AT21" s="496"/>
      <c r="AU21" s="497"/>
    </row>
    <row r="22" spans="2:47" ht="15.75" customHeight="1">
      <c r="B22" s="477"/>
      <c r="C22" s="477"/>
      <c r="D22" s="478"/>
      <c r="E22" s="450"/>
      <c r="F22" s="454"/>
      <c r="G22" s="454"/>
      <c r="H22" s="454"/>
      <c r="I22" s="454"/>
      <c r="J22" s="181" t="s">
        <v>396</v>
      </c>
      <c r="K22" s="182" t="s">
        <v>396</v>
      </c>
      <c r="L22" s="182" t="s">
        <v>396</v>
      </c>
      <c r="M22" s="182" t="s">
        <v>396</v>
      </c>
      <c r="N22" s="182" t="s">
        <v>396</v>
      </c>
      <c r="O22" s="183" t="s">
        <v>396</v>
      </c>
      <c r="P22" s="181" t="s">
        <v>396</v>
      </c>
      <c r="Q22" s="182" t="s">
        <v>396</v>
      </c>
      <c r="R22" s="68" t="s">
        <v>396</v>
      </c>
      <c r="S22" s="68" t="s">
        <v>396</v>
      </c>
      <c r="T22" s="68" t="s">
        <v>396</v>
      </c>
      <c r="U22" s="69" t="s">
        <v>396</v>
      </c>
      <c r="V22" s="55" t="s">
        <v>396</v>
      </c>
      <c r="W22" s="56" t="s">
        <v>396</v>
      </c>
      <c r="X22" s="56" t="s">
        <v>396</v>
      </c>
      <c r="Y22" s="56" t="s">
        <v>396</v>
      </c>
      <c r="Z22" s="56" t="s">
        <v>396</v>
      </c>
      <c r="AA22" s="57" t="s">
        <v>396</v>
      </c>
      <c r="AB22" s="55" t="s">
        <v>396</v>
      </c>
      <c r="AC22" s="56" t="s">
        <v>396</v>
      </c>
      <c r="AD22" s="56" t="s">
        <v>396</v>
      </c>
      <c r="AE22" s="56" t="s">
        <v>396</v>
      </c>
      <c r="AF22" s="56" t="s">
        <v>396</v>
      </c>
      <c r="AG22" s="57" t="s">
        <v>396</v>
      </c>
      <c r="AH22" s="58" t="s">
        <v>396</v>
      </c>
      <c r="AI22" s="59" t="s">
        <v>396</v>
      </c>
      <c r="AJ22" s="59" t="s">
        <v>396</v>
      </c>
      <c r="AK22" s="59" t="s">
        <v>396</v>
      </c>
      <c r="AL22" s="59" t="s">
        <v>396</v>
      </c>
      <c r="AN22" s="490"/>
      <c r="AO22" s="491"/>
      <c r="AP22" s="491"/>
      <c r="AQ22" s="491"/>
      <c r="AR22" s="491"/>
      <c r="AS22" s="491"/>
      <c r="AT22" s="496"/>
      <c r="AU22" s="497"/>
    </row>
    <row r="23" spans="2:47" ht="0.75" customHeight="1">
      <c r="B23" s="477"/>
      <c r="C23" s="477"/>
      <c r="D23" s="478"/>
      <c r="E23" s="450"/>
      <c r="F23" s="454"/>
      <c r="G23" s="454"/>
      <c r="H23" s="454"/>
      <c r="I23" s="454"/>
      <c r="J23" s="181" t="s">
        <v>396</v>
      </c>
      <c r="K23" s="182" t="s">
        <v>396</v>
      </c>
      <c r="L23" s="182" t="s">
        <v>396</v>
      </c>
      <c r="M23" s="182" t="s">
        <v>396</v>
      </c>
      <c r="N23" s="182" t="s">
        <v>396</v>
      </c>
      <c r="O23" s="183" t="s">
        <v>396</v>
      </c>
      <c r="P23" s="181" t="s">
        <v>396</v>
      </c>
      <c r="Q23" s="182" t="s">
        <v>396</v>
      </c>
      <c r="R23" s="68" t="s">
        <v>396</v>
      </c>
      <c r="S23" s="68" t="s">
        <v>396</v>
      </c>
      <c r="T23" s="68" t="s">
        <v>396</v>
      </c>
      <c r="U23" s="69" t="s">
        <v>396</v>
      </c>
      <c r="V23" s="55" t="s">
        <v>396</v>
      </c>
      <c r="W23" s="56" t="s">
        <v>396</v>
      </c>
      <c r="X23" s="56" t="s">
        <v>396</v>
      </c>
      <c r="Y23" s="56" t="s">
        <v>396</v>
      </c>
      <c r="Z23" s="56" t="s">
        <v>396</v>
      </c>
      <c r="AA23" s="57" t="s">
        <v>396</v>
      </c>
      <c r="AB23" s="55" t="s">
        <v>396</v>
      </c>
      <c r="AC23" s="56" t="s">
        <v>396</v>
      </c>
      <c r="AD23" s="56" t="s">
        <v>396</v>
      </c>
      <c r="AE23" s="56" t="s">
        <v>396</v>
      </c>
      <c r="AF23" s="56" t="s">
        <v>396</v>
      </c>
      <c r="AG23" s="57" t="s">
        <v>396</v>
      </c>
      <c r="AH23" s="58" t="s">
        <v>396</v>
      </c>
      <c r="AI23" s="59" t="s">
        <v>396</v>
      </c>
      <c r="AJ23" s="59" t="s">
        <v>396</v>
      </c>
      <c r="AK23" s="59" t="s">
        <v>396</v>
      </c>
      <c r="AL23" s="59" t="s">
        <v>396</v>
      </c>
      <c r="AN23" s="490"/>
      <c r="AO23" s="491"/>
      <c r="AP23" s="491"/>
      <c r="AQ23" s="491"/>
      <c r="AR23" s="491"/>
      <c r="AS23" s="491"/>
      <c r="AT23" s="496"/>
      <c r="AU23" s="497"/>
    </row>
    <row r="24" spans="2:47" ht="15.75" hidden="1" customHeight="1">
      <c r="B24" s="477"/>
      <c r="C24" s="477"/>
      <c r="D24" s="478"/>
      <c r="E24" s="450"/>
      <c r="F24" s="454"/>
      <c r="G24" s="454"/>
      <c r="H24" s="454"/>
      <c r="I24" s="454"/>
      <c r="J24" s="181" t="s">
        <v>396</v>
      </c>
      <c r="K24" s="182" t="s">
        <v>396</v>
      </c>
      <c r="L24" s="182" t="s">
        <v>396</v>
      </c>
      <c r="M24" s="182" t="s">
        <v>396</v>
      </c>
      <c r="N24" s="182" t="s">
        <v>396</v>
      </c>
      <c r="O24" s="183" t="s">
        <v>396</v>
      </c>
      <c r="P24" s="181" t="s">
        <v>396</v>
      </c>
      <c r="Q24" s="182" t="s">
        <v>396</v>
      </c>
      <c r="R24" s="68" t="s">
        <v>396</v>
      </c>
      <c r="S24" s="68" t="s">
        <v>396</v>
      </c>
      <c r="T24" s="68" t="s">
        <v>396</v>
      </c>
      <c r="U24" s="69" t="s">
        <v>396</v>
      </c>
      <c r="V24" s="55" t="s">
        <v>396</v>
      </c>
      <c r="W24" s="56" t="s">
        <v>396</v>
      </c>
      <c r="X24" s="56" t="s">
        <v>396</v>
      </c>
      <c r="Y24" s="56" t="s">
        <v>396</v>
      </c>
      <c r="Z24" s="56" t="s">
        <v>396</v>
      </c>
      <c r="AA24" s="57" t="s">
        <v>396</v>
      </c>
      <c r="AB24" s="55" t="s">
        <v>396</v>
      </c>
      <c r="AC24" s="56" t="s">
        <v>396</v>
      </c>
      <c r="AD24" s="56" t="s">
        <v>396</v>
      </c>
      <c r="AE24" s="56" t="s">
        <v>396</v>
      </c>
      <c r="AF24" s="56" t="s">
        <v>396</v>
      </c>
      <c r="AG24" s="57" t="s">
        <v>396</v>
      </c>
      <c r="AH24" s="58" t="s">
        <v>396</v>
      </c>
      <c r="AI24" s="59" t="s">
        <v>396</v>
      </c>
      <c r="AJ24" s="59" t="s">
        <v>396</v>
      </c>
      <c r="AK24" s="59" t="s">
        <v>396</v>
      </c>
      <c r="AL24" s="59" t="s">
        <v>396</v>
      </c>
      <c r="AN24" s="490"/>
      <c r="AO24" s="491"/>
      <c r="AP24" s="491"/>
      <c r="AQ24" s="491"/>
      <c r="AR24" s="491"/>
      <c r="AS24" s="491"/>
      <c r="AT24" s="496"/>
      <c r="AU24" s="497"/>
    </row>
    <row r="25" spans="2:47" ht="15.75" hidden="1" customHeight="1" thickBot="1">
      <c r="B25" s="477"/>
      <c r="C25" s="477"/>
      <c r="D25" s="478"/>
      <c r="E25" s="450"/>
      <c r="F25" s="454"/>
      <c r="G25" s="454"/>
      <c r="H25" s="454"/>
      <c r="I25" s="454"/>
      <c r="J25" s="181" t="s">
        <v>396</v>
      </c>
      <c r="K25" s="182" t="s">
        <v>396</v>
      </c>
      <c r="L25" s="182" t="s">
        <v>396</v>
      </c>
      <c r="M25" s="182" t="s">
        <v>396</v>
      </c>
      <c r="N25" s="182" t="s">
        <v>396</v>
      </c>
      <c r="O25" s="183" t="s">
        <v>396</v>
      </c>
      <c r="P25" s="181" t="s">
        <v>396</v>
      </c>
      <c r="Q25" s="182" t="s">
        <v>396</v>
      </c>
      <c r="R25" s="68" t="s">
        <v>396</v>
      </c>
      <c r="S25" s="68" t="s">
        <v>396</v>
      </c>
      <c r="T25" s="68" t="s">
        <v>396</v>
      </c>
      <c r="U25" s="69" t="s">
        <v>396</v>
      </c>
      <c r="V25" s="55" t="s">
        <v>396</v>
      </c>
      <c r="W25" s="56" t="s">
        <v>396</v>
      </c>
      <c r="X25" s="56" t="s">
        <v>396</v>
      </c>
      <c r="Y25" s="56" t="s">
        <v>396</v>
      </c>
      <c r="Z25" s="56" t="s">
        <v>396</v>
      </c>
      <c r="AA25" s="57" t="s">
        <v>396</v>
      </c>
      <c r="AB25" s="55" t="s">
        <v>396</v>
      </c>
      <c r="AC25" s="56" t="s">
        <v>396</v>
      </c>
      <c r="AD25" s="56" t="s">
        <v>396</v>
      </c>
      <c r="AE25" s="56" t="s">
        <v>396</v>
      </c>
      <c r="AF25" s="56" t="s">
        <v>396</v>
      </c>
      <c r="AG25" s="57" t="s">
        <v>396</v>
      </c>
      <c r="AH25" s="58" t="s">
        <v>396</v>
      </c>
      <c r="AI25" s="59" t="s">
        <v>396</v>
      </c>
      <c r="AJ25" s="59" t="s">
        <v>396</v>
      </c>
      <c r="AK25" s="59" t="s">
        <v>396</v>
      </c>
      <c r="AL25" s="59" t="s">
        <v>396</v>
      </c>
      <c r="AN25" s="490"/>
      <c r="AO25" s="491"/>
      <c r="AP25" s="491"/>
      <c r="AQ25" s="491"/>
      <c r="AR25" s="491"/>
      <c r="AS25" s="491"/>
      <c r="AT25" s="496"/>
      <c r="AU25" s="497"/>
    </row>
    <row r="26" spans="2:47" ht="15.75" hidden="1" customHeight="1" thickBot="1">
      <c r="B26" s="477"/>
      <c r="C26" s="477"/>
      <c r="D26" s="478"/>
      <c r="E26" s="450"/>
      <c r="F26" s="454"/>
      <c r="G26" s="454"/>
      <c r="H26" s="454"/>
      <c r="I26" s="454"/>
      <c r="J26" s="181" t="s">
        <v>396</v>
      </c>
      <c r="K26" s="182" t="s">
        <v>396</v>
      </c>
      <c r="L26" s="182" t="s">
        <v>396</v>
      </c>
      <c r="M26" s="182" t="s">
        <v>396</v>
      </c>
      <c r="N26" s="182" t="s">
        <v>396</v>
      </c>
      <c r="O26" s="183" t="s">
        <v>396</v>
      </c>
      <c r="P26" s="181" t="s">
        <v>396</v>
      </c>
      <c r="Q26" s="182" t="s">
        <v>396</v>
      </c>
      <c r="R26" s="68" t="s">
        <v>396</v>
      </c>
      <c r="S26" s="68" t="s">
        <v>396</v>
      </c>
      <c r="T26" s="68" t="s">
        <v>396</v>
      </c>
      <c r="U26" s="69" t="s">
        <v>396</v>
      </c>
      <c r="V26" s="55" t="s">
        <v>396</v>
      </c>
      <c r="W26" s="56" t="s">
        <v>396</v>
      </c>
      <c r="X26" s="56" t="s">
        <v>396</v>
      </c>
      <c r="Y26" s="56" t="s">
        <v>396</v>
      </c>
      <c r="Z26" s="56" t="s">
        <v>396</v>
      </c>
      <c r="AA26" s="57" t="s">
        <v>396</v>
      </c>
      <c r="AB26" s="55" t="s">
        <v>396</v>
      </c>
      <c r="AC26" s="56" t="s">
        <v>396</v>
      </c>
      <c r="AD26" s="56" t="s">
        <v>396</v>
      </c>
      <c r="AE26" s="56" t="s">
        <v>396</v>
      </c>
      <c r="AF26" s="56" t="s">
        <v>396</v>
      </c>
      <c r="AG26" s="57" t="s">
        <v>396</v>
      </c>
      <c r="AH26" s="58" t="s">
        <v>396</v>
      </c>
      <c r="AI26" s="59" t="s">
        <v>396</v>
      </c>
      <c r="AJ26" s="59" t="s">
        <v>396</v>
      </c>
      <c r="AK26" s="59" t="s">
        <v>396</v>
      </c>
      <c r="AL26" s="59" t="s">
        <v>396</v>
      </c>
      <c r="AN26" s="490"/>
      <c r="AO26" s="491"/>
      <c r="AP26" s="491"/>
      <c r="AQ26" s="491"/>
      <c r="AR26" s="491"/>
      <c r="AS26" s="491"/>
      <c r="AT26" s="496"/>
      <c r="AU26" s="497"/>
    </row>
    <row r="27" spans="2:47" ht="21" customHeight="1" thickBot="1">
      <c r="B27" s="477"/>
      <c r="C27" s="477"/>
      <c r="D27" s="478"/>
      <c r="E27" s="451"/>
      <c r="F27" s="452"/>
      <c r="G27" s="452"/>
      <c r="H27" s="452"/>
      <c r="I27" s="452"/>
      <c r="J27" s="184" t="s">
        <v>396</v>
      </c>
      <c r="K27" s="185" t="s">
        <v>396</v>
      </c>
      <c r="L27" s="185" t="s">
        <v>396</v>
      </c>
      <c r="M27" s="185" t="s">
        <v>396</v>
      </c>
      <c r="N27" s="185" t="s">
        <v>396</v>
      </c>
      <c r="O27" s="186" t="s">
        <v>396</v>
      </c>
      <c r="P27" s="184" t="s">
        <v>396</v>
      </c>
      <c r="Q27" s="185" t="s">
        <v>396</v>
      </c>
      <c r="R27" s="71" t="s">
        <v>396</v>
      </c>
      <c r="S27" s="71" t="s">
        <v>396</v>
      </c>
      <c r="T27" s="71" t="s">
        <v>396</v>
      </c>
      <c r="U27" s="72" t="s">
        <v>396</v>
      </c>
      <c r="V27" s="60" t="s">
        <v>396</v>
      </c>
      <c r="W27" s="61" t="s">
        <v>396</v>
      </c>
      <c r="X27" s="61" t="s">
        <v>396</v>
      </c>
      <c r="Y27" s="61" t="s">
        <v>396</v>
      </c>
      <c r="Z27" s="61" t="s">
        <v>396</v>
      </c>
      <c r="AA27" s="62" t="s">
        <v>396</v>
      </c>
      <c r="AB27" s="60" t="s">
        <v>396</v>
      </c>
      <c r="AC27" s="61" t="s">
        <v>396</v>
      </c>
      <c r="AD27" s="61" t="s">
        <v>396</v>
      </c>
      <c r="AE27" s="61" t="s">
        <v>396</v>
      </c>
      <c r="AF27" s="61" t="s">
        <v>396</v>
      </c>
      <c r="AG27" s="62" t="s">
        <v>396</v>
      </c>
      <c r="AH27" s="63" t="s">
        <v>396</v>
      </c>
      <c r="AI27" s="64" t="s">
        <v>396</v>
      </c>
      <c r="AJ27" s="64" t="s">
        <v>396</v>
      </c>
      <c r="AK27" s="64" t="s">
        <v>396</v>
      </c>
      <c r="AL27" s="64" t="s">
        <v>396</v>
      </c>
      <c r="AN27" s="492"/>
      <c r="AO27" s="493"/>
      <c r="AP27" s="493"/>
      <c r="AQ27" s="493"/>
      <c r="AR27" s="493"/>
      <c r="AS27" s="493"/>
      <c r="AT27" s="498"/>
      <c r="AU27" s="499"/>
    </row>
    <row r="28" spans="2:47" ht="15.75" customHeight="1">
      <c r="B28" s="477"/>
      <c r="C28" s="477"/>
      <c r="D28" s="478"/>
      <c r="E28" s="444" t="s">
        <v>163</v>
      </c>
      <c r="F28" s="445"/>
      <c r="G28" s="445"/>
      <c r="H28" s="445"/>
      <c r="I28" s="446"/>
      <c r="J28" s="178" t="s">
        <v>396</v>
      </c>
      <c r="K28" s="179" t="s">
        <v>396</v>
      </c>
      <c r="L28" s="179" t="s">
        <v>396</v>
      </c>
      <c r="M28" s="179" t="s">
        <v>396</v>
      </c>
      <c r="N28" s="179" t="s">
        <v>396</v>
      </c>
      <c r="O28" s="180" t="s">
        <v>396</v>
      </c>
      <c r="P28" s="178" t="s">
        <v>396</v>
      </c>
      <c r="Q28" s="179" t="s">
        <v>396</v>
      </c>
      <c r="R28" s="179" t="s">
        <v>396</v>
      </c>
      <c r="S28" s="179" t="s">
        <v>396</v>
      </c>
      <c r="T28" s="179" t="s">
        <v>396</v>
      </c>
      <c r="U28" s="180" t="s">
        <v>396</v>
      </c>
      <c r="V28" s="178" t="s">
        <v>396</v>
      </c>
      <c r="W28" s="179" t="s">
        <v>396</v>
      </c>
      <c r="X28" s="65" t="s">
        <v>396</v>
      </c>
      <c r="Y28" s="65" t="s">
        <v>396</v>
      </c>
      <c r="Z28" s="65" t="s">
        <v>396</v>
      </c>
      <c r="AA28" s="66" t="s">
        <v>396</v>
      </c>
      <c r="AB28" s="50" t="s">
        <v>396</v>
      </c>
      <c r="AC28" s="51" t="s">
        <v>396</v>
      </c>
      <c r="AD28" s="51" t="s">
        <v>396</v>
      </c>
      <c r="AE28" s="51" t="s">
        <v>396</v>
      </c>
      <c r="AF28" s="51" t="s">
        <v>396</v>
      </c>
      <c r="AG28" s="52" t="s">
        <v>396</v>
      </c>
      <c r="AH28" s="53" t="s">
        <v>396</v>
      </c>
      <c r="AI28" s="54" t="s">
        <v>396</v>
      </c>
      <c r="AJ28" s="54" t="s">
        <v>396</v>
      </c>
      <c r="AK28" s="54" t="s">
        <v>396</v>
      </c>
      <c r="AL28" s="54" t="s">
        <v>396</v>
      </c>
      <c r="AN28" s="455" t="s">
        <v>126</v>
      </c>
      <c r="AO28" s="456"/>
      <c r="AP28" s="456"/>
      <c r="AQ28" s="456"/>
      <c r="AR28" s="456"/>
      <c r="AS28" s="456"/>
      <c r="AT28" s="463" t="s">
        <v>399</v>
      </c>
      <c r="AU28" s="463"/>
    </row>
    <row r="29" spans="2:47" ht="15.75">
      <c r="B29" s="477"/>
      <c r="C29" s="477"/>
      <c r="D29" s="478"/>
      <c r="E29" s="447"/>
      <c r="F29" s="454"/>
      <c r="G29" s="454"/>
      <c r="H29" s="454"/>
      <c r="I29" s="449"/>
      <c r="J29" s="181" t="s">
        <v>396</v>
      </c>
      <c r="K29" s="182" t="s">
        <v>396</v>
      </c>
      <c r="L29" s="182" t="s">
        <v>396</v>
      </c>
      <c r="M29" s="182" t="s">
        <v>396</v>
      </c>
      <c r="N29" s="182" t="s">
        <v>396</v>
      </c>
      <c r="O29" s="183" t="s">
        <v>396</v>
      </c>
      <c r="P29" s="181" t="s">
        <v>396</v>
      </c>
      <c r="Q29" s="182" t="s">
        <v>396</v>
      </c>
      <c r="R29" s="182" t="s">
        <v>396</v>
      </c>
      <c r="S29" s="182" t="s">
        <v>396</v>
      </c>
      <c r="T29" s="182" t="s">
        <v>396</v>
      </c>
      <c r="U29" s="183" t="s">
        <v>396</v>
      </c>
      <c r="V29" s="181" t="s">
        <v>396</v>
      </c>
      <c r="W29" s="182" t="s">
        <v>396</v>
      </c>
      <c r="X29" s="68" t="s">
        <v>396</v>
      </c>
      <c r="Y29" s="68" t="s">
        <v>396</v>
      </c>
      <c r="Z29" s="68" t="s">
        <v>396</v>
      </c>
      <c r="AA29" s="69" t="s">
        <v>396</v>
      </c>
      <c r="AB29" s="55" t="s">
        <v>396</v>
      </c>
      <c r="AC29" s="56" t="s">
        <v>396</v>
      </c>
      <c r="AD29" s="56" t="s">
        <v>396</v>
      </c>
      <c r="AE29" s="56" t="s">
        <v>396</v>
      </c>
      <c r="AF29" s="56" t="s">
        <v>396</v>
      </c>
      <c r="AG29" s="57" t="s">
        <v>396</v>
      </c>
      <c r="AH29" s="58" t="s">
        <v>396</v>
      </c>
      <c r="AI29" s="59" t="s">
        <v>396</v>
      </c>
      <c r="AJ29" s="59" t="s">
        <v>396</v>
      </c>
      <c r="AK29" s="59" t="s">
        <v>396</v>
      </c>
      <c r="AL29" s="59" t="s">
        <v>396</v>
      </c>
      <c r="AN29" s="457"/>
      <c r="AO29" s="458"/>
      <c r="AP29" s="458"/>
      <c r="AQ29" s="458"/>
      <c r="AR29" s="458"/>
      <c r="AS29" s="458"/>
      <c r="AT29" s="463"/>
      <c r="AU29" s="463"/>
    </row>
    <row r="30" spans="2:47" ht="15.75">
      <c r="B30" s="477"/>
      <c r="C30" s="477"/>
      <c r="D30" s="478"/>
      <c r="E30" s="450"/>
      <c r="F30" s="454"/>
      <c r="G30" s="454"/>
      <c r="H30" s="454"/>
      <c r="I30" s="449"/>
      <c r="J30" s="181" t="s">
        <v>396</v>
      </c>
      <c r="K30" s="182" t="s">
        <v>396</v>
      </c>
      <c r="L30" s="182" t="s">
        <v>396</v>
      </c>
      <c r="M30" s="182" t="s">
        <v>396</v>
      </c>
      <c r="N30" s="182" t="s">
        <v>396</v>
      </c>
      <c r="O30" s="183" t="s">
        <v>396</v>
      </c>
      <c r="P30" s="181" t="s">
        <v>396</v>
      </c>
      <c r="Q30" s="182" t="s">
        <v>396</v>
      </c>
      <c r="R30" s="182" t="s">
        <v>396</v>
      </c>
      <c r="S30" s="182" t="s">
        <v>396</v>
      </c>
      <c r="T30" s="182" t="s">
        <v>396</v>
      </c>
      <c r="U30" s="183" t="s">
        <v>396</v>
      </c>
      <c r="V30" s="181" t="s">
        <v>396</v>
      </c>
      <c r="W30" s="182" t="s">
        <v>396</v>
      </c>
      <c r="X30" s="68" t="s">
        <v>396</v>
      </c>
      <c r="Y30" s="68" t="s">
        <v>396</v>
      </c>
      <c r="Z30" s="68" t="s">
        <v>396</v>
      </c>
      <c r="AA30" s="69" t="s">
        <v>396</v>
      </c>
      <c r="AB30" s="55" t="s">
        <v>396</v>
      </c>
      <c r="AC30" s="56" t="s">
        <v>396</v>
      </c>
      <c r="AD30" s="56" t="s">
        <v>396</v>
      </c>
      <c r="AE30" s="56" t="s">
        <v>396</v>
      </c>
      <c r="AF30" s="56" t="s">
        <v>396</v>
      </c>
      <c r="AG30" s="57" t="s">
        <v>396</v>
      </c>
      <c r="AH30" s="58" t="s">
        <v>396</v>
      </c>
      <c r="AI30" s="59" t="s">
        <v>396</v>
      </c>
      <c r="AJ30" s="59" t="s">
        <v>396</v>
      </c>
      <c r="AK30" s="59" t="s">
        <v>396</v>
      </c>
      <c r="AL30" s="59" t="s">
        <v>396</v>
      </c>
      <c r="AN30" s="457"/>
      <c r="AO30" s="458"/>
      <c r="AP30" s="458"/>
      <c r="AQ30" s="458"/>
      <c r="AR30" s="458"/>
      <c r="AS30" s="458"/>
      <c r="AT30" s="463"/>
      <c r="AU30" s="463"/>
    </row>
    <row r="31" spans="2:47" ht="15.75">
      <c r="B31" s="477"/>
      <c r="C31" s="477"/>
      <c r="D31" s="478"/>
      <c r="E31" s="450"/>
      <c r="F31" s="454"/>
      <c r="G31" s="454"/>
      <c r="H31" s="454"/>
      <c r="I31" s="449"/>
      <c r="J31" s="181" t="s">
        <v>396</v>
      </c>
      <c r="K31" s="182" t="s">
        <v>396</v>
      </c>
      <c r="L31" s="182" t="s">
        <v>396</v>
      </c>
      <c r="M31" s="182" t="s">
        <v>396</v>
      </c>
      <c r="N31" s="182" t="s">
        <v>396</v>
      </c>
      <c r="O31" s="183" t="s">
        <v>396</v>
      </c>
      <c r="P31" s="181" t="s">
        <v>396</v>
      </c>
      <c r="Q31" s="182" t="s">
        <v>396</v>
      </c>
      <c r="R31" s="182" t="s">
        <v>396</v>
      </c>
      <c r="S31" s="182" t="s">
        <v>396</v>
      </c>
      <c r="T31" s="182" t="s">
        <v>396</v>
      </c>
      <c r="U31" s="183" t="s">
        <v>396</v>
      </c>
      <c r="V31" s="181" t="s">
        <v>396</v>
      </c>
      <c r="W31" s="182" t="s">
        <v>396</v>
      </c>
      <c r="X31" s="68" t="s">
        <v>396</v>
      </c>
      <c r="Y31" s="68" t="s">
        <v>396</v>
      </c>
      <c r="Z31" s="68" t="s">
        <v>396</v>
      </c>
      <c r="AA31" s="69" t="s">
        <v>396</v>
      </c>
      <c r="AB31" s="55" t="s">
        <v>396</v>
      </c>
      <c r="AC31" s="56" t="s">
        <v>396</v>
      </c>
      <c r="AD31" s="56" t="s">
        <v>396</v>
      </c>
      <c r="AE31" s="56" t="s">
        <v>396</v>
      </c>
      <c r="AF31" s="56" t="s">
        <v>396</v>
      </c>
      <c r="AG31" s="57" t="s">
        <v>396</v>
      </c>
      <c r="AH31" s="58" t="s">
        <v>396</v>
      </c>
      <c r="AI31" s="59" t="s">
        <v>396</v>
      </c>
      <c r="AJ31" s="59" t="s">
        <v>396</v>
      </c>
      <c r="AK31" s="59" t="s">
        <v>396</v>
      </c>
      <c r="AL31" s="59" t="s">
        <v>396</v>
      </c>
      <c r="AN31" s="457"/>
      <c r="AO31" s="458"/>
      <c r="AP31" s="458"/>
      <c r="AQ31" s="458"/>
      <c r="AR31" s="458"/>
      <c r="AS31" s="458"/>
      <c r="AT31" s="463"/>
      <c r="AU31" s="463"/>
    </row>
    <row r="32" spans="2:47" ht="15.75">
      <c r="B32" s="477"/>
      <c r="C32" s="477"/>
      <c r="D32" s="478"/>
      <c r="E32" s="450"/>
      <c r="F32" s="454"/>
      <c r="G32" s="454"/>
      <c r="H32" s="454"/>
      <c r="I32" s="449"/>
      <c r="J32" s="181" t="s">
        <v>396</v>
      </c>
      <c r="K32" s="182" t="s">
        <v>396</v>
      </c>
      <c r="L32" s="182" t="s">
        <v>396</v>
      </c>
      <c r="M32" s="182" t="s">
        <v>396</v>
      </c>
      <c r="N32" s="182" t="s">
        <v>396</v>
      </c>
      <c r="O32" s="183" t="s">
        <v>396</v>
      </c>
      <c r="P32" s="181" t="s">
        <v>396</v>
      </c>
      <c r="Q32" s="182" t="s">
        <v>396</v>
      </c>
      <c r="R32" s="182" t="s">
        <v>396</v>
      </c>
      <c r="S32" s="182" t="s">
        <v>396</v>
      </c>
      <c r="T32" s="182" t="s">
        <v>396</v>
      </c>
      <c r="U32" s="183" t="s">
        <v>396</v>
      </c>
      <c r="V32" s="181" t="s">
        <v>396</v>
      </c>
      <c r="W32" s="182" t="s">
        <v>396</v>
      </c>
      <c r="X32" s="68" t="s">
        <v>396</v>
      </c>
      <c r="Y32" s="68" t="s">
        <v>396</v>
      </c>
      <c r="Z32" s="68" t="s">
        <v>396</v>
      </c>
      <c r="AA32" s="69" t="s">
        <v>396</v>
      </c>
      <c r="AB32" s="55" t="s">
        <v>396</v>
      </c>
      <c r="AC32" s="56" t="s">
        <v>396</v>
      </c>
      <c r="AD32" s="56" t="s">
        <v>396</v>
      </c>
      <c r="AE32" s="56" t="s">
        <v>396</v>
      </c>
      <c r="AF32" s="56" t="s">
        <v>396</v>
      </c>
      <c r="AG32" s="57" t="s">
        <v>396</v>
      </c>
      <c r="AH32" s="58" t="s">
        <v>396</v>
      </c>
      <c r="AI32" s="59" t="s">
        <v>396</v>
      </c>
      <c r="AJ32" s="59" t="s">
        <v>396</v>
      </c>
      <c r="AK32" s="59" t="s">
        <v>396</v>
      </c>
      <c r="AL32" s="59" t="s">
        <v>396</v>
      </c>
      <c r="AN32" s="457"/>
      <c r="AO32" s="458"/>
      <c r="AP32" s="458"/>
      <c r="AQ32" s="458"/>
      <c r="AR32" s="458"/>
      <c r="AS32" s="458"/>
      <c r="AT32" s="463"/>
      <c r="AU32" s="463"/>
    </row>
    <row r="33" spans="2:47" ht="15.75">
      <c r="B33" s="477"/>
      <c r="C33" s="477"/>
      <c r="D33" s="478"/>
      <c r="E33" s="450"/>
      <c r="F33" s="454"/>
      <c r="G33" s="454"/>
      <c r="H33" s="454"/>
      <c r="I33" s="449"/>
      <c r="J33" s="181" t="s">
        <v>396</v>
      </c>
      <c r="K33" s="182" t="s">
        <v>396</v>
      </c>
      <c r="L33" s="182" t="s">
        <v>396</v>
      </c>
      <c r="M33" s="182" t="s">
        <v>396</v>
      </c>
      <c r="N33" s="182" t="s">
        <v>396</v>
      </c>
      <c r="O33" s="183" t="s">
        <v>396</v>
      </c>
      <c r="P33" s="181" t="s">
        <v>396</v>
      </c>
      <c r="Q33" s="182" t="s">
        <v>396</v>
      </c>
      <c r="R33" s="182" t="s">
        <v>396</v>
      </c>
      <c r="S33" s="182" t="s">
        <v>396</v>
      </c>
      <c r="T33" s="182" t="s">
        <v>396</v>
      </c>
      <c r="U33" s="183" t="s">
        <v>396</v>
      </c>
      <c r="V33" s="181" t="s">
        <v>396</v>
      </c>
      <c r="W33" s="182" t="s">
        <v>396</v>
      </c>
      <c r="X33" s="68" t="s">
        <v>396</v>
      </c>
      <c r="Y33" s="68" t="s">
        <v>396</v>
      </c>
      <c r="Z33" s="68" t="s">
        <v>396</v>
      </c>
      <c r="AA33" s="69" t="s">
        <v>396</v>
      </c>
      <c r="AB33" s="55" t="s">
        <v>396</v>
      </c>
      <c r="AC33" s="56" t="s">
        <v>396</v>
      </c>
      <c r="AD33" s="56" t="s">
        <v>396</v>
      </c>
      <c r="AE33" s="56" t="s">
        <v>396</v>
      </c>
      <c r="AF33" s="56" t="s">
        <v>396</v>
      </c>
      <c r="AG33" s="57" t="s">
        <v>396</v>
      </c>
      <c r="AH33" s="58" t="s">
        <v>396</v>
      </c>
      <c r="AI33" s="59" t="s">
        <v>396</v>
      </c>
      <c r="AJ33" s="59" t="s">
        <v>396</v>
      </c>
      <c r="AK33" s="59" t="s">
        <v>396</v>
      </c>
      <c r="AL33" s="59" t="s">
        <v>396</v>
      </c>
      <c r="AN33" s="457"/>
      <c r="AO33" s="458"/>
      <c r="AP33" s="458"/>
      <c r="AQ33" s="458"/>
      <c r="AR33" s="458"/>
      <c r="AS33" s="458"/>
      <c r="AT33" s="463"/>
      <c r="AU33" s="463"/>
    </row>
    <row r="34" spans="2:47" ht="15.75">
      <c r="B34" s="477"/>
      <c r="C34" s="477"/>
      <c r="D34" s="478"/>
      <c r="E34" s="450"/>
      <c r="F34" s="454"/>
      <c r="G34" s="454"/>
      <c r="H34" s="454"/>
      <c r="I34" s="449"/>
      <c r="J34" s="181" t="s">
        <v>396</v>
      </c>
      <c r="K34" s="182" t="s">
        <v>396</v>
      </c>
      <c r="L34" s="182" t="s">
        <v>396</v>
      </c>
      <c r="M34" s="182" t="s">
        <v>396</v>
      </c>
      <c r="N34" s="182" t="s">
        <v>396</v>
      </c>
      <c r="O34" s="183" t="s">
        <v>396</v>
      </c>
      <c r="P34" s="181" t="s">
        <v>396</v>
      </c>
      <c r="Q34" s="182" t="s">
        <v>396</v>
      </c>
      <c r="R34" s="182" t="s">
        <v>396</v>
      </c>
      <c r="S34" s="182" t="s">
        <v>396</v>
      </c>
      <c r="T34" s="182" t="s">
        <v>396</v>
      </c>
      <c r="U34" s="183" t="s">
        <v>396</v>
      </c>
      <c r="V34" s="181" t="s">
        <v>396</v>
      </c>
      <c r="W34" s="182" t="s">
        <v>396</v>
      </c>
      <c r="X34" s="68" t="s">
        <v>396</v>
      </c>
      <c r="Y34" s="68" t="s">
        <v>396</v>
      </c>
      <c r="Z34" s="68" t="s">
        <v>396</v>
      </c>
      <c r="AA34" s="69" t="s">
        <v>396</v>
      </c>
      <c r="AB34" s="55" t="s">
        <v>396</v>
      </c>
      <c r="AC34" s="56" t="s">
        <v>396</v>
      </c>
      <c r="AD34" s="56" t="s">
        <v>396</v>
      </c>
      <c r="AE34" s="56" t="s">
        <v>396</v>
      </c>
      <c r="AF34" s="56" t="s">
        <v>396</v>
      </c>
      <c r="AG34" s="57" t="s">
        <v>396</v>
      </c>
      <c r="AH34" s="58" t="s">
        <v>396</v>
      </c>
      <c r="AI34" s="59" t="s">
        <v>396</v>
      </c>
      <c r="AJ34" s="59" t="s">
        <v>396</v>
      </c>
      <c r="AK34" s="59" t="s">
        <v>396</v>
      </c>
      <c r="AL34" s="59" t="s">
        <v>396</v>
      </c>
      <c r="AN34" s="457"/>
      <c r="AO34" s="458"/>
      <c r="AP34" s="458"/>
      <c r="AQ34" s="458"/>
      <c r="AR34" s="458"/>
      <c r="AS34" s="458"/>
      <c r="AT34" s="463"/>
      <c r="AU34" s="463"/>
    </row>
    <row r="35" spans="2:47" ht="6" customHeight="1" thickBot="1">
      <c r="B35" s="477"/>
      <c r="C35" s="477"/>
      <c r="D35" s="478"/>
      <c r="E35" s="450"/>
      <c r="F35" s="454"/>
      <c r="G35" s="454"/>
      <c r="H35" s="454"/>
      <c r="I35" s="449"/>
      <c r="J35" s="181" t="s">
        <v>396</v>
      </c>
      <c r="K35" s="182" t="s">
        <v>396</v>
      </c>
      <c r="L35" s="182" t="s">
        <v>396</v>
      </c>
      <c r="M35" s="182" t="s">
        <v>396</v>
      </c>
      <c r="N35" s="182" t="s">
        <v>396</v>
      </c>
      <c r="O35" s="183" t="s">
        <v>396</v>
      </c>
      <c r="P35" s="181" t="s">
        <v>396</v>
      </c>
      <c r="Q35" s="182" t="s">
        <v>396</v>
      </c>
      <c r="R35" s="182" t="s">
        <v>396</v>
      </c>
      <c r="S35" s="182" t="s">
        <v>396</v>
      </c>
      <c r="T35" s="182" t="s">
        <v>396</v>
      </c>
      <c r="U35" s="183" t="s">
        <v>396</v>
      </c>
      <c r="V35" s="181" t="s">
        <v>396</v>
      </c>
      <c r="W35" s="182" t="s">
        <v>396</v>
      </c>
      <c r="X35" s="68" t="s">
        <v>396</v>
      </c>
      <c r="Y35" s="68" t="s">
        <v>396</v>
      </c>
      <c r="Z35" s="68" t="s">
        <v>396</v>
      </c>
      <c r="AA35" s="69" t="s">
        <v>396</v>
      </c>
      <c r="AB35" s="55" t="s">
        <v>396</v>
      </c>
      <c r="AC35" s="56" t="s">
        <v>396</v>
      </c>
      <c r="AD35" s="56" t="s">
        <v>396</v>
      </c>
      <c r="AE35" s="56" t="s">
        <v>396</v>
      </c>
      <c r="AF35" s="56" t="s">
        <v>396</v>
      </c>
      <c r="AG35" s="57" t="s">
        <v>396</v>
      </c>
      <c r="AH35" s="58" t="s">
        <v>396</v>
      </c>
      <c r="AI35" s="59" t="s">
        <v>396</v>
      </c>
      <c r="AJ35" s="59" t="s">
        <v>396</v>
      </c>
      <c r="AK35" s="59" t="s">
        <v>396</v>
      </c>
      <c r="AL35" s="59" t="s">
        <v>396</v>
      </c>
      <c r="AN35" s="457"/>
      <c r="AO35" s="458"/>
      <c r="AP35" s="458"/>
      <c r="AQ35" s="458"/>
      <c r="AR35" s="458"/>
      <c r="AS35" s="458"/>
      <c r="AT35" s="463"/>
      <c r="AU35" s="463"/>
    </row>
    <row r="36" spans="2:47" ht="16.5" hidden="1" thickBot="1">
      <c r="B36" s="477"/>
      <c r="C36" s="477"/>
      <c r="D36" s="478"/>
      <c r="E36" s="450"/>
      <c r="F36" s="454"/>
      <c r="G36" s="454"/>
      <c r="H36" s="454"/>
      <c r="I36" s="449"/>
      <c r="J36" s="67" t="s">
        <v>396</v>
      </c>
      <c r="K36" s="68" t="s">
        <v>396</v>
      </c>
      <c r="L36" s="68" t="s">
        <v>396</v>
      </c>
      <c r="M36" s="68" t="s">
        <v>396</v>
      </c>
      <c r="N36" s="68" t="s">
        <v>396</v>
      </c>
      <c r="O36" s="69" t="s">
        <v>396</v>
      </c>
      <c r="P36" s="67" t="s">
        <v>396</v>
      </c>
      <c r="Q36" s="68" t="s">
        <v>396</v>
      </c>
      <c r="R36" s="68" t="s">
        <v>396</v>
      </c>
      <c r="S36" s="68" t="s">
        <v>396</v>
      </c>
      <c r="T36" s="68" t="s">
        <v>396</v>
      </c>
      <c r="U36" s="69" t="s">
        <v>396</v>
      </c>
      <c r="V36" s="67" t="s">
        <v>396</v>
      </c>
      <c r="W36" s="68" t="s">
        <v>396</v>
      </c>
      <c r="X36" s="68" t="s">
        <v>396</v>
      </c>
      <c r="Y36" s="68" t="s">
        <v>396</v>
      </c>
      <c r="Z36" s="68" t="s">
        <v>396</v>
      </c>
      <c r="AA36" s="69" t="s">
        <v>396</v>
      </c>
      <c r="AB36" s="55" t="s">
        <v>396</v>
      </c>
      <c r="AC36" s="56" t="s">
        <v>396</v>
      </c>
      <c r="AD36" s="56" t="s">
        <v>396</v>
      </c>
      <c r="AE36" s="56" t="s">
        <v>396</v>
      </c>
      <c r="AF36" s="56" t="s">
        <v>396</v>
      </c>
      <c r="AG36" s="57" t="s">
        <v>396</v>
      </c>
      <c r="AH36" s="58" t="s">
        <v>396</v>
      </c>
      <c r="AI36" s="59" t="s">
        <v>396</v>
      </c>
      <c r="AJ36" s="59" t="s">
        <v>396</v>
      </c>
      <c r="AK36" s="59" t="s">
        <v>396</v>
      </c>
      <c r="AL36" s="59" t="s">
        <v>396</v>
      </c>
      <c r="AN36" s="457"/>
      <c r="AO36" s="458"/>
      <c r="AP36" s="458"/>
      <c r="AQ36" s="458"/>
      <c r="AR36" s="458"/>
      <c r="AS36" s="459"/>
      <c r="AT36" s="36"/>
      <c r="AU36" s="36"/>
    </row>
    <row r="37" spans="2:47" ht="16.5" hidden="1" thickBot="1">
      <c r="B37" s="477"/>
      <c r="C37" s="477"/>
      <c r="D37" s="478"/>
      <c r="E37" s="451"/>
      <c r="F37" s="452"/>
      <c r="G37" s="452"/>
      <c r="H37" s="452"/>
      <c r="I37" s="453"/>
      <c r="J37" s="67" t="s">
        <v>396</v>
      </c>
      <c r="K37" s="68" t="s">
        <v>396</v>
      </c>
      <c r="L37" s="68" t="s">
        <v>396</v>
      </c>
      <c r="M37" s="68" t="s">
        <v>396</v>
      </c>
      <c r="N37" s="68" t="s">
        <v>396</v>
      </c>
      <c r="O37" s="69" t="s">
        <v>396</v>
      </c>
      <c r="P37" s="67" t="s">
        <v>396</v>
      </c>
      <c r="Q37" s="68" t="s">
        <v>396</v>
      </c>
      <c r="R37" s="68" t="s">
        <v>396</v>
      </c>
      <c r="S37" s="68" t="s">
        <v>396</v>
      </c>
      <c r="T37" s="68" t="s">
        <v>396</v>
      </c>
      <c r="U37" s="69" t="s">
        <v>396</v>
      </c>
      <c r="V37" s="67" t="s">
        <v>396</v>
      </c>
      <c r="W37" s="68" t="s">
        <v>396</v>
      </c>
      <c r="X37" s="68" t="s">
        <v>396</v>
      </c>
      <c r="Y37" s="68" t="s">
        <v>396</v>
      </c>
      <c r="Z37" s="68" t="s">
        <v>396</v>
      </c>
      <c r="AA37" s="69" t="s">
        <v>396</v>
      </c>
      <c r="AB37" s="60" t="s">
        <v>396</v>
      </c>
      <c r="AC37" s="61" t="s">
        <v>396</v>
      </c>
      <c r="AD37" s="61" t="s">
        <v>396</v>
      </c>
      <c r="AE37" s="61" t="s">
        <v>396</v>
      </c>
      <c r="AF37" s="61" t="s">
        <v>396</v>
      </c>
      <c r="AG37" s="62" t="s">
        <v>396</v>
      </c>
      <c r="AH37" s="63" t="s">
        <v>396</v>
      </c>
      <c r="AI37" s="64" t="s">
        <v>396</v>
      </c>
      <c r="AJ37" s="64" t="s">
        <v>396</v>
      </c>
      <c r="AK37" s="64" t="s">
        <v>396</v>
      </c>
      <c r="AL37" s="64" t="s">
        <v>396</v>
      </c>
      <c r="AN37" s="460"/>
      <c r="AO37" s="461"/>
      <c r="AP37" s="461"/>
      <c r="AQ37" s="461"/>
      <c r="AR37" s="461"/>
      <c r="AS37" s="462"/>
      <c r="AT37" s="36"/>
      <c r="AU37" s="36"/>
    </row>
    <row r="38" spans="2:47" ht="15.75">
      <c r="B38" s="477"/>
      <c r="C38" s="477"/>
      <c r="D38" s="478"/>
      <c r="E38" s="444" t="s">
        <v>164</v>
      </c>
      <c r="F38" s="445"/>
      <c r="G38" s="445"/>
      <c r="H38" s="445"/>
      <c r="I38" s="445"/>
      <c r="J38" s="73" t="s">
        <v>396</v>
      </c>
      <c r="K38" s="74" t="s">
        <v>396</v>
      </c>
      <c r="L38" s="74" t="s">
        <v>396</v>
      </c>
      <c r="M38" s="74" t="s">
        <v>396</v>
      </c>
      <c r="N38" s="74" t="s">
        <v>396</v>
      </c>
      <c r="O38" s="75" t="s">
        <v>396</v>
      </c>
      <c r="P38" s="178" t="s">
        <v>396</v>
      </c>
      <c r="Q38" s="179" t="s">
        <v>396</v>
      </c>
      <c r="R38" s="179" t="s">
        <v>396</v>
      </c>
      <c r="S38" s="179" t="s">
        <v>396</v>
      </c>
      <c r="T38" s="179" t="s">
        <v>396</v>
      </c>
      <c r="U38" s="180" t="s">
        <v>396</v>
      </c>
      <c r="V38" s="178"/>
      <c r="W38" s="179"/>
      <c r="X38" s="65" t="s">
        <v>396</v>
      </c>
      <c r="Y38" s="65" t="s">
        <v>396</v>
      </c>
      <c r="Z38" s="65" t="s">
        <v>396</v>
      </c>
      <c r="AA38" s="66" t="s">
        <v>396</v>
      </c>
      <c r="AB38" s="50" t="s">
        <v>396</v>
      </c>
      <c r="AC38" s="51" t="s">
        <v>396</v>
      </c>
      <c r="AD38" s="51" t="s">
        <v>396</v>
      </c>
      <c r="AE38" s="51" t="s">
        <v>396</v>
      </c>
      <c r="AF38" s="51" t="s">
        <v>396</v>
      </c>
      <c r="AG38" s="52" t="s">
        <v>396</v>
      </c>
      <c r="AH38" s="53" t="s">
        <v>396</v>
      </c>
      <c r="AI38" s="54" t="s">
        <v>396</v>
      </c>
      <c r="AJ38" s="54" t="s">
        <v>396</v>
      </c>
      <c r="AK38" s="54" t="s">
        <v>396</v>
      </c>
      <c r="AL38" s="54" t="s">
        <v>396</v>
      </c>
      <c r="AN38" s="464" t="s">
        <v>165</v>
      </c>
      <c r="AO38" s="465"/>
      <c r="AP38" s="465"/>
      <c r="AQ38" s="465"/>
      <c r="AR38" s="465"/>
      <c r="AS38" s="465"/>
      <c r="AT38" s="463" t="s">
        <v>400</v>
      </c>
      <c r="AU38" s="472"/>
    </row>
    <row r="39" spans="2:47" ht="15.75">
      <c r="B39" s="477"/>
      <c r="C39" s="477"/>
      <c r="D39" s="478"/>
      <c r="E39" s="447"/>
      <c r="F39" s="454"/>
      <c r="G39" s="454"/>
      <c r="H39" s="454"/>
      <c r="I39" s="454"/>
      <c r="J39" s="76" t="s">
        <v>396</v>
      </c>
      <c r="K39" s="77" t="s">
        <v>396</v>
      </c>
      <c r="L39" s="77" t="s">
        <v>396</v>
      </c>
      <c r="M39" s="77" t="s">
        <v>396</v>
      </c>
      <c r="N39" s="77" t="s">
        <v>396</v>
      </c>
      <c r="O39" s="78" t="s">
        <v>396</v>
      </c>
      <c r="P39" s="181" t="s">
        <v>396</v>
      </c>
      <c r="Q39" s="182" t="s">
        <v>396</v>
      </c>
      <c r="R39" s="182" t="s">
        <v>396</v>
      </c>
      <c r="S39" s="182" t="s">
        <v>396</v>
      </c>
      <c r="T39" s="182" t="s">
        <v>396</v>
      </c>
      <c r="U39" s="183" t="s">
        <v>396</v>
      </c>
      <c r="V39" s="181" t="s">
        <v>396</v>
      </c>
      <c r="W39" s="182" t="s">
        <v>396</v>
      </c>
      <c r="X39" s="68" t="s">
        <v>396</v>
      </c>
      <c r="Y39" s="68" t="s">
        <v>396</v>
      </c>
      <c r="Z39" s="68" t="s">
        <v>396</v>
      </c>
      <c r="AA39" s="69" t="s">
        <v>396</v>
      </c>
      <c r="AB39" s="55" t="s">
        <v>396</v>
      </c>
      <c r="AC39" s="56" t="s">
        <v>396</v>
      </c>
      <c r="AD39" s="56" t="s">
        <v>396</v>
      </c>
      <c r="AE39" s="56" t="s">
        <v>396</v>
      </c>
      <c r="AF39" s="56" t="s">
        <v>396</v>
      </c>
      <c r="AG39" s="57" t="s">
        <v>396</v>
      </c>
      <c r="AH39" s="58" t="s">
        <v>396</v>
      </c>
      <c r="AI39" s="59" t="s">
        <v>396</v>
      </c>
      <c r="AJ39" s="59" t="s">
        <v>396</v>
      </c>
      <c r="AK39" s="59" t="s">
        <v>396</v>
      </c>
      <c r="AL39" s="59" t="s">
        <v>396</v>
      </c>
      <c r="AN39" s="466"/>
      <c r="AO39" s="467"/>
      <c r="AP39" s="467"/>
      <c r="AQ39" s="467"/>
      <c r="AR39" s="467"/>
      <c r="AS39" s="467"/>
      <c r="AT39" s="472"/>
      <c r="AU39" s="472"/>
    </row>
    <row r="40" spans="2:47" ht="15.75">
      <c r="B40" s="477"/>
      <c r="C40" s="477"/>
      <c r="D40" s="478"/>
      <c r="E40" s="450"/>
      <c r="F40" s="454"/>
      <c r="G40" s="454"/>
      <c r="H40" s="454"/>
      <c r="I40" s="454"/>
      <c r="J40" s="76" t="s">
        <v>396</v>
      </c>
      <c r="K40" s="77" t="s">
        <v>396</v>
      </c>
      <c r="L40" s="77" t="s">
        <v>396</v>
      </c>
      <c r="M40" s="77" t="s">
        <v>396</v>
      </c>
      <c r="N40" s="77" t="s">
        <v>396</v>
      </c>
      <c r="O40" s="78" t="s">
        <v>396</v>
      </c>
      <c r="P40" s="181" t="s">
        <v>396</v>
      </c>
      <c r="Q40" s="182" t="s">
        <v>396</v>
      </c>
      <c r="R40" s="182" t="s">
        <v>396</v>
      </c>
      <c r="S40" s="182" t="s">
        <v>396</v>
      </c>
      <c r="T40" s="182" t="s">
        <v>396</v>
      </c>
      <c r="U40" s="183" t="s">
        <v>396</v>
      </c>
      <c r="V40" s="181" t="s">
        <v>396</v>
      </c>
      <c r="W40" s="182" t="s">
        <v>396</v>
      </c>
      <c r="X40" s="68" t="s">
        <v>396</v>
      </c>
      <c r="Y40" s="68" t="s">
        <v>396</v>
      </c>
      <c r="Z40" s="68" t="s">
        <v>396</v>
      </c>
      <c r="AA40" s="69" t="s">
        <v>396</v>
      </c>
      <c r="AB40" s="55" t="s">
        <v>396</v>
      </c>
      <c r="AC40" s="56" t="s">
        <v>396</v>
      </c>
      <c r="AD40" s="56" t="s">
        <v>396</v>
      </c>
      <c r="AE40" s="56" t="s">
        <v>396</v>
      </c>
      <c r="AF40" s="56" t="s">
        <v>396</v>
      </c>
      <c r="AG40" s="57" t="s">
        <v>396</v>
      </c>
      <c r="AH40" s="58" t="s">
        <v>396</v>
      </c>
      <c r="AI40" s="59" t="s">
        <v>396</v>
      </c>
      <c r="AJ40" s="59" t="s">
        <v>396</v>
      </c>
      <c r="AK40" s="59" t="s">
        <v>396</v>
      </c>
      <c r="AL40" s="59" t="s">
        <v>396</v>
      </c>
      <c r="AN40" s="466"/>
      <c r="AO40" s="467"/>
      <c r="AP40" s="467"/>
      <c r="AQ40" s="467"/>
      <c r="AR40" s="467"/>
      <c r="AS40" s="467"/>
      <c r="AT40" s="472"/>
      <c r="AU40" s="472"/>
    </row>
    <row r="41" spans="2:47" ht="15.75">
      <c r="B41" s="477"/>
      <c r="C41" s="477"/>
      <c r="D41" s="478"/>
      <c r="E41" s="450"/>
      <c r="F41" s="454"/>
      <c r="G41" s="454"/>
      <c r="H41" s="454"/>
      <c r="I41" s="454"/>
      <c r="J41" s="76" t="s">
        <v>396</v>
      </c>
      <c r="K41" s="77" t="s">
        <v>396</v>
      </c>
      <c r="L41" s="77" t="s">
        <v>396</v>
      </c>
      <c r="M41" s="77" t="s">
        <v>396</v>
      </c>
      <c r="N41" s="77" t="s">
        <v>396</v>
      </c>
      <c r="O41" s="78" t="s">
        <v>396</v>
      </c>
      <c r="P41" s="181" t="s">
        <v>396</v>
      </c>
      <c r="Q41" s="182" t="s">
        <v>396</v>
      </c>
      <c r="R41" s="182" t="s">
        <v>396</v>
      </c>
      <c r="S41" s="182" t="s">
        <v>396</v>
      </c>
      <c r="T41" s="182" t="s">
        <v>396</v>
      </c>
      <c r="U41" s="183" t="s">
        <v>396</v>
      </c>
      <c r="V41" s="181" t="s">
        <v>396</v>
      </c>
      <c r="W41" s="182" t="s">
        <v>396</v>
      </c>
      <c r="X41" s="68" t="s">
        <v>396</v>
      </c>
      <c r="Y41" s="68" t="s">
        <v>396</v>
      </c>
      <c r="Z41" s="68" t="s">
        <v>396</v>
      </c>
      <c r="AA41" s="69" t="s">
        <v>396</v>
      </c>
      <c r="AB41" s="55" t="s">
        <v>396</v>
      </c>
      <c r="AC41" s="56" t="s">
        <v>396</v>
      </c>
      <c r="AD41" s="56" t="s">
        <v>396</v>
      </c>
      <c r="AE41" s="56" t="s">
        <v>396</v>
      </c>
      <c r="AF41" s="56" t="s">
        <v>396</v>
      </c>
      <c r="AG41" s="57" t="s">
        <v>396</v>
      </c>
      <c r="AH41" s="58" t="s">
        <v>396</v>
      </c>
      <c r="AI41" s="59" t="s">
        <v>396</v>
      </c>
      <c r="AJ41" s="59" t="s">
        <v>396</v>
      </c>
      <c r="AK41" s="59" t="s">
        <v>396</v>
      </c>
      <c r="AL41" s="59" t="s">
        <v>396</v>
      </c>
      <c r="AN41" s="466"/>
      <c r="AO41" s="467"/>
      <c r="AP41" s="467"/>
      <c r="AQ41" s="467"/>
      <c r="AR41" s="467"/>
      <c r="AS41" s="467"/>
      <c r="AT41" s="472"/>
      <c r="AU41" s="472"/>
    </row>
    <row r="42" spans="2:47" ht="15.75">
      <c r="B42" s="477"/>
      <c r="C42" s="477"/>
      <c r="D42" s="478"/>
      <c r="E42" s="450"/>
      <c r="F42" s="454"/>
      <c r="G42" s="454"/>
      <c r="H42" s="454"/>
      <c r="I42" s="454"/>
      <c r="J42" s="76" t="s">
        <v>396</v>
      </c>
      <c r="K42" s="77" t="s">
        <v>396</v>
      </c>
      <c r="L42" s="77" t="s">
        <v>396</v>
      </c>
      <c r="M42" s="77" t="s">
        <v>396</v>
      </c>
      <c r="N42" s="77" t="s">
        <v>396</v>
      </c>
      <c r="O42" s="78" t="s">
        <v>396</v>
      </c>
      <c r="P42" s="181" t="s">
        <v>396</v>
      </c>
      <c r="Q42" s="182" t="s">
        <v>396</v>
      </c>
      <c r="R42" s="182" t="s">
        <v>396</v>
      </c>
      <c r="S42" s="182" t="s">
        <v>396</v>
      </c>
      <c r="T42" s="182" t="s">
        <v>396</v>
      </c>
      <c r="U42" s="183" t="s">
        <v>396</v>
      </c>
      <c r="V42" s="181" t="s">
        <v>396</v>
      </c>
      <c r="W42" s="182" t="s">
        <v>396</v>
      </c>
      <c r="X42" s="68" t="s">
        <v>396</v>
      </c>
      <c r="Y42" s="68" t="s">
        <v>396</v>
      </c>
      <c r="Z42" s="68" t="s">
        <v>396</v>
      </c>
      <c r="AA42" s="69" t="s">
        <v>396</v>
      </c>
      <c r="AB42" s="55" t="s">
        <v>396</v>
      </c>
      <c r="AC42" s="56" t="s">
        <v>396</v>
      </c>
      <c r="AD42" s="56" t="s">
        <v>396</v>
      </c>
      <c r="AE42" s="56" t="s">
        <v>396</v>
      </c>
      <c r="AF42" s="56" t="s">
        <v>396</v>
      </c>
      <c r="AG42" s="57" t="s">
        <v>396</v>
      </c>
      <c r="AH42" s="58" t="s">
        <v>396</v>
      </c>
      <c r="AI42" s="59" t="s">
        <v>396</v>
      </c>
      <c r="AJ42" s="59" t="s">
        <v>396</v>
      </c>
      <c r="AK42" s="59" t="s">
        <v>396</v>
      </c>
      <c r="AL42" s="59" t="s">
        <v>396</v>
      </c>
      <c r="AN42" s="466"/>
      <c r="AO42" s="467"/>
      <c r="AP42" s="467"/>
      <c r="AQ42" s="467"/>
      <c r="AR42" s="467"/>
      <c r="AS42" s="467"/>
      <c r="AT42" s="472"/>
      <c r="AU42" s="472"/>
    </row>
    <row r="43" spans="2:47" ht="15.75">
      <c r="B43" s="477"/>
      <c r="C43" s="477"/>
      <c r="D43" s="478"/>
      <c r="E43" s="450"/>
      <c r="F43" s="454"/>
      <c r="G43" s="454"/>
      <c r="H43" s="454"/>
      <c r="I43" s="454"/>
      <c r="J43" s="76" t="s">
        <v>396</v>
      </c>
      <c r="K43" s="77" t="s">
        <v>396</v>
      </c>
      <c r="L43" s="77" t="s">
        <v>396</v>
      </c>
      <c r="M43" s="77" t="s">
        <v>396</v>
      </c>
      <c r="N43" s="77" t="s">
        <v>396</v>
      </c>
      <c r="O43" s="78" t="s">
        <v>396</v>
      </c>
      <c r="P43" s="181" t="s">
        <v>396</v>
      </c>
      <c r="Q43" s="182" t="s">
        <v>396</v>
      </c>
      <c r="R43" s="182" t="s">
        <v>396</v>
      </c>
      <c r="S43" s="182" t="s">
        <v>396</v>
      </c>
      <c r="T43" s="182" t="s">
        <v>396</v>
      </c>
      <c r="U43" s="183" t="s">
        <v>396</v>
      </c>
      <c r="V43" s="181" t="s">
        <v>396</v>
      </c>
      <c r="W43" s="182" t="s">
        <v>396</v>
      </c>
      <c r="X43" s="68" t="s">
        <v>396</v>
      </c>
      <c r="Y43" s="68" t="s">
        <v>396</v>
      </c>
      <c r="Z43" s="68" t="s">
        <v>396</v>
      </c>
      <c r="AA43" s="69" t="s">
        <v>396</v>
      </c>
      <c r="AB43" s="55" t="s">
        <v>396</v>
      </c>
      <c r="AC43" s="56" t="s">
        <v>396</v>
      </c>
      <c r="AD43" s="56" t="s">
        <v>396</v>
      </c>
      <c r="AE43" s="56" t="s">
        <v>396</v>
      </c>
      <c r="AF43" s="56" t="s">
        <v>396</v>
      </c>
      <c r="AG43" s="57" t="s">
        <v>396</v>
      </c>
      <c r="AH43" s="58" t="s">
        <v>396</v>
      </c>
      <c r="AI43" s="59" t="s">
        <v>396</v>
      </c>
      <c r="AJ43" s="59" t="s">
        <v>396</v>
      </c>
      <c r="AK43" s="59" t="s">
        <v>396</v>
      </c>
      <c r="AL43" s="59" t="s">
        <v>396</v>
      </c>
      <c r="AN43" s="466"/>
      <c r="AO43" s="467"/>
      <c r="AP43" s="467"/>
      <c r="AQ43" s="467"/>
      <c r="AR43" s="467"/>
      <c r="AS43" s="467"/>
      <c r="AT43" s="472"/>
      <c r="AU43" s="472"/>
    </row>
    <row r="44" spans="2:47" ht="15.75">
      <c r="B44" s="477"/>
      <c r="C44" s="477"/>
      <c r="D44" s="478"/>
      <c r="E44" s="450"/>
      <c r="F44" s="454"/>
      <c r="G44" s="454"/>
      <c r="H44" s="454"/>
      <c r="I44" s="454"/>
      <c r="J44" s="76" t="s">
        <v>396</v>
      </c>
      <c r="K44" s="77" t="s">
        <v>396</v>
      </c>
      <c r="L44" s="77" t="s">
        <v>396</v>
      </c>
      <c r="M44" s="77" t="s">
        <v>396</v>
      </c>
      <c r="N44" s="77" t="s">
        <v>396</v>
      </c>
      <c r="O44" s="78" t="s">
        <v>396</v>
      </c>
      <c r="P44" s="181" t="s">
        <v>396</v>
      </c>
      <c r="Q44" s="182" t="s">
        <v>396</v>
      </c>
      <c r="R44" s="182" t="s">
        <v>396</v>
      </c>
      <c r="S44" s="182" t="s">
        <v>396</v>
      </c>
      <c r="T44" s="182" t="s">
        <v>396</v>
      </c>
      <c r="U44" s="183" t="s">
        <v>396</v>
      </c>
      <c r="V44" s="181" t="s">
        <v>396</v>
      </c>
      <c r="W44" s="182" t="s">
        <v>396</v>
      </c>
      <c r="X44" s="68" t="s">
        <v>396</v>
      </c>
      <c r="Y44" s="68" t="s">
        <v>396</v>
      </c>
      <c r="Z44" s="68" t="s">
        <v>396</v>
      </c>
      <c r="AA44" s="69" t="s">
        <v>396</v>
      </c>
      <c r="AB44" s="55" t="s">
        <v>396</v>
      </c>
      <c r="AC44" s="56" t="s">
        <v>396</v>
      </c>
      <c r="AD44" s="56" t="s">
        <v>396</v>
      </c>
      <c r="AE44" s="56" t="s">
        <v>396</v>
      </c>
      <c r="AF44" s="56" t="s">
        <v>396</v>
      </c>
      <c r="AG44" s="57" t="s">
        <v>396</v>
      </c>
      <c r="AH44" s="58" t="s">
        <v>396</v>
      </c>
      <c r="AI44" s="59" t="s">
        <v>396</v>
      </c>
      <c r="AJ44" s="59" t="s">
        <v>396</v>
      </c>
      <c r="AK44" s="59" t="s">
        <v>396</v>
      </c>
      <c r="AL44" s="59" t="s">
        <v>396</v>
      </c>
      <c r="AN44" s="466"/>
      <c r="AO44" s="467"/>
      <c r="AP44" s="467"/>
      <c r="AQ44" s="467"/>
      <c r="AR44" s="467"/>
      <c r="AS44" s="467"/>
      <c r="AT44" s="472"/>
      <c r="AU44" s="472"/>
    </row>
    <row r="45" spans="2:47" ht="3" customHeight="1" thickBot="1">
      <c r="B45" s="477"/>
      <c r="C45" s="477"/>
      <c r="D45" s="478"/>
      <c r="E45" s="450"/>
      <c r="F45" s="454"/>
      <c r="G45" s="454"/>
      <c r="H45" s="454"/>
      <c r="I45" s="454"/>
      <c r="J45" s="76" t="s">
        <v>396</v>
      </c>
      <c r="K45" s="77" t="s">
        <v>396</v>
      </c>
      <c r="L45" s="77" t="s">
        <v>396</v>
      </c>
      <c r="M45" s="77" t="s">
        <v>396</v>
      </c>
      <c r="N45" s="77" t="s">
        <v>396</v>
      </c>
      <c r="O45" s="78" t="s">
        <v>396</v>
      </c>
      <c r="P45" s="181" t="s">
        <v>396</v>
      </c>
      <c r="Q45" s="182" t="s">
        <v>396</v>
      </c>
      <c r="R45" s="182" t="s">
        <v>396</v>
      </c>
      <c r="S45" s="182" t="s">
        <v>396</v>
      </c>
      <c r="T45" s="182" t="s">
        <v>396</v>
      </c>
      <c r="U45" s="183" t="s">
        <v>396</v>
      </c>
      <c r="V45" s="181" t="s">
        <v>396</v>
      </c>
      <c r="W45" s="182" t="s">
        <v>396</v>
      </c>
      <c r="X45" s="68" t="s">
        <v>396</v>
      </c>
      <c r="Y45" s="68" t="s">
        <v>396</v>
      </c>
      <c r="Z45" s="68" t="s">
        <v>396</v>
      </c>
      <c r="AA45" s="69" t="s">
        <v>396</v>
      </c>
      <c r="AB45" s="55" t="s">
        <v>396</v>
      </c>
      <c r="AC45" s="56" t="s">
        <v>396</v>
      </c>
      <c r="AD45" s="56" t="s">
        <v>396</v>
      </c>
      <c r="AE45" s="56" t="s">
        <v>396</v>
      </c>
      <c r="AF45" s="56" t="s">
        <v>396</v>
      </c>
      <c r="AG45" s="57" t="s">
        <v>396</v>
      </c>
      <c r="AH45" s="58" t="s">
        <v>396</v>
      </c>
      <c r="AI45" s="59" t="s">
        <v>396</v>
      </c>
      <c r="AJ45" s="59" t="s">
        <v>396</v>
      </c>
      <c r="AK45" s="59" t="s">
        <v>396</v>
      </c>
      <c r="AL45" s="59" t="s">
        <v>396</v>
      </c>
      <c r="AN45" s="466"/>
      <c r="AO45" s="467"/>
      <c r="AP45" s="467"/>
      <c r="AQ45" s="467"/>
      <c r="AR45" s="467"/>
      <c r="AS45" s="468"/>
      <c r="AT45" s="36"/>
      <c r="AU45" s="36"/>
    </row>
    <row r="46" spans="2:47" ht="16.5" hidden="1" thickBot="1">
      <c r="B46" s="477"/>
      <c r="C46" s="477"/>
      <c r="D46" s="478"/>
      <c r="E46" s="450"/>
      <c r="F46" s="454"/>
      <c r="G46" s="454"/>
      <c r="H46" s="454"/>
      <c r="I46" s="454"/>
      <c r="J46" s="76" t="s">
        <v>396</v>
      </c>
      <c r="K46" s="77" t="s">
        <v>396</v>
      </c>
      <c r="L46" s="77" t="s">
        <v>396</v>
      </c>
      <c r="M46" s="77" t="s">
        <v>396</v>
      </c>
      <c r="N46" s="77" t="s">
        <v>396</v>
      </c>
      <c r="O46" s="78" t="s">
        <v>396</v>
      </c>
      <c r="P46" s="67" t="s">
        <v>396</v>
      </c>
      <c r="Q46" s="68" t="s">
        <v>396</v>
      </c>
      <c r="R46" s="68" t="s">
        <v>396</v>
      </c>
      <c r="S46" s="68" t="s">
        <v>396</v>
      </c>
      <c r="T46" s="68" t="s">
        <v>396</v>
      </c>
      <c r="U46" s="69" t="s">
        <v>396</v>
      </c>
      <c r="V46" s="67" t="s">
        <v>396</v>
      </c>
      <c r="W46" s="68" t="s">
        <v>396</v>
      </c>
      <c r="X46" s="68" t="s">
        <v>396</v>
      </c>
      <c r="Y46" s="68" t="s">
        <v>396</v>
      </c>
      <c r="Z46" s="68" t="s">
        <v>396</v>
      </c>
      <c r="AA46" s="69" t="s">
        <v>396</v>
      </c>
      <c r="AB46" s="55" t="s">
        <v>396</v>
      </c>
      <c r="AC46" s="56" t="s">
        <v>396</v>
      </c>
      <c r="AD46" s="56" t="s">
        <v>396</v>
      </c>
      <c r="AE46" s="56" t="s">
        <v>396</v>
      </c>
      <c r="AF46" s="56" t="s">
        <v>396</v>
      </c>
      <c r="AG46" s="57" t="s">
        <v>396</v>
      </c>
      <c r="AH46" s="58" t="s">
        <v>396</v>
      </c>
      <c r="AI46" s="59" t="s">
        <v>396</v>
      </c>
      <c r="AJ46" s="59" t="s">
        <v>396</v>
      </c>
      <c r="AK46" s="59" t="s">
        <v>396</v>
      </c>
      <c r="AL46" s="59" t="s">
        <v>396</v>
      </c>
      <c r="AN46" s="466"/>
      <c r="AO46" s="467"/>
      <c r="AP46" s="467"/>
      <c r="AQ46" s="467"/>
      <c r="AR46" s="467"/>
      <c r="AS46" s="468"/>
    </row>
    <row r="47" spans="2:47" ht="16.5" hidden="1" thickBot="1">
      <c r="B47" s="477"/>
      <c r="C47" s="477"/>
      <c r="D47" s="478"/>
      <c r="E47" s="451"/>
      <c r="F47" s="452"/>
      <c r="G47" s="452"/>
      <c r="H47" s="452"/>
      <c r="I47" s="452"/>
      <c r="J47" s="79" t="s">
        <v>396</v>
      </c>
      <c r="K47" s="80" t="s">
        <v>396</v>
      </c>
      <c r="L47" s="80" t="s">
        <v>396</v>
      </c>
      <c r="M47" s="80" t="s">
        <v>396</v>
      </c>
      <c r="N47" s="80" t="s">
        <v>396</v>
      </c>
      <c r="O47" s="81" t="s">
        <v>396</v>
      </c>
      <c r="P47" s="67" t="s">
        <v>396</v>
      </c>
      <c r="Q47" s="68" t="s">
        <v>396</v>
      </c>
      <c r="R47" s="68" t="s">
        <v>396</v>
      </c>
      <c r="S47" s="68" t="s">
        <v>396</v>
      </c>
      <c r="T47" s="68" t="s">
        <v>396</v>
      </c>
      <c r="U47" s="69" t="s">
        <v>396</v>
      </c>
      <c r="V47" s="70" t="s">
        <v>396</v>
      </c>
      <c r="W47" s="71" t="s">
        <v>396</v>
      </c>
      <c r="X47" s="71" t="s">
        <v>396</v>
      </c>
      <c r="Y47" s="71" t="s">
        <v>396</v>
      </c>
      <c r="Z47" s="71" t="s">
        <v>396</v>
      </c>
      <c r="AA47" s="72" t="s">
        <v>396</v>
      </c>
      <c r="AB47" s="60" t="s">
        <v>396</v>
      </c>
      <c r="AC47" s="61" t="s">
        <v>396</v>
      </c>
      <c r="AD47" s="61" t="s">
        <v>396</v>
      </c>
      <c r="AE47" s="61" t="s">
        <v>396</v>
      </c>
      <c r="AF47" s="61" t="s">
        <v>396</v>
      </c>
      <c r="AG47" s="62" t="s">
        <v>396</v>
      </c>
      <c r="AH47" s="63" t="s">
        <v>396</v>
      </c>
      <c r="AI47" s="64" t="s">
        <v>396</v>
      </c>
      <c r="AJ47" s="64" t="s">
        <v>396</v>
      </c>
      <c r="AK47" s="64" t="s">
        <v>396</v>
      </c>
      <c r="AL47" s="64" t="s">
        <v>396</v>
      </c>
      <c r="AN47" s="469"/>
      <c r="AO47" s="470"/>
      <c r="AP47" s="470"/>
      <c r="AQ47" s="470"/>
      <c r="AR47" s="470"/>
      <c r="AS47" s="471"/>
    </row>
    <row r="48" spans="2:47" ht="23.25">
      <c r="B48" s="477"/>
      <c r="C48" s="477"/>
      <c r="D48" s="478"/>
      <c r="E48" s="444" t="s">
        <v>166</v>
      </c>
      <c r="F48" s="445"/>
      <c r="G48" s="445"/>
      <c r="H48" s="445"/>
      <c r="I48" s="446"/>
      <c r="J48" s="73" t="s">
        <v>396</v>
      </c>
      <c r="K48" s="74" t="s">
        <v>396</v>
      </c>
      <c r="L48" s="74" t="s">
        <v>396</v>
      </c>
      <c r="M48" s="74" t="s">
        <v>396</v>
      </c>
      <c r="N48" s="74" t="s">
        <v>396</v>
      </c>
      <c r="O48" s="75" t="s">
        <v>396</v>
      </c>
      <c r="P48" s="73" t="s">
        <v>396</v>
      </c>
      <c r="Q48" s="74" t="s">
        <v>396</v>
      </c>
      <c r="R48" s="74" t="s">
        <v>396</v>
      </c>
      <c r="S48" s="74" t="s">
        <v>396</v>
      </c>
      <c r="T48" s="74" t="s">
        <v>396</v>
      </c>
      <c r="U48" s="75" t="s">
        <v>396</v>
      </c>
      <c r="V48" s="178" t="s">
        <v>396</v>
      </c>
      <c r="W48" s="187" t="s">
        <v>396</v>
      </c>
      <c r="X48" s="65" t="s">
        <v>396</v>
      </c>
      <c r="Y48" s="65" t="s">
        <v>396</v>
      </c>
      <c r="Z48" s="65" t="s">
        <v>396</v>
      </c>
      <c r="AA48" s="66" t="s">
        <v>396</v>
      </c>
      <c r="AB48" s="50" t="s">
        <v>396</v>
      </c>
      <c r="AC48" s="51" t="s">
        <v>396</v>
      </c>
      <c r="AD48" s="51" t="s">
        <v>396</v>
      </c>
      <c r="AE48" s="51" t="s">
        <v>396</v>
      </c>
      <c r="AF48" s="51" t="s">
        <v>396</v>
      </c>
      <c r="AG48" s="52" t="s">
        <v>396</v>
      </c>
      <c r="AH48" s="53" t="s">
        <v>396</v>
      </c>
      <c r="AI48" s="54" t="s">
        <v>396</v>
      </c>
      <c r="AJ48" s="54" t="s">
        <v>396</v>
      </c>
      <c r="AK48" s="54" t="s">
        <v>396</v>
      </c>
      <c r="AL48" s="54" t="s">
        <v>396</v>
      </c>
    </row>
    <row r="49" spans="2:38" ht="15.75">
      <c r="B49" s="477"/>
      <c r="C49" s="477"/>
      <c r="D49" s="478"/>
      <c r="E49" s="447"/>
      <c r="F49" s="454"/>
      <c r="G49" s="454"/>
      <c r="H49" s="454"/>
      <c r="I49" s="449"/>
      <c r="J49" s="76" t="s">
        <v>396</v>
      </c>
      <c r="K49" s="77" t="s">
        <v>396</v>
      </c>
      <c r="L49" s="77" t="s">
        <v>396</v>
      </c>
      <c r="M49" s="77" t="s">
        <v>396</v>
      </c>
      <c r="N49" s="77" t="s">
        <v>396</v>
      </c>
      <c r="O49" s="78" t="s">
        <v>396</v>
      </c>
      <c r="P49" s="76" t="s">
        <v>396</v>
      </c>
      <c r="Q49" s="77" t="s">
        <v>396</v>
      </c>
      <c r="R49" s="77" t="s">
        <v>396</v>
      </c>
      <c r="S49" s="77" t="s">
        <v>396</v>
      </c>
      <c r="T49" s="77" t="s">
        <v>396</v>
      </c>
      <c r="U49" s="78" t="s">
        <v>396</v>
      </c>
      <c r="V49" s="181" t="s">
        <v>396</v>
      </c>
      <c r="W49" s="182" t="s">
        <v>396</v>
      </c>
      <c r="X49" s="68" t="s">
        <v>396</v>
      </c>
      <c r="Y49" s="68" t="s">
        <v>396</v>
      </c>
      <c r="Z49" s="68" t="s">
        <v>396</v>
      </c>
      <c r="AA49" s="69" t="s">
        <v>396</v>
      </c>
      <c r="AB49" s="55" t="s">
        <v>396</v>
      </c>
      <c r="AC49" s="56" t="s">
        <v>396</v>
      </c>
      <c r="AD49" s="56" t="s">
        <v>396</v>
      </c>
      <c r="AE49" s="56" t="s">
        <v>396</v>
      </c>
      <c r="AF49" s="56" t="s">
        <v>396</v>
      </c>
      <c r="AG49" s="57" t="s">
        <v>396</v>
      </c>
      <c r="AH49" s="58" t="s">
        <v>396</v>
      </c>
      <c r="AI49" s="59" t="s">
        <v>396</v>
      </c>
      <c r="AJ49" s="59" t="s">
        <v>396</v>
      </c>
      <c r="AK49" s="59" t="s">
        <v>396</v>
      </c>
      <c r="AL49" s="59" t="s">
        <v>396</v>
      </c>
    </row>
    <row r="50" spans="2:38" ht="15.75">
      <c r="B50" s="477"/>
      <c r="C50" s="477"/>
      <c r="D50" s="478"/>
      <c r="E50" s="447"/>
      <c r="F50" s="454"/>
      <c r="G50" s="454"/>
      <c r="H50" s="454"/>
      <c r="I50" s="449"/>
      <c r="J50" s="76" t="s">
        <v>396</v>
      </c>
      <c r="K50" s="77" t="s">
        <v>396</v>
      </c>
      <c r="L50" s="77" t="s">
        <v>396</v>
      </c>
      <c r="M50" s="77" t="s">
        <v>396</v>
      </c>
      <c r="N50" s="77" t="s">
        <v>396</v>
      </c>
      <c r="O50" s="78" t="s">
        <v>396</v>
      </c>
      <c r="P50" s="76" t="s">
        <v>396</v>
      </c>
      <c r="Q50" s="77" t="s">
        <v>396</v>
      </c>
      <c r="R50" s="77" t="s">
        <v>396</v>
      </c>
      <c r="S50" s="77" t="s">
        <v>396</v>
      </c>
      <c r="T50" s="77" t="s">
        <v>396</v>
      </c>
      <c r="U50" s="78" t="s">
        <v>396</v>
      </c>
      <c r="V50" s="181" t="s">
        <v>396</v>
      </c>
      <c r="W50" s="182" t="s">
        <v>396</v>
      </c>
      <c r="X50" s="68" t="s">
        <v>396</v>
      </c>
      <c r="Y50" s="68" t="s">
        <v>396</v>
      </c>
      <c r="Z50" s="68" t="s">
        <v>396</v>
      </c>
      <c r="AA50" s="69" t="s">
        <v>396</v>
      </c>
      <c r="AB50" s="55" t="s">
        <v>396</v>
      </c>
      <c r="AC50" s="56" t="s">
        <v>396</v>
      </c>
      <c r="AD50" s="56" t="s">
        <v>396</v>
      </c>
      <c r="AE50" s="56" t="s">
        <v>396</v>
      </c>
      <c r="AF50" s="56" t="s">
        <v>396</v>
      </c>
      <c r="AG50" s="57" t="s">
        <v>396</v>
      </c>
      <c r="AH50" s="58" t="s">
        <v>396</v>
      </c>
      <c r="AI50" s="59" t="s">
        <v>396</v>
      </c>
      <c r="AJ50" s="59" t="s">
        <v>396</v>
      </c>
      <c r="AK50" s="59" t="s">
        <v>396</v>
      </c>
      <c r="AL50" s="59" t="s">
        <v>396</v>
      </c>
    </row>
    <row r="51" spans="2:38" ht="15.75">
      <c r="B51" s="477"/>
      <c r="C51" s="477"/>
      <c r="D51" s="478"/>
      <c r="E51" s="450"/>
      <c r="F51" s="454"/>
      <c r="G51" s="454"/>
      <c r="H51" s="454"/>
      <c r="I51" s="449"/>
      <c r="J51" s="76" t="s">
        <v>396</v>
      </c>
      <c r="K51" s="77" t="s">
        <v>396</v>
      </c>
      <c r="L51" s="77" t="s">
        <v>396</v>
      </c>
      <c r="M51" s="77" t="s">
        <v>396</v>
      </c>
      <c r="N51" s="77" t="s">
        <v>396</v>
      </c>
      <c r="O51" s="78" t="s">
        <v>396</v>
      </c>
      <c r="P51" s="76" t="s">
        <v>396</v>
      </c>
      <c r="Q51" s="77" t="s">
        <v>396</v>
      </c>
      <c r="R51" s="77" t="s">
        <v>396</v>
      </c>
      <c r="S51" s="77" t="s">
        <v>396</v>
      </c>
      <c r="T51" s="77" t="s">
        <v>396</v>
      </c>
      <c r="U51" s="78" t="s">
        <v>396</v>
      </c>
      <c r="V51" s="181" t="s">
        <v>396</v>
      </c>
      <c r="W51" s="182" t="s">
        <v>396</v>
      </c>
      <c r="X51" s="68" t="s">
        <v>396</v>
      </c>
      <c r="Y51" s="68" t="s">
        <v>396</v>
      </c>
      <c r="Z51" s="68" t="s">
        <v>396</v>
      </c>
      <c r="AA51" s="69" t="s">
        <v>396</v>
      </c>
      <c r="AB51" s="55" t="s">
        <v>396</v>
      </c>
      <c r="AC51" s="56" t="s">
        <v>396</v>
      </c>
      <c r="AD51" s="56" t="s">
        <v>396</v>
      </c>
      <c r="AE51" s="56" t="s">
        <v>396</v>
      </c>
      <c r="AF51" s="56" t="s">
        <v>396</v>
      </c>
      <c r="AG51" s="57" t="s">
        <v>396</v>
      </c>
      <c r="AH51" s="58" t="s">
        <v>396</v>
      </c>
      <c r="AI51" s="59" t="s">
        <v>396</v>
      </c>
      <c r="AJ51" s="59" t="s">
        <v>396</v>
      </c>
      <c r="AK51" s="59" t="s">
        <v>396</v>
      </c>
      <c r="AL51" s="59" t="s">
        <v>396</v>
      </c>
    </row>
    <row r="52" spans="2:38" ht="15.75">
      <c r="B52" s="477"/>
      <c r="C52" s="477"/>
      <c r="D52" s="478"/>
      <c r="E52" s="450"/>
      <c r="F52" s="454"/>
      <c r="G52" s="454"/>
      <c r="H52" s="454"/>
      <c r="I52" s="449"/>
      <c r="J52" s="76" t="s">
        <v>396</v>
      </c>
      <c r="K52" s="77" t="s">
        <v>396</v>
      </c>
      <c r="L52" s="77" t="s">
        <v>396</v>
      </c>
      <c r="M52" s="77" t="s">
        <v>396</v>
      </c>
      <c r="N52" s="77" t="s">
        <v>396</v>
      </c>
      <c r="O52" s="78" t="s">
        <v>396</v>
      </c>
      <c r="P52" s="76" t="s">
        <v>396</v>
      </c>
      <c r="Q52" s="77" t="s">
        <v>396</v>
      </c>
      <c r="R52" s="77" t="s">
        <v>396</v>
      </c>
      <c r="S52" s="77" t="s">
        <v>396</v>
      </c>
      <c r="T52" s="77" t="s">
        <v>396</v>
      </c>
      <c r="U52" s="78" t="s">
        <v>396</v>
      </c>
      <c r="V52" s="181" t="s">
        <v>396</v>
      </c>
      <c r="W52" s="182" t="s">
        <v>396</v>
      </c>
      <c r="X52" s="68" t="s">
        <v>396</v>
      </c>
      <c r="Y52" s="68" t="s">
        <v>396</v>
      </c>
      <c r="Z52" s="68" t="s">
        <v>396</v>
      </c>
      <c r="AA52" s="69" t="s">
        <v>396</v>
      </c>
      <c r="AB52" s="55" t="s">
        <v>396</v>
      </c>
      <c r="AC52" s="56" t="s">
        <v>396</v>
      </c>
      <c r="AD52" s="56" t="s">
        <v>396</v>
      </c>
      <c r="AE52" s="56" t="s">
        <v>396</v>
      </c>
      <c r="AF52" s="56" t="s">
        <v>396</v>
      </c>
      <c r="AG52" s="57" t="s">
        <v>396</v>
      </c>
      <c r="AH52" s="58" t="s">
        <v>396</v>
      </c>
      <c r="AI52" s="59" t="s">
        <v>396</v>
      </c>
      <c r="AJ52" s="59" t="s">
        <v>396</v>
      </c>
      <c r="AK52" s="59" t="s">
        <v>396</v>
      </c>
      <c r="AL52" s="59" t="s">
        <v>396</v>
      </c>
    </row>
    <row r="53" spans="2:38" ht="5.25" customHeight="1">
      <c r="B53" s="477"/>
      <c r="C53" s="477"/>
      <c r="D53" s="478"/>
      <c r="E53" s="450"/>
      <c r="F53" s="454"/>
      <c r="G53" s="454"/>
      <c r="H53" s="454"/>
      <c r="I53" s="449"/>
      <c r="J53" s="76" t="s">
        <v>396</v>
      </c>
      <c r="K53" s="77" t="s">
        <v>396</v>
      </c>
      <c r="L53" s="77" t="s">
        <v>396</v>
      </c>
      <c r="M53" s="77" t="s">
        <v>396</v>
      </c>
      <c r="N53" s="77" t="s">
        <v>396</v>
      </c>
      <c r="O53" s="78" t="s">
        <v>396</v>
      </c>
      <c r="P53" s="76" t="s">
        <v>396</v>
      </c>
      <c r="Q53" s="77" t="s">
        <v>396</v>
      </c>
      <c r="R53" s="77" t="s">
        <v>396</v>
      </c>
      <c r="S53" s="77" t="s">
        <v>396</v>
      </c>
      <c r="T53" s="77" t="s">
        <v>396</v>
      </c>
      <c r="U53" s="78" t="s">
        <v>396</v>
      </c>
      <c r="V53" s="181" t="s">
        <v>396</v>
      </c>
      <c r="W53" s="182" t="s">
        <v>396</v>
      </c>
      <c r="X53" s="68" t="s">
        <v>396</v>
      </c>
      <c r="Y53" s="68" t="s">
        <v>396</v>
      </c>
      <c r="Z53" s="68" t="s">
        <v>396</v>
      </c>
      <c r="AA53" s="69" t="s">
        <v>396</v>
      </c>
      <c r="AB53" s="55" t="s">
        <v>396</v>
      </c>
      <c r="AC53" s="56" t="s">
        <v>396</v>
      </c>
      <c r="AD53" s="56" t="s">
        <v>396</v>
      </c>
      <c r="AE53" s="56" t="s">
        <v>396</v>
      </c>
      <c r="AF53" s="56" t="s">
        <v>396</v>
      </c>
      <c r="AG53" s="57" t="s">
        <v>396</v>
      </c>
      <c r="AH53" s="58" t="s">
        <v>396</v>
      </c>
      <c r="AI53" s="59" t="s">
        <v>396</v>
      </c>
      <c r="AJ53" s="59" t="s">
        <v>396</v>
      </c>
      <c r="AK53" s="59" t="s">
        <v>396</v>
      </c>
      <c r="AL53" s="59" t="s">
        <v>396</v>
      </c>
    </row>
    <row r="54" spans="2:38" ht="3" hidden="1" customHeight="1">
      <c r="B54" s="477"/>
      <c r="C54" s="477"/>
      <c r="D54" s="478"/>
      <c r="E54" s="450"/>
      <c r="F54" s="454"/>
      <c r="G54" s="454"/>
      <c r="H54" s="454"/>
      <c r="I54" s="449"/>
      <c r="J54" s="76" t="s">
        <v>396</v>
      </c>
      <c r="K54" s="77" t="s">
        <v>396</v>
      </c>
      <c r="L54" s="77" t="s">
        <v>396</v>
      </c>
      <c r="M54" s="77" t="s">
        <v>396</v>
      </c>
      <c r="N54" s="77" t="s">
        <v>396</v>
      </c>
      <c r="O54" s="78" t="s">
        <v>396</v>
      </c>
      <c r="P54" s="76" t="s">
        <v>396</v>
      </c>
      <c r="Q54" s="77" t="s">
        <v>396</v>
      </c>
      <c r="R54" s="77" t="s">
        <v>396</v>
      </c>
      <c r="S54" s="77" t="s">
        <v>396</v>
      </c>
      <c r="T54" s="77" t="s">
        <v>396</v>
      </c>
      <c r="U54" s="78" t="s">
        <v>396</v>
      </c>
      <c r="V54" s="181" t="s">
        <v>396</v>
      </c>
      <c r="W54" s="182" t="s">
        <v>396</v>
      </c>
      <c r="X54" s="68" t="s">
        <v>396</v>
      </c>
      <c r="Y54" s="68" t="s">
        <v>396</v>
      </c>
      <c r="Z54" s="68" t="s">
        <v>396</v>
      </c>
      <c r="AA54" s="69" t="s">
        <v>396</v>
      </c>
      <c r="AB54" s="55" t="s">
        <v>396</v>
      </c>
      <c r="AC54" s="56" t="s">
        <v>396</v>
      </c>
      <c r="AD54" s="56" t="s">
        <v>396</v>
      </c>
      <c r="AE54" s="56" t="s">
        <v>396</v>
      </c>
      <c r="AF54" s="56" t="s">
        <v>396</v>
      </c>
      <c r="AG54" s="57" t="s">
        <v>396</v>
      </c>
      <c r="AH54" s="58" t="s">
        <v>396</v>
      </c>
      <c r="AI54" s="59" t="s">
        <v>396</v>
      </c>
      <c r="AJ54" s="59" t="s">
        <v>396</v>
      </c>
      <c r="AK54" s="59" t="s">
        <v>396</v>
      </c>
      <c r="AL54" s="59" t="s">
        <v>396</v>
      </c>
    </row>
    <row r="55" spans="2:38" ht="15.75" hidden="1">
      <c r="B55" s="477"/>
      <c r="C55" s="477"/>
      <c r="D55" s="478"/>
      <c r="E55" s="450"/>
      <c r="F55" s="454"/>
      <c r="G55" s="454"/>
      <c r="H55" s="454"/>
      <c r="I55" s="449"/>
      <c r="J55" s="76" t="s">
        <v>396</v>
      </c>
      <c r="K55" s="77" t="s">
        <v>396</v>
      </c>
      <c r="L55" s="77" t="s">
        <v>396</v>
      </c>
      <c r="M55" s="77" t="s">
        <v>396</v>
      </c>
      <c r="N55" s="77" t="s">
        <v>396</v>
      </c>
      <c r="O55" s="78" t="s">
        <v>396</v>
      </c>
      <c r="P55" s="76" t="s">
        <v>396</v>
      </c>
      <c r="Q55" s="77" t="s">
        <v>396</v>
      </c>
      <c r="R55" s="77" t="s">
        <v>396</v>
      </c>
      <c r="S55" s="77" t="s">
        <v>396</v>
      </c>
      <c r="T55" s="77" t="s">
        <v>396</v>
      </c>
      <c r="U55" s="78" t="s">
        <v>396</v>
      </c>
      <c r="V55" s="181" t="s">
        <v>396</v>
      </c>
      <c r="W55" s="182" t="s">
        <v>396</v>
      </c>
      <c r="X55" s="68" t="s">
        <v>396</v>
      </c>
      <c r="Y55" s="68" t="s">
        <v>396</v>
      </c>
      <c r="Z55" s="68" t="s">
        <v>396</v>
      </c>
      <c r="AA55" s="69" t="s">
        <v>396</v>
      </c>
      <c r="AB55" s="55" t="s">
        <v>396</v>
      </c>
      <c r="AC55" s="56" t="s">
        <v>396</v>
      </c>
      <c r="AD55" s="56" t="s">
        <v>396</v>
      </c>
      <c r="AE55" s="56" t="s">
        <v>396</v>
      </c>
      <c r="AF55" s="56" t="s">
        <v>396</v>
      </c>
      <c r="AG55" s="57" t="s">
        <v>396</v>
      </c>
      <c r="AH55" s="58" t="s">
        <v>396</v>
      </c>
      <c r="AI55" s="59" t="s">
        <v>396</v>
      </c>
      <c r="AJ55" s="59" t="s">
        <v>396</v>
      </c>
      <c r="AK55" s="59" t="s">
        <v>396</v>
      </c>
      <c r="AL55" s="59" t="s">
        <v>396</v>
      </c>
    </row>
    <row r="56" spans="2:38" ht="15.75" hidden="1">
      <c r="B56" s="477"/>
      <c r="C56" s="477"/>
      <c r="D56" s="478"/>
      <c r="E56" s="450"/>
      <c r="F56" s="454"/>
      <c r="G56" s="454"/>
      <c r="H56" s="454"/>
      <c r="I56" s="449"/>
      <c r="J56" s="76" t="s">
        <v>396</v>
      </c>
      <c r="K56" s="77" t="s">
        <v>396</v>
      </c>
      <c r="L56" s="77" t="s">
        <v>396</v>
      </c>
      <c r="M56" s="77" t="s">
        <v>396</v>
      </c>
      <c r="N56" s="77" t="s">
        <v>396</v>
      </c>
      <c r="O56" s="78" t="s">
        <v>396</v>
      </c>
      <c r="P56" s="76" t="s">
        <v>396</v>
      </c>
      <c r="Q56" s="77" t="s">
        <v>396</v>
      </c>
      <c r="R56" s="77" t="s">
        <v>396</v>
      </c>
      <c r="S56" s="77" t="s">
        <v>396</v>
      </c>
      <c r="T56" s="77" t="s">
        <v>396</v>
      </c>
      <c r="U56" s="78" t="s">
        <v>396</v>
      </c>
      <c r="V56" s="181" t="s">
        <v>396</v>
      </c>
      <c r="W56" s="182" t="s">
        <v>396</v>
      </c>
      <c r="X56" s="68" t="s">
        <v>396</v>
      </c>
      <c r="Y56" s="68" t="s">
        <v>396</v>
      </c>
      <c r="Z56" s="68" t="s">
        <v>396</v>
      </c>
      <c r="AA56" s="69" t="s">
        <v>396</v>
      </c>
      <c r="AB56" s="55" t="s">
        <v>396</v>
      </c>
      <c r="AC56" s="56" t="s">
        <v>396</v>
      </c>
      <c r="AD56" s="56" t="s">
        <v>396</v>
      </c>
      <c r="AE56" s="56" t="s">
        <v>396</v>
      </c>
      <c r="AF56" s="56" t="s">
        <v>396</v>
      </c>
      <c r="AG56" s="57" t="s">
        <v>396</v>
      </c>
      <c r="AH56" s="58" t="s">
        <v>396</v>
      </c>
      <c r="AI56" s="59" t="s">
        <v>396</v>
      </c>
      <c r="AJ56" s="59" t="s">
        <v>396</v>
      </c>
      <c r="AK56" s="59" t="s">
        <v>396</v>
      </c>
      <c r="AL56" s="59" t="s">
        <v>396</v>
      </c>
    </row>
    <row r="57" spans="2:38" ht="16.5" thickBot="1">
      <c r="B57" s="477"/>
      <c r="C57" s="477"/>
      <c r="D57" s="478"/>
      <c r="E57" s="451"/>
      <c r="F57" s="452"/>
      <c r="G57" s="452"/>
      <c r="H57" s="452"/>
      <c r="I57" s="453"/>
      <c r="J57" s="79" t="s">
        <v>396</v>
      </c>
      <c r="K57" s="80" t="s">
        <v>396</v>
      </c>
      <c r="L57" s="80" t="s">
        <v>396</v>
      </c>
      <c r="M57" s="80" t="s">
        <v>396</v>
      </c>
      <c r="N57" s="80" t="s">
        <v>396</v>
      </c>
      <c r="O57" s="81" t="s">
        <v>396</v>
      </c>
      <c r="P57" s="79" t="s">
        <v>396</v>
      </c>
      <c r="Q57" s="80" t="s">
        <v>396</v>
      </c>
      <c r="R57" s="80" t="s">
        <v>396</v>
      </c>
      <c r="S57" s="80" t="s">
        <v>396</v>
      </c>
      <c r="T57" s="80" t="s">
        <v>396</v>
      </c>
      <c r="U57" s="81" t="s">
        <v>396</v>
      </c>
      <c r="V57" s="184" t="s">
        <v>396</v>
      </c>
      <c r="W57" s="185" t="s">
        <v>396</v>
      </c>
      <c r="X57" s="71" t="s">
        <v>396</v>
      </c>
      <c r="Y57" s="71" t="s">
        <v>396</v>
      </c>
      <c r="Z57" s="71" t="s">
        <v>396</v>
      </c>
      <c r="AA57" s="72" t="s">
        <v>396</v>
      </c>
      <c r="AB57" s="60" t="s">
        <v>396</v>
      </c>
      <c r="AC57" s="61" t="s">
        <v>396</v>
      </c>
      <c r="AD57" s="61" t="s">
        <v>396</v>
      </c>
      <c r="AE57" s="61" t="s">
        <v>396</v>
      </c>
      <c r="AF57" s="61" t="s">
        <v>396</v>
      </c>
      <c r="AG57" s="62" t="s">
        <v>396</v>
      </c>
      <c r="AH57" s="58" t="s">
        <v>396</v>
      </c>
      <c r="AI57" s="59" t="s">
        <v>396</v>
      </c>
      <c r="AJ57" s="59" t="s">
        <v>396</v>
      </c>
      <c r="AK57" s="59" t="s">
        <v>396</v>
      </c>
      <c r="AL57" s="59" t="s">
        <v>396</v>
      </c>
    </row>
    <row r="58" spans="2:38" ht="15" customHeight="1">
      <c r="J58" s="444" t="s">
        <v>167</v>
      </c>
      <c r="K58" s="445"/>
      <c r="L58" s="445"/>
      <c r="M58" s="445"/>
      <c r="N58" s="445"/>
      <c r="O58" s="446"/>
      <c r="P58" s="444" t="s">
        <v>168</v>
      </c>
      <c r="Q58" s="445"/>
      <c r="R58" s="445"/>
      <c r="S58" s="445"/>
      <c r="T58" s="445"/>
      <c r="U58" s="446"/>
      <c r="V58" s="444" t="s">
        <v>169</v>
      </c>
      <c r="W58" s="445"/>
      <c r="X58" s="445"/>
      <c r="Y58" s="445"/>
      <c r="Z58" s="445"/>
      <c r="AA58" s="446"/>
      <c r="AB58" s="444" t="s">
        <v>170</v>
      </c>
      <c r="AC58" s="473"/>
      <c r="AD58" s="445"/>
      <c r="AE58" s="445"/>
      <c r="AF58" s="445"/>
      <c r="AG58" s="445"/>
      <c r="AH58" s="444" t="s">
        <v>171</v>
      </c>
      <c r="AI58" s="445"/>
      <c r="AJ58" s="445"/>
      <c r="AK58" s="445"/>
      <c r="AL58" s="446"/>
    </row>
    <row r="59" spans="2:38" ht="15" customHeight="1">
      <c r="J59" s="450"/>
      <c r="K59" s="454"/>
      <c r="L59" s="454"/>
      <c r="M59" s="454"/>
      <c r="N59" s="454"/>
      <c r="O59" s="449"/>
      <c r="P59" s="450"/>
      <c r="Q59" s="454"/>
      <c r="R59" s="454"/>
      <c r="S59" s="454"/>
      <c r="T59" s="454"/>
      <c r="U59" s="449"/>
      <c r="V59" s="450"/>
      <c r="W59" s="454"/>
      <c r="X59" s="454"/>
      <c r="Y59" s="454"/>
      <c r="Z59" s="454"/>
      <c r="AA59" s="449"/>
      <c r="AB59" s="450"/>
      <c r="AC59" s="454"/>
      <c r="AD59" s="454"/>
      <c r="AE59" s="454"/>
      <c r="AF59" s="454"/>
      <c r="AG59" s="454"/>
      <c r="AH59" s="447"/>
      <c r="AI59" s="448"/>
      <c r="AJ59" s="448"/>
      <c r="AK59" s="448"/>
      <c r="AL59" s="449"/>
    </row>
    <row r="60" spans="2:38" ht="15" customHeight="1">
      <c r="J60" s="450"/>
      <c r="K60" s="454"/>
      <c r="L60" s="454"/>
      <c r="M60" s="454"/>
      <c r="N60" s="454"/>
      <c r="O60" s="449"/>
      <c r="P60" s="450"/>
      <c r="Q60" s="454"/>
      <c r="R60" s="454"/>
      <c r="S60" s="454"/>
      <c r="T60" s="454"/>
      <c r="U60" s="449"/>
      <c r="V60" s="450"/>
      <c r="W60" s="454"/>
      <c r="X60" s="454"/>
      <c r="Y60" s="454"/>
      <c r="Z60" s="454"/>
      <c r="AA60" s="449"/>
      <c r="AB60" s="450"/>
      <c r="AC60" s="454"/>
      <c r="AD60" s="454"/>
      <c r="AE60" s="454"/>
      <c r="AF60" s="454"/>
      <c r="AG60" s="454"/>
      <c r="AH60" s="447"/>
      <c r="AI60" s="448"/>
      <c r="AJ60" s="448"/>
      <c r="AK60" s="448"/>
      <c r="AL60" s="449"/>
    </row>
    <row r="61" spans="2:38" ht="15" customHeight="1">
      <c r="J61" s="450"/>
      <c r="K61" s="454"/>
      <c r="L61" s="454"/>
      <c r="M61" s="454"/>
      <c r="N61" s="454"/>
      <c r="O61" s="449"/>
      <c r="P61" s="450"/>
      <c r="Q61" s="454"/>
      <c r="R61" s="454"/>
      <c r="S61" s="454"/>
      <c r="T61" s="454"/>
      <c r="U61" s="449"/>
      <c r="V61" s="450"/>
      <c r="W61" s="454"/>
      <c r="X61" s="454"/>
      <c r="Y61" s="454"/>
      <c r="Z61" s="454"/>
      <c r="AA61" s="449"/>
      <c r="AB61" s="450"/>
      <c r="AC61" s="454"/>
      <c r="AD61" s="454"/>
      <c r="AE61" s="454"/>
      <c r="AF61" s="454"/>
      <c r="AG61" s="454"/>
      <c r="AH61" s="450"/>
      <c r="AI61" s="448"/>
      <c r="AJ61" s="448"/>
      <c r="AK61" s="448"/>
      <c r="AL61" s="449"/>
    </row>
    <row r="62" spans="2:38" ht="15" customHeight="1">
      <c r="J62" s="450"/>
      <c r="K62" s="454"/>
      <c r="L62" s="454"/>
      <c r="M62" s="454"/>
      <c r="N62" s="454"/>
      <c r="O62" s="449"/>
      <c r="P62" s="450"/>
      <c r="Q62" s="454"/>
      <c r="R62" s="454"/>
      <c r="S62" s="454"/>
      <c r="T62" s="454"/>
      <c r="U62" s="449"/>
      <c r="V62" s="450"/>
      <c r="W62" s="454"/>
      <c r="X62" s="454"/>
      <c r="Y62" s="454"/>
      <c r="Z62" s="454"/>
      <c r="AA62" s="449"/>
      <c r="AB62" s="450"/>
      <c r="AC62" s="454"/>
      <c r="AD62" s="454"/>
      <c r="AE62" s="454"/>
      <c r="AF62" s="454"/>
      <c r="AG62" s="454"/>
      <c r="AH62" s="450"/>
      <c r="AI62" s="448"/>
      <c r="AJ62" s="448"/>
      <c r="AK62" s="448"/>
      <c r="AL62" s="449"/>
    </row>
    <row r="63" spans="2:38" ht="28.5" customHeight="1" thickBot="1">
      <c r="J63" s="451"/>
      <c r="K63" s="452"/>
      <c r="L63" s="452"/>
      <c r="M63" s="452"/>
      <c r="N63" s="452"/>
      <c r="O63" s="453"/>
      <c r="P63" s="451"/>
      <c r="Q63" s="452"/>
      <c r="R63" s="452"/>
      <c r="S63" s="452"/>
      <c r="T63" s="452"/>
      <c r="U63" s="453"/>
      <c r="V63" s="451"/>
      <c r="W63" s="452"/>
      <c r="X63" s="452"/>
      <c r="Y63" s="452"/>
      <c r="Z63" s="452"/>
      <c r="AA63" s="453"/>
      <c r="AB63" s="451"/>
      <c r="AC63" s="452"/>
      <c r="AD63" s="452"/>
      <c r="AE63" s="452"/>
      <c r="AF63" s="452"/>
      <c r="AG63" s="452"/>
      <c r="AH63" s="451"/>
      <c r="AI63" s="452"/>
      <c r="AJ63" s="452"/>
      <c r="AK63" s="452"/>
      <c r="AL63" s="453"/>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Mapa Final</vt:lpstr>
      <vt:lpstr>Hoja1</vt:lpstr>
      <vt:lpstr>LISTA</vt:lpstr>
      <vt:lpstr>Seguimiento 1 Trimestre</vt:lpstr>
      <vt:lpstr>Seguimiento 2 Trimestre</vt:lpstr>
      <vt:lpstr>Seguimiento 3 Trimestre</vt:lpstr>
      <vt:lpstr>Seguimiento 4 Trimestre</vt:lpstr>
      <vt:lpstr>Instructivo</vt:lpstr>
      <vt:lpstr>Clasificación Riesgo</vt:lpstr>
      <vt:lpstr>Tabla Impacto </vt:lpstr>
      <vt:lpstr>Tabla probabilidad</vt:lpstr>
      <vt:lpstr>Tabla Valoración de Controles</vt:lpstr>
      <vt:lpstr>Matriz de Calor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Centro Servicios Juzgado Penales Adolescentes - Córdob</cp:lastModifiedBy>
  <dcterms:created xsi:type="dcterms:W3CDTF">2021-04-16T16:11:31Z</dcterms:created>
  <dcterms:modified xsi:type="dcterms:W3CDTF">2024-01-24T13:37:10Z</dcterms:modified>
</cp:coreProperties>
</file>