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D:\Rama Judicial\SRPA\CESPA\SIGCMA\09 MATRIZ DE RIESGOS\2023\"/>
    </mc:Choice>
  </mc:AlternateContent>
  <xr:revisionPtr revIDLastSave="0" documentId="13_ncr:1_{6249BE81-6E15-4425-B5F2-2A44ECF62E34}" xr6:coauthVersionLast="47" xr6:coauthVersionMax="47" xr10:uidLastSave="{00000000-0000-0000-0000-000000000000}"/>
  <bookViews>
    <workbookView xWindow="-120" yWindow="-120" windowWidth="29040" windowHeight="15720" tabRatio="833" activeTab="9" xr2:uid="{00000000-000D-0000-FFFF-FFFF00000000}"/>
  </bookViews>
  <sheets>
    <sheet name="Presentacion " sheetId="10" r:id="rId1"/>
    <sheet name="Análisis de Contexto " sheetId="12" r:id="rId2"/>
    <sheet name="Estrategias" sheetId="25" r:id="rId3"/>
    <sheet name="Mapa Final" sheetId="1" r:id="rId4"/>
    <sheet name="Hoja1" sheetId="13" state="hidden" r:id="rId5"/>
    <sheet name="LISTA" sheetId="2" state="hidden" r:id="rId6"/>
    <sheet name="Seguimiento 1 Trimestre" sheetId="16" r:id="rId7"/>
    <sheet name="Seguimiento 2 Trimestre" sheetId="22" r:id="rId8"/>
    <sheet name="Seguimiento 3 Trimestre" sheetId="26" r:id="rId9"/>
    <sheet name="Seguimiento 4 Trimestre" sheetId="27" r:id="rId10"/>
    <sheet name="Instructivo" sheetId="20" r:id="rId11"/>
    <sheet name="Clasificación Riesgo" sheetId="4" r:id="rId12"/>
    <sheet name="Tabla Impacto " sheetId="21" r:id="rId13"/>
    <sheet name="Tabla probabilidad" sheetId="5" r:id="rId14"/>
    <sheet name="Tabla Valoración de Controles" sheetId="7" r:id="rId15"/>
    <sheet name="Matriz de Calor" sheetId="15"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0" i="27" l="1"/>
  <c r="M60" i="27"/>
  <c r="L60" i="27"/>
  <c r="K60" i="27"/>
  <c r="J60" i="27"/>
  <c r="I60" i="27"/>
  <c r="H60" i="27"/>
  <c r="G60" i="27"/>
  <c r="F60" i="27"/>
  <c r="E60" i="27"/>
  <c r="D60" i="27"/>
  <c r="C60" i="27"/>
  <c r="B60" i="27"/>
  <c r="A60" i="27"/>
  <c r="N55" i="27"/>
  <c r="M55" i="27"/>
  <c r="L55" i="27"/>
  <c r="K55" i="27"/>
  <c r="J55" i="27"/>
  <c r="I55" i="27"/>
  <c r="H55" i="27"/>
  <c r="G55" i="27"/>
  <c r="F55" i="27"/>
  <c r="E55" i="27"/>
  <c r="D55" i="27"/>
  <c r="C55" i="27"/>
  <c r="B55" i="27"/>
  <c r="A55" i="27"/>
  <c r="N50" i="27"/>
  <c r="M50" i="27"/>
  <c r="L50" i="27"/>
  <c r="K50" i="27"/>
  <c r="J50" i="27"/>
  <c r="I50" i="27"/>
  <c r="H50" i="27"/>
  <c r="G50" i="27"/>
  <c r="F50" i="27"/>
  <c r="E50" i="27"/>
  <c r="D50" i="27"/>
  <c r="C50" i="27"/>
  <c r="B50" i="27"/>
  <c r="A50" i="27"/>
  <c r="N45" i="27"/>
  <c r="M45" i="27"/>
  <c r="L45" i="27"/>
  <c r="K45" i="27"/>
  <c r="J45" i="27"/>
  <c r="I45" i="27"/>
  <c r="H45" i="27"/>
  <c r="G45" i="27"/>
  <c r="F45" i="27"/>
  <c r="E45" i="27"/>
  <c r="D45" i="27"/>
  <c r="C45" i="27"/>
  <c r="B45" i="27"/>
  <c r="A45" i="27"/>
  <c r="N40" i="27"/>
  <c r="M40" i="27"/>
  <c r="L40" i="27"/>
  <c r="K40" i="27"/>
  <c r="J40" i="27"/>
  <c r="I40" i="27"/>
  <c r="H40" i="27"/>
  <c r="G40" i="27"/>
  <c r="F40" i="27"/>
  <c r="E40" i="27"/>
  <c r="D40" i="27"/>
  <c r="C40" i="27"/>
  <c r="B40" i="27"/>
  <c r="A40" i="27"/>
  <c r="N35" i="27"/>
  <c r="M35" i="27"/>
  <c r="L35" i="27"/>
  <c r="K35" i="27"/>
  <c r="J35" i="27"/>
  <c r="I35" i="27"/>
  <c r="H35" i="27"/>
  <c r="G35" i="27"/>
  <c r="F35" i="27"/>
  <c r="E35" i="27"/>
  <c r="D35" i="27"/>
  <c r="C35" i="27"/>
  <c r="B35" i="27"/>
  <c r="A35" i="27"/>
  <c r="N30" i="27"/>
  <c r="M30" i="27"/>
  <c r="L30" i="27"/>
  <c r="K30" i="27"/>
  <c r="J30" i="27"/>
  <c r="I30" i="27"/>
  <c r="H30" i="27"/>
  <c r="G30" i="27"/>
  <c r="F30" i="27"/>
  <c r="E30" i="27"/>
  <c r="D30" i="27"/>
  <c r="C30" i="27"/>
  <c r="B30" i="27"/>
  <c r="A30" i="27"/>
  <c r="N25" i="27"/>
  <c r="M25" i="27"/>
  <c r="L25" i="27"/>
  <c r="K25" i="27"/>
  <c r="J25" i="27"/>
  <c r="I25" i="27"/>
  <c r="H25" i="27"/>
  <c r="G25" i="27"/>
  <c r="F25" i="27"/>
  <c r="E25" i="27"/>
  <c r="D25" i="27"/>
  <c r="C25" i="27"/>
  <c r="B25" i="27"/>
  <c r="A25" i="27"/>
  <c r="N20" i="27"/>
  <c r="M20" i="27"/>
  <c r="L20" i="27"/>
  <c r="K20" i="27"/>
  <c r="J20" i="27"/>
  <c r="I20" i="27"/>
  <c r="H20" i="27"/>
  <c r="G20" i="27"/>
  <c r="F20" i="27"/>
  <c r="E20" i="27"/>
  <c r="D20" i="27"/>
  <c r="C20" i="27"/>
  <c r="B20" i="27"/>
  <c r="A20" i="27"/>
  <c r="N15" i="27"/>
  <c r="M15" i="27"/>
  <c r="L15" i="27"/>
  <c r="K15" i="27"/>
  <c r="J15" i="27"/>
  <c r="I15" i="27"/>
  <c r="H15" i="27"/>
  <c r="G15" i="27"/>
  <c r="F15" i="27"/>
  <c r="E15" i="27"/>
  <c r="D15" i="27"/>
  <c r="C15" i="27"/>
  <c r="B15" i="27"/>
  <c r="A15" i="27"/>
  <c r="N10" i="27"/>
  <c r="M10" i="27"/>
  <c r="L10" i="27"/>
  <c r="K10" i="27"/>
  <c r="J10" i="27"/>
  <c r="I10" i="27"/>
  <c r="H10" i="27"/>
  <c r="G10" i="27"/>
  <c r="F10" i="27"/>
  <c r="E10" i="27"/>
  <c r="D10" i="27"/>
  <c r="C10" i="27"/>
  <c r="B10" i="27"/>
  <c r="A10" i="27"/>
  <c r="D6" i="27"/>
  <c r="D5" i="27"/>
  <c r="D4" i="27"/>
  <c r="N60" i="26"/>
  <c r="G60" i="26"/>
  <c r="F60" i="26"/>
  <c r="E60" i="26"/>
  <c r="D60" i="26"/>
  <c r="C60" i="26"/>
  <c r="B60" i="26"/>
  <c r="A60" i="26"/>
  <c r="N55" i="26"/>
  <c r="G55" i="26"/>
  <c r="F55" i="26"/>
  <c r="E55" i="26"/>
  <c r="D55" i="26"/>
  <c r="C55" i="26"/>
  <c r="B55" i="26"/>
  <c r="A55" i="26"/>
  <c r="N50" i="26"/>
  <c r="G50" i="26"/>
  <c r="F50" i="26"/>
  <c r="E50" i="26"/>
  <c r="D50" i="26"/>
  <c r="C50" i="26"/>
  <c r="B50" i="26"/>
  <c r="A50" i="26"/>
  <c r="N45" i="26"/>
  <c r="G45" i="26"/>
  <c r="F45" i="26"/>
  <c r="E45" i="26"/>
  <c r="D45" i="26"/>
  <c r="C45" i="26"/>
  <c r="B45" i="26"/>
  <c r="A45" i="26"/>
  <c r="N40" i="26"/>
  <c r="G40" i="26"/>
  <c r="F40" i="26"/>
  <c r="E40" i="26"/>
  <c r="D40" i="26"/>
  <c r="C40" i="26"/>
  <c r="B40" i="26"/>
  <c r="A40" i="26"/>
  <c r="N35" i="26"/>
  <c r="G35" i="26"/>
  <c r="F35" i="26"/>
  <c r="E35" i="26"/>
  <c r="D35" i="26"/>
  <c r="C35" i="26"/>
  <c r="B35" i="26"/>
  <c r="A35" i="26"/>
  <c r="N30" i="26"/>
  <c r="G30" i="26"/>
  <c r="F30" i="26"/>
  <c r="E30" i="26"/>
  <c r="D30" i="26"/>
  <c r="C30" i="26"/>
  <c r="B30" i="26"/>
  <c r="A30" i="26"/>
  <c r="N25" i="26"/>
  <c r="G25" i="26"/>
  <c r="F25" i="26"/>
  <c r="E25" i="26"/>
  <c r="D25" i="26"/>
  <c r="C25" i="26"/>
  <c r="B25" i="26"/>
  <c r="A25" i="26"/>
  <c r="N20" i="26"/>
  <c r="G20" i="26"/>
  <c r="F20" i="26"/>
  <c r="E20" i="26"/>
  <c r="D20" i="26"/>
  <c r="C20" i="26"/>
  <c r="B20" i="26"/>
  <c r="A20" i="26"/>
  <c r="N15" i="26"/>
  <c r="G15" i="26"/>
  <c r="F15" i="26"/>
  <c r="E15" i="26"/>
  <c r="D15" i="26"/>
  <c r="C15" i="26"/>
  <c r="B15" i="26"/>
  <c r="A15" i="26"/>
  <c r="N10" i="26"/>
  <c r="G10" i="26"/>
  <c r="F10" i="26"/>
  <c r="E10" i="26"/>
  <c r="D10" i="26"/>
  <c r="C10" i="26"/>
  <c r="B10" i="26"/>
  <c r="A10" i="26"/>
  <c r="D6" i="26"/>
  <c r="D5" i="26"/>
  <c r="D4" i="26"/>
  <c r="N30" i="16" l="1"/>
  <c r="M50" i="1"/>
  <c r="I50" i="1"/>
  <c r="H50" i="26" s="1"/>
  <c r="T64" i="1" l="1"/>
  <c r="Q64" i="1"/>
  <c r="T63" i="1"/>
  <c r="Q63" i="1"/>
  <c r="T62" i="1"/>
  <c r="Q62" i="1"/>
  <c r="T61" i="1"/>
  <c r="Q61" i="1"/>
  <c r="T60" i="1"/>
  <c r="Q60" i="1"/>
  <c r="M60" i="1"/>
  <c r="L60" i="1"/>
  <c r="I60" i="26" s="1"/>
  <c r="J60" i="1"/>
  <c r="I60" i="1"/>
  <c r="H60" i="26" s="1"/>
  <c r="T59" i="1"/>
  <c r="Q59" i="1"/>
  <c r="T58" i="1"/>
  <c r="Q58" i="1"/>
  <c r="T57" i="1"/>
  <c r="Q57" i="1"/>
  <c r="T56" i="1"/>
  <c r="Q56" i="1"/>
  <c r="T55" i="1"/>
  <c r="Q55" i="1"/>
  <c r="M55" i="1"/>
  <c r="L55" i="1"/>
  <c r="I55" i="26" s="1"/>
  <c r="J55" i="1"/>
  <c r="I55" i="1"/>
  <c r="H55" i="26" s="1"/>
  <c r="T54" i="1"/>
  <c r="Q54" i="1"/>
  <c r="T53" i="1"/>
  <c r="Q53" i="1"/>
  <c r="AD53" i="1" s="1"/>
  <c r="AC53" i="1" s="1"/>
  <c r="T52" i="1"/>
  <c r="Q52" i="1"/>
  <c r="AD52" i="1" s="1"/>
  <c r="AC52" i="1" s="1"/>
  <c r="T51" i="1"/>
  <c r="Q51" i="1"/>
  <c r="T50" i="1"/>
  <c r="Q50" i="1"/>
  <c r="AD50" i="1" s="1"/>
  <c r="L50" i="1"/>
  <c r="I50" i="26" s="1"/>
  <c r="J50" i="1"/>
  <c r="T49" i="1"/>
  <c r="Q49" i="1"/>
  <c r="T48" i="1"/>
  <c r="Q48" i="1"/>
  <c r="T47" i="1"/>
  <c r="Q47" i="1"/>
  <c r="T46" i="1"/>
  <c r="Q46" i="1"/>
  <c r="T45" i="1"/>
  <c r="Q45" i="1"/>
  <c r="M45" i="1"/>
  <c r="L45" i="1"/>
  <c r="I45" i="26" s="1"/>
  <c r="J45" i="1"/>
  <c r="I45" i="1"/>
  <c r="H45" i="26" s="1"/>
  <c r="T44" i="1"/>
  <c r="Q44" i="1"/>
  <c r="T43" i="1"/>
  <c r="Q43" i="1"/>
  <c r="T42" i="1"/>
  <c r="Q42" i="1"/>
  <c r="T41" i="1"/>
  <c r="Q41" i="1"/>
  <c r="T40" i="1"/>
  <c r="Q40" i="1"/>
  <c r="M40" i="1"/>
  <c r="L40" i="1"/>
  <c r="I40" i="26" s="1"/>
  <c r="J40" i="1"/>
  <c r="I40" i="1"/>
  <c r="H40" i="26" s="1"/>
  <c r="T39" i="1"/>
  <c r="Q39" i="1"/>
  <c r="T38" i="1"/>
  <c r="Q38" i="1"/>
  <c r="T37" i="1"/>
  <c r="Q37" i="1"/>
  <c r="T36" i="1"/>
  <c r="Q36" i="1"/>
  <c r="T35" i="1"/>
  <c r="Q35" i="1"/>
  <c r="M35" i="1"/>
  <c r="L35" i="1"/>
  <c r="I35" i="26" s="1"/>
  <c r="J35" i="1"/>
  <c r="I35" i="1"/>
  <c r="H35" i="26" s="1"/>
  <c r="T34" i="1"/>
  <c r="Q34" i="1"/>
  <c r="T33" i="1"/>
  <c r="Q33" i="1"/>
  <c r="T32" i="1"/>
  <c r="Q32" i="1"/>
  <c r="T31" i="1"/>
  <c r="Q31" i="1"/>
  <c r="T30" i="1"/>
  <c r="Q30" i="1"/>
  <c r="M30" i="1"/>
  <c r="L30" i="1"/>
  <c r="I30" i="26" s="1"/>
  <c r="J30" i="1"/>
  <c r="I30" i="1"/>
  <c r="H30" i="26" s="1"/>
  <c r="T29" i="1"/>
  <c r="Q29" i="1"/>
  <c r="T28" i="1"/>
  <c r="Q28" i="1"/>
  <c r="T27" i="1"/>
  <c r="Q27" i="1"/>
  <c r="T26" i="1"/>
  <c r="Q26" i="1"/>
  <c r="T25" i="1"/>
  <c r="Q25" i="1"/>
  <c r="M25" i="1"/>
  <c r="L25" i="1"/>
  <c r="I25" i="26" s="1"/>
  <c r="J25" i="1"/>
  <c r="I25" i="1"/>
  <c r="H25" i="26" s="1"/>
  <c r="T24" i="1"/>
  <c r="Q24" i="1"/>
  <c r="T23" i="1"/>
  <c r="Q23" i="1"/>
  <c r="T22" i="1"/>
  <c r="Q22" i="1"/>
  <c r="T21" i="1"/>
  <c r="Q21" i="1"/>
  <c r="T20" i="1"/>
  <c r="Q20" i="1"/>
  <c r="M20" i="1"/>
  <c r="L20" i="1"/>
  <c r="I20" i="26" s="1"/>
  <c r="J20" i="1"/>
  <c r="Z22" i="1" s="1"/>
  <c r="Y22" i="1" s="1"/>
  <c r="I20" i="1"/>
  <c r="H20" i="26" s="1"/>
  <c r="T19" i="1"/>
  <c r="Q19" i="1"/>
  <c r="T18" i="1"/>
  <c r="Q18" i="1"/>
  <c r="T17" i="1"/>
  <c r="Q17" i="1"/>
  <c r="T16" i="1"/>
  <c r="Q16" i="1"/>
  <c r="T15" i="1"/>
  <c r="Q15" i="1"/>
  <c r="M15" i="1"/>
  <c r="L15" i="1"/>
  <c r="I15" i="26" s="1"/>
  <c r="J15" i="1"/>
  <c r="I15" i="1"/>
  <c r="H15" i="26" s="1"/>
  <c r="T14" i="1"/>
  <c r="Q14" i="1"/>
  <c r="T13" i="1"/>
  <c r="Q13" i="1"/>
  <c r="T12" i="1"/>
  <c r="Q12" i="1"/>
  <c r="T11" i="1"/>
  <c r="Q11" i="1"/>
  <c r="T10" i="1"/>
  <c r="Q10" i="1"/>
  <c r="M10" i="1"/>
  <c r="L10" i="1"/>
  <c r="I10" i="26" s="1"/>
  <c r="J10" i="1"/>
  <c r="I10" i="1"/>
  <c r="H10" i="26" s="1"/>
  <c r="Z47" i="1" l="1"/>
  <c r="Y47" i="1" s="1"/>
  <c r="N55" i="1"/>
  <c r="J55" i="26" s="1"/>
  <c r="Z42" i="1"/>
  <c r="Y42" i="1" s="1"/>
  <c r="Z62" i="1"/>
  <c r="Y62" i="1" s="1"/>
  <c r="AD10" i="1"/>
  <c r="AC10" i="1" s="1"/>
  <c r="AD24" i="1"/>
  <c r="AC24" i="1" s="1"/>
  <c r="AD30" i="1"/>
  <c r="AC30" i="1" s="1"/>
  <c r="AD32" i="1"/>
  <c r="AC32" i="1" s="1"/>
  <c r="AD38" i="1"/>
  <c r="AC38" i="1" s="1"/>
  <c r="AD42" i="1"/>
  <c r="AC42" i="1" s="1"/>
  <c r="AD44" i="1"/>
  <c r="AC44" i="1" s="1"/>
  <c r="AD46" i="1"/>
  <c r="AC46" i="1" s="1"/>
  <c r="Z54" i="1"/>
  <c r="Y54" i="1" s="1"/>
  <c r="AD55" i="1"/>
  <c r="AD57" i="1"/>
  <c r="AC57" i="1" s="1"/>
  <c r="AD61" i="1"/>
  <c r="AC61" i="1" s="1"/>
  <c r="AD63" i="1"/>
  <c r="AC63" i="1" s="1"/>
  <c r="Z36" i="1"/>
  <c r="Y36" i="1" s="1"/>
  <c r="N15" i="1"/>
  <c r="J15" i="26" s="1"/>
  <c r="AD21" i="1"/>
  <c r="AC21" i="1" s="1"/>
  <c r="AD23" i="1"/>
  <c r="AC23" i="1" s="1"/>
  <c r="N25" i="1"/>
  <c r="J25" i="26" s="1"/>
  <c r="AD33" i="1"/>
  <c r="AC33" i="1" s="1"/>
  <c r="N35" i="1"/>
  <c r="J35" i="26" s="1"/>
  <c r="AD35" i="1"/>
  <c r="AD37" i="1"/>
  <c r="AC37" i="1" s="1"/>
  <c r="AD41" i="1"/>
  <c r="AC41" i="1" s="1"/>
  <c r="N45" i="1"/>
  <c r="J45" i="26" s="1"/>
  <c r="AD47" i="1"/>
  <c r="AC47" i="1" s="1"/>
  <c r="AD58" i="1"/>
  <c r="AC58" i="1" s="1"/>
  <c r="AD62" i="1"/>
  <c r="AC62" i="1" s="1"/>
  <c r="AD64" i="1"/>
  <c r="AC64" i="1" s="1"/>
  <c r="AD14" i="1"/>
  <c r="AC14" i="1" s="1"/>
  <c r="AD22" i="1"/>
  <c r="AC22" i="1" s="1"/>
  <c r="AD39" i="1"/>
  <c r="AC39" i="1" s="1"/>
  <c r="AD43" i="1"/>
  <c r="AC43" i="1" s="1"/>
  <c r="AD54" i="1"/>
  <c r="AC54" i="1" s="1"/>
  <c r="N10" i="1"/>
  <c r="J10" i="26" s="1"/>
  <c r="N20" i="1"/>
  <c r="J20" i="26" s="1"/>
  <c r="N30" i="1"/>
  <c r="J30" i="26" s="1"/>
  <c r="N40" i="1"/>
  <c r="J40" i="26" s="1"/>
  <c r="N50" i="1"/>
  <c r="J50" i="26" s="1"/>
  <c r="N60" i="1"/>
  <c r="J60" i="26" s="1"/>
  <c r="AD48" i="1"/>
  <c r="AC48" i="1" s="1"/>
  <c r="AD59" i="1"/>
  <c r="AC59" i="1" s="1"/>
  <c r="Z56" i="1"/>
  <c r="Y56" i="1" s="1"/>
  <c r="Z13" i="1"/>
  <c r="Y13" i="1" s="1"/>
  <c r="X45" i="1"/>
  <c r="X13" i="1"/>
  <c r="X30" i="1"/>
  <c r="X55" i="1"/>
  <c r="X60" i="1"/>
  <c r="Z11" i="1"/>
  <c r="Y11" i="1" s="1"/>
  <c r="Z48" i="1"/>
  <c r="Y48" i="1" s="1"/>
  <c r="X50" i="1"/>
  <c r="X10" i="1"/>
  <c r="X20" i="1"/>
  <c r="Z32" i="1"/>
  <c r="Y32" i="1" s="1"/>
  <c r="X40" i="1"/>
  <c r="Z57" i="1"/>
  <c r="Y57" i="1" s="1"/>
  <c r="X11" i="1"/>
  <c r="X31" i="1"/>
  <c r="X34" i="1"/>
  <c r="X56" i="1"/>
  <c r="X59" i="1"/>
  <c r="AD26" i="1"/>
  <c r="AC26" i="1" s="1"/>
  <c r="AC55" i="1"/>
  <c r="AD11" i="1"/>
  <c r="AC11" i="1" s="1"/>
  <c r="Z12" i="1"/>
  <c r="Y12" i="1" s="1"/>
  <c r="X15" i="1"/>
  <c r="Z18" i="1"/>
  <c r="Y18" i="1" s="1"/>
  <c r="AC50" i="1"/>
  <c r="AD12" i="1"/>
  <c r="AC12" i="1" s="1"/>
  <c r="X12" i="1"/>
  <c r="X25" i="1"/>
  <c r="AD27" i="1"/>
  <c r="AC27" i="1" s="1"/>
  <c r="AC35" i="1"/>
  <c r="AD28" i="1"/>
  <c r="AC28" i="1" s="1"/>
  <c r="AD29" i="1"/>
  <c r="AC29" i="1" s="1"/>
  <c r="AD13" i="1"/>
  <c r="AC13" i="1" s="1"/>
  <c r="AD17" i="1"/>
  <c r="AC17" i="1" s="1"/>
  <c r="Z28" i="1"/>
  <c r="Y28" i="1" s="1"/>
  <c r="Z16" i="1"/>
  <c r="Y16" i="1" s="1"/>
  <c r="Z15" i="1"/>
  <c r="Z14" i="1"/>
  <c r="Y14" i="1" s="1"/>
  <c r="Z29" i="1"/>
  <c r="Y29" i="1" s="1"/>
  <c r="Z17" i="1"/>
  <c r="Y17" i="1" s="1"/>
  <c r="X28" i="1"/>
  <c r="Z26" i="1"/>
  <c r="Y26" i="1" s="1"/>
  <c r="Z25" i="1"/>
  <c r="X29" i="1"/>
  <c r="Z27" i="1"/>
  <c r="Y27" i="1" s="1"/>
  <c r="Z19" i="1"/>
  <c r="Y19" i="1" s="1"/>
  <c r="Z10" i="1"/>
  <c r="X16" i="1"/>
  <c r="AD19" i="1"/>
  <c r="AC19" i="1" s="1"/>
  <c r="X14" i="1"/>
  <c r="AD15" i="1"/>
  <c r="AD16" i="1"/>
  <c r="AC16" i="1" s="1"/>
  <c r="AD18" i="1"/>
  <c r="AC18" i="1" s="1"/>
  <c r="X18" i="1"/>
  <c r="X17" i="1"/>
  <c r="Z20" i="1"/>
  <c r="AD20" i="1"/>
  <c r="Z21" i="1"/>
  <c r="Y21" i="1" s="1"/>
  <c r="X23" i="1"/>
  <c r="AD31" i="1"/>
  <c r="AC31" i="1" s="1"/>
  <c r="Z33" i="1"/>
  <c r="Y33" i="1" s="1"/>
  <c r="X37" i="1"/>
  <c r="Z39" i="1"/>
  <c r="Y39" i="1" s="1"/>
  <c r="Z40" i="1"/>
  <c r="AD40" i="1"/>
  <c r="Z41" i="1"/>
  <c r="Y41" i="1" s="1"/>
  <c r="X43" i="1"/>
  <c r="X49" i="1"/>
  <c r="AD49" i="1"/>
  <c r="AC49" i="1" s="1"/>
  <c r="X51" i="1"/>
  <c r="AD51" i="1"/>
  <c r="AC51" i="1" s="1"/>
  <c r="Z53" i="1"/>
  <c r="Y53" i="1" s="1"/>
  <c r="X57" i="1"/>
  <c r="Z59" i="1"/>
  <c r="Y59" i="1" s="1"/>
  <c r="Z60" i="1"/>
  <c r="AD60" i="1"/>
  <c r="Z61" i="1"/>
  <c r="Y61" i="1" s="1"/>
  <c r="X63" i="1"/>
  <c r="X22" i="1"/>
  <c r="Z24" i="1"/>
  <c r="Y24" i="1" s="1"/>
  <c r="AD25" i="1"/>
  <c r="AD34" i="1"/>
  <c r="AC34" i="1" s="1"/>
  <c r="X35" i="1"/>
  <c r="X36" i="1"/>
  <c r="AD36" i="1"/>
  <c r="AC36" i="1" s="1"/>
  <c r="Z38" i="1"/>
  <c r="Y38" i="1" s="1"/>
  <c r="X42" i="1"/>
  <c r="Z44" i="1"/>
  <c r="Y44" i="1" s="1"/>
  <c r="Z45" i="1"/>
  <c r="AD45" i="1"/>
  <c r="Z46" i="1"/>
  <c r="Y46" i="1" s="1"/>
  <c r="X48" i="1"/>
  <c r="Z52" i="1"/>
  <c r="Y52" i="1" s="1"/>
  <c r="X54" i="1"/>
  <c r="AD56" i="1"/>
  <c r="AC56" i="1" s="1"/>
  <c r="Z58" i="1"/>
  <c r="Y58" i="1" s="1"/>
  <c r="X62" i="1"/>
  <c r="Z64" i="1"/>
  <c r="Y64" i="1" s="1"/>
  <c r="X19" i="1"/>
  <c r="X21" i="1"/>
  <c r="Z23" i="1"/>
  <c r="Y23" i="1" s="1"/>
  <c r="X27" i="1"/>
  <c r="Z30" i="1"/>
  <c r="Z31" i="1"/>
  <c r="Y31" i="1" s="1"/>
  <c r="X33" i="1"/>
  <c r="Z37" i="1"/>
  <c r="Y37" i="1" s="1"/>
  <c r="X39" i="1"/>
  <c r="X41" i="1"/>
  <c r="Z43" i="1"/>
  <c r="Y43" i="1" s="1"/>
  <c r="X47" i="1"/>
  <c r="Z49" i="1"/>
  <c r="Y49" i="1" s="1"/>
  <c r="Z50" i="1"/>
  <c r="Z51" i="1"/>
  <c r="Y51" i="1" s="1"/>
  <c r="X53" i="1"/>
  <c r="X61" i="1"/>
  <c r="Z63" i="1"/>
  <c r="Y63" i="1" s="1"/>
  <c r="X24" i="1"/>
  <c r="X26" i="1"/>
  <c r="X32" i="1"/>
  <c r="Z34" i="1"/>
  <c r="Y34" i="1" s="1"/>
  <c r="Z35" i="1"/>
  <c r="X38" i="1"/>
  <c r="X44" i="1"/>
  <c r="X46" i="1"/>
  <c r="X52" i="1"/>
  <c r="Z55" i="1"/>
  <c r="X58" i="1"/>
  <c r="X64" i="1"/>
  <c r="Y60" i="1" l="1"/>
  <c r="AB60" i="1"/>
  <c r="AA60" i="1" s="1"/>
  <c r="K60" i="26" s="1"/>
  <c r="AC15" i="1"/>
  <c r="AF15" i="1"/>
  <c r="AE15" i="1" s="1"/>
  <c r="L15" i="26" s="1"/>
  <c r="AF45" i="1"/>
  <c r="AE45" i="1" s="1"/>
  <c r="L45" i="26" s="1"/>
  <c r="AC45" i="1"/>
  <c r="AF35" i="1"/>
  <c r="AE35" i="1" s="1"/>
  <c r="L35" i="26" s="1"/>
  <c r="AF55" i="1"/>
  <c r="AE55" i="1" s="1"/>
  <c r="L55" i="26" s="1"/>
  <c r="AB25" i="1"/>
  <c r="AA25" i="1" s="1"/>
  <c r="K25" i="26" s="1"/>
  <c r="Y25" i="1"/>
  <c r="AB45" i="1"/>
  <c r="AA45" i="1" s="1"/>
  <c r="K45" i="26" s="1"/>
  <c r="Y45" i="1"/>
  <c r="AF25" i="1"/>
  <c r="AE25" i="1" s="1"/>
  <c r="L25" i="26" s="1"/>
  <c r="AC25" i="1"/>
  <c r="AC20" i="1"/>
  <c r="AF20" i="1"/>
  <c r="AE20" i="1" s="1"/>
  <c r="L20" i="26" s="1"/>
  <c r="Y15" i="1"/>
  <c r="AB15" i="1"/>
  <c r="AA15" i="1" s="1"/>
  <c r="K15" i="26" s="1"/>
  <c r="Y30" i="1"/>
  <c r="AB30" i="1"/>
  <c r="AA30" i="1" s="1"/>
  <c r="K30" i="26" s="1"/>
  <c r="AB10" i="1"/>
  <c r="AA10" i="1" s="1"/>
  <c r="K10" i="26" s="1"/>
  <c r="Y10" i="1"/>
  <c r="Y55" i="1"/>
  <c r="AB55" i="1"/>
  <c r="AA55" i="1" s="1"/>
  <c r="K55" i="26" s="1"/>
  <c r="Y35" i="1"/>
  <c r="AB35" i="1"/>
  <c r="AA35" i="1" s="1"/>
  <c r="K35" i="26" s="1"/>
  <c r="AC40" i="1"/>
  <c r="AF40" i="1"/>
  <c r="AE40" i="1" s="1"/>
  <c r="L40" i="26" s="1"/>
  <c r="Y50" i="1"/>
  <c r="AB50" i="1"/>
  <c r="AA50" i="1" s="1"/>
  <c r="K50" i="26" s="1"/>
  <c r="AC60" i="1"/>
  <c r="AF60" i="1"/>
  <c r="AE60" i="1" s="1"/>
  <c r="L60" i="26" s="1"/>
  <c r="Y40" i="1"/>
  <c r="AB40" i="1"/>
  <c r="AA40" i="1" s="1"/>
  <c r="K40" i="26" s="1"/>
  <c r="Y20" i="1"/>
  <c r="AB20" i="1"/>
  <c r="AA20" i="1" s="1"/>
  <c r="K20" i="26" s="1"/>
  <c r="AF50" i="1"/>
  <c r="AE50" i="1" s="1"/>
  <c r="L50" i="26" s="1"/>
  <c r="AF30" i="1"/>
  <c r="AE30" i="1" s="1"/>
  <c r="L30" i="26" s="1"/>
  <c r="AF10" i="1"/>
  <c r="AE10" i="1" s="1"/>
  <c r="L10" i="26" s="1"/>
  <c r="AG20" i="1" l="1"/>
  <c r="M20" i="26" s="1"/>
  <c r="AG55" i="1"/>
  <c r="M55" i="26" s="1"/>
  <c r="AG45" i="1"/>
  <c r="M45" i="26" s="1"/>
  <c r="AG30" i="1"/>
  <c r="M30" i="26" s="1"/>
  <c r="AG40" i="1"/>
  <c r="M40" i="26" s="1"/>
  <c r="AG50" i="1"/>
  <c r="M50" i="26" s="1"/>
  <c r="AG35" i="1"/>
  <c r="M35" i="26" s="1"/>
  <c r="AG15" i="1"/>
  <c r="M15" i="26" s="1"/>
  <c r="AG60" i="1"/>
  <c r="M60" i="26" s="1"/>
  <c r="AG10" i="1"/>
  <c r="M10" i="26" s="1"/>
  <c r="AG25" i="1"/>
  <c r="M25" i="26" s="1"/>
  <c r="D60" i="16" l="1"/>
  <c r="D6" i="22" l="1"/>
  <c r="N60" i="22" l="1"/>
  <c r="G60" i="22"/>
  <c r="F60" i="22"/>
  <c r="E60" i="22"/>
  <c r="D60" i="22"/>
  <c r="C60" i="22"/>
  <c r="B60" i="22"/>
  <c r="A60" i="22"/>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N60" i="16"/>
  <c r="G60" i="16"/>
  <c r="F60" i="16"/>
  <c r="E60" i="16"/>
  <c r="C60" i="16"/>
  <c r="B60" i="16"/>
  <c r="A60" i="16"/>
  <c r="N55" i="16"/>
  <c r="G55" i="16"/>
  <c r="F55" i="16"/>
  <c r="E55" i="16"/>
  <c r="D55" i="16"/>
  <c r="C55" i="16"/>
  <c r="B55" i="16"/>
  <c r="A55" i="16"/>
  <c r="N50" i="16"/>
  <c r="G50" i="16"/>
  <c r="F50" i="16"/>
  <c r="E50" i="16"/>
  <c r="D50" i="16"/>
  <c r="C50" i="16"/>
  <c r="B50" i="16"/>
  <c r="A50" i="16"/>
  <c r="N45" i="16"/>
  <c r="G45" i="16"/>
  <c r="F45" i="16"/>
  <c r="E45" i="16"/>
  <c r="D45" i="16"/>
  <c r="C45" i="16"/>
  <c r="B45" i="16"/>
  <c r="A45" i="16"/>
  <c r="N40" i="16"/>
  <c r="G40" i="16"/>
  <c r="F40" i="16"/>
  <c r="E40" i="16"/>
  <c r="D40" i="16"/>
  <c r="C40" i="16"/>
  <c r="B40" i="16"/>
  <c r="A40" i="16"/>
  <c r="N35" i="16"/>
  <c r="G35" i="16"/>
  <c r="F35" i="16"/>
  <c r="E35" i="16"/>
  <c r="D35" i="16"/>
  <c r="C35" i="16"/>
  <c r="B35" i="16"/>
  <c r="A35" i="16"/>
  <c r="G30" i="16"/>
  <c r="F30" i="16"/>
  <c r="E30" i="16"/>
  <c r="D30" i="16"/>
  <c r="C30" i="16"/>
  <c r="B30" i="16"/>
  <c r="A30" i="16"/>
  <c r="N25" i="16"/>
  <c r="F25" i="16"/>
  <c r="E25" i="16"/>
  <c r="D25" i="16"/>
  <c r="C25" i="16"/>
  <c r="B25" i="16"/>
  <c r="A25" i="16"/>
  <c r="N20" i="16"/>
  <c r="G20" i="16"/>
  <c r="F20" i="16"/>
  <c r="E20" i="16"/>
  <c r="D20" i="16"/>
  <c r="C20" i="16"/>
  <c r="B20" i="16"/>
  <c r="A20" i="16"/>
  <c r="N15" i="16"/>
  <c r="G15" i="16"/>
  <c r="F15" i="16"/>
  <c r="E15" i="16"/>
  <c r="D15" i="16"/>
  <c r="C15" i="16"/>
  <c r="B15" i="16"/>
  <c r="A15" i="16"/>
  <c r="N10" i="16"/>
  <c r="G10" i="16"/>
  <c r="F10" i="16"/>
  <c r="E10" i="16"/>
  <c r="D10" i="16"/>
  <c r="C10" i="16"/>
  <c r="B10" i="16"/>
  <c r="A10" i="16"/>
  <c r="I55" i="16" l="1"/>
  <c r="I55" i="22"/>
  <c r="H55" i="16"/>
  <c r="H55" i="22"/>
  <c r="D5" i="22"/>
  <c r="D4" i="22"/>
  <c r="J55" i="22" l="1"/>
  <c r="J55" i="16"/>
  <c r="I15" i="22" l="1"/>
  <c r="I15" i="16"/>
  <c r="I35" i="22"/>
  <c r="I35" i="16"/>
  <c r="I40" i="22"/>
  <c r="I40" i="16"/>
  <c r="I25" i="22"/>
  <c r="I25" i="16"/>
  <c r="I20" i="22"/>
  <c r="I20" i="16"/>
  <c r="I50" i="22"/>
  <c r="I50" i="16"/>
  <c r="I60" i="22"/>
  <c r="I60" i="16"/>
  <c r="I45" i="22"/>
  <c r="I45" i="16"/>
  <c r="I10" i="22"/>
  <c r="I10" i="16"/>
  <c r="I30" i="22" l="1"/>
  <c r="I30" i="16"/>
  <c r="B249" i="21" a="1"/>
  <c r="B249" i="21" l="1"/>
  <c r="L55" i="22"/>
  <c r="L55" i="16"/>
  <c r="D6" i="16"/>
  <c r="D5" i="16"/>
  <c r="D4" i="16"/>
  <c r="G238" i="21"/>
  <c r="H40" i="22" l="1"/>
  <c r="H40" i="16"/>
  <c r="H45" i="22"/>
  <c r="H45" i="16"/>
  <c r="J40" i="22" l="1"/>
  <c r="J40" i="16"/>
  <c r="J45" i="22"/>
  <c r="J45" i="16"/>
  <c r="L45" i="22" l="1"/>
  <c r="L45" i="16"/>
  <c r="L40" i="22"/>
  <c r="L40" i="16"/>
  <c r="K40" i="22"/>
  <c r="K40" i="16"/>
  <c r="K45" i="22"/>
  <c r="K45" i="16"/>
  <c r="H60" i="22" l="1"/>
  <c r="H60" i="16"/>
  <c r="H15" i="22"/>
  <c r="H15" i="16"/>
  <c r="M40" i="22"/>
  <c r="M40" i="16"/>
  <c r="M45" i="22"/>
  <c r="M45" i="16"/>
  <c r="H20" i="22" l="1"/>
  <c r="H20" i="16"/>
  <c r="J15" i="22"/>
  <c r="J15" i="16"/>
  <c r="J60" i="22"/>
  <c r="J60" i="16"/>
  <c r="J20" i="22" l="1"/>
  <c r="J20" i="16"/>
  <c r="K60" i="22"/>
  <c r="K60" i="16"/>
  <c r="K15" i="22"/>
  <c r="K15" i="16"/>
  <c r="L60" i="22"/>
  <c r="L60" i="16"/>
  <c r="L15" i="22"/>
  <c r="L15" i="16"/>
  <c r="K20" i="22" l="1"/>
  <c r="K20" i="16"/>
  <c r="L20" i="22"/>
  <c r="L20" i="16"/>
  <c r="M60" i="22"/>
  <c r="M60" i="16"/>
  <c r="M15" i="22"/>
  <c r="M15" i="16"/>
  <c r="M20" i="22" l="1"/>
  <c r="M20" i="16"/>
  <c r="H35" i="22" l="1"/>
  <c r="H35" i="16"/>
  <c r="J35" i="22" l="1"/>
  <c r="J35" i="16"/>
  <c r="K35" i="22" l="1"/>
  <c r="K35" i="16"/>
  <c r="L35" i="22"/>
  <c r="L35" i="16"/>
  <c r="H25" i="22" l="1"/>
  <c r="H25" i="16"/>
  <c r="M35" i="22"/>
  <c r="M35" i="16"/>
  <c r="H50" i="22" l="1"/>
  <c r="H50" i="16"/>
  <c r="H10" i="22"/>
  <c r="H10" i="16"/>
  <c r="J25" i="22"/>
  <c r="J25" i="16"/>
  <c r="K25" i="22" l="1"/>
  <c r="K25" i="16"/>
  <c r="J50" i="22"/>
  <c r="J50" i="16"/>
  <c r="L25" i="22"/>
  <c r="L25" i="16"/>
  <c r="J10" i="22"/>
  <c r="J10" i="16"/>
  <c r="K10" i="22" l="1"/>
  <c r="K10" i="16"/>
  <c r="M25" i="22"/>
  <c r="M25" i="16"/>
  <c r="K55" i="22"/>
  <c r="K55" i="16"/>
  <c r="K50" i="22"/>
  <c r="K50" i="16"/>
  <c r="M55" i="22" l="1"/>
  <c r="M55" i="16"/>
  <c r="L50" i="22" l="1"/>
  <c r="L50" i="16"/>
  <c r="L10" i="22"/>
  <c r="L10" i="16"/>
  <c r="H30" i="22" l="1"/>
  <c r="H30" i="16"/>
  <c r="M50" i="22"/>
  <c r="M50" i="16"/>
  <c r="M10" i="22"/>
  <c r="M10" i="16"/>
  <c r="K30" i="22" l="1"/>
  <c r="K30" i="16"/>
  <c r="L30" i="22"/>
  <c r="L30" i="16"/>
  <c r="J30" i="22"/>
  <c r="J30" i="16"/>
  <c r="M30" i="22" l="1"/>
  <c r="M30"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<sst xmlns="http://schemas.openxmlformats.org/spreadsheetml/2006/main" count="3057" uniqueCount="689">
  <si>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</si>
  <si>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</si>
  <si>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</si>
  <si>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</si>
  <si>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</si>
  <si>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</si>
  <si>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</si>
  <si>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</si>
  <si>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</si>
  <si>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</si>
  <si>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</si>
  <si>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</si>
  <si>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</si>
  <si>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</si>
  <si>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</si>
  <si>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</si>
  <si>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</si>
  <si>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</si>
  <si>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</si>
  <si>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</si>
  <si>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</si>
  <si>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</si>
  <si>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</si>
  <si>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</si>
  <si>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</si>
  <si>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</si>
  <si>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</si>
  <si>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</si>
  <si>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</si>
  <si>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</si>
  <si>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</si>
  <si>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</si>
  <si>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</si>
  <si>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</si>
  <si>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</si>
  <si>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</si>
  <si>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</si>
  <si>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</si>
  <si>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</si>
  <si>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</si>
  <si>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</si>
  <si>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</si>
  <si>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</si>
  <si>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</si>
  <si>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</si>
  <si>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</si>
  <si>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</si>
  <si>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</si>
  <si>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</si>
  <si>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</si>
  <si>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</si>
  <si>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</si>
  <si>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</si>
  <si>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</si>
  <si>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</si>
  <si>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</si>
  <si>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</si>
  <si>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</si>
  <si>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</si>
  <si>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</si>
  <si>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</si>
  <si>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</si>
  <si>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</si>
  <si>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</si>
  <si>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</si>
  <si>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</si>
  <si>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</si>
  <si>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</si>
  <si>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</si>
  <si>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</si>
  <si>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</si>
  <si>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</si>
  <si>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</si>
  <si>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</si>
  <si>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</si>
  <si>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</si>
  <si>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</si>
  <si>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</si>
  <si>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</si>
  <si>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</si>
  <si>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</si>
  <si>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</si>
  <si>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</si>
  <si>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</si>
  <si>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</si>
  <si>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</si>
  <si>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</si>
  <si>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</si>
  <si>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</si>
  <si>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</si>
  <si>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</si>
  <si>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</si>
  <si>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</si>
  <si>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</si>
  <si>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</si>
  <si>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</si>
  <si>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</si>
  <si>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</si>
  <si>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</si>
  <si>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</si>
  <si>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</si>
  <si>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</si>
  <si>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</si>
  <si>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</si>
  <si>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</si>
  <si>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</si>
  <si>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</si>
  <si>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</si>
  <si>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</si>
  <si>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</si>
  <si>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</si>
  <si>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</si>
  <si>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</si>
  <si>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</si>
  <si>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</si>
  <si>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</si>
  <si>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</si>
  <si>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</si>
  <si>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</si>
  <si>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</si>
  <si>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</si>
  <si>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</si>
  <si>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</si>
  <si>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</si>
  <si>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</si>
  <si>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</si>
  <si>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</si>
  <si>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</si>
  <si>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</si>
  <si>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</si>
  <si>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</si>
  <si>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</si>
  <si>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</si>
  <si>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</si>
  <si>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</si>
  <si>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</si>
  <si>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</si>
  <si>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</si>
  <si>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</si>
  <si>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</si>
  <si>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</si>
  <si>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</si>
  <si>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</si>
  <si>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</si>
  <si>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</si>
  <si>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</si>
  <si>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</si>
  <si>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</si>
  <si>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</si>
  <si>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</si>
  <si>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</si>
  <si>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</si>
  <si>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</si>
  <si>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</si>
  <si>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</si>
  <si>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</si>
  <si>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</si>
  <si>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</si>
  <si>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</si>
  <si>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</si>
  <si>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</si>
  <si>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</si>
  <si>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</si>
  <si>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</si>
  <si>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</si>
  <si>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</si>
  <si>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</si>
  <si>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</si>
  <si>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</si>
  <si>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</si>
  <si>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</si>
  <si>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</si>
  <si>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</si>
  <si>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</si>
  <si>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</si>
  <si>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</si>
  <si>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</si>
  <si>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</si>
  <si>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</si>
  <si>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</si>
  <si>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</si>
  <si>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</si>
  <si>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</si>
  <si>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</si>
  <si>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</si>
  <si>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</si>
  <si>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ESTRATEGIAS  DOFA</t>
  </si>
  <si>
    <t>ESTRATEGIA/ACCIÓN/ PROYECTO</t>
  </si>
  <si>
    <t xml:space="preserve">GESTIONA </t>
  </si>
  <si>
    <t xml:space="preserve">DOCUMENTADA EN </t>
  </si>
  <si>
    <t>A</t>
  </si>
  <si>
    <t>O</t>
  </si>
  <si>
    <t>D</t>
  </si>
  <si>
    <t>F</t>
  </si>
  <si>
    <t xml:space="preserve">CONTEXTO EXTERNO </t>
  </si>
  <si>
    <t>No.</t>
  </si>
  <si>
    <t xml:space="preserve">AMENAZAS (Factores específicos) </t>
  </si>
  <si>
    <t xml:space="preserve">No. </t>
  </si>
  <si>
    <t xml:space="preserve">OPORTUNIDADES (Factores específicos) </t>
  </si>
  <si>
    <t>Falta de conocimiento y capacitación de las partes interesadas externas en la totalidad de las herramientas tecnológicas dispuestas para prestar el servicio de justicia.</t>
  </si>
  <si>
    <t>Divulgación en la comunidad de las herramientas tecnológicas dispuestas para prestar el servicio de justicia y su funcionamiento.</t>
  </si>
  <si>
    <t xml:space="preserve">CONTEXTO INTERNO </t>
  </si>
  <si>
    <t xml:space="preserve">DEBILIDADES  (Factores específicos)  </t>
  </si>
  <si>
    <t>Recursos financieros (presupuesto de funcionamiento, recursos de inversión</t>
  </si>
  <si>
    <t xml:space="preserve">Tecnológicos </t>
  </si>
  <si>
    <t>Inconvenientes con el reporte de estadistica con el sistema SIERJU</t>
  </si>
  <si>
    <t>Micrositio de fácil acceso a los documentos propios del Sistema Integrado de Gestión y Control de la Calidad y el Medio Ambiente.</t>
  </si>
  <si>
    <t>Infraestructura física (suficiencia, comodidad)</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</si>
  <si>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</si>
  <si>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</si>
  <si>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</si>
  <si>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</si>
  <si>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</si>
  <si>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</si>
  <si>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</si>
  <si>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</si>
  <si>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</si>
  <si>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</si>
  <si>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</si>
  <si>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</si>
  <si>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</si>
  <si>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</si>
  <si>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</si>
  <si>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</si>
  <si>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</si>
  <si>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</si>
  <si>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</si>
  <si>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</si>
  <si>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</si>
  <si>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</si>
  <si>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</si>
  <si>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</si>
  <si>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</si>
  <si>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</si>
  <si>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</si>
  <si>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</si>
  <si>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</si>
  <si>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</si>
  <si>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</si>
  <si>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</si>
  <si>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</si>
  <si>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</si>
  <si>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</si>
  <si>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</si>
  <si>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</si>
  <si>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</si>
  <si>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</si>
  <si>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</si>
  <si>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</si>
  <si>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</si>
  <si>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</si>
  <si>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</si>
  <si>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</si>
  <si>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</si>
  <si>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</si>
  <si>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</si>
  <si>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</si>
  <si>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</si>
  <si>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</si>
  <si>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</si>
  <si>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</si>
  <si>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</si>
  <si>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</si>
  <si>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</si>
  <si>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</si>
  <si>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</si>
  <si>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</si>
  <si>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</si>
  <si>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</si>
  <si>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</si>
  <si>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</si>
  <si>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</si>
  <si>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</si>
  <si>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</si>
  <si>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</si>
  <si>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</si>
  <si>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</si>
  <si>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</si>
  <si>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</si>
  <si>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</si>
  <si>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</si>
  <si>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</si>
  <si>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</si>
  <si>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</si>
  <si>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</si>
  <si>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</si>
  <si>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</si>
  <si>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</si>
  <si>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</si>
  <si>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</si>
  <si>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</si>
  <si>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</si>
  <si>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</si>
  <si>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</si>
  <si>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</si>
  <si>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</si>
  <si>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</si>
  <si>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</si>
  <si>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</si>
  <si>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</si>
  <si>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</si>
  <si>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</si>
  <si>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</si>
  <si>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</si>
  <si>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</si>
  <si>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</si>
  <si>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</si>
  <si>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</si>
  <si>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</si>
  <si>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</si>
  <si>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</si>
  <si>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Planear con antelación  y  programar  la audiencias según  la complejidad de la audiencia</t>
  </si>
  <si>
    <t>Revisión periódica de las comunicaciones por parte del centro de servicio ante de ser enviadas</t>
  </si>
  <si>
    <t xml:space="preserve">Soporte periódico del área tecnólogica </t>
  </si>
  <si>
    <t>Incumplimiento de las metas establecidas</t>
  </si>
  <si>
    <t>Usuarios, productos y prácticas organizacionales</t>
  </si>
  <si>
    <r>
      <t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t>
    </r>
    <r>
      <rPr>
        <b/>
        <sz val="11"/>
        <color rgb="FF00B050"/>
        <rFont val="Calibri"/>
        <family val="2"/>
        <scheme val="minor"/>
      </rPr>
      <t>4.Carencia de internet y  conectividad adecuada para los  equipos en las sedes judiciales y salas de audiencias.</t>
    </r>
    <r>
      <rPr>
        <sz val="11"/>
        <color theme="1"/>
        <rFont val="Calibri"/>
        <family val="2"/>
        <scheme val="minor"/>
      </rPr>
      <t xml:space="preserve">
5.Desactualización de la información suministrada por el usuario para la debida citación.
</t>
    </r>
  </si>
  <si>
    <r>
      <rPr>
        <b/>
        <sz val="11"/>
        <color rgb="FF00B050"/>
        <rFont val="Calibri"/>
        <family val="2"/>
        <scheme val="minor"/>
      </rPr>
      <t>1. Falta de implementación de modelos operativos de preparación de audiencias (MOPA's) y guías de realización de audiencias para reducir el tiempo de las diligencias.</t>
    </r>
    <r>
      <rPr>
        <sz val="11"/>
        <color theme="1"/>
        <rFont val="Calibri"/>
        <family val="2"/>
        <scheme val="minor"/>
      </rPr>
      <t xml:space="preserve">
</t>
    </r>
    <r>
      <rPr>
        <b/>
        <sz val="11"/>
        <color rgb="FF00B050"/>
        <rFont val="Calibri"/>
        <family val="2"/>
        <scheme val="minor"/>
      </rPr>
      <t>2.Insuficiencia de personal para la carga laboral presentada.</t>
    </r>
    <r>
      <rPr>
        <sz val="11"/>
        <color theme="1"/>
        <rFont val="Calibri"/>
        <family val="2"/>
        <scheme val="minor"/>
      </rPr>
      <t xml:space="preserve">
</t>
    </r>
    <r>
      <rPr>
        <b/>
        <sz val="11"/>
        <color rgb="FF00B050"/>
        <rFont val="Calibri"/>
        <family val="2"/>
        <scheme val="minor"/>
      </rPr>
      <t>3.Incremento de solicitudes vía correo electrónico, reparto de demandas y solicitudes judiciales..</t>
    </r>
    <r>
      <rPr>
        <sz val="11"/>
        <color theme="1"/>
        <rFont val="Calibri"/>
        <family val="2"/>
        <scheme val="minor"/>
      </rPr>
      <t xml:space="preserve">
4.Demora en la entrega del reparto por parte del centro de sevicios
</t>
    </r>
    <r>
      <rPr>
        <b/>
        <sz val="11"/>
        <color rgb="FF00B050"/>
        <rFont val="Calibri"/>
        <family val="2"/>
        <scheme val="minor"/>
      </rPr>
      <t>5.Afectación del orden público, genera mayor demanda y congestión de la justicia.</t>
    </r>
    <r>
      <rPr>
        <sz val="11"/>
        <color theme="1"/>
        <rFont val="Calibri"/>
        <family val="2"/>
        <scheme val="minor"/>
      </rPr>
      <t xml:space="preserve">
</t>
    </r>
  </si>
  <si>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</si>
  <si>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</si>
  <si>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</si>
  <si>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</si>
  <si>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</si>
  <si>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</si>
  <si>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</si>
  <si>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</si>
  <si>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</si>
  <si>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</si>
  <si>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</si>
  <si>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</si>
  <si>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</si>
  <si>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</si>
  <si>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</si>
  <si>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</si>
  <si>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</si>
  <si>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</si>
  <si>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</si>
  <si>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 xml:space="preserve">Carencia en transparencia, etica y valores . </t>
  </si>
  <si>
    <t xml:space="preserve">Posibilidad de actos indebidos de  los servidores judiciales debido a  la carencia en transparencia, etica y valores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</si>
  <si>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</si>
  <si>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Informes de Gestión seguimiento a la contratación, rendición de cuentas, Auditorias Internas, Externas de Control Interno y de entes de control.</t>
  </si>
  <si>
    <r>
      <t xml:space="preserve">1. Falta de implementación del expediente electrónico en todas las dependencias y juzgados
2.Falta de software institucional para el control en el archivo de documentos tanto físicos como virtuales.
</t>
    </r>
    <r>
      <rPr>
        <b/>
        <sz val="11"/>
        <color rgb="FF00B050"/>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
5. Carencia de organización documental</t>
    </r>
  </si>
  <si>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</si>
  <si>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</si>
  <si>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</si>
  <si>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</si>
  <si>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</si>
  <si>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</si>
  <si>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</si>
  <si>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</si>
  <si>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</si>
  <si>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</si>
  <si>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</si>
  <si>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</si>
  <si>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</si>
  <si>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</si>
  <si>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</si>
  <si>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</si>
  <si>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</si>
  <si>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</si>
  <si>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</si>
  <si>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</si>
  <si>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</si>
  <si>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</si>
  <si>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</si>
  <si>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</si>
  <si>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</si>
  <si>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</si>
  <si>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</si>
  <si>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t xml:space="preserve">Asignación de personal por descongestión </t>
  </si>
  <si>
    <t>Seguimientos de control  periódicos para el registro de la información</t>
  </si>
  <si>
    <t>Reportar periódicamente los incidentes de fallas  técnicas de los aplicativos utilizados</t>
  </si>
  <si>
    <t xml:space="preserve">Cambios en la  planeación  y redistribución de funciones asignadas al personal </t>
  </si>
  <si>
    <t>Falencia en la gestión, control y seguimiento del proceso de reparto</t>
  </si>
  <si>
    <t xml:space="preserve">Establecimiento de lineamientos y politicas claras de planeación y revisión del procedimiento establecido del proceso de reparto </t>
  </si>
  <si>
    <t xml:space="preserve">Asignación de personal por descongestión y/o adecuados lineamientos de planeación  y redistribución de funciones asignadas al personal </t>
  </si>
  <si>
    <t>Revisión periódica del administrador del sistema cumpla lo previsto en el Acuerdo que regula el órden de los Despachos para el reparto.</t>
  </si>
  <si>
    <t>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t>
  </si>
  <si>
    <t xml:space="preserve">Inadecuada comunicación de las notificaciones judiciales </t>
  </si>
  <si>
    <t xml:space="preserve">Seguimientos de control  periódicas de las notificaciones judiciales enviadas </t>
  </si>
  <si>
    <t>Revisión permanente de los datos consignados en el acta de reparto para confirmar que coincidan con el expediente.</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</si>
  <si>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</si>
  <si>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</si>
  <si>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</si>
  <si>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</si>
  <si>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</si>
  <si>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</si>
  <si>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</si>
  <si>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</si>
  <si>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</si>
  <si>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</si>
  <si>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</si>
  <si>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</si>
  <si>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</si>
  <si>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</si>
  <si>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</si>
  <si>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</si>
  <si>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</si>
  <si>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</si>
  <si>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</si>
  <si>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</si>
  <si>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</si>
  <si>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</si>
  <si>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</si>
  <si>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</si>
  <si>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</si>
  <si>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</si>
  <si>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</si>
  <si>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</si>
  <si>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</si>
  <si>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</si>
  <si>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</si>
  <si>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</si>
  <si>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</si>
  <si>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</si>
  <si>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</si>
  <si>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</si>
  <si>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</si>
  <si>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</si>
  <si>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</si>
  <si>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</si>
  <si>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</si>
  <si>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</si>
  <si>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</si>
  <si>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</si>
  <si>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</si>
  <si>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</si>
  <si>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</si>
  <si>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</si>
  <si>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</si>
  <si>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</si>
  <si>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</si>
  <si>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</si>
  <si>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</si>
  <si>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</si>
  <si>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</si>
  <si>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</si>
  <si>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</si>
  <si>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</si>
  <si>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</si>
  <si>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</si>
  <si>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</si>
  <si>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Inconsistencias en el reparto</t>
  </si>
  <si>
    <t>Error en las notificaciones judiicales</t>
  </si>
  <si>
    <t>Pérdida de documentos</t>
  </si>
  <si>
    <t>Corrupción</t>
  </si>
  <si>
    <t>Interrupción o demora en el Servicio Público de Administrar  Justicia</t>
  </si>
  <si>
    <t xml:space="preserve">Inexactitud en el registro de la gestion de los procesos misionales y actuaciones administrativa </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</si>
  <si>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</si>
  <si>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</si>
  <si>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</si>
  <si>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</si>
  <si>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</si>
  <si>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</si>
  <si>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</si>
  <si>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Archivo de  control y seguimiento de vencimientos de términos</t>
  </si>
  <si>
    <t>DESPACHO JUDICIAL</t>
  </si>
  <si>
    <t xml:space="preserve">PROCESOS </t>
  </si>
  <si>
    <t>Disposición de un grupo reducido de partes o sujetos procesales (2 funcionarios), como fiscales, Defensores públicos y defensores de Familia, lo que limita la programación y realización de las audiencias por los despachos judiciales.</t>
  </si>
  <si>
    <t>No realización de los Seguimientos a las Sanciones</t>
  </si>
  <si>
    <t>Inadecuada realización de los seguimientos a las sanciones</t>
  </si>
  <si>
    <t>Posibilidad de incumplimiento de las metas establecidas debido al inadecuado seguimientos de las sanciones</t>
  </si>
  <si>
    <t>Seguimientos de control  periódicas de las sanciones sujetas de seguimiento</t>
  </si>
  <si>
    <t xml:space="preserve">Revisión permanente de recepción de correos electrónicos por la Asistente Soical y actualización de datos de las partes </t>
  </si>
  <si>
    <t>Verificación de recepción de correos electrónicos por la Asistente Social y demás datos con información de contactos</t>
  </si>
  <si>
    <t xml:space="preserve">Seguimiento, Verificación y Control de las sanciones impuestas y su cumplimiento </t>
  </si>
  <si>
    <t>No realización de las Audiencias Programadas</t>
  </si>
  <si>
    <t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t>
  </si>
  <si>
    <t>Desconocimiento de los lineamientos calidad y normatividad vigente de calidad</t>
  </si>
  <si>
    <t xml:space="preserve">
Divulgación de programas, guías y procedimientos del Plan de Gestión Ambiental, además del  acompañamiento y/o seguimiento a implementación del  Acuerdo No. PSAA14-10161, "Por el cual se actualiza el Sistema Integrado de Gestión y Control de la Calidad creado mediante Acuerdo PSAA07-3926 de 2007 y se establece el SIGCMA -".
</t>
  </si>
  <si>
    <t>Listas de asistencia de las sensibilización y capacitaciones charlas del Sistema de Gestión de la Callidad</t>
  </si>
  <si>
    <t xml:space="preserve">Actas de reunión donde se ratifica el compromiso de la Alta Dirección, para la implementación, mantenimiento y fortalecimiento del Sistema de Gestión de la calidad en la Rama Judicial por medio de revisiones y seguimiento periódico por medio de los Comites del SIGCMA y reuniones de la Alta Dirección  </t>
  </si>
  <si>
    <t>SeguImiento y control a Resultados  de las Auditorías Internas del SIGCMA (Informe de Auditorias Interna )</t>
  </si>
  <si>
    <t xml:space="preserve">1. </t>
  </si>
  <si>
    <t xml:space="preserve">                            </t>
  </si>
  <si>
    <t>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t>
  </si>
  <si>
    <t>Juez</t>
  </si>
  <si>
    <t>Con las actividades realizadas, se evitó que  el riesgo se materializara</t>
  </si>
  <si>
    <t>Realizar Actividades tendientes a garantizar y fortalecer la efectividad de los controles estipulados para evitar la materialización del riesgo y dejar constancia de dichas actividades realizadas en los seguimientos trimestrales</t>
  </si>
  <si>
    <t>Descertificación</t>
  </si>
  <si>
    <t>GESTIÓN DE ACCIONES CONSTITUCIONALES, GESTIÓN DE PROCESOS PENALES PARA ADOLESCENTES, GESTIÓN ADMINISTRATIVA Y GESTIÓN DOCUMENTAL</t>
  </si>
  <si>
    <t>JUZGADOS Y CENTRO DE SERVICIOS JUDICIALES DEL SISTEMA DE RESPONSABILIDAD PENAL PARA ADOLESCENTES DE MONTERÍA</t>
  </si>
  <si>
    <t>N/A</t>
  </si>
  <si>
    <t>No realización de audiencias, de notificaciones derivadas de la Atención de Acciones Contitucionales y de Audiencias,  del Seguimiento a las Sanciones  por factores atribuibles a las partes interesadas externas (no traslados a las sedes judiciales de manera presencial, desconocimiento de las partes en el usoTics, no asistencia de las partes procesales necesarias en el proceso,  por falta de suministro de contactos actualizados (Ciudadania en general, fiscalia, defensoria, ICBF) o que estos estén errados o porque no dispongan de los mismos (Direcciones Físicas, líneas telefónicas)</t>
  </si>
  <si>
    <t>Mayor nivel de cumplimiento y realización de las etapas procesales ante el cambio cultural orientado a un mayor uso de las tecnologías de la información y las telecomunicaciones.</t>
  </si>
  <si>
    <t>Accesibilidad a nuevas herramientas virtuales, que facilitan el acceso a la información, la optimización del tiempo y contribuyen a la disminución de los consumos de papel</t>
  </si>
  <si>
    <t>Encuentro nacional e internacional del SIGCMA</t>
  </si>
  <si>
    <t xml:space="preserve">Congestión judicial derivada de la no realización de audiencias programadas por causas asociadas a las partes interesadas externas </t>
  </si>
  <si>
    <t xml:space="preserve">Apoyo del Centro de Servicios Judiciales en el agendamientoy citación a las audiencias. </t>
  </si>
  <si>
    <t>Deficiencia en el  mantenimiento de la pagina web de la Rama Judicial</t>
  </si>
  <si>
    <t>Desconocimiento del Plan de Gestión Ambiental que aplica para la Rama Judicial Acuerdo PSAA14-10160</t>
  </si>
  <si>
    <t>Ausencia de indicadores ambientales establecidos en los programas de gestión del Acuerdo PSAA14-10160</t>
  </si>
  <si>
    <t xml:space="preserve">Registro de las estadisticas Sistema Sierju-BI
Consolidar y reportar las estadisticas trimestralmente  en la plataforma Sierju- BI y revisar y atender las inconsistencias de las estadísticas reportadas </t>
  </si>
  <si>
    <t>Planificación  y Gestión de audiencias
Dar celeridad a los procesos mediante la aplicación de metodos que optimicen los recursos en la realización de audiencias y el trámite de los procesos.
Instar a las demás entidades del SRPA para que esten en la capacidad de responder ante la demanda eventual de mas funcionarios, para la realización de audiencias</t>
  </si>
  <si>
    <t>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t>
  </si>
  <si>
    <t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t>
  </si>
  <si>
    <t>Posibilidad de incumplimiento de las metas establecidas debido  a repartos extemporáneos y/o asignaciones erradas en el mismo</t>
  </si>
  <si>
    <t>Revisión  periódica de las compensaciones de reparto correspondientes y del reparto de los Procesos Penales para Adolescentes entre los Despachos competentes, dentro del término establecido. .</t>
  </si>
  <si>
    <t xml:space="preserve">Posibilidad de incumplimiento de las metas establecidas debido  a la inadecuada comunicación de las notificaciones judiciales </t>
  </si>
  <si>
    <t xml:space="preserve">Seguimientos de control  periódicos de las notificaciones judiciales enviadas </t>
  </si>
  <si>
    <t xml:space="preserve">Revisión permanente de recepción de correos electrónicos y actualización de datos de las partes </t>
  </si>
  <si>
    <t xml:space="preserve">Verificación de recepción de correos electrónicos </t>
  </si>
  <si>
    <t>Coordinador Centro de Serviicos</t>
  </si>
  <si>
    <r>
      <t xml:space="preserve">1. Errores en la información registrada en el aplicativo Justicia XXI WEB y el expediente digital
</t>
    </r>
    <r>
      <rPr>
        <b/>
        <sz val="11"/>
        <color rgb="FF00B050"/>
        <rFont val="Calibri"/>
        <family val="2"/>
        <scheme val="minor"/>
      </rPr>
      <t xml:space="preserve">2.Insuficiencia de personal para la carga laboral presentada. 
</t>
    </r>
    <r>
      <rPr>
        <sz val="11"/>
        <color theme="1"/>
        <rFont val="Calibri"/>
        <family val="2"/>
        <scheme val="minor"/>
      </rPr>
      <t xml:space="preserve">3.Fallas en la funcionalidad de los aplicativos    
4.Incremento de solicitudes  por la  alta demanda judiciales 
5.Inadecuado control de verificación del registro de la información </t>
    </r>
  </si>
  <si>
    <t>Revisión y validación de la información por parte de los Juzgados, Consejo Seccional, las  Unidades de Desarrollo y Análisis Estadístico</t>
  </si>
  <si>
    <t xml:space="preserve">Realizar Actividades tendientes a evitar la materialización de este riesgo, como socializar la normatividad vigente y abordar sobre la importancia de los valoreS éticos, la transparencia y anticorrupción en reuniones del equipo de trabajo </t>
  </si>
  <si>
    <t>Posibilidad de Incumpliemiento en las Metas Establecidas por Desconocimiento de los lineamientos calidad y normatividad vigente de calidad</t>
  </si>
  <si>
    <t>1. Seguimiento a la Realización de Audiencias, revisando el desempeño del grupo de soporte técnico y Planeación de Audiencias en Actas de Reunión del Comité General del Centro de Servicios Judiciales del SRPA de Montería
2. Revisar y Verificar, antes de agendar y notificar las audiencias, que la solicitud esté debidamente diligenciada, que este fijada para un día y hora hábil y que corresponda a los horarios establecidos para los juzgados de control de Garantías y de Conocimiento, considerar las limitaciones de talento humano y recursos como técnicos y tecnológicos, así mismo que la duración promedio de la audiencia solicitada, permita agendarla en el espacio de tiempo solicitado, tanto por parte del Escribiente del Circuito, como por parte del Coordinador del Centro de Servicios.</t>
  </si>
  <si>
    <t>Con las actividades realizadas, se evitó que  el riesgo se volviera a materializar.</t>
  </si>
  <si>
    <t>1. Seguimiento al desempeño de los Citadores, respecto de las Notificaciones Judiciales,  en Actas de Reunión del Comité General del Centro de Servicios Judiciales del SRPA de Montería.
2. Revisión y verificación semanal por parte del Coordinador, el Escribiente y los Citadores del Centro de Servicios, así como por parte de los Secretarios y Oficiales Mayores de los Juzgados, de que las actuaciones de las notificaciones registradas, es los expedientes digitales esten completas y actualizadas.</t>
  </si>
  <si>
    <t xml:space="preserve">1. Seguimiento al desempeño de la Asistente Social, respecto de los Seguimientos a las Sanciones,  en Actas de Reunión del Comité General del Centro de Servicios Judiciales del SRPA de Montería, por parte del Coordinador del Centro de Servicios.
2. Revisión y Control por parte del Juez del Circuito a los seguimientos realizados a los adolescentes sancionados, por parte de la Asistente Social del Centro de Servicios </t>
  </si>
  <si>
    <t xml:space="preserve">1. Seguimiento al desempeño del Técnico en Sitemas, el Citador Designado para Apoyo de Oficina y el Escribiente del Circuito, respecto de los Repartos Solicitados y Realizados, en Actas de Reunión del Comité General del Centro de Servicios Judiciales del SRPA de Montería.
2. Uso exclusivo de la cuenta de correo electrónico repartoprocesoscsmon@cendoj.ramajudicial.gov.co para la recepción y trámite de los repartos de procesos penales para adolescentes por parte del servidor del grupo de repartos de turno
3. Seguimiento y control del Coordinador del Centro de Servicios, verificando a diario que se le dé un trámite oportuno a todas las solicitudes que se reciban de la Fiscalía y los Defensores, así como cuando los procesos finalizan su etapa de control de garantías y deben pasar a conocimiento por reparto.
4. Apoyo de los Juzgados en el sentido que, una vez finalicen las actuaciones de garantías de cada proceso penal en sus respectivos despachos, notifiquen al Centro de Servicios que las actuaciones han sido cargadas en las respectivas carpetas de los expedientes digitales, indicando si el adolescente se allano a cargos o no,  si sobre el proceso se solicitó apelación o cualquier actuación relevante que requiera del conocimiento y respuesta del centro de servicios.  </t>
  </si>
  <si>
    <t xml:space="preserve">1. Realizar un examen y verificación del cumplimiento de los procedimientos ACCIONES CONSTITUCIONALES y PROCESOS PENALES PARA ADOLESCENTES, y los responsables de ejecutarlos son el juez y de los empleados del juzgado.                                    
2. Organizar diariamente el expediente digital de las acciones constitucionales y de los procesos penales para adolescentes y registrar sus actuaciones en debida forma en los radicadores y en el sistema TYBA.                                       
3. Planeación y organización de las actividades para el registro efectivo de las actuaciones de las acciones constitucionales y los procesos penales para adolescentes .     </t>
  </si>
  <si>
    <t xml:space="preserve">1. La celebración de audiencias y las citaciones con el cumplimiento de los términos judiciales establecidos en la Ley.             
2. El Uso de herramientas tecnológicas como el correo electrónico, TYBA y la carpeta con los expedientes digitales, permite facilitar la emisión de las decisiones judiciales en los términos legales.                                                                    
3. Concretar las actuaciones a fin de aumentar el rendimiento del trabajo y realizar una division equitativa del trabajo. </t>
  </si>
  <si>
    <t xml:space="preserve">1. Uso del expediente digital y trámite de admisión de forma inmediata de las acciones y procesos penales para adolescentes.                                                    
2. Registro y organización diaria, en Tyba y en la carpeta compartida del juzgado, de las actuaciones ,memoriales y documentos presentados dentro de las acciones constitucionales y procesos penales para adolescentes , la cual está administrada por todos los empleados de cada juzgado y del Centro de Servicios.                                                        </t>
  </si>
  <si>
    <t xml:space="preserve">1. Control interno de los repartos, los procesos penales para adolescentes y acciones constitucionales con el fin de garantizar un tramite igualitario y sin lugar a discriminaciones.                                         
2. Dar trámite a las actuaciones judiciales conforme a su turno, respetando el orden de llegada y de prelación.                                                         
3. Fomentar el uso de las buenas practicas .                                                         
4. Vigilar  que se garantice un comportamiento ético por parte de los empleados de los juzgados y el centro de servicios y se brinde transparencia en las actuaciones adelantadas en las acciones constitucionales y los procesos penales para adolescentes.  </t>
  </si>
  <si>
    <t>1. En los juzgados y el Centro de Servicios del SRPA de Montería se aporta al mejoramiento del medio ambiente a través de la disminución en el uso de tóner y papel y el ahorro y uso eficiente del agua y el servicio de energía eléctrica, como consecuencia de la implementación de la digitalización de expedientes y desarrollo de las actividades por medios virtuales (realización de audiencias, reuniones, eventos etc.).                                                      
2. Organización y planificacion del trabajo para lograr espacios para formacion y capacitación de temas relacionados con el Sistema de Gestión Ambiental.</t>
  </si>
  <si>
    <t>1. Motivacion constante para el cumplimiento de las metas y objetivos planteados.                                                      
2. Programar un espacio para la solcializacion de los logros y deficiencias de las tareas de los juzgados y el centro de servicios.                                   
3. Participacion activa de las reuniones de los Comités de Liíideres y de Profesionales Enlace del SIGCMA del SRPA de Montería.                       
4. Asistencia a reuniones y Capacitaciones Programadas por la Coordinación Nacional del SICGMA
5. Preparación y Presentación de las auditorias Internas y Externas de Calidad por parte de los servidores del SRPA de Montería.                                             
6. Revisión de los Informes de Auditoria Interna y Externa y diseño e implementación de las acciones a que haya lugar.</t>
  </si>
  <si>
    <t xml:space="preserve">1. Darle continuidad a la prestación del servicio de administrar justicia y atención al público mientras las condiciones de seguridad, de orden público, las condiciones climáticas y naturales lo permitan.                                                           
2. Uso permanente de herramientas tecnológicas como correos electrónicos, líneas telefónicas y redes sociales como complemento, o único medio según las circunstancias, en la atención al público. 
3. Maximizar los beneficios del teletrabajo, que no hacen necesario el desplazamiento de los servidores desde su casa hasta las sedes judiciales y posibilita realizar las funciones desde donde esten dispuestas las condiciones necesarias, cuando no lo esten en el lugar de trabajo.                                         
4.  Celebración de audiencias virtuales.                                                       </t>
  </si>
  <si>
    <t>ANÁLISIS DE CONTEXTO</t>
  </si>
  <si>
    <t>CONSEJO SECCIONAL/DIRECCIÓN SECCIONAL DE ADMINISTRACIÓN JUDICIAL Y/O DISTRITO JUDICIAL SEGÚN SEA EL CASO</t>
  </si>
  <si>
    <t xml:space="preserve">DEPENDENCIA ADMINISTRATIVA O JUDICIAL CERTIFICADA </t>
  </si>
  <si>
    <t>OBJETIVO DE LOS PROCESOS</t>
  </si>
  <si>
    <t>MAPA DE PROCESOS CONSEJO SUPERIOR DE LA JUDICATURA</t>
  </si>
  <si>
    <t>PROCESOS DEPENDENCIA JUDICIALES CERTIFICADAS</t>
  </si>
  <si>
    <r>
      <rPr>
        <u/>
        <sz val="8"/>
        <rFont val="Azo Sans Medium"/>
      </rPr>
      <t>Garantizar</t>
    </r>
    <r>
      <rPr>
        <sz val="8"/>
        <rFont val="Azo Sans Medium"/>
      </rPr>
      <t xml:space="preserve"> oportunamente el cumplimiento de los derechos fundamentales de los usuarios,  cuando éstos resulten amenazados o vulnerados por la acción u omisión de cualquier autoridad pública o de los particulares según sea el caso, a partir de la aplicación de los instrumentos contemplados en la Constitución y la Ley.
</t>
    </r>
    <r>
      <rPr>
        <u/>
        <sz val="8"/>
        <rFont val="Azo Sans Medium"/>
      </rPr>
      <t>Garantizar</t>
    </r>
    <r>
      <rPr>
        <sz val="8"/>
        <rFont val="Azo Sans Medium"/>
      </rPr>
      <t xml:space="preserve"> los derechos fundamentales y procesales de las partes e intervinientes a través de los mecanismos que se establezcan en la Ley, con el fin de administrar justicia
</t>
    </r>
    <r>
      <rPr>
        <u/>
        <sz val="8"/>
        <rFont val="Azo Sans Medium"/>
      </rPr>
      <t>Realizar</t>
    </r>
    <r>
      <rPr>
        <sz val="8"/>
        <rFont val="Azo Sans Medium"/>
      </rPr>
      <t xml:space="preserve"> por parte de los servidores del Centro de Servicios Judiciales del SRPA de Montería los Repartos, La Planeación de las Audiencias, las Notificaciones derivadas de las Acciones Constitucionales y los Procesos Penales para adolescentes y el Seguimiento a las Sanciones, satisfaciendo las necesidades de las partes interesadas internas y externas, con el compromiso de mejorar continuamente el sistema de gestión de calidad y garantizando la debida documentación, la estandarización y trazabilidad, de conformidad con el Acuerdo PSAA09-5910 de 2009, la constitución y la ley.
</t>
    </r>
    <r>
      <rPr>
        <u/>
        <sz val="8"/>
        <rFont val="Azo Sans Medium"/>
      </rPr>
      <t>Definir</t>
    </r>
    <r>
      <rPr>
        <sz val="8"/>
        <rFont val="Azo Sans Medium"/>
      </rPr>
      <t xml:space="preserve"> y 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t>
    </r>
  </si>
  <si>
    <t>FACTORES TEMÁTICOS</t>
  </si>
  <si>
    <t>Político (cambios de gobierno, legislación, políticas públicas, regulación)</t>
  </si>
  <si>
    <t>Cambio de Normatividad y Regulaciones Expedidas por el Gobierno Nacional o el Congreso de la Republica que afecten la administración de Justicia.</t>
  </si>
  <si>
    <t>Ley 2213 de 2022,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</si>
  <si>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Económicos y Financieros (disponibilidad de capital, liquidez, mercados financieros, desempleo, competencia)</t>
  </si>
  <si>
    <t>Sociales  y culturales (cultura, religión, demografía, responsabilidad social, orden público)</t>
  </si>
  <si>
    <t>Interrupción del servicio público de Administrar Justicia a causa del conflicto armado de la región.</t>
  </si>
  <si>
    <t xml:space="preserve">Incremento de la credibilidad y confianza en la administración de justicia al implementar y certificar sus Sistemas de Gestión. 
</t>
  </si>
  <si>
    <t>Interrupción del servicio público de Administrar Justicia a causa del pandemias y sus variantes.</t>
  </si>
  <si>
    <t>Visibilizacion de la Administración de Justicia  entre los actores no formales de la justicia (Grupos y minorías Indígenas, género)</t>
  </si>
  <si>
    <t>Interrupción del servicio público de Administrar Justicia por razones de orden público</t>
  </si>
  <si>
    <t xml:space="preserve">Limitaciones en  la movilidad asociados a factores del orden público </t>
  </si>
  <si>
    <t>Aumento de la demanda de Justicia a causa de la problemática social y/u otros factores</t>
  </si>
  <si>
    <t>Amenazas a servidores judiciales en razón al ejercicio de sus funciones.</t>
  </si>
  <si>
    <t xml:space="preserve">Afectaciones a la infraestructura física de las sedes Judiciales y Administrativas </t>
  </si>
  <si>
    <t>Tecnológicos (desarrollo digital, avances en tecnología, acceso a sistemas de información externos, gobierno en línea)</t>
  </si>
  <si>
    <t>Perdida o hackeo de información derivada de ataques cibernéticos</t>
  </si>
  <si>
    <t>Marco regulatorio del  MINTICs, para la gobernanza, gobernabilidad y transformación digital</t>
  </si>
  <si>
    <t xml:space="preserve">Indisponibilidad y/o colapso de la infraestructura tecnológica </t>
  </si>
  <si>
    <t>Desarrollo de alianzas estratégicas para el fortalecimiento del servicio público de administración de justicia, a través de las TICs</t>
  </si>
  <si>
    <t xml:space="preserve">Afectación de la prestación del servicio de conectividad </t>
  </si>
  <si>
    <t>Generar espacios donde se realicen acuerdo interinstitucionales para poder consultar información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</si>
  <si>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</si>
  <si>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t>
  </si>
  <si>
    <t>Normas expedidas que afecten el desarrollo de las etapas propias de los procesos</t>
  </si>
  <si>
    <t>Actualización del marco normativo que afecte de manera directa o indirecta la función pública de administrar justicia.</t>
  </si>
  <si>
    <t>Ambientales (emisiones y residuos, energía, catástrofes naturales, desarrollo sostenible)</t>
  </si>
  <si>
    <t>Fenómenos naturales (Inundación, quema de bosques, sismo, vendavales, epidemias y plagas)</t>
  </si>
  <si>
    <t>Aumento de los impactos ambientales negativos por pandemias</t>
  </si>
  <si>
    <t>FORTALEZAS(Factores específicos)</t>
  </si>
  <si>
    <t>Estratégicos (direccionamiento estratégico, planeación institucional, liderazgo, trabajo en equipo)</t>
  </si>
  <si>
    <t>No realización oportuna del plan de acción, matriz de riesgos y demás documentos del SIGCMA, con su seguimiento correspondiente en los periodos establecidos,  conforme a los lineamientos emitidos desde el despacho de la Magistrada Líder del SIGCMA y la Coordinación Nacional del SIGCMA</t>
  </si>
  <si>
    <t>Contar con el Plan Sectorial de Desarrollo de la Rama Judicial</t>
  </si>
  <si>
    <t xml:space="preserve">Falta de socialización de estrategias con las dependencias para fomentar el trabajo colaborativo para la implementación del Plan Estratégico de Transformación Digital (PETD) de la Rama Judicial </t>
  </si>
  <si>
    <t>Socialización de buenas prácticas de la gestión judicial en el contexto internacional a través de la CICAJ o eventos de Cumbre</t>
  </si>
  <si>
    <t>Falta de conocimiento y compromiso respecto del SIGCMA por parte de la totalidad de servidores del SRPA de Montería</t>
  </si>
  <si>
    <t>Mantenimiento y ampliación de SIGCMA en los esquemas que se encuentra certificados la Rama Judicial</t>
  </si>
  <si>
    <t>Definición de roles y responsabilidades de los  líderes de proceso para el funcionamiento del SIGCMA</t>
  </si>
  <si>
    <t>Contar con la Norma Técnica de Calidad Actualizada NTC 6256:2021 y GTC 286 2021</t>
  </si>
  <si>
    <t>El compromiso de la Alta Dirección y de los líderes de proceso para ampliar, mantener y mejorar el SIGCMA</t>
  </si>
  <si>
    <t>Personal (competencia del personal, disponibilidad, suficiencia, seguridad y salud  en el trabajo)</t>
  </si>
  <si>
    <t>No contar con el recurso humano suficiente y necesario para responder a la demanda de Justicia</t>
  </si>
  <si>
    <t>Personal integrado por servidores judiciales de alto nivel profesional y capacitado para llevar a cabo las funciones asignadas</t>
  </si>
  <si>
    <t>Servidores Judiciales con comorbilidades y/o enfermedades laborales</t>
  </si>
  <si>
    <t>Extensión en los horarios laborales de trabajo en casa y presencial, que afecta el bienestar físico, mental y emocional en los servidores judiciales y su entorno familiar</t>
  </si>
  <si>
    <t>Desarrollo y fortalecimiento de competencias de los servidores judiciales en modelos de gestión</t>
  </si>
  <si>
    <t xml:space="preserve">Carencia  de manuales  de funciones y procedimientos  para los servidores Judiciales </t>
  </si>
  <si>
    <t>Mejor prestación del servicio de administración de justicia debido a la implementación de buenas practicas en bioseguridad definidos por la Rama Judicial</t>
  </si>
  <si>
    <t>Debilidad en los procesos de inducción y reinducción de los servidores judiciales</t>
  </si>
  <si>
    <t>Fortalecimiento de los concursos de méritos para ingreso de la Rama Judicial</t>
  </si>
  <si>
    <t>Debilidad para el fortalecimiento de competencias propias en el desarrollo de las actividades asignadas</t>
  </si>
  <si>
    <t>El desarrollo de competencia a través de procesos de sensibilización, capacitación y formación en modelo de gestión para el desarrollo de competencias de los servidores judiciales.</t>
  </si>
  <si>
    <t>Proceso (capacidad, diseño, ejecución, proveedores, entradas, salidas, gestión del conocimiento)</t>
  </si>
  <si>
    <t xml:space="preserve">Resistencia por parte de algunos servidores judiciales a implementar la gestión de conocimiento para la gestión del cambio en lo relativo al SIGCMA, a modelos de gestión, implementación de PETD, ambiental, seguridad y salud en el trabajo, seguridad de la información, normas antisoborno, normas de bioseguridad, entre otras.  </t>
  </si>
  <si>
    <t>Actualización de la plataforma estratégica para responder a los cambios normativos y legales</t>
  </si>
  <si>
    <t>Falta de tiempo para acceder a la formación de  interés, tales como: Sensibilizaciones, cursos, talleres,  capacitaciones, diplomados, entre otros</t>
  </si>
  <si>
    <t xml:space="preserve">Aplicabilidad de la Gestión del conocimiento generada por las experiencias de los servidores judiciales documentada en instructivos y guías
</t>
  </si>
  <si>
    <t>Debilidad en la retroalimentación de la evaluación  realizada a los proveedores y contratistas del producto o servicio entregado</t>
  </si>
  <si>
    <t>Falencias del proveedor (Operador Postal) en la comunicación y notificación para sectores rurales de la ciudad y otros municipios del país, que impiden la notificación física a estos destinos, por cuanto la entidad contratada por el nivel central (Operador Postal), no garantiza la efectividad del servicio para tales zonas, dificultando la realización de audiencias, notificaciones derivadas de la atención de Acciones Constitucionales, notificacions de Audiencias y Seguimiento a Sanciones</t>
  </si>
  <si>
    <t>Debilidad de la plataforma tecnológica a nivel nacional de  software y hardware en las sedes administrativas y judiciales</t>
  </si>
  <si>
    <t>Falta de apropiación y aplicación del conocimiento y de las buenas prácticas en los avances tecnológicos</t>
  </si>
  <si>
    <t xml:space="preserve">Capacitación para el uso de herramientas tecnológicas  </t>
  </si>
  <si>
    <t>Limitación en formación en tecnologías de la información y la comunicación aplicadas al desarrollo de la gestión Judicial estableciendo las diferencias entre: Transformación digital, digitalización, expediente digital y estrategias para la digitalización</t>
  </si>
  <si>
    <t>Fallas de conectividad para la realización de las actividades propias del proceso.</t>
  </si>
  <si>
    <t xml:space="preserve">Falta de cobertura tecnológica en las sedes judiciales </t>
  </si>
  <si>
    <t>Falencias en la articulación con los modelos gobernanza de Tecnologías de la Información (TI) en la entidad</t>
  </si>
  <si>
    <t>Carencia del software de gestión para el manejo integral de la información.</t>
  </si>
  <si>
    <t>Falta de  comunicación asertiva entre los diferentes actores para la articulación de proyectos tecnológicos</t>
  </si>
  <si>
    <t>Debilidad en la generación de estrategias articuladas para la digitalización entre los proveedores y las dependencias Judiciales y Administrativas</t>
  </si>
  <si>
    <t xml:space="preserve">Documentación (actualización, coherencia, aplicabilidad) </t>
  </si>
  <si>
    <t>Los documentos actuales no están alineados al PETD 2021-2025</t>
  </si>
  <si>
    <t>La estandarización de la plataforma estratégica del SIGCMA y documentos impartidos  desde la Coordinación Nacional del SIGCMA para la mejor prestación del servicio</t>
  </si>
  <si>
    <t>Falta de comunicación y socialización de tablas de retención documental</t>
  </si>
  <si>
    <t>Debilidad en  la estandarización de tablas de retención documental</t>
  </si>
  <si>
    <t>Falta de  documentacion respecto de las competencias y funciones  de los servidores judiciales</t>
  </si>
  <si>
    <t>Sedes Judiciales arrendadas, en comodato y propias que no cuentan con las condiciones mínimas de seguridad para los servidores judiciales, contratistas y usuarios de la justicia según la normatividad vigente</t>
  </si>
  <si>
    <t>Cumplimiento del plan de infraestructura de la Rama Judicial</t>
  </si>
  <si>
    <t>Elementos de trabajo (papel, equipos, herramientas)</t>
  </si>
  <si>
    <t>Falta de modernización y mantenimiento del mobiliario con que cuenta la Rama Judicial</t>
  </si>
  <si>
    <t>Uso adecuado de los elementos de trabajo</t>
  </si>
  <si>
    <t>Actualización permanente de la plataforma tecnológica de la Rama Judicial para el cumplimiento del PETD</t>
  </si>
  <si>
    <t>Comunicación Interna (canales utilizados y su efectividad, flujo de la información necesaria para el desarrollo de las actividades)</t>
  </si>
  <si>
    <t>Uso deficiente de las herramientas de comunicación establecidas en el plan de comunicaciones</t>
  </si>
  <si>
    <t>Elaboración y seguimiento del Plan de Comunicaciones</t>
  </si>
  <si>
    <t>Desaprovechamiento de canales de comunicaciones, para generar mayor información a las partes interesadas</t>
  </si>
  <si>
    <t>Implementación de estrategias y mecanismos para el fortalecimiento de la atención al usuario</t>
  </si>
  <si>
    <t>Fortalecimiento de la pagina web institucional y mecanismos de comunicación</t>
  </si>
  <si>
    <t>Uso adecuado del micrositio asignado al Consejo Seccional de la Judicatura</t>
  </si>
  <si>
    <t>Uso adecuado de los correos electrónicos</t>
  </si>
  <si>
    <t>Uso adecuado del aplicativo SIGOBIUS</t>
  </si>
  <si>
    <t>Fortalecimiento para el tratamiento de PQRS</t>
  </si>
  <si>
    <t>Uso adecuado de la imagen corporativa y los logos en los cuales se encuentra certificada la Rama Judicial</t>
  </si>
  <si>
    <t>Ambientales</t>
  </si>
  <si>
    <t>Disminución en el uso de papel, toners y demás elementos de oficina al implementar el uso de medios tecnológicos</t>
  </si>
  <si>
    <t>Participación virtual es los espacios  de sensibilización ambiental, como el Día SIGCMA</t>
  </si>
  <si>
    <t>Baja implementación en sistemas ahorradores de agua  y energía en sedes judiciales y administrativas</t>
  </si>
  <si>
    <t>Mantener la certificación operaciones bioseguras: Sellos de bioseguridad huella de confianza</t>
  </si>
  <si>
    <t>Falta en la separación adecuada de residuos en la fuente </t>
  </si>
  <si>
    <t>Formación de Auditores en modelos de gestión en los esquemas en los que se encuentran certificada la Rama Judicial.</t>
  </si>
  <si>
    <t xml:space="preserve"> </t>
  </si>
  <si>
    <t>Desconocimiento por parte de los brigadistas, servidores judiciales y contratistas de las acciones necesarias para actuar ante una emergencia ambiental</t>
  </si>
  <si>
    <t>Implementación de buenas practicas tendientes a la protección del medio ambiente</t>
  </si>
  <si>
    <t>ESTRATEGIAS</t>
  </si>
  <si>
    <t xml:space="preserve">Desarrollar el plan de formación de la Escuela Judicial para el fortalecimiento de competencias de los servidores judiciales </t>
  </si>
  <si>
    <t>1, 17</t>
  </si>
  <si>
    <t>1, 10</t>
  </si>
  <si>
    <t>6, 9, 11</t>
  </si>
  <si>
    <t>9, 12, 13, 18, 19</t>
  </si>
  <si>
    <t xml:space="preserve">Plan de acción </t>
  </si>
  <si>
    <t xml:space="preserve">Asistir y participar activamente en los procesos de sensibilización, capacitación y formación en los procesos SIGCMA </t>
  </si>
  <si>
    <t>1, 3, 10, 11, 25</t>
  </si>
  <si>
    <t>2, 3, 4, 5, 6, 7, 9, 12, 18, 19</t>
  </si>
  <si>
    <t>Realizar seguimiento al plan de acción y realizar el reporte oportuno</t>
  </si>
  <si>
    <t>1, 10, 25</t>
  </si>
  <si>
    <t>Implementar mecanismos para la retroalimentación de las  partes interesadas</t>
  </si>
  <si>
    <t>2, 3, 4, 5, 6, 7,
8, 9, 11, 12, 13, 14, 15, 18, 19</t>
  </si>
  <si>
    <t>1, 2, 3, 4, 7, 8,
 9</t>
  </si>
  <si>
    <t>12, 13, 15, 18, 
19, 31, 32</t>
  </si>
  <si>
    <t>15, 16, 17, 23, 
24, 25, 26, 27, 28, 29, 30</t>
  </si>
  <si>
    <t>Mantener, actualizar y documentar  el Sistema Integrado de Gestión SIGCMA, en el contexto especifico al igual que los manuales de funciones de los servidores de los Juzgados y el Centro de Servicios para facilitar transiciones o cambios de personal y realizar la inducción del personal nuevo y reinducción al personal existente que lo requiera</t>
  </si>
  <si>
    <t>1, 2</t>
  </si>
  <si>
    <t>1, 3, 6, 7, 8. 9, 10, 25, 28, 31</t>
  </si>
  <si>
    <t>1, 3, 4, 5, 6, 7, 8, 11, 14, 18, 19</t>
  </si>
  <si>
    <t>Solicitar apoyo al CENDOJ para realización de capacitaciones en tablas de retención documental (TRD)</t>
  </si>
  <si>
    <t>2, 10, 11, 17, 25, 26, 27</t>
  </si>
  <si>
    <t>Hacer uso adecuado de la información y de las herramientas tecnológicas dispuestas para la prestación del servicios</t>
  </si>
  <si>
    <t>2, 3, 4, 5, 6, 7,
8, 9, 11, 12, 15, 18, 19</t>
  </si>
  <si>
    <t>1, 2, 3, 4, 5, 6,
7, 8, 9</t>
  </si>
  <si>
    <t>2, 5, 6, 10, 11, 13, 15, 16, 17, 18, 19, 20, 21, 22, 23, 24, 31, 32</t>
  </si>
  <si>
    <t>15, 16, 17, 21, 
24, 25, 26, 27, 28, 29, 30</t>
  </si>
  <si>
    <t>Motivar a los servidores judiciales en la Implementación del plan de gestión ambiental en cada sede administrativa o judicial</t>
  </si>
  <si>
    <t>3, 10, 11, 25, 29, 33, 34, 35, 36, 37</t>
  </si>
  <si>
    <t>2, 31, 32, 33, 34, 35</t>
  </si>
  <si>
    <t>Realizar identificación y cumplimiento de los requisitos legales y reglamentarios</t>
  </si>
  <si>
    <t>1, 6, 8, 9</t>
  </si>
  <si>
    <t>1, 3, 4, 10</t>
  </si>
  <si>
    <t>4, 6, 7, 8, 9, 18, 19, 29, 30</t>
  </si>
  <si>
    <t>10, 13, 20, 21, 
30</t>
  </si>
  <si>
    <t>15, 18, 19, 20, 21, 22, 23, 24</t>
  </si>
  <si>
    <t>2, 3, 4, 5, 6,
 7 , 8, 9, 10</t>
  </si>
  <si>
    <t>1, 2, 4, 5, 6, 7, 
8, 9</t>
  </si>
  <si>
    <t>13, 14, 15, 18, 19, 20, 21, 22, 23, 24, 31, 32</t>
  </si>
  <si>
    <t>10, 15, 16, 17, 
24, 25, 26, 27, 28, 29, 30</t>
  </si>
  <si>
    <t>Planificación y Gestión de los Repartos, las Notificaciones y el Seguimiento a las sanciones
Gestionar la realización efectiva, por parte de los servidores del Centro de Servicios,  de los Repartos, las Notificaciones y el Seguimiento a las sanciones</t>
  </si>
  <si>
    <t>1, 2, 4, 5, 6, 7,
8, 9</t>
  </si>
  <si>
    <t>13, 14, 18, 19, 20, 21, 22, 23, 24, 31, 32</t>
  </si>
  <si>
    <t>Apoyo</t>
  </si>
  <si>
    <t xml:space="preserve">GESTIÓN DE ACCIONES CONSTITUCIONALES
GESTIÓN DE PROCESOS PENALES PARA ADOLESCENTES
</t>
  </si>
  <si>
    <t xml:space="preserve">
GESTIÓN ADMINISTRATIVA
GESTIÓN DOCUMENTAL</t>
  </si>
  <si>
    <t>MATRIZ DE RIESGOS SIGCMA 2023</t>
  </si>
  <si>
    <t>Plan de acción - Matriz de Riesgo</t>
  </si>
  <si>
    <t>Uso de tecnologias para garantizar la continuidad del servicio de adminsitración de justicia</t>
  </si>
  <si>
    <t>x</t>
  </si>
  <si>
    <t xml:space="preserve">Con las actividades realizadas, se minimizo el impacto ambiental cumpliendo con las politicas ambientales </t>
  </si>
  <si>
    <t>Inaplicabilidad de la normatividad ambiental vigente</t>
  </si>
  <si>
    <t>06 de marzo de 2023</t>
  </si>
  <si>
    <t>SEGUIMIENTO MATRIZ DE RIESGOS SIGCMA 3 TRIMESTRE</t>
  </si>
  <si>
    <t>ANÁLISIS DEL RESULTADO FINAL 
3 TRIMESTRE</t>
  </si>
  <si>
    <t xml:space="preserve">1. Darle continuidad a la prestación del servicio de administrar justicia y atención al público mientras las condiciones de seguridad, de orden público, las condiciones climáticas y naturales lo permitan.                                                           
2. Uso permanente de herramientas tecnológicas como correos electrónicos, líneas telefónicas y redes sociales como complemento, o único medio según las circunstancias, en la atención al público. 
3. Maximizar los beneficios del teletrabajo, que no hacen necesario el desplazamiento de los servidores desde su casa hasta las sedes judiciales y posibilita realizar las funciones desde donde esten dispuestas las condiciones necesarias, cuando no lo esten en el lugar de trabajo.                                         
4.  Celebración de audiencias virtuales.              
5. Mantener copias de seguridad de los expedientes, tanto de procesos ordinarios, como constitucionales, independientes de Justicia XXI Web y One Drive, que garanticen la prestación del servicio, cuando estos sean afectados por algún daño, ciberataque o similar.                                        </t>
  </si>
  <si>
    <t>Con las actividades realizadas, se evitó que la afectación por el ciber ataque fuera mayor, dado que a pesar de que el Acuerdo PCSJA23-12089 del 13 de septiembre de 2023, emanado del Consejo Superior de la Judicatura, ordenó la suspensión de términos judiciales, en todo el territorio nacional, entre el 14 y el 20 de septiembre de 2023; en el SRPA de Montería se aplazó solo 1 audiencia, programada para el día 14 de septiembre de 2023, las demás, salvo aplazamientos solicitados por las partes, ajenos a la voluntad de los juzgados y el Centro de Servicios, se realizaron, dado que a pesar de no contar con el acceso a Justicia XXI Web, sí disponiamos del respaldo de nuestras copias de seguridad de los expedientes, tanto de procesos ordinarios, como constitucionales, independientes de Justicia XXI Web y One Drive.</t>
  </si>
  <si>
    <t>Con las actividades realizadas, se evitó que la afectación por el ciber ataque fuera mayor, dado que a pesar de que el Acuerdo PCSJA23-12089 del 13 de septiembre de 2023, emanado del Consejo Superior de la Judicatura, ordenó la suspensión de términos judiciales, en todo el territorio nacional, entre el 14 y el 20 de septiembre de 2023; en el SRPA de Montería,  a pesar de no contar con el acceso a Justicia XXI Web, siempre tuvimos a disposición el respaldo de nuestras copias de seguridad de los expedientes, tanto de procesos ordinarios, como constitucionales, independientes de Justicia XXI Web y One Drive.</t>
  </si>
  <si>
    <t>Con las actividades realizadas, se evitó que la afectación por el ciber ataque fuera mayor, dado que a pesar de que el Acuerdo PCSJA23-12089 del 13 de septiembre de 2023, emanado del Consejo Superior de la Judicatura, ordenó la suspensión de términos judiciales, en todo el territorio nacional, entre el 14 y el 20 de septiembre de 2023; en el SRPA de Montería se aplazó solo 1 audiencia, programada para el día 14 de septiembre de 2023, las demás, salvo aplazamientos solicitados por las partes, ajenos a la voluntad de los juzgados y el Centro de Servicios, se realizaron, dado que a pesar de no contar con el acceso a Justicia XXI Web, sí disponiamos del respaldo de nuestras copias de seguridad de los expedientes de procesos penales para adolescentes, independientes de Justicia XXI Web y One Drive.</t>
  </si>
  <si>
    <t xml:space="preserve">Con las actividades realizadas, se evitó que la afectación por el ciber ataque fuera mayor, dado que a pesar de que el Acuerdo PCSJA23-12089 del 13 de septiembre de 2023, emanado del Consejo Superior de la Judicatura, ordenó la suspensión de términos judiciales, en todo el territorio nacional, entre el 14 y el 20 de septiembre de 2023; en el SRPA de Montería siempre estuvimos en capacidad de realizar los repartos, dado que en nuestro procedimiento PARP - REPARTO, esta definido, el trámite a seguir, cuando por algún problema técnico o de conexión, el reparto resulte imposible de realizar en el aplicativo JUSTICIA XXI WEB-TYBA; estos repartos manulaes se llevaron a cabo en 5 ocasiones durante esta contingencia y NO presentaron inconsistencias, por lo tanto y dado que el trámite se encuentra establecido en el pocedimiento antes mencionado, el riesgo no se materializó.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</si>
</sst>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9"/>
      <color theme="1"/>
      <name val="Calibri"/>
      <family val="2"/>
      <scheme val="minor"/>
    </font>
    <font>
      <sz val="14"/>
      <name val="Arial Narrow"/>
      <family val="2"/>
    </font>
    <font>
      <sz val="8"/>
      <color theme="1"/>
      <name val="Calibri"/>
      <family val="2"/>
      <scheme val="minor"/>
    </font>
    <font>
      <sz val="11"/>
      <color theme="1"/>
      <name val="Azo Sans Medium"/>
    </font>
    <font>
      <sz val="16"/>
      <color theme="1"/>
      <name val="Azo Sans Medium"/>
    </font>
    <font>
      <sz val="11"/>
      <color theme="0"/>
      <name val="Azo Sans Medium"/>
    </font>
    <font>
      <sz val="11"/>
      <name val="Azo Sans Medium"/>
    </font>
    <font>
      <sz val="11"/>
      <color rgb="FF004D6D"/>
      <name val="Azo Sans Medium"/>
    </font>
    <font>
      <b/>
      <sz val="14"/>
      <name val="Azo Sans Medium"/>
    </font>
    <font>
      <sz val="8"/>
      <name val="Azo Sans Medium"/>
    </font>
    <font>
      <u/>
      <sz val="8"/>
      <name val="Azo Sans Medium"/>
    </font>
    <font>
      <sz val="11"/>
      <color theme="0" tint="-4.9989318521683403E-2"/>
      <name val="Azo Sans Medium"/>
    </font>
    <font>
      <sz val="11"/>
      <color rgb="FF595959"/>
      <name val="Azo Sans Light"/>
    </font>
    <font>
      <sz val="12"/>
      <name val="Azo Sans Medium"/>
    </font>
    <font>
      <sz val="14"/>
      <color rgb="FF004D6D"/>
      <name val="Azo Sans Medium"/>
    </font>
    <font>
      <sz val="12"/>
      <color theme="1"/>
      <name val="Azo Sans Medium"/>
    </font>
    <font>
      <sz val="12"/>
      <color theme="0"/>
      <name val="Azo Sans Medium"/>
    </font>
    <font>
      <sz val="12"/>
      <color rgb="FF004D6D"/>
      <name val="Azo Sans Medium"/>
    </font>
    <font>
      <sz val="12"/>
      <name val="Azo Sans Light"/>
    </font>
    <font>
      <sz val="12"/>
      <color theme="1"/>
      <name val="Azo Sans Light"/>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0084B6"/>
        <bgColor indexed="64"/>
      </patternFill>
    </fill>
    <fill>
      <patternFill patternType="solid">
        <fgColor rgb="FF4DC0E3"/>
        <bgColor indexed="64"/>
      </patternFill>
    </fill>
  </fills>
  <borders count="112">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rgb="FF4DC0E3"/>
      </left>
      <right style="hair">
        <color rgb="FF4DC0E3"/>
      </right>
      <top style="hair">
        <color rgb="FF4DC0E3"/>
      </top>
      <bottom style="hair">
        <color rgb="FF4DC0E3"/>
      </bottom>
      <diagonal/>
    </border>
    <border>
      <left style="hair">
        <color rgb="FF4DC0E3"/>
      </left>
      <right/>
      <top style="hair">
        <color rgb="FF4DC0E3"/>
      </top>
      <bottom style="hair">
        <color rgb="FF4DC0E3"/>
      </bottom>
      <diagonal/>
    </border>
    <border>
      <left/>
      <right style="hair">
        <color rgb="FF4DC0E3"/>
      </right>
      <top style="hair">
        <color rgb="FF4DC0E3"/>
      </top>
      <bottom style="hair">
        <color rgb="FF4DC0E3"/>
      </bottom>
      <diagonal/>
    </border>
    <border>
      <left style="dotted">
        <color rgb="FF4DC0E3"/>
      </left>
      <right style="dotted">
        <color rgb="FF4DC0E3"/>
      </right>
      <top style="dotted">
        <color rgb="FF4DC0E3"/>
      </top>
      <bottom style="dotted">
        <color rgb="FF4DC0E3"/>
      </bottom>
      <diagonal/>
    </border>
    <border>
      <left style="dotted">
        <color rgb="FF4DC0E3"/>
      </left>
      <right style="dotted">
        <color rgb="FF4DC0E3"/>
      </right>
      <top style="dotted">
        <color rgb="FF4DC0E3"/>
      </top>
      <bottom/>
      <diagonal/>
    </border>
    <border>
      <left style="dotted">
        <color rgb="FF4DC0E3"/>
      </left>
      <right style="dotted">
        <color rgb="FF4DC0E3"/>
      </right>
      <top/>
      <bottom style="dotted">
        <color rgb="FF4DC0E3"/>
      </bottom>
      <diagonal/>
    </border>
    <border>
      <left style="dotted">
        <color rgb="FF4DC0E3"/>
      </left>
      <right style="dotted">
        <color rgb="FF4DC0E3"/>
      </right>
      <top/>
      <bottom/>
      <diagonal/>
    </border>
  </borders>
  <cellStyleXfs count="3">
    <xf numFmtId="0" fontId="0" fillId="0" borderId="0"/>
    <xf numFmtId="0" fontId="8" fillId="0" borderId="0"/>
    <xf numFmtId="0" fontId="14" fillId="0" borderId="0"/>
  </cellStyleXfs>
  <cellXfs count="50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5" fillId="3" borderId="0" xfId="0" applyFont="1" applyFill="1"/>
    <xf numFmtId="0" fontId="53" fillId="7" borderId="0" xfId="0" applyFont="1" applyFill="1" applyAlignment="1">
      <alignment horizontal="center" vertical="center" wrapText="1" readingOrder="1"/>
    </xf>
    <xf numFmtId="0" fontId="54" fillId="8" borderId="51" xfId="0" applyFont="1" applyFill="1" applyBorder="1" applyAlignment="1">
      <alignment horizontal="center" vertical="center" wrapText="1" readingOrder="1"/>
    </xf>
    <xf numFmtId="0" fontId="54" fillId="0" borderId="51" xfId="0" applyFont="1" applyBorder="1" applyAlignment="1">
      <alignment horizontal="center" vertical="center" wrapText="1" readingOrder="1"/>
    </xf>
    <xf numFmtId="0" fontId="54" fillId="0" borderId="51" xfId="0" applyFont="1" applyBorder="1" applyAlignment="1">
      <alignment horizontal="justify" vertical="center" wrapText="1" readingOrder="1"/>
    </xf>
    <xf numFmtId="0" fontId="54" fillId="9" borderId="52" xfId="0" applyFont="1" applyFill="1" applyBorder="1" applyAlignment="1">
      <alignment horizontal="center" vertical="center" wrapText="1" readingOrder="1"/>
    </xf>
    <xf numFmtId="0" fontId="54" fillId="0" borderId="52" xfId="0" applyFont="1" applyBorder="1" applyAlignment="1">
      <alignment horizontal="center" vertical="center" wrapText="1" readingOrder="1"/>
    </xf>
    <xf numFmtId="0" fontId="54" fillId="0" borderId="52" xfId="0" applyFont="1" applyBorder="1" applyAlignment="1">
      <alignment horizontal="justify" vertical="center" wrapText="1" readingOrder="1"/>
    </xf>
    <xf numFmtId="0" fontId="54" fillId="10" borderId="52" xfId="0" applyFont="1" applyFill="1" applyBorder="1" applyAlignment="1">
      <alignment horizontal="center" vertical="center" wrapText="1" readingOrder="1"/>
    </xf>
    <xf numFmtId="0" fontId="54" fillId="11" borderId="52" xfId="0" applyFont="1" applyFill="1" applyBorder="1" applyAlignment="1">
      <alignment horizontal="center" vertical="center" wrapText="1" readingOrder="1"/>
    </xf>
    <xf numFmtId="0" fontId="55"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57" fillId="7" borderId="0" xfId="0" applyFont="1" applyFill="1" applyAlignment="1">
      <alignment horizontal="center" vertical="center" wrapText="1" readingOrder="1"/>
    </xf>
    <xf numFmtId="0" fontId="58" fillId="8" borderId="51" xfId="0" applyFont="1" applyFill="1" applyBorder="1" applyAlignment="1">
      <alignment horizontal="center" vertical="center" wrapText="1" readingOrder="1"/>
    </xf>
    <xf numFmtId="0" fontId="58" fillId="0" borderId="51" xfId="0" applyFont="1" applyBorder="1" applyAlignment="1">
      <alignment horizontal="justify" vertical="center" wrapText="1" readingOrder="1"/>
    </xf>
    <xf numFmtId="9" fontId="58" fillId="0" borderId="51" xfId="0" applyNumberFormat="1" applyFont="1" applyBorder="1" applyAlignment="1">
      <alignment horizontal="center" vertical="center" wrapText="1" readingOrder="1"/>
    </xf>
    <xf numFmtId="0" fontId="58" fillId="9" borderId="52" xfId="0" applyFont="1" applyFill="1" applyBorder="1" applyAlignment="1">
      <alignment horizontal="center" vertical="center" wrapText="1" readingOrder="1"/>
    </xf>
    <xf numFmtId="0" fontId="58" fillId="0" borderId="52" xfId="0" applyFont="1" applyBorder="1" applyAlignment="1">
      <alignment horizontal="justify" vertical="center" wrapText="1" readingOrder="1"/>
    </xf>
    <xf numFmtId="9" fontId="58" fillId="0" borderId="52" xfId="0" applyNumberFormat="1" applyFont="1" applyBorder="1" applyAlignment="1">
      <alignment horizontal="center" vertical="center" wrapText="1" readingOrder="1"/>
    </xf>
    <xf numFmtId="0" fontId="58" fillId="10" borderId="52" xfId="0" applyFont="1" applyFill="1" applyBorder="1" applyAlignment="1">
      <alignment horizontal="center" vertical="center" wrapText="1" readingOrder="1"/>
    </xf>
    <xf numFmtId="0" fontId="58" fillId="11" borderId="52" xfId="0" applyFont="1" applyFill="1" applyBorder="1" applyAlignment="1">
      <alignment horizontal="center" vertical="center" wrapText="1" readingOrder="1"/>
    </xf>
    <xf numFmtId="0" fontId="59"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54"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62" fillId="0" borderId="13" xfId="0" applyFont="1" applyBorder="1" applyAlignment="1">
      <alignment horizontal="left" vertical="center" wrapText="1"/>
    </xf>
    <xf numFmtId="0" fontId="62" fillId="0" borderId="0" xfId="0" applyFont="1" applyAlignment="1">
      <alignment horizontal="left" vertical="center" wrapText="1"/>
    </xf>
    <xf numFmtId="0" fontId="0" fillId="0" borderId="0" xfId="0" applyAlignment="1">
      <alignment vertical="center" wrapText="1"/>
    </xf>
    <xf numFmtId="0" fontId="63" fillId="3" borderId="0" xfId="0" applyFont="1" applyFill="1" applyBorder="1"/>
    <xf numFmtId="0" fontId="63"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87" xfId="0" applyFont="1" applyFill="1" applyBorder="1" applyAlignment="1">
      <alignment horizontal="center" vertical="center" wrapText="1"/>
    </xf>
    <xf numFmtId="0" fontId="24" fillId="3" borderId="88"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50" fillId="0" borderId="89" xfId="0" applyFont="1" applyBorder="1" applyAlignment="1" applyProtection="1">
      <alignment horizontal="left" vertical="top" wrapText="1"/>
      <protection locked="0"/>
    </xf>
    <xf numFmtId="0" fontId="50" fillId="0" borderId="13" xfId="0" applyFont="1" applyBorder="1" applyAlignment="1" applyProtection="1">
      <alignment vertical="center" wrapText="1"/>
      <protection locked="0"/>
    </xf>
    <xf numFmtId="0" fontId="50" fillId="0" borderId="13" xfId="0" applyFont="1" applyBorder="1" applyAlignment="1" applyProtection="1">
      <alignment horizontal="left" vertical="top" wrapText="1"/>
      <protection locked="0"/>
    </xf>
    <xf numFmtId="0" fontId="50" fillId="0" borderId="65" xfId="0" applyFont="1" applyBorder="1" applyAlignment="1" applyProtection="1">
      <alignment horizontal="left" vertical="top" wrapText="1"/>
      <protection locked="0"/>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63" fillId="3" borderId="0" xfId="0" applyFont="1" applyFill="1"/>
    <xf numFmtId="0" fontId="63" fillId="0" borderId="0" xfId="0" applyFont="1"/>
    <xf numFmtId="0" fontId="69" fillId="4" borderId="95"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69" fillId="4" borderId="95" xfId="0" applyFont="1" applyFill="1" applyBorder="1" applyAlignment="1" applyProtection="1">
      <alignment vertical="center" wrapText="1"/>
      <protection locked="0"/>
    </xf>
    <xf numFmtId="0" fontId="69" fillId="4" borderId="95" xfId="0" applyFont="1" applyFill="1" applyBorder="1" applyAlignment="1" applyProtection="1">
      <alignment vertical="center"/>
      <protection locked="0"/>
    </xf>
    <xf numFmtId="0" fontId="69" fillId="4" borderId="95" xfId="0" applyFont="1" applyFill="1" applyBorder="1" applyAlignment="1">
      <alignment horizontal="center" vertical="center" wrapText="1"/>
    </xf>
    <xf numFmtId="0" fontId="69" fillId="4" borderId="95" xfId="0" applyFont="1" applyFill="1" applyBorder="1" applyAlignment="1" applyProtection="1">
      <alignment horizontal="center" vertical="center" wrapText="1"/>
      <protection locked="0"/>
    </xf>
    <xf numFmtId="0" fontId="69" fillId="20" borderId="95" xfId="0" applyFont="1" applyFill="1" applyBorder="1" applyAlignment="1" applyProtection="1">
      <alignment horizontal="center" vertical="center" textRotation="90"/>
      <protection locked="0"/>
    </xf>
    <xf numFmtId="0" fontId="70" fillId="4" borderId="95" xfId="0" applyFont="1" applyFill="1" applyBorder="1" applyAlignment="1">
      <alignment horizontal="center" vertical="center" wrapText="1"/>
    </xf>
    <xf numFmtId="0" fontId="71" fillId="3" borderId="0" xfId="0" applyFont="1" applyFill="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xf numFmtId="0" fontId="72" fillId="21" borderId="0" xfId="0" applyFont="1" applyFill="1"/>
    <xf numFmtId="0" fontId="72"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69" fillId="4" borderId="95" xfId="0" applyFont="1" applyFill="1" applyBorder="1" applyAlignment="1" applyProtection="1">
      <alignment horizontal="center" vertical="center" wrapText="1"/>
      <protection locked="0"/>
    </xf>
    <xf numFmtId="0" fontId="68" fillId="4" borderId="90" xfId="0" applyFont="1" applyFill="1" applyBorder="1" applyAlignment="1">
      <alignment horizontal="center" vertical="center" wrapText="1"/>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27" fillId="0" borderId="78" xfId="0" applyFont="1" applyBorder="1" applyAlignment="1" applyProtection="1">
      <alignment horizontal="left" vertical="top" wrapText="1"/>
      <protection locked="0"/>
    </xf>
    <xf numFmtId="0" fontId="0" fillId="0" borderId="79" xfId="0"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0" borderId="79" xfId="0" applyNumberFormat="1" applyBorder="1" applyAlignment="1">
      <alignment horizontal="center" vertical="center" wrapText="1"/>
    </xf>
    <xf numFmtId="0" fontId="0" fillId="0" borderId="13" xfId="0" applyBorder="1" applyAlignment="1">
      <alignment horizontal="left"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2" xfId="0" applyFont="1" applyFill="1" applyBorder="1" applyAlignment="1">
      <alignment horizontal="center" vertical="center" textRotation="90" wrapText="1"/>
    </xf>
    <xf numFmtId="0" fontId="0" fillId="0" borderId="79" xfId="0" applyBorder="1" applyAlignment="1" applyProtection="1">
      <alignment horizontal="left" vertical="top" wrapText="1"/>
      <protection locked="0"/>
    </xf>
    <xf numFmtId="0" fontId="78" fillId="0" borderId="0" xfId="0" applyFont="1" applyAlignment="1" applyProtection="1">
      <alignment vertical="center"/>
      <protection locked="0"/>
    </xf>
    <xf numFmtId="0" fontId="78" fillId="0" borderId="0" xfId="0" applyFont="1" applyProtection="1">
      <protection locked="0"/>
    </xf>
    <xf numFmtId="0" fontId="78" fillId="0" borderId="0" xfId="0" applyFont="1"/>
    <xf numFmtId="0" fontId="80" fillId="23" borderId="105" xfId="0" applyFont="1" applyFill="1" applyBorder="1" applyAlignment="1" applyProtection="1">
      <alignment horizontal="left" vertical="center" wrapText="1"/>
      <protection locked="0"/>
    </xf>
    <xf numFmtId="0" fontId="80" fillId="23" borderId="105" xfId="0" applyFont="1" applyFill="1" applyBorder="1" applyAlignment="1" applyProtection="1">
      <alignment horizontal="center" vertical="center"/>
      <protection locked="0"/>
    </xf>
    <xf numFmtId="0" fontId="81" fillId="5" borderId="105" xfId="0" applyFont="1" applyFill="1" applyBorder="1" applyAlignment="1" applyProtection="1">
      <alignment horizontal="center" vertical="center" wrapText="1"/>
      <protection locked="0"/>
    </xf>
    <xf numFmtId="0" fontId="78" fillId="0" borderId="0" xfId="0" applyFont="1" applyAlignment="1" applyProtection="1">
      <alignment horizontal="left" vertical="center"/>
      <protection locked="0"/>
    </xf>
    <xf numFmtId="0" fontId="80"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0" xfId="0" applyFont="1" applyAlignment="1" applyProtection="1">
      <alignment horizontal="left"/>
      <protection locked="0"/>
    </xf>
    <xf numFmtId="0" fontId="78" fillId="0" borderId="0" xfId="0" applyFont="1" applyAlignment="1" applyProtection="1">
      <alignment horizontal="center"/>
      <protection locked="0"/>
    </xf>
    <xf numFmtId="0" fontId="82" fillId="24" borderId="108" xfId="0" applyFont="1" applyFill="1" applyBorder="1" applyAlignment="1">
      <alignment horizontal="center" vertical="center" wrapText="1" readingOrder="1"/>
    </xf>
    <xf numFmtId="0" fontId="87" fillId="3" borderId="108" xfId="0" applyFont="1" applyFill="1" applyBorder="1" applyAlignment="1">
      <alignment horizontal="center" vertical="center" wrapText="1" readingOrder="1"/>
    </xf>
    <xf numFmtId="0" fontId="87" fillId="3" borderId="108" xfId="0" applyFont="1" applyFill="1" applyBorder="1" applyAlignment="1">
      <alignment horizontal="left" vertical="center" wrapText="1"/>
    </xf>
    <xf numFmtId="0" fontId="87" fillId="3" borderId="108" xfId="0" applyFont="1" applyFill="1" applyBorder="1" applyAlignment="1">
      <alignment horizontal="center" vertical="center" wrapText="1"/>
    </xf>
    <xf numFmtId="0" fontId="78" fillId="3" borderId="0" xfId="0" applyFont="1" applyFill="1"/>
    <xf numFmtId="0" fontId="82" fillId="0" borderId="108" xfId="0" applyFont="1" applyBorder="1" applyAlignment="1">
      <alignment vertical="center" wrapText="1" readingOrder="1"/>
    </xf>
    <xf numFmtId="0" fontId="87" fillId="0" borderId="108" xfId="0" applyFont="1" applyBorder="1" applyAlignment="1">
      <alignment horizontal="center" vertical="center" wrapText="1" readingOrder="1"/>
    </xf>
    <xf numFmtId="0" fontId="87" fillId="0" borderId="108" xfId="0" applyFont="1" applyBorder="1" applyAlignment="1">
      <alignment horizontal="left" vertical="center" wrapText="1"/>
    </xf>
    <xf numFmtId="0" fontId="78" fillId="0" borderId="0" xfId="0" applyFont="1" applyAlignment="1">
      <alignment horizontal="center"/>
    </xf>
    <xf numFmtId="0" fontId="81" fillId="0" borderId="0" xfId="0" applyFont="1" applyAlignment="1">
      <alignment vertical="center" wrapText="1"/>
    </xf>
    <xf numFmtId="0" fontId="87" fillId="3" borderId="108" xfId="0" applyFont="1" applyFill="1" applyBorder="1" applyAlignment="1">
      <alignment horizontal="left" vertical="center" wrapText="1" readingOrder="1"/>
    </xf>
    <xf numFmtId="0" fontId="87" fillId="3" borderId="108" xfId="0" applyFont="1" applyFill="1" applyBorder="1" applyAlignment="1">
      <alignment vertical="center" wrapText="1"/>
    </xf>
    <xf numFmtId="0" fontId="80" fillId="0" borderId="0" xfId="0" applyFont="1"/>
    <xf numFmtId="0" fontId="87" fillId="3" borderId="108" xfId="0" applyFont="1" applyFill="1" applyBorder="1" applyAlignment="1">
      <alignment vertical="center" wrapText="1" readingOrder="1"/>
    </xf>
    <xf numFmtId="0" fontId="87" fillId="3" borderId="108" xfId="0" applyFont="1" applyFill="1" applyBorder="1" applyAlignment="1">
      <alignment vertical="center"/>
    </xf>
    <xf numFmtId="0" fontId="87" fillId="3" borderId="108" xfId="0" applyFont="1" applyFill="1" applyBorder="1" applyAlignment="1">
      <alignment horizontal="center" vertical="center"/>
    </xf>
    <xf numFmtId="0" fontId="87" fillId="3" borderId="109" xfId="0" applyFont="1" applyFill="1" applyBorder="1" applyAlignment="1">
      <alignment horizontal="center" vertical="center" wrapText="1" readingOrder="1"/>
    </xf>
    <xf numFmtId="0" fontId="87" fillId="3" borderId="109" xfId="0" applyFont="1" applyFill="1" applyBorder="1" applyAlignment="1">
      <alignment horizontal="left" vertical="center" wrapText="1"/>
    </xf>
    <xf numFmtId="0" fontId="87" fillId="3" borderId="109" xfId="0" applyFont="1" applyFill="1" applyBorder="1" applyAlignment="1">
      <alignment horizontal="center" vertical="center"/>
    </xf>
    <xf numFmtId="0" fontId="82" fillId="0" borderId="0" xfId="0" applyFont="1" applyAlignment="1">
      <alignment vertical="center" wrapText="1" readingOrder="1"/>
    </xf>
    <xf numFmtId="0" fontId="87" fillId="3" borderId="0" xfId="0" applyFont="1" applyFill="1" applyAlignment="1">
      <alignment horizontal="center" vertical="center" wrapText="1" readingOrder="1"/>
    </xf>
    <xf numFmtId="0" fontId="87" fillId="0" borderId="0" xfId="0" applyFont="1" applyAlignment="1">
      <alignment vertical="center"/>
    </xf>
    <xf numFmtId="0" fontId="78" fillId="0" borderId="0" xfId="0" applyFont="1" applyAlignment="1">
      <alignment horizontal="left"/>
    </xf>
    <xf numFmtId="0" fontId="88" fillId="0" borderId="0" xfId="0" applyFont="1" applyAlignment="1">
      <alignment wrapText="1"/>
    </xf>
    <xf numFmtId="0" fontId="90" fillId="0" borderId="0" xfId="0" applyFont="1"/>
    <xf numFmtId="0" fontId="92" fillId="24" borderId="105" xfId="0" applyFont="1" applyFill="1" applyBorder="1" applyAlignment="1">
      <alignment horizontal="center" vertical="center"/>
    </xf>
    <xf numFmtId="0" fontId="92" fillId="5" borderId="105" xfId="0" applyFont="1" applyFill="1" applyBorder="1" applyAlignment="1">
      <alignment horizontal="center" vertical="center"/>
    </xf>
    <xf numFmtId="0" fontId="92" fillId="5" borderId="105" xfId="0" applyFont="1" applyFill="1" applyBorder="1" applyAlignment="1">
      <alignment vertical="center" wrapText="1"/>
    </xf>
    <xf numFmtId="0" fontId="92" fillId="3" borderId="105" xfId="0" applyFont="1" applyFill="1" applyBorder="1" applyAlignment="1">
      <alignment horizontal="left" vertical="top" wrapText="1"/>
    </xf>
    <xf numFmtId="0" fontId="93" fillId="3" borderId="105" xfId="0" applyFont="1" applyFill="1" applyBorder="1" applyAlignment="1">
      <alignment horizontal="center" vertical="center" wrapText="1"/>
    </xf>
    <xf numFmtId="0" fontId="94" fillId="3" borderId="105" xfId="0" applyFont="1" applyFill="1" applyBorder="1" applyAlignment="1">
      <alignment horizontal="center" vertical="center" wrapText="1"/>
    </xf>
    <xf numFmtId="0" fontId="94" fillId="3" borderId="105" xfId="0" applyFont="1" applyFill="1" applyBorder="1" applyAlignment="1">
      <alignment horizontal="left" vertical="center"/>
    </xf>
    <xf numFmtId="0" fontId="92" fillId="0" borderId="105" xfId="0" applyFont="1" applyBorder="1" applyAlignment="1">
      <alignment vertical="top" wrapText="1"/>
    </xf>
    <xf numFmtId="0" fontId="93" fillId="3" borderId="105" xfId="0" applyFont="1" applyFill="1" applyBorder="1" applyAlignment="1">
      <alignment horizontal="center" vertical="center"/>
    </xf>
    <xf numFmtId="0" fontId="94" fillId="3" borderId="105" xfId="0" applyFont="1" applyFill="1" applyBorder="1" applyAlignment="1">
      <alignment horizontal="center" vertical="center"/>
    </xf>
    <xf numFmtId="0" fontId="92" fillId="3" borderId="105" xfId="0" applyFont="1" applyFill="1" applyBorder="1" applyAlignment="1">
      <alignment horizontal="left" vertical="center" wrapText="1"/>
    </xf>
    <xf numFmtId="0" fontId="92" fillId="0" borderId="105" xfId="0" applyFont="1" applyBorder="1" applyAlignment="1">
      <alignment horizontal="left" vertical="center" wrapText="1"/>
    </xf>
    <xf numFmtId="0" fontId="94" fillId="0" borderId="105" xfId="0" applyFont="1" applyBorder="1" applyAlignment="1">
      <alignment horizontal="left" vertical="center"/>
    </xf>
    <xf numFmtId="0" fontId="90" fillId="0" borderId="0" xfId="0" applyFont="1" applyAlignment="1">
      <alignment horizontal="left"/>
    </xf>
    <xf numFmtId="0" fontId="88" fillId="0" borderId="0" xfId="0" applyFont="1" applyAlignment="1">
      <alignment horizontal="center"/>
    </xf>
    <xf numFmtId="0" fontId="90" fillId="0" borderId="0" xfId="0" applyFont="1" applyAlignment="1">
      <alignment horizontal="center"/>
    </xf>
    <xf numFmtId="0" fontId="1" fillId="3" borderId="0" xfId="0" applyFont="1" applyFill="1" applyAlignment="1">
      <alignment horizontal="left" vertical="center"/>
    </xf>
    <xf numFmtId="0" fontId="69" fillId="4" borderId="95" xfId="0" applyFont="1" applyFill="1" applyBorder="1" applyAlignment="1" applyProtection="1">
      <alignment horizontal="center" vertical="center" wrapText="1"/>
      <protection locked="0"/>
    </xf>
    <xf numFmtId="0" fontId="68" fillId="4" borderId="90" xfId="0" applyFont="1" applyFill="1" applyBorder="1" applyAlignment="1">
      <alignment horizontal="center" vertical="center" wrapText="1"/>
    </xf>
    <xf numFmtId="0" fontId="1" fillId="3" borderId="0" xfId="0" applyFont="1" applyFill="1" applyAlignment="1">
      <alignment horizontal="left" vertical="center"/>
    </xf>
    <xf numFmtId="0" fontId="69" fillId="4" borderId="95" xfId="0" applyFont="1" applyFill="1" applyBorder="1" applyAlignment="1" applyProtection="1">
      <alignment horizontal="center" vertical="center" wrapText="1"/>
      <protection locked="0"/>
    </xf>
    <xf numFmtId="0" fontId="68" fillId="4" borderId="90" xfId="0" applyFont="1" applyFill="1" applyBorder="1" applyAlignment="1">
      <alignment horizontal="center" vertical="center"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1"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79" fillId="0" borderId="0" xfId="0" applyFont="1" applyAlignment="1" applyProtection="1">
      <alignment horizontal="center" vertical="center" wrapText="1"/>
      <protection locked="0"/>
    </xf>
    <xf numFmtId="0" fontId="82" fillId="0" borderId="108" xfId="0" applyFont="1" applyBorder="1" applyAlignment="1">
      <alignment horizontal="center" vertical="center" wrapText="1" readingOrder="1"/>
    </xf>
    <xf numFmtId="0" fontId="82" fillId="0" borderId="109" xfId="0" applyFont="1" applyBorder="1" applyAlignment="1">
      <alignment horizontal="center" vertical="center" wrapText="1" readingOrder="1"/>
    </xf>
    <xf numFmtId="0" fontId="82" fillId="0" borderId="110" xfId="0" applyFont="1" applyBorder="1" applyAlignment="1">
      <alignment horizontal="center" vertical="center" wrapText="1" readingOrder="1"/>
    </xf>
    <xf numFmtId="0" fontId="81" fillId="5" borderId="106" xfId="0" applyFont="1" applyFill="1" applyBorder="1" applyAlignment="1" applyProtection="1">
      <alignment horizontal="center" vertical="center" wrapText="1"/>
      <protection locked="0"/>
    </xf>
    <xf numFmtId="0" fontId="81" fillId="5" borderId="107" xfId="0" applyFont="1" applyFill="1" applyBorder="1" applyAlignment="1" applyProtection="1">
      <alignment horizontal="center" vertical="center" wrapText="1"/>
      <protection locked="0"/>
    </xf>
    <xf numFmtId="0" fontId="81" fillId="5" borderId="105" xfId="0" applyFont="1" applyFill="1" applyBorder="1" applyAlignment="1" applyProtection="1">
      <alignment horizontal="center" vertical="center"/>
      <protection locked="0"/>
    </xf>
    <xf numFmtId="0" fontId="80" fillId="5" borderId="105" xfId="0" applyFont="1" applyFill="1" applyBorder="1" applyAlignment="1" applyProtection="1">
      <alignment horizontal="center" vertical="center"/>
      <protection locked="0"/>
    </xf>
    <xf numFmtId="0" fontId="82" fillId="0" borderId="105" xfId="0" applyFont="1" applyBorder="1" applyAlignment="1" applyProtection="1">
      <alignment horizontal="center" vertical="center"/>
      <protection locked="0"/>
    </xf>
    <xf numFmtId="0" fontId="82" fillId="24" borderId="105" xfId="0" applyFont="1" applyFill="1" applyBorder="1" applyAlignment="1" applyProtection="1">
      <alignment horizontal="center" vertical="center"/>
      <protection locked="0"/>
    </xf>
    <xf numFmtId="0" fontId="83" fillId="5" borderId="106" xfId="0" applyFont="1" applyFill="1" applyBorder="1" applyAlignment="1" applyProtection="1">
      <alignment horizontal="center" vertical="center" wrapText="1"/>
      <protection locked="0"/>
    </xf>
    <xf numFmtId="0" fontId="83" fillId="5" borderId="107" xfId="0" applyFont="1" applyFill="1" applyBorder="1" applyAlignment="1" applyProtection="1">
      <alignment horizontal="center" vertical="center" wrapText="1"/>
      <protection locked="0"/>
    </xf>
    <xf numFmtId="0" fontId="84" fillId="5" borderId="105" xfId="0" applyFont="1" applyFill="1" applyBorder="1" applyAlignment="1" applyProtection="1">
      <alignment horizontal="left" wrapText="1"/>
      <protection locked="0"/>
    </xf>
    <xf numFmtId="0" fontId="84" fillId="5" borderId="105" xfId="0" applyFont="1" applyFill="1" applyBorder="1" applyAlignment="1" applyProtection="1">
      <alignment horizontal="left"/>
      <protection locked="0"/>
    </xf>
    <xf numFmtId="0" fontId="86" fillId="23" borderId="108" xfId="0" applyFont="1" applyFill="1" applyBorder="1" applyAlignment="1">
      <alignment horizontal="center" vertical="center" wrapText="1" readingOrder="1"/>
    </xf>
    <xf numFmtId="0" fontId="82" fillId="3" borderId="108" xfId="0" applyFont="1" applyFill="1" applyBorder="1" applyAlignment="1">
      <alignment horizontal="center" vertical="center" wrapText="1" readingOrder="1"/>
    </xf>
    <xf numFmtId="0" fontId="82" fillId="0" borderId="111" xfId="0" applyFont="1" applyBorder="1" applyAlignment="1">
      <alignment horizontal="center" vertical="center" wrapText="1" readingOrder="1"/>
    </xf>
    <xf numFmtId="0" fontId="89" fillId="0" borderId="0" xfId="0" applyFont="1" applyAlignment="1">
      <alignment horizontal="center" vertical="center" wrapText="1"/>
    </xf>
    <xf numFmtId="0" fontId="91" fillId="23" borderId="105" xfId="0" applyFont="1" applyFill="1" applyBorder="1" applyAlignment="1">
      <alignment horizontal="center"/>
    </xf>
    <xf numFmtId="0" fontId="92" fillId="24" borderId="105" xfId="0" applyFont="1" applyFill="1" applyBorder="1" applyAlignment="1">
      <alignment horizontal="center" vertical="center" wrapText="1"/>
    </xf>
    <xf numFmtId="0" fontId="92" fillId="24" borderId="105" xfId="0" applyFont="1" applyFill="1" applyBorder="1" applyAlignment="1">
      <alignment horizontal="center" vertical="center"/>
    </xf>
    <xf numFmtId="9" fontId="0" fillId="0" borderId="79"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79"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60"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17"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1" fillId="4" borderId="2" xfId="0" applyFont="1" applyFill="1" applyBorder="1" applyAlignment="1">
      <alignment horizontal="center" vertical="center"/>
    </xf>
    <xf numFmtId="0" fontId="61"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76" fillId="3" borderId="5" xfId="0" applyFont="1" applyFill="1" applyBorder="1" applyAlignment="1" applyProtection="1">
      <alignment horizontal="left" vertical="center"/>
      <protection locked="0"/>
    </xf>
    <xf numFmtId="0" fontId="76" fillId="3" borderId="7" xfId="0" applyFont="1" applyFill="1" applyBorder="1" applyAlignment="1" applyProtection="1">
      <alignment horizontal="left" vertical="center"/>
      <protection locked="0"/>
    </xf>
    <xf numFmtId="0" fontId="76"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76" fillId="0" borderId="5" xfId="0" applyFont="1" applyFill="1" applyBorder="1" applyAlignment="1" applyProtection="1">
      <alignment horizontal="left" vertical="center" wrapText="1"/>
      <protection locked="0"/>
    </xf>
    <xf numFmtId="0" fontId="76" fillId="0" borderId="7" xfId="0" applyFont="1" applyFill="1" applyBorder="1" applyAlignment="1" applyProtection="1">
      <alignment horizontal="left" vertical="center" wrapText="1"/>
      <protection locked="0"/>
    </xf>
    <xf numFmtId="0" fontId="76" fillId="0" borderId="6" xfId="0" applyFont="1" applyFill="1" applyBorder="1" applyAlignment="1" applyProtection="1">
      <alignment horizontal="left" vertical="center" wrapText="1"/>
      <protection locked="0"/>
    </xf>
    <xf numFmtId="0" fontId="76" fillId="3" borderId="5" xfId="0" applyFont="1" applyFill="1" applyBorder="1" applyAlignment="1" applyProtection="1">
      <alignment horizontal="left" vertical="center" wrapText="1"/>
      <protection locked="0"/>
    </xf>
    <xf numFmtId="0" fontId="76" fillId="3" borderId="7" xfId="0" applyFont="1" applyFill="1" applyBorder="1" applyAlignment="1" applyProtection="1">
      <alignment horizontal="left" vertical="center" wrapText="1"/>
      <protection locked="0"/>
    </xf>
    <xf numFmtId="0" fontId="76" fillId="3" borderId="6" xfId="0" applyFont="1" applyFill="1" applyBorder="1" applyAlignment="1" applyProtection="1">
      <alignment horizontal="left" vertical="center" wrapText="1"/>
      <protection locked="0"/>
    </xf>
    <xf numFmtId="0" fontId="4" fillId="4" borderId="86"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2"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2" xfId="0" applyFont="1" applyFill="1" applyBorder="1" applyAlignment="1">
      <alignment horizontal="center" vertical="center" textRotation="90" wrapText="1"/>
    </xf>
    <xf numFmtId="0" fontId="0" fillId="0" borderId="79"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0" fillId="0" borderId="79"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60" xfId="0" applyFont="1" applyBorder="1" applyAlignment="1">
      <alignment horizontal="center" vertical="center" wrapText="1"/>
    </xf>
    <xf numFmtId="14" fontId="32" fillId="0" borderId="101" xfId="0" applyNumberFormat="1" applyFont="1" applyBorder="1" applyAlignment="1">
      <alignment horizontal="center"/>
    </xf>
    <xf numFmtId="0" fontId="32" fillId="0" borderId="78" xfId="0" applyFont="1" applyBorder="1" applyAlignment="1">
      <alignment horizontal="center"/>
    </xf>
    <xf numFmtId="0" fontId="32" fillId="0" borderId="104" xfId="0" applyFont="1" applyBorder="1" applyAlignment="1">
      <alignment horizontal="center"/>
    </xf>
    <xf numFmtId="0" fontId="75" fillId="0" borderId="101" xfId="0" applyFont="1" applyBorder="1" applyAlignment="1">
      <alignment horizontal="left" vertical="top" wrapText="1"/>
    </xf>
    <xf numFmtId="0" fontId="75" fillId="0" borderId="78" xfId="0" applyFont="1" applyBorder="1" applyAlignment="1">
      <alignment horizontal="left" vertical="top"/>
    </xf>
    <xf numFmtId="0" fontId="75" fillId="0" borderId="104" xfId="0" applyFont="1" applyBorder="1" applyAlignment="1">
      <alignment horizontal="left" vertical="top"/>
    </xf>
    <xf numFmtId="0" fontId="32" fillId="0" borderId="101"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1" fontId="73" fillId="0" borderId="101" xfId="0" applyNumberFormat="1" applyFont="1" applyBorder="1" applyAlignment="1">
      <alignment horizontal="center" vertical="center"/>
    </xf>
    <xf numFmtId="1" fontId="73" fillId="0" borderId="78" xfId="0" applyNumberFormat="1" applyFont="1" applyBorder="1" applyAlignment="1">
      <alignment horizontal="center" vertical="center"/>
    </xf>
    <xf numFmtId="1" fontId="73" fillId="0" borderId="104" xfId="0" applyNumberFormat="1" applyFont="1" applyBorder="1" applyAlignment="1">
      <alignment horizontal="center" vertical="center"/>
    </xf>
    <xf numFmtId="0" fontId="32" fillId="0" borderId="101" xfId="0" applyFont="1" applyBorder="1" applyAlignment="1">
      <alignment horizontal="left" wrapText="1"/>
    </xf>
    <xf numFmtId="0" fontId="32" fillId="0" borderId="78" xfId="0" applyFont="1" applyBorder="1" applyAlignment="1">
      <alignment horizontal="left" wrapText="1"/>
    </xf>
    <xf numFmtId="0" fontId="32" fillId="0" borderId="104" xfId="0" applyFont="1" applyBorder="1" applyAlignment="1">
      <alignment horizontal="left" wrapText="1"/>
    </xf>
    <xf numFmtId="0" fontId="32" fillId="0" borderId="101" xfId="0" applyFont="1" applyBorder="1" applyAlignment="1">
      <alignment horizontal="center"/>
    </xf>
    <xf numFmtId="1" fontId="73" fillId="0" borderId="100" xfId="0" applyNumberFormat="1" applyFont="1" applyBorder="1" applyAlignment="1" applyProtection="1">
      <alignment horizontal="center" vertical="center" wrapText="1"/>
      <protection locked="0"/>
    </xf>
    <xf numFmtId="1" fontId="73" fillId="0" borderId="102" xfId="0" applyNumberFormat="1" applyFont="1" applyBorder="1" applyAlignment="1" applyProtection="1">
      <alignment horizontal="center" vertical="center" wrapText="1"/>
      <protection locked="0"/>
    </xf>
    <xf numFmtId="1" fontId="73" fillId="0" borderId="103" xfId="0" applyNumberFormat="1" applyFont="1" applyBorder="1" applyAlignment="1" applyProtection="1">
      <alignment horizontal="center" vertical="center" wrapText="1"/>
      <protection locked="0"/>
    </xf>
    <xf numFmtId="0" fontId="73" fillId="0" borderId="101" xfId="0" applyFont="1" applyBorder="1" applyAlignment="1" applyProtection="1">
      <alignment horizontal="center" vertical="center"/>
      <protection locked="0"/>
    </xf>
    <xf numFmtId="0" fontId="73" fillId="0" borderId="78" xfId="0" applyFont="1" applyBorder="1" applyAlignment="1" applyProtection="1">
      <alignment horizontal="center" vertical="center"/>
      <protection locked="0"/>
    </xf>
    <xf numFmtId="0" fontId="73" fillId="0" borderId="104" xfId="0" applyFont="1" applyBorder="1" applyAlignment="1" applyProtection="1">
      <alignment horizontal="center" vertical="center"/>
      <protection locked="0"/>
    </xf>
    <xf numFmtId="0" fontId="77" fillId="0" borderId="101" xfId="0" applyFont="1" applyBorder="1" applyAlignment="1">
      <alignment horizontal="left" vertical="top" wrapText="1"/>
    </xf>
    <xf numFmtId="0" fontId="77" fillId="0" borderId="78" xfId="0" applyFont="1" applyBorder="1" applyAlignment="1">
      <alignment horizontal="left" vertical="top"/>
    </xf>
    <xf numFmtId="0" fontId="77" fillId="0" borderId="104" xfId="0" applyFont="1" applyBorder="1" applyAlignment="1">
      <alignment horizontal="left" vertical="top"/>
    </xf>
    <xf numFmtId="0" fontId="75" fillId="0" borderId="78" xfId="0" applyFont="1" applyBorder="1" applyAlignment="1">
      <alignment horizontal="left" vertical="top" wrapText="1"/>
    </xf>
    <xf numFmtId="0" fontId="75" fillId="0" borderId="104" xfId="0" applyFont="1" applyBorder="1" applyAlignment="1">
      <alignment horizontal="left" vertical="top" wrapText="1"/>
    </xf>
    <xf numFmtId="0" fontId="72" fillId="21" borderId="98" xfId="0" applyFont="1" applyFill="1" applyBorder="1" applyAlignment="1">
      <alignment horizontal="center"/>
    </xf>
    <xf numFmtId="0" fontId="72" fillId="21" borderId="99" xfId="0" applyFont="1" applyFill="1" applyBorder="1" applyAlignment="1">
      <alignment horizont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69" fillId="4" borderId="92" xfId="0" applyFont="1" applyFill="1" applyBorder="1" applyAlignment="1">
      <alignment horizontal="center" vertical="center"/>
    </xf>
    <xf numFmtId="0" fontId="69" fillId="4" borderId="93" xfId="0" applyFont="1" applyFill="1" applyBorder="1" applyAlignment="1">
      <alignment horizontal="center" vertical="center"/>
    </xf>
    <xf numFmtId="0" fontId="69" fillId="4" borderId="94" xfId="0" applyFont="1" applyFill="1" applyBorder="1" applyAlignment="1">
      <alignment horizontal="center" vertical="center"/>
    </xf>
    <xf numFmtId="0" fontId="69" fillId="20" borderId="95" xfId="0" applyFont="1" applyFill="1" applyBorder="1" applyAlignment="1" applyProtection="1">
      <alignment horizontal="center" vertical="center" wrapText="1"/>
      <protection locked="0"/>
    </xf>
    <xf numFmtId="0" fontId="69" fillId="4" borderId="95" xfId="0" applyFont="1" applyFill="1" applyBorder="1" applyAlignment="1" applyProtection="1">
      <alignment horizontal="center" vertical="center" wrapText="1"/>
      <protection locked="0"/>
    </xf>
    <xf numFmtId="0" fontId="68" fillId="4" borderId="2" xfId="0" applyFont="1" applyFill="1" applyBorder="1" applyAlignment="1">
      <alignment horizontal="center" vertical="center" wrapText="1"/>
    </xf>
    <xf numFmtId="0" fontId="68" fillId="4" borderId="91" xfId="0" applyFont="1" applyFill="1" applyBorder="1" applyAlignment="1">
      <alignment horizontal="center" vertical="center" wrapText="1"/>
    </xf>
    <xf numFmtId="0" fontId="68" fillId="4" borderId="0" xfId="0" applyFont="1" applyFill="1" applyAlignment="1">
      <alignment horizontal="center" vertical="center" wrapText="1"/>
    </xf>
    <xf numFmtId="0" fontId="68" fillId="4" borderId="90" xfId="0" applyFont="1" applyFill="1" applyBorder="1" applyAlignment="1">
      <alignment horizontal="center" vertical="center" wrapText="1"/>
    </xf>
    <xf numFmtId="0" fontId="70" fillId="4" borderId="96" xfId="0" applyFont="1" applyFill="1" applyBorder="1" applyAlignment="1">
      <alignment horizontal="center" vertical="center" wrapText="1"/>
    </xf>
    <xf numFmtId="0" fontId="70" fillId="4" borderId="97" xfId="0" applyFont="1" applyFill="1" applyBorder="1" applyAlignment="1">
      <alignment horizontal="center" vertical="center" wrapText="1"/>
    </xf>
    <xf numFmtId="0" fontId="70" fillId="4" borderId="92" xfId="0" applyFont="1" applyFill="1" applyBorder="1" applyAlignment="1">
      <alignment horizontal="center" vertical="center" wrapText="1"/>
    </xf>
    <xf numFmtId="0" fontId="70" fillId="4" borderId="94" xfId="0" applyFont="1" applyFill="1" applyBorder="1" applyAlignment="1">
      <alignment horizontal="center" vertical="center" wrapText="1"/>
    </xf>
    <xf numFmtId="0" fontId="69" fillId="4" borderId="92" xfId="0" applyFont="1" applyFill="1" applyBorder="1" applyAlignment="1" applyProtection="1">
      <alignment horizontal="center" vertical="center" wrapText="1"/>
      <protection locked="0"/>
    </xf>
    <xf numFmtId="0" fontId="70" fillId="4" borderId="93" xfId="0"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52" fillId="0" borderId="0" xfId="0" applyFont="1" applyAlignment="1">
      <alignment horizontal="center" vertical="center"/>
    </xf>
    <xf numFmtId="0" fontId="56"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66" fillId="0" borderId="67" xfId="0" applyFont="1" applyBorder="1" applyAlignment="1">
      <alignment horizontal="center" vertical="center" wrapText="1"/>
    </xf>
    <xf numFmtId="0" fontId="66" fillId="0" borderId="68" xfId="0" applyFont="1" applyBorder="1" applyAlignment="1">
      <alignment horizontal="center" vertical="center"/>
    </xf>
    <xf numFmtId="0" fontId="66" fillId="0" borderId="69" xfId="0" applyFont="1" applyBorder="1" applyAlignment="1">
      <alignment horizontal="center" vertical="center"/>
    </xf>
    <xf numFmtId="0" fontId="66" fillId="0" borderId="20" xfId="0" applyFont="1" applyBorder="1" applyAlignment="1">
      <alignment horizontal="center" vertical="center" wrapText="1"/>
    </xf>
    <xf numFmtId="0" fontId="66" fillId="0" borderId="0" xfId="0" applyFont="1" applyBorder="1" applyAlignment="1">
      <alignment horizontal="center" vertical="center"/>
    </xf>
    <xf numFmtId="0" fontId="66" fillId="0" borderId="21" xfId="0" applyFont="1" applyBorder="1" applyAlignment="1">
      <alignment horizontal="center" vertical="center"/>
    </xf>
    <xf numFmtId="0" fontId="66" fillId="0" borderId="20" xfId="0" applyFont="1" applyBorder="1" applyAlignment="1">
      <alignment horizontal="center" vertical="center"/>
    </xf>
    <xf numFmtId="0" fontId="66" fillId="0" borderId="43" xfId="0" applyFont="1" applyBorder="1" applyAlignment="1">
      <alignment horizontal="center" vertical="center"/>
    </xf>
    <xf numFmtId="0" fontId="66" fillId="0" borderId="44" xfId="0" applyFont="1" applyBorder="1" applyAlignment="1">
      <alignment horizontal="center" vertical="center"/>
    </xf>
    <xf numFmtId="0" fontId="66" fillId="0" borderId="45" xfId="0" applyFont="1" applyBorder="1" applyAlignment="1">
      <alignment horizontal="center" vertical="center"/>
    </xf>
    <xf numFmtId="0" fontId="66" fillId="0" borderId="0" xfId="0" applyFont="1" applyAlignment="1">
      <alignment horizontal="center" vertical="center"/>
    </xf>
    <xf numFmtId="0" fontId="67" fillId="22" borderId="70" xfId="0" applyFont="1" applyFill="1" applyBorder="1" applyAlignment="1">
      <alignment horizontal="center" vertical="center" wrapText="1" readingOrder="1"/>
    </xf>
    <xf numFmtId="0" fontId="67" fillId="22" borderId="71" xfId="0" applyFont="1" applyFill="1" applyBorder="1" applyAlignment="1">
      <alignment horizontal="center" vertical="center" wrapText="1" readingOrder="1"/>
    </xf>
    <xf numFmtId="0" fontId="67" fillId="22" borderId="73" xfId="0" applyFont="1" applyFill="1" applyBorder="1" applyAlignment="1">
      <alignment horizontal="center" vertical="center" wrapText="1" readingOrder="1"/>
    </xf>
    <xf numFmtId="0" fontId="67" fillId="22" borderId="0" xfId="0" applyFont="1" applyFill="1" applyAlignment="1">
      <alignment horizontal="center" vertical="center" wrapText="1" readingOrder="1"/>
    </xf>
    <xf numFmtId="0" fontId="67" fillId="22" borderId="74" xfId="0" applyFont="1" applyFill="1" applyBorder="1" applyAlignment="1">
      <alignment horizontal="center" vertical="center" wrapText="1" readingOrder="1"/>
    </xf>
    <xf numFmtId="0" fontId="67" fillId="22" borderId="75" xfId="0" applyFont="1" applyFill="1" applyBorder="1" applyAlignment="1">
      <alignment horizontal="center" vertical="center" wrapText="1" readingOrder="1"/>
    </xf>
    <xf numFmtId="0" fontId="67" fillId="22" borderId="76" xfId="0" applyFont="1" applyFill="1" applyBorder="1" applyAlignment="1">
      <alignment horizontal="center" vertical="center" wrapText="1" readingOrder="1"/>
    </xf>
    <xf numFmtId="0" fontId="67" fillId="22"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67" fillId="8" borderId="70" xfId="0" applyFont="1" applyFill="1" applyBorder="1" applyAlignment="1">
      <alignment horizontal="center" vertical="center" wrapText="1" readingOrder="1"/>
    </xf>
    <xf numFmtId="0" fontId="67" fillId="8" borderId="71" xfId="0" applyFont="1" applyFill="1" applyBorder="1" applyAlignment="1">
      <alignment horizontal="center" vertical="center" wrapText="1" readingOrder="1"/>
    </xf>
    <xf numFmtId="0" fontId="67" fillId="8" borderId="73" xfId="0" applyFont="1" applyFill="1" applyBorder="1" applyAlignment="1">
      <alignment horizontal="center" vertical="center" wrapText="1" readingOrder="1"/>
    </xf>
    <xf numFmtId="0" fontId="67" fillId="8" borderId="0" xfId="0" applyFont="1" applyFill="1" applyAlignment="1">
      <alignment horizontal="center" vertical="center" wrapText="1" readingOrder="1"/>
    </xf>
    <xf numFmtId="0" fontId="67" fillId="8" borderId="74" xfId="0" applyFont="1" applyFill="1" applyBorder="1" applyAlignment="1">
      <alignment horizontal="center" vertical="center" wrapText="1" readingOrder="1"/>
    </xf>
    <xf numFmtId="0" fontId="67" fillId="8" borderId="75" xfId="0" applyFont="1" applyFill="1" applyBorder="1" applyAlignment="1">
      <alignment horizontal="center" vertical="center" wrapText="1" readingOrder="1"/>
    </xf>
    <xf numFmtId="0" fontId="67" fillId="8" borderId="76" xfId="0" applyFont="1" applyFill="1" applyBorder="1" applyAlignment="1">
      <alignment horizontal="center" vertical="center" wrapText="1" readingOrder="1"/>
    </xf>
    <xf numFmtId="0" fontId="67"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66" fillId="0" borderId="68" xfId="0" applyFont="1" applyBorder="1" applyAlignment="1">
      <alignment horizontal="center" vertical="center" wrapText="1"/>
    </xf>
    <xf numFmtId="0" fontId="2" fillId="0" borderId="0" xfId="0" applyFont="1" applyAlignment="1">
      <alignment horizontal="center" vertical="center" wrapText="1"/>
    </xf>
    <xf numFmtId="0" fontId="65"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65" fillId="14" borderId="0" xfId="0" applyFont="1" applyFill="1" applyAlignment="1">
      <alignment horizontal="center" vertical="center" textRotation="90" wrapText="1" readingOrder="1"/>
    </xf>
    <xf numFmtId="0" fontId="65" fillId="14" borderId="21" xfId="0" applyFont="1" applyFill="1" applyBorder="1" applyAlignment="1">
      <alignment horizontal="center" vertical="center" textRotation="90" wrapText="1" readingOrder="1"/>
    </xf>
    <xf numFmtId="0" fontId="67" fillId="16" borderId="70" xfId="0" applyFont="1" applyFill="1" applyBorder="1" applyAlignment="1">
      <alignment horizontal="center" vertical="center" wrapText="1" readingOrder="1"/>
    </xf>
    <xf numFmtId="0" fontId="67" fillId="16" borderId="71" xfId="0" applyFont="1" applyFill="1" applyBorder="1" applyAlignment="1">
      <alignment horizontal="center" vertical="center" wrapText="1" readingOrder="1"/>
    </xf>
    <xf numFmtId="0" fontId="67" fillId="16" borderId="72" xfId="0" applyFont="1" applyFill="1" applyBorder="1" applyAlignment="1">
      <alignment horizontal="center" vertical="center" wrapText="1" readingOrder="1"/>
    </xf>
    <xf numFmtId="0" fontId="67" fillId="16" borderId="73" xfId="0" applyFont="1" applyFill="1" applyBorder="1" applyAlignment="1">
      <alignment horizontal="center" vertical="center" wrapText="1" readingOrder="1"/>
    </xf>
    <xf numFmtId="0" fontId="67" fillId="16" borderId="0" xfId="0" applyFont="1" applyFill="1" applyAlignment="1">
      <alignment horizontal="center" vertical="center" wrapText="1" readingOrder="1"/>
    </xf>
    <xf numFmtId="0" fontId="67" fillId="16" borderId="74" xfId="0" applyFont="1" applyFill="1" applyBorder="1" applyAlignment="1">
      <alignment horizontal="center" vertical="center" wrapText="1" readingOrder="1"/>
    </xf>
    <xf numFmtId="0" fontId="67" fillId="16" borderId="75" xfId="0" applyFont="1" applyFill="1" applyBorder="1" applyAlignment="1">
      <alignment horizontal="center" vertical="center" wrapText="1" readingOrder="1"/>
    </xf>
    <xf numFmtId="0" fontId="67" fillId="16" borderId="76" xfId="0" applyFont="1" applyFill="1" applyBorder="1" applyAlignment="1">
      <alignment horizontal="center" vertical="center" wrapText="1" readingOrder="1"/>
    </xf>
    <xf numFmtId="0" fontId="67" fillId="16" borderId="77" xfId="0" applyFont="1" applyFill="1" applyBorder="1" applyAlignment="1">
      <alignment horizontal="center" vertical="center" wrapText="1" readingOrder="1"/>
    </xf>
    <xf numFmtId="0" fontId="67" fillId="15" borderId="70" xfId="0" applyFont="1" applyFill="1" applyBorder="1" applyAlignment="1">
      <alignment horizontal="center" vertical="center" wrapText="1" readingOrder="1"/>
    </xf>
    <xf numFmtId="0" fontId="67" fillId="15" borderId="71" xfId="0" applyFont="1" applyFill="1" applyBorder="1" applyAlignment="1">
      <alignment horizontal="center" vertical="center" wrapText="1" readingOrder="1"/>
    </xf>
    <xf numFmtId="0" fontId="67" fillId="15" borderId="73" xfId="0" applyFont="1" applyFill="1" applyBorder="1" applyAlignment="1">
      <alignment horizontal="center" vertical="center" wrapText="1" readingOrder="1"/>
    </xf>
    <xf numFmtId="0" fontId="67" fillId="15" borderId="0" xfId="0" applyFont="1" applyFill="1" applyAlignment="1">
      <alignment horizontal="center" vertical="center" wrapText="1" readingOrder="1"/>
    </xf>
    <xf numFmtId="0" fontId="67" fillId="15" borderId="75" xfId="0" applyFont="1" applyFill="1" applyBorder="1" applyAlignment="1">
      <alignment horizontal="center" vertical="center" wrapText="1" readingOrder="1"/>
    </xf>
    <xf numFmtId="0" fontId="67" fillId="15" borderId="76" xfId="0" applyFont="1" applyFill="1" applyBorder="1" applyAlignment="1">
      <alignment horizontal="center" vertical="center" wrapText="1" readingOrder="1"/>
    </xf>
    <xf numFmtId="0" fontId="33" fillId="3" borderId="83" xfId="0" applyFont="1" applyFill="1" applyBorder="1" applyAlignment="1">
      <alignment horizontal="center" vertical="center" wrapText="1"/>
    </xf>
    <xf numFmtId="0" fontId="33" fillId="3" borderId="80"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81" xfId="0" applyFont="1" applyFill="1" applyBorder="1" applyAlignment="1">
      <alignment horizontal="center" vertical="center" wrapText="1"/>
    </xf>
  </cellXfs>
  <cellStyles count="3">
    <cellStyle name="Normal" xfId="0" builtinId="0"/>
    <cellStyle name="Normal - Style1 2" xfId="1" xr:uid="{00000000-0005-0000-0000-000001000000}"/>
    <cellStyle name="Normal 2 2" xfId="2" xr:uid="{00000000-0005-0000-0000-000002000000}"/>
  </cellStyles>
  <dxfs count="366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oneCellAnchor>
    <xdr:from>
      <xdr:col>5</xdr:col>
      <xdr:colOff>441960</xdr:colOff>
      <xdr:row>9</xdr:row>
      <xdr:rowOff>243840</xdr:rowOff>
    </xdr:from>
    <xdr:ext cx="1539240" cy="1508760"/>
    <xdr:sp macro="" textlink="">
      <xdr:nvSpPr>
        <xdr:cNvPr id="15" name="CuadroTexto 14">
          <a:extLst>
            <a:ext uri="{FF2B5EF4-FFF2-40B4-BE49-F238E27FC236}">
              <a16:creationId xmlns:a16="http://schemas.microsoft.com/office/drawing/2014/main" id="{B39403A8-4C31-47E4-9C42-C185BC534063}"/>
            </a:ext>
          </a:extLst>
        </xdr:cNvPr>
        <xdr:cNvSpPr txBox="1"/>
      </xdr:nvSpPr>
      <xdr:spPr>
        <a:xfrm>
          <a:off x="12052935" y="36061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oneCellAnchor>
    <xdr:from>
      <xdr:col>5</xdr:col>
      <xdr:colOff>441960</xdr:colOff>
      <xdr:row>9</xdr:row>
      <xdr:rowOff>243840</xdr:rowOff>
    </xdr:from>
    <xdr:ext cx="1539240" cy="1508760"/>
    <xdr:sp macro="" textlink="">
      <xdr:nvSpPr>
        <xdr:cNvPr id="22" name="CuadroTexto 21">
          <a:extLst>
            <a:ext uri="{FF2B5EF4-FFF2-40B4-BE49-F238E27FC236}">
              <a16:creationId xmlns:a16="http://schemas.microsoft.com/office/drawing/2014/main" id="{43599DA8-5550-4C41-BD30-E6DCB67261E0}"/>
            </a:ext>
          </a:extLst>
        </xdr:cNvPr>
        <xdr:cNvSpPr txBox="1"/>
      </xdr:nvSpPr>
      <xdr:spPr>
        <a:xfrm>
          <a:off x="12052935" y="36061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1</xdr:col>
      <xdr:colOff>119063</xdr:colOff>
      <xdr:row>0</xdr:row>
      <xdr:rowOff>0</xdr:rowOff>
    </xdr:from>
    <xdr:to>
      <xdr:col>1</xdr:col>
      <xdr:colOff>928688</xdr:colOff>
      <xdr:row>0</xdr:row>
      <xdr:rowOff>709612</xdr:rowOff>
    </xdr:to>
    <xdr:pic>
      <xdr:nvPicPr>
        <xdr:cNvPr id="23" name="Imagen 22">
          <a:extLst>
            <a:ext uri="{FF2B5EF4-FFF2-40B4-BE49-F238E27FC236}">
              <a16:creationId xmlns:a16="http://schemas.microsoft.com/office/drawing/2014/main" id="{66E3047E-9C84-4136-959E-E5512BAB5F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1338" y="0"/>
          <a:ext cx="809625" cy="690562"/>
        </a:xfrm>
        <a:prstGeom prst="rect">
          <a:avLst/>
        </a:prstGeom>
      </xdr:spPr>
    </xdr:pic>
    <xdr:clientData/>
  </xdr:twoCellAnchor>
  <xdr:oneCellAnchor>
    <xdr:from>
      <xdr:col>5</xdr:col>
      <xdr:colOff>441960</xdr:colOff>
      <xdr:row>9</xdr:row>
      <xdr:rowOff>243840</xdr:rowOff>
    </xdr:from>
    <xdr:ext cx="1539240" cy="1508760"/>
    <xdr:sp macro="" textlink="">
      <xdr:nvSpPr>
        <xdr:cNvPr id="30" name="CuadroTexto 29">
          <a:extLst>
            <a:ext uri="{FF2B5EF4-FFF2-40B4-BE49-F238E27FC236}">
              <a16:creationId xmlns:a16="http://schemas.microsoft.com/office/drawing/2014/main" id="{3D63BA21-B14D-4171-98AC-3938D33F45F0}"/>
            </a:ext>
          </a:extLst>
        </xdr:cNvPr>
        <xdr:cNvSpPr txBox="1"/>
      </xdr:nvSpPr>
      <xdr:spPr>
        <a:xfrm>
          <a:off x="12052935" y="42538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1</xdr:col>
      <xdr:colOff>119063</xdr:colOff>
      <xdr:row>0</xdr:row>
      <xdr:rowOff>0</xdr:rowOff>
    </xdr:from>
    <xdr:to>
      <xdr:col>1</xdr:col>
      <xdr:colOff>928688</xdr:colOff>
      <xdr:row>0</xdr:row>
      <xdr:rowOff>704850</xdr:rowOff>
    </xdr:to>
    <xdr:pic>
      <xdr:nvPicPr>
        <xdr:cNvPr id="31" name="Imagen 30">
          <a:extLst>
            <a:ext uri="{FF2B5EF4-FFF2-40B4-BE49-F238E27FC236}">
              <a16:creationId xmlns:a16="http://schemas.microsoft.com/office/drawing/2014/main" id="{91BD16C5-807B-49FA-9E92-BAC4599C9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1338" y="0"/>
          <a:ext cx="809625" cy="688181"/>
        </a:xfrm>
        <a:prstGeom prst="rect">
          <a:avLst/>
        </a:prstGeom>
      </xdr:spPr>
    </xdr:pic>
    <xdr:clientData/>
  </xdr:twoCellAnchor>
  <xdr:oneCellAnchor>
    <xdr:from>
      <xdr:col>5</xdr:col>
      <xdr:colOff>441960</xdr:colOff>
      <xdr:row>7</xdr:row>
      <xdr:rowOff>243840</xdr:rowOff>
    </xdr:from>
    <xdr:ext cx="1539240" cy="1508760"/>
    <xdr:sp macro="" textlink="">
      <xdr:nvSpPr>
        <xdr:cNvPr id="32" name="CuadroTexto 31">
          <a:extLst>
            <a:ext uri="{FF2B5EF4-FFF2-40B4-BE49-F238E27FC236}">
              <a16:creationId xmlns:a16="http://schemas.microsoft.com/office/drawing/2014/main" id="{670E57E9-E4FB-49D0-A105-238AD3A8801B}"/>
            </a:ext>
          </a:extLst>
        </xdr:cNvPr>
        <xdr:cNvSpPr txBox="1"/>
      </xdr:nvSpPr>
      <xdr:spPr>
        <a:xfrm>
          <a:off x="13938885" y="6025515"/>
          <a:ext cx="1539240" cy="1508760"/>
        </a:xfrm>
        <a:prstGeom prst="rect">
          <a:avLst/>
        </a:prstGeom>
        <a:solidFill>
          <a:srgbClr val="F2C76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solidFill>
                <a:srgbClr val="595959"/>
              </a:solidFill>
              <a:latin typeface="Azo Sans" panose="020B0603030303020204" pitchFamily="34" charset="77"/>
            </a:rPr>
            <a:t>Columnas</a:t>
          </a:r>
          <a:r>
            <a:rPr lang="es-CO" sz="1100" baseline="0">
              <a:solidFill>
                <a:srgbClr val="595959"/>
              </a:solidFill>
              <a:latin typeface="Azo Sans" panose="020B0603030303020204" pitchFamily="34" charset="77"/>
            </a:rPr>
            <a:t> B y D, (No.) enumerar secuencialmente .</a:t>
          </a:r>
        </a:p>
        <a:p>
          <a:r>
            <a:rPr lang="es-CO" sz="1100" baseline="0">
              <a:solidFill>
                <a:srgbClr val="595959"/>
              </a:solidFill>
              <a:latin typeface="Azo Sans" panose="020B0603030303020204" pitchFamily="34" charset="77"/>
            </a:rPr>
            <a:t>Un factor temático puede tener muchos factores específicos, no siempre es una relacion 1 a 1</a:t>
          </a:r>
        </a:p>
        <a:p>
          <a:endParaRPr lang="es-CO" sz="1100" baseline="0">
            <a:solidFill>
              <a:srgbClr val="595959"/>
            </a:solidFill>
            <a:latin typeface="Azo Sans" panose="020B0603030303020204" pitchFamily="34" charset="77"/>
          </a:endParaRPr>
        </a:p>
      </xdr:txBody>
    </xdr:sp>
    <xdr:clientData/>
  </xdr:oneCellAnchor>
  <xdr:twoCellAnchor editAs="oneCell">
    <xdr:from>
      <xdr:col>4</xdr:col>
      <xdr:colOff>2196043</xdr:colOff>
      <xdr:row>0</xdr:row>
      <xdr:rowOff>224895</xdr:rowOff>
    </xdr:from>
    <xdr:to>
      <xdr:col>5</xdr:col>
      <xdr:colOff>5567</xdr:colOff>
      <xdr:row>0</xdr:row>
      <xdr:rowOff>790204</xdr:rowOff>
    </xdr:to>
    <xdr:pic>
      <xdr:nvPicPr>
        <xdr:cNvPr id="33" name="Picture 9">
          <a:extLst>
            <a:ext uri="{FF2B5EF4-FFF2-40B4-BE49-F238E27FC236}">
              <a16:creationId xmlns:a16="http://schemas.microsoft.com/office/drawing/2014/main" id="{526640DE-EFE4-4577-8CC0-7C926B2E2862}"/>
            </a:ext>
          </a:extLst>
        </xdr:cNvPr>
        <xdr:cNvPicPr>
          <a:picLocks noChangeAspect="1"/>
        </xdr:cNvPicPr>
      </xdr:nvPicPr>
      <xdr:blipFill>
        <a:blip xmlns:r="http://schemas.openxmlformats.org/officeDocument/2006/relationships" r:embed="rId2"/>
        <a:stretch>
          <a:fillRect/>
        </a:stretch>
      </xdr:blipFill>
      <xdr:spPr>
        <a:xfrm>
          <a:off x="12102043" y="224895"/>
          <a:ext cx="1521893" cy="548640"/>
        </a:xfrm>
        <a:prstGeom prst="rect">
          <a:avLst/>
        </a:prstGeom>
      </xdr:spPr>
    </xdr:pic>
    <xdr:clientData/>
  </xdr:twoCellAnchor>
  <xdr:twoCellAnchor editAs="oneCell">
    <xdr:from>
      <xdr:col>4</xdr:col>
      <xdr:colOff>2196043</xdr:colOff>
      <xdr:row>0</xdr:row>
      <xdr:rowOff>224895</xdr:rowOff>
    </xdr:from>
    <xdr:to>
      <xdr:col>5</xdr:col>
      <xdr:colOff>5567</xdr:colOff>
      <xdr:row>0</xdr:row>
      <xdr:rowOff>790204</xdr:rowOff>
    </xdr:to>
    <xdr:pic>
      <xdr:nvPicPr>
        <xdr:cNvPr id="34" name="Picture 9">
          <a:extLst>
            <a:ext uri="{FF2B5EF4-FFF2-40B4-BE49-F238E27FC236}">
              <a16:creationId xmlns:a16="http://schemas.microsoft.com/office/drawing/2014/main" id="{8A3D86DC-E1D5-485A-930D-ACD5E279F33F}"/>
            </a:ext>
          </a:extLst>
        </xdr:cNvPr>
        <xdr:cNvPicPr>
          <a:picLocks noChangeAspect="1"/>
        </xdr:cNvPicPr>
      </xdr:nvPicPr>
      <xdr:blipFill>
        <a:blip xmlns:r="http://schemas.openxmlformats.org/officeDocument/2006/relationships" r:embed="rId2"/>
        <a:stretch>
          <a:fillRect/>
        </a:stretch>
      </xdr:blipFill>
      <xdr:spPr>
        <a:xfrm>
          <a:off x="12102043" y="224895"/>
          <a:ext cx="1521893" cy="548640"/>
        </a:xfrm>
        <a:prstGeom prst="rect">
          <a:avLst/>
        </a:prstGeom>
      </xdr:spPr>
    </xdr:pic>
    <xdr:clientData/>
  </xdr:twoCellAnchor>
  <xdr:twoCellAnchor editAs="oneCell">
    <xdr:from>
      <xdr:col>0</xdr:col>
      <xdr:colOff>107844</xdr:colOff>
      <xdr:row>0</xdr:row>
      <xdr:rowOff>79375</xdr:rowOff>
    </xdr:from>
    <xdr:to>
      <xdr:col>0</xdr:col>
      <xdr:colOff>3034393</xdr:colOff>
      <xdr:row>0</xdr:row>
      <xdr:rowOff>919004</xdr:rowOff>
    </xdr:to>
    <xdr:pic>
      <xdr:nvPicPr>
        <xdr:cNvPr id="35" name="Picture 8">
          <a:extLst>
            <a:ext uri="{FF2B5EF4-FFF2-40B4-BE49-F238E27FC236}">
              <a16:creationId xmlns:a16="http://schemas.microsoft.com/office/drawing/2014/main" id="{161C7466-6BDA-4653-954B-C3618CD81215}"/>
            </a:ext>
          </a:extLst>
        </xdr:cNvPr>
        <xdr:cNvPicPr>
          <a:picLocks noChangeAspect="1"/>
        </xdr:cNvPicPr>
      </xdr:nvPicPr>
      <xdr:blipFill>
        <a:blip xmlns:r="http://schemas.openxmlformats.org/officeDocument/2006/relationships" r:embed="rId3"/>
        <a:stretch>
          <a:fillRect/>
        </a:stretch>
      </xdr:blipFill>
      <xdr:spPr>
        <a:xfrm>
          <a:off x="107844" y="79375"/>
          <a:ext cx="2924168" cy="822960"/>
        </a:xfrm>
        <a:prstGeom prst="rect">
          <a:avLst/>
        </a:prstGeom>
      </xdr:spPr>
    </xdr:pic>
    <xdr:clientData/>
  </xdr:twoCellAnchor>
  <xdr:twoCellAnchor editAs="oneCell">
    <xdr:from>
      <xdr:col>4</xdr:col>
      <xdr:colOff>2196043</xdr:colOff>
      <xdr:row>0</xdr:row>
      <xdr:rowOff>224895</xdr:rowOff>
    </xdr:from>
    <xdr:to>
      <xdr:col>5</xdr:col>
      <xdr:colOff>5567</xdr:colOff>
      <xdr:row>0</xdr:row>
      <xdr:rowOff>790204</xdr:rowOff>
    </xdr:to>
    <xdr:pic>
      <xdr:nvPicPr>
        <xdr:cNvPr id="36" name="Picture 9">
          <a:extLst>
            <a:ext uri="{FF2B5EF4-FFF2-40B4-BE49-F238E27FC236}">
              <a16:creationId xmlns:a16="http://schemas.microsoft.com/office/drawing/2014/main" id="{B4A99CD5-97F7-4C21-96DA-CE070E0756A4}"/>
            </a:ext>
          </a:extLst>
        </xdr:cNvPr>
        <xdr:cNvPicPr>
          <a:picLocks noChangeAspect="1"/>
        </xdr:cNvPicPr>
      </xdr:nvPicPr>
      <xdr:blipFill>
        <a:blip xmlns:r="http://schemas.openxmlformats.org/officeDocument/2006/relationships" r:embed="rId2"/>
        <a:stretch>
          <a:fillRect/>
        </a:stretch>
      </xdr:blipFill>
      <xdr:spPr>
        <a:xfrm>
          <a:off x="12102043" y="224895"/>
          <a:ext cx="1521893"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480059</xdr:colOff>
      <xdr:row>1</xdr:row>
      <xdr:rowOff>91440</xdr:rowOff>
    </xdr:from>
    <xdr:ext cx="2624385" cy="5844540"/>
    <xdr:sp macro="" textlink="">
      <xdr:nvSpPr>
        <xdr:cNvPr id="2" name="CuadroTexto 1">
          <a:extLst>
            <a:ext uri="{FF2B5EF4-FFF2-40B4-BE49-F238E27FC236}">
              <a16:creationId xmlns:a16="http://schemas.microsoft.com/office/drawing/2014/main" id="{511CD5DD-B3AC-45B7-850A-78ED2D04CCC4}"/>
            </a:ext>
          </a:extLst>
        </xdr:cNvPr>
        <xdr:cNvSpPr txBox="1"/>
      </xdr:nvSpPr>
      <xdr:spPr>
        <a:xfrm>
          <a:off x="11138534" y="1101090"/>
          <a:ext cx="2624385" cy="5844540"/>
        </a:xfrm>
        <a:prstGeom prst="rect">
          <a:avLst/>
        </a:prstGeom>
        <a:solidFill>
          <a:srgbClr val="F2C76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b="1">
              <a:solidFill>
                <a:srgbClr val="595959"/>
              </a:solidFill>
              <a:latin typeface="Azo Sans" panose="020B0603030303020204" pitchFamily="34" charset="77"/>
            </a:rPr>
            <a:t>Tener en</a:t>
          </a:r>
          <a:r>
            <a:rPr lang="es-CO" sz="1100" b="1" baseline="0">
              <a:solidFill>
                <a:srgbClr val="595959"/>
              </a:solidFill>
              <a:latin typeface="Azo Sans" panose="020B0603030303020204" pitchFamily="34" charset="77"/>
            </a:rPr>
            <a:t> cuenta-</a:t>
          </a:r>
        </a:p>
        <a:p>
          <a:endParaRPr lang="es-CO" sz="1100" b="1"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1- La estrategia ( Columna A),  es la forma como se va a gestionar la debilidad o la fortaleza( contexto interno) o la amenaza y la oportunidad</a:t>
          </a:r>
        </a:p>
        <a:p>
          <a:r>
            <a:rPr lang="es-CO" sz="1100" baseline="0">
              <a:solidFill>
                <a:srgbClr val="595959"/>
              </a:solidFill>
              <a:latin typeface="Azo Sans" panose="020B0603030303020204" pitchFamily="34" charset="77"/>
            </a:rPr>
            <a:t> ( contexto externo).</a:t>
          </a:r>
        </a:p>
        <a:p>
          <a:endParaRPr lang="es-CO" sz="1100"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2. Columnas (B,C;D;E)</a:t>
          </a:r>
        </a:p>
        <a:p>
          <a:r>
            <a:rPr lang="es-CO" sz="1100" baseline="0">
              <a:solidFill>
                <a:srgbClr val="595959"/>
              </a:solidFill>
              <a:latin typeface="Azo Sans" panose="020B0603030303020204" pitchFamily="34" charset="77"/>
            </a:rPr>
            <a:t>Copiar el numero que corresponde, segun la debilidad , oportunidad, fortaleza o amenaza identificada.</a:t>
          </a:r>
        </a:p>
        <a:p>
          <a:r>
            <a:rPr lang="es-CO" sz="1100" baseline="0">
              <a:solidFill>
                <a:srgbClr val="595959"/>
              </a:solidFill>
              <a:latin typeface="Azo Sans" panose="020B0603030303020204" pitchFamily="34" charset="77"/>
            </a:rPr>
            <a:t> </a:t>
          </a:r>
        </a:p>
        <a:p>
          <a:r>
            <a:rPr lang="es-CO" sz="1100">
              <a:solidFill>
                <a:srgbClr val="595959"/>
              </a:solidFill>
              <a:latin typeface="Azo Sans" panose="020B0603030303020204" pitchFamily="34" charset="77"/>
            </a:rPr>
            <a:t>3.</a:t>
          </a:r>
          <a:r>
            <a:rPr lang="es-CO" sz="1100" baseline="0">
              <a:solidFill>
                <a:srgbClr val="595959"/>
              </a:solidFill>
              <a:latin typeface="Azo Sans" panose="020B0603030303020204" pitchFamily="34" charset="77"/>
            </a:rPr>
            <a:t> Las oportunidades y fortalezas se pueden gestionar  a traves de acciónes o proyectos  que se incluyen en el plan de accion ( mejoras), si se considera que aportan valor </a:t>
          </a:r>
        </a:p>
        <a:p>
          <a:endParaRPr lang="es-CO" sz="1100"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Las debilidades y amenazas si  afectan los objetivos estrategicos y requieren recursos se documentan en este plan de acción  .</a:t>
          </a:r>
        </a:p>
        <a:p>
          <a:endParaRPr lang="es-CO" sz="1100" baseline="0">
            <a:solidFill>
              <a:srgbClr val="595959"/>
            </a:solidFill>
            <a:latin typeface="Azo Sans" panose="020B0603030303020204" pitchFamily="34" charset="77"/>
          </a:endParaRPr>
        </a:p>
        <a:p>
          <a:r>
            <a:rPr lang="es-CO" sz="1100" baseline="0">
              <a:solidFill>
                <a:srgbClr val="595959"/>
              </a:solidFill>
              <a:latin typeface="Azo Sans" panose="020B0603030303020204" pitchFamily="34" charset="77"/>
            </a:rPr>
            <a:t>Si la debiidad o amenaza afecta la parte operativa ( errores, demoras, etc) se llevan como causa  de los riesgos, en el Plan de riesgos respectivo.</a:t>
          </a:r>
        </a:p>
      </xdr:txBody>
    </xdr:sp>
    <xdr:clientData/>
  </xdr:oneCellAnchor>
  <xdr:twoCellAnchor editAs="oneCell">
    <xdr:from>
      <xdr:col>0</xdr:col>
      <xdr:colOff>45511</xdr:colOff>
      <xdr:row>0</xdr:row>
      <xdr:rowOff>98777</xdr:rowOff>
    </xdr:from>
    <xdr:to>
      <xdr:col>0</xdr:col>
      <xdr:colOff>2702979</xdr:colOff>
      <xdr:row>0</xdr:row>
      <xdr:rowOff>657225</xdr:rowOff>
    </xdr:to>
    <xdr:pic>
      <xdr:nvPicPr>
        <xdr:cNvPr id="3" name="Picture 9">
          <a:extLst>
            <a:ext uri="{FF2B5EF4-FFF2-40B4-BE49-F238E27FC236}">
              <a16:creationId xmlns:a16="http://schemas.microsoft.com/office/drawing/2014/main" id="{CB48FCD5-566B-4412-BF1C-4FF72C4F4989}"/>
            </a:ext>
          </a:extLst>
        </xdr:cNvPr>
        <xdr:cNvPicPr>
          <a:picLocks noChangeAspect="1"/>
        </xdr:cNvPicPr>
      </xdr:nvPicPr>
      <xdr:blipFill>
        <a:blip xmlns:r="http://schemas.openxmlformats.org/officeDocument/2006/relationships" r:embed="rId1"/>
        <a:stretch>
          <a:fillRect/>
        </a:stretch>
      </xdr:blipFill>
      <xdr:spPr>
        <a:xfrm>
          <a:off x="45511" y="98777"/>
          <a:ext cx="2657468" cy="558448"/>
        </a:xfrm>
        <a:prstGeom prst="rect">
          <a:avLst/>
        </a:prstGeom>
      </xdr:spPr>
    </xdr:pic>
    <xdr:clientData/>
  </xdr:twoCellAnchor>
  <xdr:twoCellAnchor editAs="oneCell">
    <xdr:from>
      <xdr:col>5</xdr:col>
      <xdr:colOff>811392</xdr:colOff>
      <xdr:row>0</xdr:row>
      <xdr:rowOff>258408</xdr:rowOff>
    </xdr:from>
    <xdr:to>
      <xdr:col>5</xdr:col>
      <xdr:colOff>2417105</xdr:colOff>
      <xdr:row>0</xdr:row>
      <xdr:rowOff>657225</xdr:rowOff>
    </xdr:to>
    <xdr:pic>
      <xdr:nvPicPr>
        <xdr:cNvPr id="5" name="Picture 10">
          <a:extLst>
            <a:ext uri="{FF2B5EF4-FFF2-40B4-BE49-F238E27FC236}">
              <a16:creationId xmlns:a16="http://schemas.microsoft.com/office/drawing/2014/main" id="{48097C11-9009-40F7-9EBF-AFAC0AC40D6C}"/>
            </a:ext>
          </a:extLst>
        </xdr:cNvPr>
        <xdr:cNvPicPr>
          <a:picLocks noChangeAspect="1"/>
        </xdr:cNvPicPr>
      </xdr:nvPicPr>
      <xdr:blipFill>
        <a:blip xmlns:r="http://schemas.openxmlformats.org/officeDocument/2006/relationships" r:embed="rId2"/>
        <a:stretch>
          <a:fillRect/>
        </a:stretch>
      </xdr:blipFill>
      <xdr:spPr>
        <a:xfrm>
          <a:off x="9050517" y="258408"/>
          <a:ext cx="1605713" cy="398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E00254D-E7E3-4D05-999E-3D49E88675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6727B64B-237A-4895-AF28-82375C5C04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Rama%20Judicial\SRPA\CESPA\SIGCMA\9%20MATRIZ%20DE%20RIESGOS\2021\MATRIZ%20DE%20RIESGOS%202021%20GESTION%20ADMINISTRATIVA\Matriz%20de%20Riesgos%20Centro%20de%20Servicios%20SRPA%20Monte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 val="8- Políticas de Administración "/>
    </sheetNames>
    <sheetDataSet>
      <sheetData sheetId="0"/>
      <sheetData sheetId="1"/>
      <sheetData sheetId="2"/>
      <sheetData sheetId="3"/>
      <sheetData sheetId="4"/>
      <sheetData sheetId="5"/>
      <sheetData sheetId="6">
        <row r="2">
          <cell r="I2">
            <v>0</v>
          </cell>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refreshError="1"/>
      <sheetData sheetId="1" refreshError="1"/>
      <sheetData sheetId="2" refreshError="1"/>
      <sheetData sheetId="3" refreshError="1"/>
      <sheetData sheetId="4" refreshError="1"/>
      <sheetData sheetId="5" refreshError="1"/>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refreshError="1"/>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8">
      <pivotArea field="1" type="button" dataOnly="0" labelOnly="1" outline="0" axis="axisRow" fieldPosition="1"/>
    </format>
    <format dxfId="7">
      <pivotArea dataOnly="0" labelOnly="1" outline="0" fieldPosition="0">
        <references count="1">
          <reference field="0" count="1">
            <x v="0"/>
          </reference>
        </references>
      </pivotArea>
    </format>
    <format dxfId="6">
      <pivotArea dataOnly="0" labelOnly="1" outline="0" fieldPosition="0">
        <references count="1">
          <reference field="0" count="1">
            <x v="1"/>
          </reference>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7:C247" totalsRowShown="0" headerRowDxfId="3" dataDxfId="2">
  <autoFilter ref="B237:C247" xr:uid="{00000000-0009-0000-0100-000002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9"/>
  <sheetViews>
    <sheetView showGridLines="0" topLeftCell="A10" workbookViewId="0">
      <selection activeCell="B20" sqref="B20"/>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58" t="s">
        <v>185</v>
      </c>
      <c r="B1" s="258"/>
      <c r="C1" s="258"/>
      <c r="D1" s="258"/>
      <c r="E1" s="258"/>
      <c r="F1" s="258"/>
    </row>
    <row r="5" spans="1:9">
      <c r="D5" s="95"/>
      <c r="E5" s="95"/>
      <c r="F5" s="95"/>
      <c r="G5" s="95"/>
      <c r="H5" s="95"/>
    </row>
    <row r="6" spans="1:9">
      <c r="D6" s="95"/>
      <c r="E6" s="95"/>
      <c r="F6" s="95"/>
      <c r="G6" s="95"/>
      <c r="H6" s="95"/>
    </row>
    <row r="7" spans="1:9" ht="33.75">
      <c r="A7" s="259" t="s">
        <v>208</v>
      </c>
      <c r="B7" s="259"/>
      <c r="C7" s="259"/>
      <c r="D7" s="259"/>
      <c r="E7" s="259"/>
      <c r="F7" s="259"/>
      <c r="G7" s="259"/>
      <c r="H7" s="259"/>
      <c r="I7" s="259"/>
    </row>
    <row r="9" spans="1:9" s="87" customFormat="1" ht="81.75" customHeight="1">
      <c r="A9" s="88" t="s">
        <v>209</v>
      </c>
      <c r="B9" s="260" t="s">
        <v>184</v>
      </c>
      <c r="C9" s="260"/>
      <c r="D9" s="260"/>
      <c r="E9" s="260"/>
      <c r="F9" s="260"/>
      <c r="G9" s="260"/>
      <c r="H9" s="260"/>
      <c r="I9" s="260"/>
    </row>
    <row r="10" spans="1:9" s="87" customFormat="1" ht="16.7" customHeight="1">
      <c r="A10" s="93"/>
      <c r="B10" s="94"/>
      <c r="C10" s="94"/>
      <c r="D10" s="93"/>
      <c r="E10" s="92"/>
    </row>
    <row r="11" spans="1:9" s="87" customFormat="1" ht="84" customHeight="1">
      <c r="A11" s="88" t="s">
        <v>183</v>
      </c>
      <c r="B11" s="89" t="s">
        <v>182</v>
      </c>
      <c r="C11" s="257" t="s">
        <v>673</v>
      </c>
      <c r="D11" s="257"/>
      <c r="E11" s="257"/>
      <c r="F11" s="257"/>
      <c r="G11" s="257"/>
      <c r="H11" s="257"/>
      <c r="I11" s="257"/>
    </row>
    <row r="12" spans="1:9" s="87" customFormat="1" ht="84" customHeight="1">
      <c r="A12" s="88" t="s">
        <v>183</v>
      </c>
      <c r="B12" s="89" t="s">
        <v>672</v>
      </c>
      <c r="C12" s="257" t="s">
        <v>674</v>
      </c>
      <c r="D12" s="257"/>
      <c r="E12" s="257"/>
      <c r="F12" s="257"/>
      <c r="G12" s="257"/>
      <c r="H12" s="257"/>
      <c r="I12" s="257"/>
    </row>
    <row r="13" spans="1:9" ht="32.25" customHeight="1">
      <c r="A13" s="91"/>
    </row>
    <row r="14" spans="1:9" ht="32.25" customHeight="1">
      <c r="A14" s="90" t="s">
        <v>184</v>
      </c>
      <c r="B14" s="257"/>
      <c r="C14" s="257"/>
      <c r="D14" s="257"/>
      <c r="E14" s="257"/>
      <c r="F14" s="257"/>
      <c r="G14" s="257"/>
      <c r="H14" s="257"/>
      <c r="I14" s="257"/>
    </row>
    <row r="15" spans="1:9" s="87" customFormat="1" ht="29.25" customHeight="1">
      <c r="A15" s="90" t="s">
        <v>181</v>
      </c>
      <c r="B15" s="257"/>
      <c r="C15" s="257"/>
      <c r="D15" s="257"/>
      <c r="E15" s="257"/>
      <c r="F15" s="257"/>
      <c r="G15" s="257"/>
      <c r="H15" s="257"/>
      <c r="I15" s="257"/>
    </row>
    <row r="16" spans="1:9" s="87" customFormat="1" ht="30.75" customHeight="1">
      <c r="A16" s="90" t="s">
        <v>180</v>
      </c>
      <c r="B16" s="257"/>
      <c r="C16" s="257"/>
      <c r="D16" s="257"/>
      <c r="E16" s="257"/>
      <c r="F16" s="257"/>
      <c r="G16" s="257"/>
      <c r="H16" s="257"/>
      <c r="I16" s="257"/>
    </row>
    <row r="17" spans="1:9" s="87" customFormat="1" ht="25.5">
      <c r="A17" s="88" t="s">
        <v>179</v>
      </c>
      <c r="B17" s="257" t="s">
        <v>178</v>
      </c>
      <c r="C17" s="257"/>
      <c r="D17" s="257"/>
      <c r="E17" s="257"/>
      <c r="F17" s="257"/>
      <c r="G17" s="257"/>
      <c r="H17" s="257"/>
      <c r="I17" s="257"/>
    </row>
    <row r="19" spans="1:9" s="87" customFormat="1" ht="54.75" customHeight="1">
      <c r="A19" s="88" t="s">
        <v>177</v>
      </c>
      <c r="B19" s="256" t="s">
        <v>681</v>
      </c>
      <c r="C19" s="256"/>
      <c r="D19" s="256"/>
      <c r="E19" s="256"/>
      <c r="F19" s="256"/>
      <c r="G19" s="256"/>
      <c r="H19" s="256"/>
      <c r="I19" s="256"/>
    </row>
  </sheetData>
  <mergeCells count="10">
    <mergeCell ref="B19:I19"/>
    <mergeCell ref="B14:I14"/>
    <mergeCell ref="B16:I16"/>
    <mergeCell ref="B17:I17"/>
    <mergeCell ref="A1:F1"/>
    <mergeCell ref="A7:I7"/>
    <mergeCell ref="B9:I9"/>
    <mergeCell ref="C11:I11"/>
    <mergeCell ref="B15:I15"/>
    <mergeCell ref="C12:I12"/>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B12"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0FF8-9F4A-4596-9589-5E9D2D7E42FF}">
  <sheetPr>
    <tabColor rgb="FF00B050"/>
  </sheetPr>
  <dimension ref="A1:JS81"/>
  <sheetViews>
    <sheetView tabSelected="1" zoomScale="71" zoomScaleNormal="71" workbookViewId="0">
      <pane xSplit="2" ySplit="9" topLeftCell="C10" activePane="bottomRight" state="frozen"/>
      <selection pane="topRight" activeCell="C1" sqref="C1"/>
      <selection pane="bottomLeft" activeCell="A10" sqref="A10"/>
      <selection pane="bottomRight" activeCell="O10" sqref="O10:O14"/>
    </sheetView>
  </sheetViews>
  <sheetFormatPr baseColWidth="10" defaultColWidth="11.42578125" defaultRowHeight="15"/>
  <cols>
    <col min="1" max="2" width="18.42578125" style="82" customWidth="1"/>
    <col min="3" max="3" width="15.5703125" customWidth="1"/>
    <col min="4" max="4" width="27.5703125" style="82" customWidth="1"/>
    <col min="5" max="5" width="18" style="172" customWidth="1"/>
    <col min="6" max="6" width="40.140625" customWidth="1"/>
    <col min="7" max="7" width="20.42578125" customWidth="1"/>
    <col min="8" max="8" width="10.42578125" style="173" customWidth="1"/>
    <col min="9" max="9" width="11.42578125" style="173" customWidth="1"/>
    <col min="10" max="10" width="10.140625" style="174" customWidth="1"/>
    <col min="11" max="11" width="11.42578125" style="173" customWidth="1"/>
    <col min="12" max="12" width="10.85546875" style="173" customWidth="1"/>
    <col min="13" max="13" width="18.28515625" style="173" bestFit="1" customWidth="1"/>
    <col min="14" max="14" width="18.28515625" bestFit="1" customWidth="1"/>
    <col min="15" max="15" width="32.85546875" customWidth="1"/>
    <col min="16" max="16" width="12.28515625" customWidth="1"/>
    <col min="17" max="17" width="14.140625" customWidth="1"/>
    <col min="18" max="18" width="14.28515625" customWidth="1"/>
    <col min="19" max="19" width="11.85546875" customWidth="1"/>
    <col min="20" max="20" width="12.85546875" customWidth="1"/>
    <col min="21" max="21" width="41.140625" customWidth="1"/>
    <col min="22" max="177" width="11.42578125" style="7"/>
  </cols>
  <sheetData>
    <row r="1" spans="1:279" s="156" customFormat="1" ht="16.5" customHeight="1">
      <c r="A1" s="307"/>
      <c r="B1" s="308"/>
      <c r="C1" s="308"/>
      <c r="D1" s="381" t="s">
        <v>682</v>
      </c>
      <c r="E1" s="381"/>
      <c r="F1" s="381"/>
      <c r="G1" s="381"/>
      <c r="H1" s="381"/>
      <c r="I1" s="381"/>
      <c r="J1" s="381"/>
      <c r="K1" s="381"/>
      <c r="L1" s="381"/>
      <c r="M1" s="381"/>
      <c r="N1" s="381"/>
      <c r="O1" s="381"/>
      <c r="P1" s="381"/>
      <c r="Q1" s="382"/>
      <c r="R1" s="255"/>
      <c r="S1" s="299" t="s">
        <v>67</v>
      </c>
      <c r="T1" s="299"/>
      <c r="U1" s="299"/>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c r="A2" s="309"/>
      <c r="B2" s="310"/>
      <c r="C2" s="310"/>
      <c r="D2" s="383"/>
      <c r="E2" s="383"/>
      <c r="F2" s="383"/>
      <c r="G2" s="383"/>
      <c r="H2" s="383"/>
      <c r="I2" s="383"/>
      <c r="J2" s="383"/>
      <c r="K2" s="383"/>
      <c r="L2" s="383"/>
      <c r="M2" s="383"/>
      <c r="N2" s="383"/>
      <c r="O2" s="383"/>
      <c r="P2" s="383"/>
      <c r="Q2" s="384"/>
      <c r="R2" s="255"/>
      <c r="S2" s="299"/>
      <c r="T2" s="299"/>
      <c r="U2" s="299"/>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c r="A3" s="2"/>
      <c r="B3" s="2"/>
      <c r="C3" s="253"/>
      <c r="D3" s="383"/>
      <c r="E3" s="383"/>
      <c r="F3" s="383"/>
      <c r="G3" s="383"/>
      <c r="H3" s="383"/>
      <c r="I3" s="383"/>
      <c r="J3" s="383"/>
      <c r="K3" s="383"/>
      <c r="L3" s="383"/>
      <c r="M3" s="383"/>
      <c r="N3" s="383"/>
      <c r="O3" s="383"/>
      <c r="P3" s="383"/>
      <c r="Q3" s="384"/>
      <c r="R3" s="255"/>
      <c r="S3" s="299"/>
      <c r="T3" s="299"/>
      <c r="U3" s="299"/>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c r="A4" s="300" t="s">
        <v>0</v>
      </c>
      <c r="B4" s="301"/>
      <c r="C4" s="302"/>
      <c r="D4" s="370" t="str">
        <f>'Mapa Final'!D4</f>
        <v>GESTIÓN DE ACCIONES CONSTITUCIONALES, GESTIÓN DE PROCESOS PENALES PARA ADOLESCENTES, GESTIÓN ADMINISTRATIVA Y GESTIÓN DOCUMENTAL</v>
      </c>
      <c r="E4" s="371"/>
      <c r="F4" s="371"/>
      <c r="G4" s="371"/>
      <c r="H4" s="371"/>
      <c r="I4" s="371"/>
      <c r="J4" s="371"/>
      <c r="K4" s="371"/>
      <c r="L4" s="371"/>
      <c r="M4" s="371"/>
      <c r="N4" s="372"/>
      <c r="O4" s="306"/>
      <c r="P4" s="306"/>
      <c r="Q4" s="306"/>
      <c r="R4" s="253"/>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102.75" customHeight="1">
      <c r="A5" s="300" t="s">
        <v>1</v>
      </c>
      <c r="B5" s="301"/>
      <c r="C5" s="302"/>
      <c r="D5" s="373"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74"/>
      <c r="F5" s="374"/>
      <c r="G5" s="374"/>
      <c r="H5" s="374"/>
      <c r="I5" s="374"/>
      <c r="J5" s="374"/>
      <c r="K5" s="374"/>
      <c r="L5" s="374"/>
      <c r="M5" s="374"/>
      <c r="N5" s="375"/>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57.75" customHeight="1" thickBot="1">
      <c r="A6" s="300" t="s">
        <v>2</v>
      </c>
      <c r="B6" s="301"/>
      <c r="C6" s="302"/>
      <c r="D6" s="373"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74"/>
      <c r="F6" s="374"/>
      <c r="G6" s="374"/>
      <c r="H6" s="374"/>
      <c r="I6" s="374"/>
      <c r="J6" s="374"/>
      <c r="K6" s="374"/>
      <c r="L6" s="374"/>
      <c r="M6" s="374"/>
      <c r="N6" s="375"/>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59" customFormat="1" ht="38.25" customHeight="1" thickTop="1" thickBot="1">
      <c r="A7" s="376" t="s">
        <v>403</v>
      </c>
      <c r="B7" s="377"/>
      <c r="C7" s="377"/>
      <c r="D7" s="377"/>
      <c r="E7" s="377"/>
      <c r="F7" s="378"/>
      <c r="G7" s="157"/>
      <c r="H7" s="379" t="s">
        <v>404</v>
      </c>
      <c r="I7" s="379"/>
      <c r="J7" s="379"/>
      <c r="K7" s="379" t="s">
        <v>405</v>
      </c>
      <c r="L7" s="379"/>
      <c r="M7" s="379"/>
      <c r="N7" s="380" t="s">
        <v>283</v>
      </c>
      <c r="O7" s="385" t="s">
        <v>406</v>
      </c>
      <c r="P7" s="387" t="s">
        <v>407</v>
      </c>
      <c r="Q7" s="390"/>
      <c r="R7" s="388"/>
      <c r="S7" s="387" t="s">
        <v>408</v>
      </c>
      <c r="T7" s="388"/>
      <c r="U7" s="389" t="s">
        <v>683</v>
      </c>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row>
    <row r="8" spans="1:279" s="167" customFormat="1" ht="81" customHeight="1" thickTop="1" thickBot="1">
      <c r="A8" s="160" t="s">
        <v>197</v>
      </c>
      <c r="B8" s="160" t="s">
        <v>420</v>
      </c>
      <c r="C8" s="161" t="s">
        <v>8</v>
      </c>
      <c r="D8" s="162" t="s">
        <v>410</v>
      </c>
      <c r="E8" s="254" t="s">
        <v>10</v>
      </c>
      <c r="F8" s="254" t="s">
        <v>11</v>
      </c>
      <c r="G8" s="254" t="s">
        <v>12</v>
      </c>
      <c r="H8" s="164" t="s">
        <v>411</v>
      </c>
      <c r="I8" s="164" t="s">
        <v>38</v>
      </c>
      <c r="J8" s="164" t="s">
        <v>412</v>
      </c>
      <c r="K8" s="164" t="s">
        <v>411</v>
      </c>
      <c r="L8" s="164" t="s">
        <v>413</v>
      </c>
      <c r="M8" s="164" t="s">
        <v>412</v>
      </c>
      <c r="N8" s="380"/>
      <c r="O8" s="386"/>
      <c r="P8" s="165" t="s">
        <v>414</v>
      </c>
      <c r="Q8" s="165" t="s">
        <v>415</v>
      </c>
      <c r="R8" s="165" t="s">
        <v>456</v>
      </c>
      <c r="S8" s="165" t="s">
        <v>416</v>
      </c>
      <c r="T8" s="165" t="s">
        <v>417</v>
      </c>
      <c r="U8" s="389"/>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166"/>
      <c r="FL8" s="166"/>
      <c r="FM8" s="166"/>
      <c r="FN8" s="166"/>
      <c r="FO8" s="166"/>
      <c r="FP8" s="166"/>
      <c r="FQ8" s="166"/>
      <c r="FR8" s="166"/>
      <c r="FS8" s="166"/>
      <c r="FT8" s="166"/>
      <c r="FU8" s="166"/>
    </row>
    <row r="9" spans="1:279" s="168" customFormat="1" ht="10.5" customHeight="1" thickTop="1" thickBot="1">
      <c r="A9" s="368"/>
      <c r="B9" s="369"/>
      <c r="C9" s="369"/>
      <c r="D9" s="369"/>
      <c r="E9" s="369"/>
      <c r="F9" s="369"/>
      <c r="G9" s="369"/>
      <c r="H9" s="369"/>
      <c r="I9" s="369"/>
      <c r="J9" s="369"/>
      <c r="K9" s="369"/>
      <c r="L9" s="369"/>
      <c r="M9" s="369"/>
      <c r="N9" s="369"/>
      <c r="U9" s="169"/>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1" customFormat="1" ht="15" customHeight="1">
      <c r="A10" s="357">
        <f>'Mapa Final'!A10</f>
        <v>1</v>
      </c>
      <c r="B10" s="357" t="str">
        <f>'Mapa Final'!B10</f>
        <v>Inconsistencias en el reparto</v>
      </c>
      <c r="C10" s="357" t="str">
        <f>'Mapa Final'!C10</f>
        <v>Incumplimiento de las metas establecidas</v>
      </c>
      <c r="D10" s="357"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57" t="str">
        <f>'Mapa Final'!E10</f>
        <v>Falencia en la gestión, control y seguimiento del proceso de reparto</v>
      </c>
      <c r="F10" s="357" t="str">
        <f>'Mapa Final'!F10</f>
        <v>Posibilidad de incumplimiento de las metas establecidas debido  a repartos extemporáneos y/o asignaciones erradas en el mismo</v>
      </c>
      <c r="G10" s="357" t="str">
        <f>'Mapa Final'!G10</f>
        <v>Ejecución y Administración de Procesos</v>
      </c>
      <c r="H10" s="360" t="str">
        <f>'Mapa Final'!I10</f>
        <v>Media</v>
      </c>
      <c r="I10" s="360" t="str">
        <f>'Mapa Final'!L10</f>
        <v>Moderado</v>
      </c>
      <c r="J10" s="347" t="str">
        <f>'Mapa Final'!N10</f>
        <v>Moderado</v>
      </c>
      <c r="K10" s="350" t="str">
        <f>'Mapa Final'!AA10</f>
        <v>Baja</v>
      </c>
      <c r="L10" s="350" t="str">
        <f>'Mapa Final'!AE10</f>
        <v>Moderado</v>
      </c>
      <c r="M10" s="347" t="str">
        <f>'Mapa Final'!AG10</f>
        <v>Moderado</v>
      </c>
      <c r="N10" s="350" t="str">
        <f>'Mapa Final'!AH10</f>
        <v>Reducir(mitigar)</v>
      </c>
      <c r="O10" s="363" t="s">
        <v>511</v>
      </c>
      <c r="P10" s="356"/>
      <c r="Q10" s="356"/>
      <c r="R10" s="356" t="s">
        <v>678</v>
      </c>
      <c r="S10" s="341">
        <v>45200</v>
      </c>
      <c r="T10" s="341">
        <v>45291</v>
      </c>
      <c r="U10" s="344" t="s">
        <v>477</v>
      </c>
      <c r="V10" s="35"/>
      <c r="W10" s="363"/>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1" customFormat="1" ht="13.5" customHeight="1">
      <c r="A11" s="358"/>
      <c r="B11" s="358"/>
      <c r="C11" s="358"/>
      <c r="D11" s="358"/>
      <c r="E11" s="358"/>
      <c r="F11" s="358"/>
      <c r="G11" s="358"/>
      <c r="H11" s="361"/>
      <c r="I11" s="361"/>
      <c r="J11" s="348"/>
      <c r="K11" s="351"/>
      <c r="L11" s="351"/>
      <c r="M11" s="348"/>
      <c r="N11" s="351"/>
      <c r="O11" s="364"/>
      <c r="P11" s="342"/>
      <c r="Q11" s="342"/>
      <c r="R11" s="342"/>
      <c r="S11" s="342"/>
      <c r="T11" s="342"/>
      <c r="U11" s="345"/>
      <c r="V11" s="35"/>
      <c r="W11" s="364"/>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1" customFormat="1" ht="13.5" customHeight="1">
      <c r="A12" s="358"/>
      <c r="B12" s="358"/>
      <c r="C12" s="358"/>
      <c r="D12" s="358"/>
      <c r="E12" s="358"/>
      <c r="F12" s="358"/>
      <c r="G12" s="358"/>
      <c r="H12" s="361"/>
      <c r="I12" s="361"/>
      <c r="J12" s="348"/>
      <c r="K12" s="351"/>
      <c r="L12" s="351"/>
      <c r="M12" s="348"/>
      <c r="N12" s="351"/>
      <c r="O12" s="364"/>
      <c r="P12" s="342"/>
      <c r="Q12" s="342"/>
      <c r="R12" s="342"/>
      <c r="S12" s="342"/>
      <c r="T12" s="342"/>
      <c r="U12" s="345"/>
      <c r="V12" s="35"/>
      <c r="W12" s="364"/>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1" customFormat="1" ht="13.5" customHeight="1">
      <c r="A13" s="358"/>
      <c r="B13" s="358"/>
      <c r="C13" s="358"/>
      <c r="D13" s="358"/>
      <c r="E13" s="358"/>
      <c r="F13" s="358"/>
      <c r="G13" s="358"/>
      <c r="H13" s="361"/>
      <c r="I13" s="361"/>
      <c r="J13" s="348"/>
      <c r="K13" s="351"/>
      <c r="L13" s="351"/>
      <c r="M13" s="348"/>
      <c r="N13" s="351"/>
      <c r="O13" s="364"/>
      <c r="P13" s="342"/>
      <c r="Q13" s="342"/>
      <c r="R13" s="342"/>
      <c r="S13" s="342"/>
      <c r="T13" s="342"/>
      <c r="U13" s="345"/>
      <c r="V13" s="35"/>
      <c r="W13" s="364"/>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1" customFormat="1" ht="402.75" customHeight="1" thickBot="1">
      <c r="A14" s="359"/>
      <c r="B14" s="359"/>
      <c r="C14" s="359"/>
      <c r="D14" s="359"/>
      <c r="E14" s="359"/>
      <c r="F14" s="359"/>
      <c r="G14" s="359"/>
      <c r="H14" s="362"/>
      <c r="I14" s="362"/>
      <c r="J14" s="349"/>
      <c r="K14" s="352"/>
      <c r="L14" s="352"/>
      <c r="M14" s="349"/>
      <c r="N14" s="352"/>
      <c r="O14" s="365"/>
      <c r="P14" s="343"/>
      <c r="Q14" s="343"/>
      <c r="R14" s="343"/>
      <c r="S14" s="343"/>
      <c r="T14" s="343"/>
      <c r="U14" s="346"/>
      <c r="V14" s="35"/>
      <c r="W14" s="36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1" customFormat="1" ht="15" customHeight="1">
      <c r="A15" s="357">
        <f>'Mapa Final'!A15</f>
        <v>2</v>
      </c>
      <c r="B15" s="357" t="str">
        <f>'Mapa Final'!B15</f>
        <v>Error en las notificaciones judiicales</v>
      </c>
      <c r="C15" s="357" t="str">
        <f>'Mapa Final'!C15</f>
        <v>Incumplimiento de las metas establecidas</v>
      </c>
      <c r="D15" s="357"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57" t="str">
        <f>'Mapa Final'!E15</f>
        <v xml:space="preserve">Inadecuada comunicación de las notificaciones judiciales </v>
      </c>
      <c r="F15" s="357" t="str">
        <f>'Mapa Final'!F15</f>
        <v xml:space="preserve">Posibilidad de incumplimiento de las metas establecidas debido  a la inadecuada comunicación de las notificaciones judiciales </v>
      </c>
      <c r="G15" s="357" t="str">
        <f>'Mapa Final'!G15</f>
        <v>Ejecución y Administración de Procesos</v>
      </c>
      <c r="H15" s="360" t="str">
        <f>'Mapa Final'!I15</f>
        <v>Muy Alta</v>
      </c>
      <c r="I15" s="360" t="str">
        <f>'Mapa Final'!L15</f>
        <v>Mayor</v>
      </c>
      <c r="J15" s="347" t="str">
        <f>'Mapa Final'!N15</f>
        <v xml:space="preserve">Alto </v>
      </c>
      <c r="K15" s="350" t="str">
        <f>'Mapa Final'!AA15</f>
        <v>Baja</v>
      </c>
      <c r="L15" s="350" t="str">
        <f>'Mapa Final'!AE15</f>
        <v>Moderado</v>
      </c>
      <c r="M15" s="347" t="str">
        <f>'Mapa Final'!AG15</f>
        <v>Moderado</v>
      </c>
      <c r="N15" s="350" t="str">
        <f>'Mapa Final'!AH15</f>
        <v>Reducir(mitigar)</v>
      </c>
      <c r="O15" s="363" t="s">
        <v>509</v>
      </c>
      <c r="P15" s="356"/>
      <c r="Q15" s="356"/>
      <c r="R15" s="356" t="s">
        <v>678</v>
      </c>
      <c r="S15" s="341">
        <v>45200</v>
      </c>
      <c r="T15" s="341">
        <v>45291</v>
      </c>
      <c r="U15" s="344" t="s">
        <v>477</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1" customFormat="1" ht="13.5" customHeight="1">
      <c r="A16" s="358"/>
      <c r="B16" s="358"/>
      <c r="C16" s="358"/>
      <c r="D16" s="358"/>
      <c r="E16" s="358"/>
      <c r="F16" s="358"/>
      <c r="G16" s="358"/>
      <c r="H16" s="361"/>
      <c r="I16" s="361"/>
      <c r="J16" s="348"/>
      <c r="K16" s="351"/>
      <c r="L16" s="351"/>
      <c r="M16" s="348"/>
      <c r="N16" s="351"/>
      <c r="O16" s="364"/>
      <c r="P16" s="342"/>
      <c r="Q16" s="342"/>
      <c r="R16" s="342"/>
      <c r="S16" s="342"/>
      <c r="T16" s="342"/>
      <c r="U16" s="3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1" customFormat="1" ht="13.5" customHeight="1">
      <c r="A17" s="358"/>
      <c r="B17" s="358"/>
      <c r="C17" s="358"/>
      <c r="D17" s="358"/>
      <c r="E17" s="358"/>
      <c r="F17" s="358"/>
      <c r="G17" s="358"/>
      <c r="H17" s="361"/>
      <c r="I17" s="361"/>
      <c r="J17" s="348"/>
      <c r="K17" s="351"/>
      <c r="L17" s="351"/>
      <c r="M17" s="348"/>
      <c r="N17" s="351"/>
      <c r="O17" s="364"/>
      <c r="P17" s="342"/>
      <c r="Q17" s="342"/>
      <c r="R17" s="342"/>
      <c r="S17" s="342"/>
      <c r="T17" s="342"/>
      <c r="U17" s="3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1" customFormat="1" ht="13.5" customHeight="1">
      <c r="A18" s="358"/>
      <c r="B18" s="358"/>
      <c r="C18" s="358"/>
      <c r="D18" s="358"/>
      <c r="E18" s="358"/>
      <c r="F18" s="358"/>
      <c r="G18" s="358"/>
      <c r="H18" s="361"/>
      <c r="I18" s="361"/>
      <c r="J18" s="348"/>
      <c r="K18" s="351"/>
      <c r="L18" s="351"/>
      <c r="M18" s="348"/>
      <c r="N18" s="351"/>
      <c r="O18" s="364"/>
      <c r="P18" s="342"/>
      <c r="Q18" s="342"/>
      <c r="R18" s="342"/>
      <c r="S18" s="342"/>
      <c r="T18" s="342"/>
      <c r="U18" s="3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1" customFormat="1" ht="214.5" customHeight="1" thickBot="1">
      <c r="A19" s="359"/>
      <c r="B19" s="359"/>
      <c r="C19" s="359"/>
      <c r="D19" s="359"/>
      <c r="E19" s="359"/>
      <c r="F19" s="359"/>
      <c r="G19" s="359"/>
      <c r="H19" s="362"/>
      <c r="I19" s="362"/>
      <c r="J19" s="349"/>
      <c r="K19" s="352"/>
      <c r="L19" s="352"/>
      <c r="M19" s="349"/>
      <c r="N19" s="352"/>
      <c r="O19" s="365"/>
      <c r="P19" s="343"/>
      <c r="Q19" s="343"/>
      <c r="R19" s="343"/>
      <c r="S19" s="343"/>
      <c r="T19" s="343"/>
      <c r="U19" s="3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357">
        <f>'Mapa Final'!A20</f>
        <v>3</v>
      </c>
      <c r="B20" s="357" t="str">
        <f>'Mapa Final'!B20</f>
        <v>No realización de las Audiencias Programadas</v>
      </c>
      <c r="C20" s="357" t="str">
        <f>'Mapa Final'!C20</f>
        <v>Incumplimiento de las metas establecidas</v>
      </c>
      <c r="D20" s="357"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57" t="str">
        <f>'Mapa Final'!E20</f>
        <v>Incumplimiento en la realización de las audiencias programadas</v>
      </c>
      <c r="F20" s="357" t="str">
        <f>'Mapa Final'!F20</f>
        <v>Posibilidad de vulneración de los derechos fundamentales de los ciudadanos  debido al Incumplimiento en la realización de las audiencias programadas</v>
      </c>
      <c r="G20" s="357" t="str">
        <f>'Mapa Final'!G20</f>
        <v>Usuarios, productos y prácticas organizacionales</v>
      </c>
      <c r="H20" s="360" t="str">
        <f>'Mapa Final'!I20</f>
        <v>Alta</v>
      </c>
      <c r="I20" s="360" t="str">
        <f>'Mapa Final'!L20</f>
        <v>Mayor</v>
      </c>
      <c r="J20" s="347" t="str">
        <f>'Mapa Final'!N20</f>
        <v xml:space="preserve">Alto </v>
      </c>
      <c r="K20" s="350" t="str">
        <f>'Mapa Final'!AA20</f>
        <v>Media</v>
      </c>
      <c r="L20" s="350" t="str">
        <f>'Mapa Final'!AE20</f>
        <v>Mayor</v>
      </c>
      <c r="M20" s="347" t="str">
        <f>'Mapa Final'!AG20</f>
        <v xml:space="preserve">Alto </v>
      </c>
      <c r="N20" s="350" t="str">
        <f>'Mapa Final'!AH20</f>
        <v>Reducir(mitigar)</v>
      </c>
      <c r="O20" s="363" t="s">
        <v>507</v>
      </c>
      <c r="P20" s="356"/>
      <c r="Q20" s="356"/>
      <c r="R20" s="356" t="s">
        <v>678</v>
      </c>
      <c r="S20" s="341">
        <v>45200</v>
      </c>
      <c r="T20" s="341">
        <v>45291</v>
      </c>
      <c r="U20" s="344" t="s">
        <v>477</v>
      </c>
      <c r="V20" s="35"/>
      <c r="W20" s="35"/>
    </row>
    <row r="21" spans="1:177">
      <c r="A21" s="358"/>
      <c r="B21" s="358"/>
      <c r="C21" s="358"/>
      <c r="D21" s="358"/>
      <c r="E21" s="358"/>
      <c r="F21" s="358"/>
      <c r="G21" s="358"/>
      <c r="H21" s="361"/>
      <c r="I21" s="361"/>
      <c r="J21" s="348"/>
      <c r="K21" s="351"/>
      <c r="L21" s="351"/>
      <c r="M21" s="348"/>
      <c r="N21" s="351"/>
      <c r="O21" s="364"/>
      <c r="P21" s="342"/>
      <c r="Q21" s="342"/>
      <c r="R21" s="342"/>
      <c r="S21" s="342"/>
      <c r="T21" s="342"/>
      <c r="U21" s="345"/>
      <c r="V21" s="35"/>
      <c r="W21" s="35"/>
    </row>
    <row r="22" spans="1:177">
      <c r="A22" s="358"/>
      <c r="B22" s="358"/>
      <c r="C22" s="358"/>
      <c r="D22" s="358"/>
      <c r="E22" s="358"/>
      <c r="F22" s="358"/>
      <c r="G22" s="358"/>
      <c r="H22" s="361"/>
      <c r="I22" s="361"/>
      <c r="J22" s="348"/>
      <c r="K22" s="351"/>
      <c r="L22" s="351"/>
      <c r="M22" s="348"/>
      <c r="N22" s="351"/>
      <c r="O22" s="364"/>
      <c r="P22" s="342"/>
      <c r="Q22" s="342"/>
      <c r="R22" s="342"/>
      <c r="S22" s="342"/>
      <c r="T22" s="342"/>
      <c r="U22" s="345"/>
      <c r="V22" s="35"/>
      <c r="W22" s="35"/>
    </row>
    <row r="23" spans="1:177">
      <c r="A23" s="358"/>
      <c r="B23" s="358"/>
      <c r="C23" s="358"/>
      <c r="D23" s="358"/>
      <c r="E23" s="358"/>
      <c r="F23" s="358"/>
      <c r="G23" s="358"/>
      <c r="H23" s="361"/>
      <c r="I23" s="361"/>
      <c r="J23" s="348"/>
      <c r="K23" s="351"/>
      <c r="L23" s="351"/>
      <c r="M23" s="348"/>
      <c r="N23" s="351"/>
      <c r="O23" s="364"/>
      <c r="P23" s="342"/>
      <c r="Q23" s="342"/>
      <c r="R23" s="342"/>
      <c r="S23" s="342"/>
      <c r="T23" s="342"/>
      <c r="U23" s="345"/>
      <c r="V23" s="35"/>
      <c r="W23" s="35"/>
    </row>
    <row r="24" spans="1:177" ht="307.5" customHeight="1" thickBot="1">
      <c r="A24" s="359"/>
      <c r="B24" s="359"/>
      <c r="C24" s="359"/>
      <c r="D24" s="359"/>
      <c r="E24" s="359"/>
      <c r="F24" s="359"/>
      <c r="G24" s="359"/>
      <c r="H24" s="362"/>
      <c r="I24" s="362"/>
      <c r="J24" s="349"/>
      <c r="K24" s="352"/>
      <c r="L24" s="352"/>
      <c r="M24" s="349"/>
      <c r="N24" s="352"/>
      <c r="O24" s="365"/>
      <c r="P24" s="343"/>
      <c r="Q24" s="343"/>
      <c r="R24" s="343"/>
      <c r="S24" s="343"/>
      <c r="T24" s="343"/>
      <c r="U24" s="346"/>
      <c r="V24" s="35"/>
      <c r="W24" s="35"/>
    </row>
    <row r="25" spans="1:177" ht="15" customHeight="1">
      <c r="A25" s="357">
        <f>'Mapa Final'!A25</f>
        <v>4</v>
      </c>
      <c r="B25" s="357" t="str">
        <f>'Mapa Final'!B25</f>
        <v>No realización de los Seguimientos a las Sanciones</v>
      </c>
      <c r="C25" s="357" t="str">
        <f>'Mapa Final'!C25</f>
        <v>Incumplimiento de las metas establecidas</v>
      </c>
      <c r="D25" s="357"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57" t="str">
        <f>'Mapa Final'!E25</f>
        <v>Inadecuada realización de los seguimientos a las sanciones</v>
      </c>
      <c r="F25" s="357" t="str">
        <f>'Mapa Final'!F25</f>
        <v>Posibilidad de incumplimiento de las metas establecidas debido al inadecuado seguimientos de las sanciones</v>
      </c>
      <c r="G25" s="357" t="str">
        <f>'Mapa Final'!G25</f>
        <v>Ejecución y Administración de Procesos</v>
      </c>
      <c r="H25" s="360" t="str">
        <f>'Mapa Final'!I25</f>
        <v>Media</v>
      </c>
      <c r="I25" s="360" t="str">
        <f>'Mapa Final'!L25</f>
        <v>Menor</v>
      </c>
      <c r="J25" s="347" t="str">
        <f>'Mapa Final'!N25</f>
        <v>Moderado</v>
      </c>
      <c r="K25" s="350" t="str">
        <f>'Mapa Final'!AA25</f>
        <v>Baja</v>
      </c>
      <c r="L25" s="350" t="str">
        <f>'Mapa Final'!AE25</f>
        <v>Moderado</v>
      </c>
      <c r="M25" s="347" t="str">
        <f>'Mapa Final'!AG25</f>
        <v>Moderado</v>
      </c>
      <c r="N25" s="350" t="str">
        <f>'Mapa Final'!AH25</f>
        <v>Aceptar</v>
      </c>
      <c r="O25" s="363" t="s">
        <v>510</v>
      </c>
      <c r="P25" s="356"/>
      <c r="Q25" s="356"/>
      <c r="R25" s="356" t="s">
        <v>678</v>
      </c>
      <c r="S25" s="341">
        <v>45200</v>
      </c>
      <c r="T25" s="341">
        <v>45291</v>
      </c>
      <c r="U25" s="344" t="s">
        <v>477</v>
      </c>
    </row>
    <row r="26" spans="1:177">
      <c r="A26" s="358"/>
      <c r="B26" s="358"/>
      <c r="C26" s="358"/>
      <c r="D26" s="358"/>
      <c r="E26" s="358"/>
      <c r="F26" s="358"/>
      <c r="G26" s="358"/>
      <c r="H26" s="361"/>
      <c r="I26" s="361"/>
      <c r="J26" s="348"/>
      <c r="K26" s="351"/>
      <c r="L26" s="351"/>
      <c r="M26" s="348"/>
      <c r="N26" s="351"/>
      <c r="O26" s="364"/>
      <c r="P26" s="342"/>
      <c r="Q26" s="342"/>
      <c r="R26" s="342"/>
      <c r="S26" s="342"/>
      <c r="T26" s="342"/>
      <c r="U26" s="345"/>
    </row>
    <row r="27" spans="1:177">
      <c r="A27" s="358"/>
      <c r="B27" s="358"/>
      <c r="C27" s="358"/>
      <c r="D27" s="358"/>
      <c r="E27" s="358"/>
      <c r="F27" s="358"/>
      <c r="G27" s="358"/>
      <c r="H27" s="361"/>
      <c r="I27" s="361"/>
      <c r="J27" s="348"/>
      <c r="K27" s="351"/>
      <c r="L27" s="351"/>
      <c r="M27" s="348"/>
      <c r="N27" s="351"/>
      <c r="O27" s="364"/>
      <c r="P27" s="342"/>
      <c r="Q27" s="342"/>
      <c r="R27" s="342"/>
      <c r="S27" s="342"/>
      <c r="T27" s="342"/>
      <c r="U27" s="345"/>
    </row>
    <row r="28" spans="1:177">
      <c r="A28" s="358"/>
      <c r="B28" s="358"/>
      <c r="C28" s="358"/>
      <c r="D28" s="358"/>
      <c r="E28" s="358"/>
      <c r="F28" s="358"/>
      <c r="G28" s="358"/>
      <c r="H28" s="361"/>
      <c r="I28" s="361"/>
      <c r="J28" s="348"/>
      <c r="K28" s="351"/>
      <c r="L28" s="351"/>
      <c r="M28" s="348"/>
      <c r="N28" s="351"/>
      <c r="O28" s="364"/>
      <c r="P28" s="342"/>
      <c r="Q28" s="342"/>
      <c r="R28" s="342"/>
      <c r="S28" s="342"/>
      <c r="T28" s="342"/>
      <c r="U28" s="345"/>
    </row>
    <row r="29" spans="1:177" ht="254.25" customHeight="1" thickBot="1">
      <c r="A29" s="359"/>
      <c r="B29" s="359"/>
      <c r="C29" s="359"/>
      <c r="D29" s="359"/>
      <c r="E29" s="359"/>
      <c r="F29" s="359"/>
      <c r="G29" s="359"/>
      <c r="H29" s="362"/>
      <c r="I29" s="362"/>
      <c r="J29" s="349"/>
      <c r="K29" s="352"/>
      <c r="L29" s="352"/>
      <c r="M29" s="349"/>
      <c r="N29" s="352"/>
      <c r="O29" s="365"/>
      <c r="P29" s="343"/>
      <c r="Q29" s="343"/>
      <c r="R29" s="343"/>
      <c r="S29" s="343"/>
      <c r="T29" s="343"/>
      <c r="U29" s="346"/>
    </row>
    <row r="30" spans="1:177" ht="15" customHeight="1">
      <c r="A30" s="357">
        <f>'Mapa Final'!A30</f>
        <v>5</v>
      </c>
      <c r="B30" s="357" t="str">
        <f>'Mapa Final'!B30</f>
        <v xml:space="preserve">Inexactitud en el registro de la gestion de los procesos misionales y actuaciones administrativa </v>
      </c>
      <c r="C30" s="357" t="str">
        <f>'Mapa Final'!C30</f>
        <v>Incumplimiento de las metas establecidas</v>
      </c>
      <c r="D30" s="357"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57" t="str">
        <f>'Mapa Final'!E30</f>
        <v xml:space="preserve">Inadecuado registro de la gestion de los procesos misionales y actuaciones administrativa </v>
      </c>
      <c r="F30" s="357" t="str">
        <f>'Mapa Final'!F30</f>
        <v xml:space="preserve">Posibilidad de incumplimiento de las metas establecidas debido al  inadecuado registro de la gestion de los procesos misionales y actuaciones administrativa </v>
      </c>
      <c r="G30" s="357" t="str">
        <f>'Mapa Final'!G30</f>
        <v>Usuarios, productos y prácticas organizacionales</v>
      </c>
      <c r="H30" s="360" t="str">
        <f>'Mapa Final'!I30</f>
        <v>Alta</v>
      </c>
      <c r="I30" s="360" t="str">
        <f>'Mapa Final'!L30</f>
        <v>Menor</v>
      </c>
      <c r="J30" s="347" t="str">
        <f>'Mapa Final'!N30</f>
        <v>Moderado</v>
      </c>
      <c r="K30" s="350" t="str">
        <f>'Mapa Final'!AA30</f>
        <v>Media</v>
      </c>
      <c r="L30" s="350" t="str">
        <f>'Mapa Final'!AE30</f>
        <v>Menor</v>
      </c>
      <c r="M30" s="347" t="str">
        <f>'Mapa Final'!AG30</f>
        <v>Moderado</v>
      </c>
      <c r="N30" s="350" t="str">
        <f>'Mapa Final'!AH30</f>
        <v>Aceptar</v>
      </c>
      <c r="O30" s="353" t="s">
        <v>512</v>
      </c>
      <c r="P30" s="356"/>
      <c r="Q30" s="356"/>
      <c r="R30" s="356" t="s">
        <v>678</v>
      </c>
      <c r="S30" s="341">
        <v>45200</v>
      </c>
      <c r="T30" s="341">
        <v>45291</v>
      </c>
      <c r="U30" s="344" t="s">
        <v>477</v>
      </c>
    </row>
    <row r="31" spans="1:177">
      <c r="A31" s="358"/>
      <c r="B31" s="358"/>
      <c r="C31" s="358"/>
      <c r="D31" s="358"/>
      <c r="E31" s="358"/>
      <c r="F31" s="358"/>
      <c r="G31" s="358"/>
      <c r="H31" s="361"/>
      <c r="I31" s="361"/>
      <c r="J31" s="348"/>
      <c r="K31" s="351"/>
      <c r="L31" s="351"/>
      <c r="M31" s="348"/>
      <c r="N31" s="351"/>
      <c r="O31" s="354"/>
      <c r="P31" s="342"/>
      <c r="Q31" s="342"/>
      <c r="R31" s="342"/>
      <c r="S31" s="342"/>
      <c r="T31" s="342"/>
      <c r="U31" s="345"/>
    </row>
    <row r="32" spans="1:177">
      <c r="A32" s="358"/>
      <c r="B32" s="358"/>
      <c r="C32" s="358"/>
      <c r="D32" s="358"/>
      <c r="E32" s="358"/>
      <c r="F32" s="358"/>
      <c r="G32" s="358"/>
      <c r="H32" s="361"/>
      <c r="I32" s="361"/>
      <c r="J32" s="348"/>
      <c r="K32" s="351"/>
      <c r="L32" s="351"/>
      <c r="M32" s="348"/>
      <c r="N32" s="351"/>
      <c r="O32" s="354"/>
      <c r="P32" s="342"/>
      <c r="Q32" s="342"/>
      <c r="R32" s="342"/>
      <c r="S32" s="342"/>
      <c r="T32" s="342"/>
      <c r="U32" s="345"/>
    </row>
    <row r="33" spans="1:21">
      <c r="A33" s="358"/>
      <c r="B33" s="358"/>
      <c r="C33" s="358"/>
      <c r="D33" s="358"/>
      <c r="E33" s="358"/>
      <c r="F33" s="358"/>
      <c r="G33" s="358"/>
      <c r="H33" s="361"/>
      <c r="I33" s="361"/>
      <c r="J33" s="348"/>
      <c r="K33" s="351"/>
      <c r="L33" s="351"/>
      <c r="M33" s="348"/>
      <c r="N33" s="351"/>
      <c r="O33" s="354"/>
      <c r="P33" s="342"/>
      <c r="Q33" s="342"/>
      <c r="R33" s="342"/>
      <c r="S33" s="342"/>
      <c r="T33" s="342"/>
      <c r="U33" s="345"/>
    </row>
    <row r="34" spans="1:21" ht="230.25" customHeight="1" thickBot="1">
      <c r="A34" s="359"/>
      <c r="B34" s="359"/>
      <c r="C34" s="359"/>
      <c r="D34" s="359"/>
      <c r="E34" s="359"/>
      <c r="F34" s="359"/>
      <c r="G34" s="359"/>
      <c r="H34" s="362"/>
      <c r="I34" s="362"/>
      <c r="J34" s="349"/>
      <c r="K34" s="352"/>
      <c r="L34" s="352"/>
      <c r="M34" s="349"/>
      <c r="N34" s="352"/>
      <c r="O34" s="355"/>
      <c r="P34" s="343"/>
      <c r="Q34" s="343"/>
      <c r="R34" s="343"/>
      <c r="S34" s="343"/>
      <c r="T34" s="343"/>
      <c r="U34" s="346"/>
    </row>
    <row r="35" spans="1:21" ht="15" customHeight="1">
      <c r="A35" s="357">
        <f>'Mapa Final'!A35</f>
        <v>6</v>
      </c>
      <c r="B35" s="357" t="str">
        <f>'Mapa Final'!B35</f>
        <v>Vencimiento de Términos</v>
      </c>
      <c r="C35" s="357" t="str">
        <f>'Mapa Final'!C35</f>
        <v>Vulneración de los derechos fundamentales de los ciudadanos</v>
      </c>
      <c r="D35" s="357"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57" t="str">
        <f>'Mapa Final'!E35</f>
        <v xml:space="preserve"> Actuaciones procesales después del vencimiento de los términos legales  </v>
      </c>
      <c r="F35" s="357" t="str">
        <f>'Mapa Final'!F35</f>
        <v xml:space="preserve">Posibilidad de vulneración de los derechos fundamentales de los ciudadanos  debido a las  actuaciones procesales después del vencimiento de los términos legales  </v>
      </c>
      <c r="G35" s="357" t="str">
        <f>'Mapa Final'!G35</f>
        <v>Usuarios, productos y prácticas organizacionales</v>
      </c>
      <c r="H35" s="360" t="str">
        <f>'Mapa Final'!I35</f>
        <v>Alta</v>
      </c>
      <c r="I35" s="360" t="str">
        <f>'Mapa Final'!L35</f>
        <v>Mayor</v>
      </c>
      <c r="J35" s="347" t="str">
        <f>'Mapa Final'!N35</f>
        <v xml:space="preserve">Alto </v>
      </c>
      <c r="K35" s="350" t="str">
        <f>'Mapa Final'!AA35</f>
        <v>Media</v>
      </c>
      <c r="L35" s="350" t="str">
        <f>'Mapa Final'!AE35</f>
        <v>Menor</v>
      </c>
      <c r="M35" s="347" t="str">
        <f>'Mapa Final'!AG35</f>
        <v>Moderado</v>
      </c>
      <c r="N35" s="350" t="str">
        <f>'Mapa Final'!AH35</f>
        <v>Reducir(mitigar)</v>
      </c>
      <c r="O35" s="353" t="s">
        <v>513</v>
      </c>
      <c r="P35" s="356"/>
      <c r="Q35" s="356"/>
      <c r="R35" s="356" t="s">
        <v>678</v>
      </c>
      <c r="S35" s="341">
        <v>45200</v>
      </c>
      <c r="T35" s="341">
        <v>45291</v>
      </c>
      <c r="U35" s="344" t="s">
        <v>477</v>
      </c>
    </row>
    <row r="36" spans="1:21">
      <c r="A36" s="358"/>
      <c r="B36" s="358"/>
      <c r="C36" s="358"/>
      <c r="D36" s="358"/>
      <c r="E36" s="358"/>
      <c r="F36" s="358"/>
      <c r="G36" s="358"/>
      <c r="H36" s="361"/>
      <c r="I36" s="361"/>
      <c r="J36" s="348"/>
      <c r="K36" s="351"/>
      <c r="L36" s="351"/>
      <c r="M36" s="348"/>
      <c r="N36" s="351"/>
      <c r="O36" s="354"/>
      <c r="P36" s="342"/>
      <c r="Q36" s="342"/>
      <c r="R36" s="342"/>
      <c r="S36" s="342"/>
      <c r="T36" s="342"/>
      <c r="U36" s="345"/>
    </row>
    <row r="37" spans="1:21">
      <c r="A37" s="358"/>
      <c r="B37" s="358"/>
      <c r="C37" s="358"/>
      <c r="D37" s="358"/>
      <c r="E37" s="358"/>
      <c r="F37" s="358"/>
      <c r="G37" s="358"/>
      <c r="H37" s="361"/>
      <c r="I37" s="361"/>
      <c r="J37" s="348"/>
      <c r="K37" s="351"/>
      <c r="L37" s="351"/>
      <c r="M37" s="348"/>
      <c r="N37" s="351"/>
      <c r="O37" s="354"/>
      <c r="P37" s="342"/>
      <c r="Q37" s="342"/>
      <c r="R37" s="342"/>
      <c r="S37" s="342"/>
      <c r="T37" s="342"/>
      <c r="U37" s="345"/>
    </row>
    <row r="38" spans="1:21">
      <c r="A38" s="358"/>
      <c r="B38" s="358"/>
      <c r="C38" s="358"/>
      <c r="D38" s="358"/>
      <c r="E38" s="358"/>
      <c r="F38" s="358"/>
      <c r="G38" s="358"/>
      <c r="H38" s="361"/>
      <c r="I38" s="361"/>
      <c r="J38" s="348"/>
      <c r="K38" s="351"/>
      <c r="L38" s="351"/>
      <c r="M38" s="348"/>
      <c r="N38" s="351"/>
      <c r="O38" s="354"/>
      <c r="P38" s="342"/>
      <c r="Q38" s="342"/>
      <c r="R38" s="342"/>
      <c r="S38" s="342"/>
      <c r="T38" s="342"/>
      <c r="U38" s="345"/>
    </row>
    <row r="39" spans="1:21" ht="234.75" customHeight="1" thickBot="1">
      <c r="A39" s="359"/>
      <c r="B39" s="359"/>
      <c r="C39" s="359"/>
      <c r="D39" s="359"/>
      <c r="E39" s="359"/>
      <c r="F39" s="359"/>
      <c r="G39" s="359"/>
      <c r="H39" s="362"/>
      <c r="I39" s="362"/>
      <c r="J39" s="349"/>
      <c r="K39" s="352"/>
      <c r="L39" s="352"/>
      <c r="M39" s="349"/>
      <c r="N39" s="352"/>
      <c r="O39" s="355"/>
      <c r="P39" s="343"/>
      <c r="Q39" s="343"/>
      <c r="R39" s="343"/>
      <c r="S39" s="343"/>
      <c r="T39" s="343"/>
      <c r="U39" s="346"/>
    </row>
    <row r="40" spans="1:21" ht="15" customHeight="1">
      <c r="A40" s="357">
        <f>'Mapa Final'!A40</f>
        <v>7</v>
      </c>
      <c r="B40" s="357" t="str">
        <f>'Mapa Final'!B40</f>
        <v>Pérdida de documentos</v>
      </c>
      <c r="C40" s="357" t="str">
        <f>'Mapa Final'!C40</f>
        <v>Afectación en la Prestación del Servicio de Justicia</v>
      </c>
      <c r="D40" s="357"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57" t="str">
        <f>'Mapa Final'!E40</f>
        <v>Extravío de documentos temporal o definitivo de los procesos judiciales</v>
      </c>
      <c r="F40" s="357" t="str">
        <f>'Mapa Final'!F40</f>
        <v>Posibilidad de la afectación en la Prestación del Servicio de Justicia debido al extravío de documentos temporal o definitivo de los procesos judiciales</v>
      </c>
      <c r="G40" s="357" t="str">
        <f>'Mapa Final'!G40</f>
        <v>Usuarios, productos y prácticas organizacionales</v>
      </c>
      <c r="H40" s="360" t="str">
        <f>'Mapa Final'!I40</f>
        <v>Muy Alta</v>
      </c>
      <c r="I40" s="360" t="str">
        <f>'Mapa Final'!L40</f>
        <v>Mayor</v>
      </c>
      <c r="J40" s="347" t="str">
        <f>'Mapa Final'!N40</f>
        <v xml:space="preserve">Alto </v>
      </c>
      <c r="K40" s="350" t="str">
        <f>'Mapa Final'!AA40</f>
        <v>Media</v>
      </c>
      <c r="L40" s="350" t="str">
        <f>'Mapa Final'!AE40</f>
        <v>Mayor</v>
      </c>
      <c r="M40" s="347" t="str">
        <f>'Mapa Final'!AG40</f>
        <v xml:space="preserve">Alto </v>
      </c>
      <c r="N40" s="350" t="str">
        <f>'Mapa Final'!AH40</f>
        <v>Reducir(mitigar)</v>
      </c>
      <c r="O40" s="353" t="s">
        <v>514</v>
      </c>
      <c r="P40" s="356"/>
      <c r="Q40" s="356"/>
      <c r="R40" s="356" t="s">
        <v>678</v>
      </c>
      <c r="S40" s="341">
        <v>45200</v>
      </c>
      <c r="T40" s="341">
        <v>45291</v>
      </c>
      <c r="U40" s="344" t="s">
        <v>477</v>
      </c>
    </row>
    <row r="41" spans="1:21">
      <c r="A41" s="358"/>
      <c r="B41" s="358"/>
      <c r="C41" s="358"/>
      <c r="D41" s="358"/>
      <c r="E41" s="358"/>
      <c r="F41" s="358"/>
      <c r="G41" s="358"/>
      <c r="H41" s="361"/>
      <c r="I41" s="361"/>
      <c r="J41" s="348"/>
      <c r="K41" s="351"/>
      <c r="L41" s="351"/>
      <c r="M41" s="348"/>
      <c r="N41" s="351"/>
      <c r="O41" s="354"/>
      <c r="P41" s="342"/>
      <c r="Q41" s="342"/>
      <c r="R41" s="342"/>
      <c r="S41" s="342"/>
      <c r="T41" s="342"/>
      <c r="U41" s="345"/>
    </row>
    <row r="42" spans="1:21">
      <c r="A42" s="358"/>
      <c r="B42" s="358"/>
      <c r="C42" s="358"/>
      <c r="D42" s="358"/>
      <c r="E42" s="358"/>
      <c r="F42" s="358"/>
      <c r="G42" s="358"/>
      <c r="H42" s="361"/>
      <c r="I42" s="361"/>
      <c r="J42" s="348"/>
      <c r="K42" s="351"/>
      <c r="L42" s="351"/>
      <c r="M42" s="348"/>
      <c r="N42" s="351"/>
      <c r="O42" s="354"/>
      <c r="P42" s="342"/>
      <c r="Q42" s="342"/>
      <c r="R42" s="342"/>
      <c r="S42" s="342"/>
      <c r="T42" s="342"/>
      <c r="U42" s="345"/>
    </row>
    <row r="43" spans="1:21">
      <c r="A43" s="358"/>
      <c r="B43" s="358"/>
      <c r="C43" s="358"/>
      <c r="D43" s="358"/>
      <c r="E43" s="358"/>
      <c r="F43" s="358"/>
      <c r="G43" s="358"/>
      <c r="H43" s="361"/>
      <c r="I43" s="361"/>
      <c r="J43" s="348"/>
      <c r="K43" s="351"/>
      <c r="L43" s="351"/>
      <c r="M43" s="348"/>
      <c r="N43" s="351"/>
      <c r="O43" s="354"/>
      <c r="P43" s="342"/>
      <c r="Q43" s="342"/>
      <c r="R43" s="342"/>
      <c r="S43" s="342"/>
      <c r="T43" s="342"/>
      <c r="U43" s="345"/>
    </row>
    <row r="44" spans="1:21" ht="194.25" customHeight="1" thickBot="1">
      <c r="A44" s="359"/>
      <c r="B44" s="359"/>
      <c r="C44" s="359"/>
      <c r="D44" s="359"/>
      <c r="E44" s="359"/>
      <c r="F44" s="359"/>
      <c r="G44" s="359"/>
      <c r="H44" s="362"/>
      <c r="I44" s="362"/>
      <c r="J44" s="349"/>
      <c r="K44" s="352"/>
      <c r="L44" s="352"/>
      <c r="M44" s="349"/>
      <c r="N44" s="352"/>
      <c r="O44" s="355"/>
      <c r="P44" s="343"/>
      <c r="Q44" s="343"/>
      <c r="R44" s="343"/>
      <c r="S44" s="343"/>
      <c r="T44" s="343"/>
      <c r="U44" s="346"/>
    </row>
    <row r="45" spans="1:21" ht="15" customHeight="1">
      <c r="A45" s="357">
        <f>'Mapa Final'!A45</f>
        <v>8</v>
      </c>
      <c r="B45" s="357" t="str">
        <f>'Mapa Final'!B45</f>
        <v>Corrupción</v>
      </c>
      <c r="C45" s="357" t="str">
        <f>'Mapa Final'!C45</f>
        <v>Reputacional (Corrupción)</v>
      </c>
      <c r="D45" s="35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57" t="str">
        <f>'Mapa Final'!E45</f>
        <v xml:space="preserve">Carencia en transparencia, etica y valores . </v>
      </c>
      <c r="F45" s="357" t="str">
        <f>'Mapa Final'!F45</f>
        <v xml:space="preserve">Posibilidad de actos indebidos de  los servidores judiciales debido a  la carencia en transparencia, etica y valores </v>
      </c>
      <c r="G45" s="357" t="str">
        <f>'Mapa Final'!G45</f>
        <v>Fraude Interno</v>
      </c>
      <c r="H45" s="360" t="str">
        <f>'Mapa Final'!I45</f>
        <v>Muy Alta</v>
      </c>
      <c r="I45" s="360" t="str">
        <f>'Mapa Final'!L45</f>
        <v>Mayor</v>
      </c>
      <c r="J45" s="347" t="str">
        <f>'Mapa Final'!N45</f>
        <v xml:space="preserve">Alto </v>
      </c>
      <c r="K45" s="350" t="str">
        <f>'Mapa Final'!AA45</f>
        <v>Media</v>
      </c>
      <c r="L45" s="350" t="str">
        <f>'Mapa Final'!AE45</f>
        <v>Mayor</v>
      </c>
      <c r="M45" s="347" t="str">
        <f>'Mapa Final'!AG45</f>
        <v xml:space="preserve">Alto </v>
      </c>
      <c r="N45" s="350" t="str">
        <f>'Mapa Final'!AH45</f>
        <v>Reducir(mitigar)</v>
      </c>
      <c r="O45" s="353" t="s">
        <v>515</v>
      </c>
      <c r="P45" s="356"/>
      <c r="Q45" s="356"/>
      <c r="R45" s="356" t="s">
        <v>678</v>
      </c>
      <c r="S45" s="341">
        <v>45200</v>
      </c>
      <c r="T45" s="341">
        <v>45291</v>
      </c>
      <c r="U45" s="344" t="s">
        <v>477</v>
      </c>
    </row>
    <row r="46" spans="1:21">
      <c r="A46" s="358"/>
      <c r="B46" s="358"/>
      <c r="C46" s="358"/>
      <c r="D46" s="358"/>
      <c r="E46" s="358"/>
      <c r="F46" s="358"/>
      <c r="G46" s="358"/>
      <c r="H46" s="361"/>
      <c r="I46" s="361"/>
      <c r="J46" s="348"/>
      <c r="K46" s="351"/>
      <c r="L46" s="351"/>
      <c r="M46" s="348"/>
      <c r="N46" s="351"/>
      <c r="O46" s="354"/>
      <c r="P46" s="342"/>
      <c r="Q46" s="342"/>
      <c r="R46" s="342"/>
      <c r="S46" s="342"/>
      <c r="T46" s="342"/>
      <c r="U46" s="345"/>
    </row>
    <row r="47" spans="1:21">
      <c r="A47" s="358"/>
      <c r="B47" s="358"/>
      <c r="C47" s="358"/>
      <c r="D47" s="358"/>
      <c r="E47" s="358"/>
      <c r="F47" s="358"/>
      <c r="G47" s="358"/>
      <c r="H47" s="361"/>
      <c r="I47" s="361"/>
      <c r="J47" s="348"/>
      <c r="K47" s="351"/>
      <c r="L47" s="351"/>
      <c r="M47" s="348"/>
      <c r="N47" s="351"/>
      <c r="O47" s="354"/>
      <c r="P47" s="342"/>
      <c r="Q47" s="342"/>
      <c r="R47" s="342"/>
      <c r="S47" s="342"/>
      <c r="T47" s="342"/>
      <c r="U47" s="345"/>
    </row>
    <row r="48" spans="1:21">
      <c r="A48" s="358"/>
      <c r="B48" s="358"/>
      <c r="C48" s="358"/>
      <c r="D48" s="358"/>
      <c r="E48" s="358"/>
      <c r="F48" s="358"/>
      <c r="G48" s="358"/>
      <c r="H48" s="361"/>
      <c r="I48" s="361"/>
      <c r="J48" s="348"/>
      <c r="K48" s="351"/>
      <c r="L48" s="351"/>
      <c r="M48" s="348"/>
      <c r="N48" s="351"/>
      <c r="O48" s="354"/>
      <c r="P48" s="342"/>
      <c r="Q48" s="342"/>
      <c r="R48" s="342"/>
      <c r="S48" s="342"/>
      <c r="T48" s="342"/>
      <c r="U48" s="345"/>
    </row>
    <row r="49" spans="1:21" ht="240.75" customHeight="1" thickBot="1">
      <c r="A49" s="359"/>
      <c r="B49" s="359"/>
      <c r="C49" s="359"/>
      <c r="D49" s="359"/>
      <c r="E49" s="359"/>
      <c r="F49" s="359"/>
      <c r="G49" s="359"/>
      <c r="H49" s="362"/>
      <c r="I49" s="362"/>
      <c r="J49" s="349"/>
      <c r="K49" s="352"/>
      <c r="L49" s="352"/>
      <c r="M49" s="349"/>
      <c r="N49" s="352"/>
      <c r="O49" s="355"/>
      <c r="P49" s="343"/>
      <c r="Q49" s="343"/>
      <c r="R49" s="343"/>
      <c r="S49" s="343"/>
      <c r="T49" s="343"/>
      <c r="U49" s="346"/>
    </row>
    <row r="50" spans="1:21" ht="15" customHeight="1">
      <c r="A50" s="357">
        <f>'Mapa Final'!A50</f>
        <v>9</v>
      </c>
      <c r="B50" s="357" t="str">
        <f>'Mapa Final'!B50</f>
        <v>Interrupción o demora en el Servicio Público de Administrar  Justicia</v>
      </c>
      <c r="C50" s="357" t="str">
        <f>'Mapa Final'!C50</f>
        <v>Afectación en la Prestación del Servicio de Justicia</v>
      </c>
      <c r="D50" s="357" t="str">
        <f>'Mapa Final'!D50</f>
        <v>1. Paro por sindicato
2. Huelgas, protestas ciudadana
3. Disturbios o hechos violentos
4.Pandemia
5.Emergencias Ambientales</v>
      </c>
      <c r="E50" s="357" t="str">
        <f>'Mapa Final'!E50</f>
        <v>Suceso de fuerza mayor que imposibilitan la gestión judicial</v>
      </c>
      <c r="F50" s="357" t="str">
        <f>'Mapa Final'!F50</f>
        <v>Posibilidad de  afectación en la Prestación del Servicio de Justicia debido a un suceso de fuerza mayor que imposibilita la gestión judicial</v>
      </c>
      <c r="G50" s="357" t="str">
        <f>'Mapa Final'!G50</f>
        <v>Usuarios, productos y prácticas organizacionales</v>
      </c>
      <c r="H50" s="360" t="str">
        <f>'Mapa Final'!I50</f>
        <v>Media</v>
      </c>
      <c r="I50" s="360" t="str">
        <f>'Mapa Final'!L50</f>
        <v>Moderado</v>
      </c>
      <c r="J50" s="347" t="str">
        <f>'Mapa Final'!N50</f>
        <v>Moderado</v>
      </c>
      <c r="K50" s="350" t="str">
        <f>'Mapa Final'!AA50</f>
        <v>Baja</v>
      </c>
      <c r="L50" s="350" t="str">
        <f>'Mapa Final'!AE50</f>
        <v>Moderado</v>
      </c>
      <c r="M50" s="347" t="str">
        <f>'Mapa Final'!AG50</f>
        <v>Moderado</v>
      </c>
      <c r="N50" s="350" t="str">
        <f>'Mapa Final'!AH50</f>
        <v>Reducir(mitigar)</v>
      </c>
      <c r="O50" s="353" t="s">
        <v>684</v>
      </c>
      <c r="P50" s="356"/>
      <c r="Q50" s="356"/>
      <c r="R50" s="356" t="s">
        <v>678</v>
      </c>
      <c r="S50" s="341">
        <v>45200</v>
      </c>
      <c r="T50" s="341">
        <v>45291</v>
      </c>
      <c r="U50" s="344" t="s">
        <v>477</v>
      </c>
    </row>
    <row r="51" spans="1:21">
      <c r="A51" s="358"/>
      <c r="B51" s="358"/>
      <c r="C51" s="358"/>
      <c r="D51" s="358"/>
      <c r="E51" s="358"/>
      <c r="F51" s="358"/>
      <c r="G51" s="358"/>
      <c r="H51" s="361"/>
      <c r="I51" s="361"/>
      <c r="J51" s="348"/>
      <c r="K51" s="351"/>
      <c r="L51" s="351"/>
      <c r="M51" s="348"/>
      <c r="N51" s="351"/>
      <c r="O51" s="354"/>
      <c r="P51" s="342"/>
      <c r="Q51" s="342"/>
      <c r="R51" s="342"/>
      <c r="S51" s="342"/>
      <c r="T51" s="342"/>
      <c r="U51" s="345"/>
    </row>
    <row r="52" spans="1:21">
      <c r="A52" s="358"/>
      <c r="B52" s="358"/>
      <c r="C52" s="358"/>
      <c r="D52" s="358"/>
      <c r="E52" s="358"/>
      <c r="F52" s="358"/>
      <c r="G52" s="358"/>
      <c r="H52" s="361"/>
      <c r="I52" s="361"/>
      <c r="J52" s="348"/>
      <c r="K52" s="351"/>
      <c r="L52" s="351"/>
      <c r="M52" s="348"/>
      <c r="N52" s="351"/>
      <c r="O52" s="354"/>
      <c r="P52" s="342"/>
      <c r="Q52" s="342"/>
      <c r="R52" s="342"/>
      <c r="S52" s="342"/>
      <c r="T52" s="342"/>
      <c r="U52" s="345"/>
    </row>
    <row r="53" spans="1:21">
      <c r="A53" s="358"/>
      <c r="B53" s="358"/>
      <c r="C53" s="358"/>
      <c r="D53" s="358"/>
      <c r="E53" s="358"/>
      <c r="F53" s="358"/>
      <c r="G53" s="358"/>
      <c r="H53" s="361"/>
      <c r="I53" s="361"/>
      <c r="J53" s="348"/>
      <c r="K53" s="351"/>
      <c r="L53" s="351"/>
      <c r="M53" s="348"/>
      <c r="N53" s="351"/>
      <c r="O53" s="354"/>
      <c r="P53" s="342"/>
      <c r="Q53" s="342"/>
      <c r="R53" s="342"/>
      <c r="S53" s="342"/>
      <c r="T53" s="342"/>
      <c r="U53" s="345"/>
    </row>
    <row r="54" spans="1:21" ht="323.25" customHeight="1" thickBot="1">
      <c r="A54" s="359"/>
      <c r="B54" s="359"/>
      <c r="C54" s="359"/>
      <c r="D54" s="359"/>
      <c r="E54" s="359"/>
      <c r="F54" s="359"/>
      <c r="G54" s="359"/>
      <c r="H54" s="362"/>
      <c r="I54" s="362"/>
      <c r="J54" s="349"/>
      <c r="K54" s="352"/>
      <c r="L54" s="352"/>
      <c r="M54" s="349"/>
      <c r="N54" s="352"/>
      <c r="O54" s="355"/>
      <c r="P54" s="343"/>
      <c r="Q54" s="343"/>
      <c r="R54" s="343"/>
      <c r="S54" s="343"/>
      <c r="T54" s="343"/>
      <c r="U54" s="346"/>
    </row>
    <row r="55" spans="1:21" ht="15" customHeight="1">
      <c r="A55" s="357">
        <f>'Mapa Final'!A55</f>
        <v>10</v>
      </c>
      <c r="B55" s="357" t="str">
        <f>'Mapa Final'!B55</f>
        <v>Inaplicabilidad de la normatividad ambiental vigente</v>
      </c>
      <c r="C55" s="357" t="str">
        <f>'Mapa Final'!C55</f>
        <v>Afectación Ambiental</v>
      </c>
      <c r="D55" s="35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57" t="str">
        <f>'Mapa Final'!E55</f>
        <v>Desconocimiento de los lineamientos ambientales y normatividad vigente ambiental</v>
      </c>
      <c r="F55" s="357" t="str">
        <f>'Mapa Final'!F55</f>
        <v>Posibilidad de afectación ambiental debido al desconocimiento de las lineamientos ambientales y normatividad vigente ambiental</v>
      </c>
      <c r="G55" s="357" t="str">
        <f>'Mapa Final'!G55</f>
        <v>Eventos Ambientales Internos</v>
      </c>
      <c r="H55" s="360" t="str">
        <f>'Mapa Final'!I55</f>
        <v>Media</v>
      </c>
      <c r="I55" s="360" t="str">
        <f>'Mapa Final'!L55</f>
        <v>Moderado</v>
      </c>
      <c r="J55" s="347" t="str">
        <f>'Mapa Final'!N55</f>
        <v>Moderado</v>
      </c>
      <c r="K55" s="350" t="str">
        <f>'Mapa Final'!AA55</f>
        <v>Baja</v>
      </c>
      <c r="L55" s="350" t="str">
        <f>'Mapa Final'!AE55</f>
        <v>Moderado</v>
      </c>
      <c r="M55" s="347" t="str">
        <f>'Mapa Final'!AG55</f>
        <v>Moderado</v>
      </c>
      <c r="N55" s="350" t="str">
        <f>'Mapa Final'!AH55</f>
        <v>Aceptar</v>
      </c>
      <c r="O55" s="353" t="s">
        <v>516</v>
      </c>
      <c r="P55" s="356"/>
      <c r="Q55" s="356"/>
      <c r="R55" s="356" t="s">
        <v>678</v>
      </c>
      <c r="S55" s="341">
        <v>45200</v>
      </c>
      <c r="T55" s="341">
        <v>45291</v>
      </c>
      <c r="U55" s="344" t="s">
        <v>477</v>
      </c>
    </row>
    <row r="56" spans="1:21">
      <c r="A56" s="358"/>
      <c r="B56" s="358"/>
      <c r="C56" s="358"/>
      <c r="D56" s="358"/>
      <c r="E56" s="358"/>
      <c r="F56" s="358"/>
      <c r="G56" s="358"/>
      <c r="H56" s="361"/>
      <c r="I56" s="361"/>
      <c r="J56" s="348"/>
      <c r="K56" s="351"/>
      <c r="L56" s="351"/>
      <c r="M56" s="348"/>
      <c r="N56" s="351"/>
      <c r="O56" s="354"/>
      <c r="P56" s="342"/>
      <c r="Q56" s="342"/>
      <c r="R56" s="342"/>
      <c r="S56" s="342"/>
      <c r="T56" s="342"/>
      <c r="U56" s="345"/>
    </row>
    <row r="57" spans="1:21">
      <c r="A57" s="358"/>
      <c r="B57" s="358"/>
      <c r="C57" s="358"/>
      <c r="D57" s="358"/>
      <c r="E57" s="358"/>
      <c r="F57" s="358"/>
      <c r="G57" s="358"/>
      <c r="H57" s="361"/>
      <c r="I57" s="361"/>
      <c r="J57" s="348"/>
      <c r="K57" s="351"/>
      <c r="L57" s="351"/>
      <c r="M57" s="348"/>
      <c r="N57" s="351"/>
      <c r="O57" s="354"/>
      <c r="P57" s="342"/>
      <c r="Q57" s="342"/>
      <c r="R57" s="342"/>
      <c r="S57" s="342"/>
      <c r="T57" s="342"/>
      <c r="U57" s="345"/>
    </row>
    <row r="58" spans="1:21">
      <c r="A58" s="358"/>
      <c r="B58" s="358"/>
      <c r="C58" s="358"/>
      <c r="D58" s="358"/>
      <c r="E58" s="358"/>
      <c r="F58" s="358"/>
      <c r="G58" s="358"/>
      <c r="H58" s="361"/>
      <c r="I58" s="361"/>
      <c r="J58" s="348"/>
      <c r="K58" s="351"/>
      <c r="L58" s="351"/>
      <c r="M58" s="348"/>
      <c r="N58" s="351"/>
      <c r="O58" s="354"/>
      <c r="P58" s="342"/>
      <c r="Q58" s="342"/>
      <c r="R58" s="342"/>
      <c r="S58" s="342"/>
      <c r="T58" s="342"/>
      <c r="U58" s="345"/>
    </row>
    <row r="59" spans="1:21" ht="279" customHeight="1" thickBot="1">
      <c r="A59" s="359"/>
      <c r="B59" s="359"/>
      <c r="C59" s="359"/>
      <c r="D59" s="359"/>
      <c r="E59" s="359"/>
      <c r="F59" s="359"/>
      <c r="G59" s="359"/>
      <c r="H59" s="362"/>
      <c r="I59" s="362"/>
      <c r="J59" s="349"/>
      <c r="K59" s="352"/>
      <c r="L59" s="352"/>
      <c r="M59" s="349"/>
      <c r="N59" s="352"/>
      <c r="O59" s="355"/>
      <c r="P59" s="343"/>
      <c r="Q59" s="343"/>
      <c r="R59" s="343"/>
      <c r="S59" s="343"/>
      <c r="T59" s="343"/>
      <c r="U59" s="346"/>
    </row>
    <row r="60" spans="1:21" ht="15" customHeight="1">
      <c r="A60" s="357">
        <f>'Mapa Final'!A60</f>
        <v>11</v>
      </c>
      <c r="B60" s="357" t="str">
        <f>'Mapa Final'!B60</f>
        <v>Descertificación</v>
      </c>
      <c r="C60" s="357" t="str">
        <f>'Mapa Final'!C60</f>
        <v>Incumplimiento de las metas establecidas</v>
      </c>
      <c r="D60" s="357"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57" t="str">
        <f>'Mapa Final'!E60</f>
        <v>Desconocimiento de los lineamientos calidad y normatividad vigente de calidad</v>
      </c>
      <c r="F60" s="357" t="str">
        <f>'Mapa Final'!F60</f>
        <v>Posibilidad de Incumpliemiento en las Metas Establecidas por Desconocimiento de los lineamientos calidad y normatividad vigente de calidad</v>
      </c>
      <c r="G60" s="357" t="str">
        <f>'Mapa Final'!G60</f>
        <v>Ejecución y Administración de Procesos</v>
      </c>
      <c r="H60" s="360" t="str">
        <f>'Mapa Final'!I60</f>
        <v>Muy Baja</v>
      </c>
      <c r="I60" s="360" t="str">
        <f>'Mapa Final'!L60</f>
        <v>Mayor</v>
      </c>
      <c r="J60" s="347" t="str">
        <f>'Mapa Final'!N60</f>
        <v xml:space="preserve">Alto </v>
      </c>
      <c r="K60" s="350" t="str">
        <f>'Mapa Final'!AA60</f>
        <v>Muy Baja</v>
      </c>
      <c r="L60" s="350" t="str">
        <f>'Mapa Final'!AE60</f>
        <v>Moderado</v>
      </c>
      <c r="M60" s="347" t="str">
        <f>'Mapa Final'!AG60</f>
        <v>Moderado</v>
      </c>
      <c r="N60" s="350" t="str">
        <f>'Mapa Final'!AH60</f>
        <v>Aceptar</v>
      </c>
      <c r="O60" s="353" t="s">
        <v>517</v>
      </c>
      <c r="P60" s="356"/>
      <c r="Q60" s="356"/>
      <c r="R60" s="356" t="s">
        <v>678</v>
      </c>
      <c r="S60" s="341">
        <v>45200</v>
      </c>
      <c r="T60" s="341">
        <v>45291</v>
      </c>
      <c r="U60" s="344" t="s">
        <v>477</v>
      </c>
    </row>
    <row r="61" spans="1:21">
      <c r="A61" s="358"/>
      <c r="B61" s="358"/>
      <c r="C61" s="358"/>
      <c r="D61" s="358"/>
      <c r="E61" s="358"/>
      <c r="F61" s="358"/>
      <c r="G61" s="358"/>
      <c r="H61" s="361"/>
      <c r="I61" s="361"/>
      <c r="J61" s="348"/>
      <c r="K61" s="351"/>
      <c r="L61" s="351"/>
      <c r="M61" s="348"/>
      <c r="N61" s="351"/>
      <c r="O61" s="354"/>
      <c r="P61" s="342"/>
      <c r="Q61" s="342"/>
      <c r="R61" s="342"/>
      <c r="S61" s="342"/>
      <c r="T61" s="342"/>
      <c r="U61" s="345"/>
    </row>
    <row r="62" spans="1:21">
      <c r="A62" s="358"/>
      <c r="B62" s="358"/>
      <c r="C62" s="358"/>
      <c r="D62" s="358"/>
      <c r="E62" s="358"/>
      <c r="F62" s="358"/>
      <c r="G62" s="358"/>
      <c r="H62" s="361"/>
      <c r="I62" s="361"/>
      <c r="J62" s="348"/>
      <c r="K62" s="351"/>
      <c r="L62" s="351"/>
      <c r="M62" s="348"/>
      <c r="N62" s="351"/>
      <c r="O62" s="354"/>
      <c r="P62" s="342"/>
      <c r="Q62" s="342"/>
      <c r="R62" s="342"/>
      <c r="S62" s="342"/>
      <c r="T62" s="342"/>
      <c r="U62" s="345"/>
    </row>
    <row r="63" spans="1:21">
      <c r="A63" s="358"/>
      <c r="B63" s="358"/>
      <c r="C63" s="358"/>
      <c r="D63" s="358"/>
      <c r="E63" s="358"/>
      <c r="F63" s="358"/>
      <c r="G63" s="358"/>
      <c r="H63" s="361"/>
      <c r="I63" s="361"/>
      <c r="J63" s="348"/>
      <c r="K63" s="351"/>
      <c r="L63" s="351"/>
      <c r="M63" s="348"/>
      <c r="N63" s="351"/>
      <c r="O63" s="354"/>
      <c r="P63" s="342"/>
      <c r="Q63" s="342"/>
      <c r="R63" s="342"/>
      <c r="S63" s="342"/>
      <c r="T63" s="342"/>
      <c r="U63" s="345"/>
    </row>
    <row r="64" spans="1:21" ht="210" customHeight="1" thickBot="1">
      <c r="A64" s="359"/>
      <c r="B64" s="359"/>
      <c r="C64" s="359"/>
      <c r="D64" s="359"/>
      <c r="E64" s="359"/>
      <c r="F64" s="359"/>
      <c r="G64" s="359"/>
      <c r="H64" s="362"/>
      <c r="I64" s="362"/>
      <c r="J64" s="349"/>
      <c r="K64" s="352"/>
      <c r="L64" s="352"/>
      <c r="M64" s="349"/>
      <c r="N64" s="352"/>
      <c r="O64" s="355"/>
      <c r="P64" s="343"/>
      <c r="Q64" s="343"/>
      <c r="R64" s="343"/>
      <c r="S64" s="343"/>
      <c r="T64" s="343"/>
      <c r="U64" s="346"/>
    </row>
    <row r="76" spans="15:15" ht="15.75" thickBot="1"/>
    <row r="77" spans="15:15">
      <c r="O77" s="353" t="s">
        <v>474</v>
      </c>
    </row>
    <row r="78" spans="15:15">
      <c r="O78" s="354"/>
    </row>
    <row r="79" spans="15:15">
      <c r="O79" s="354"/>
    </row>
    <row r="80" spans="15:15">
      <c r="O80" s="354"/>
    </row>
    <row r="81" spans="15:15" ht="15.75" thickBot="1">
      <c r="O81" s="355"/>
    </row>
  </sheetData>
  <mergeCells count="252">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R10:R14"/>
    <mergeCell ref="S10:S14"/>
    <mergeCell ref="T10:T14"/>
    <mergeCell ref="U10:U14"/>
    <mergeCell ref="W10:W14"/>
    <mergeCell ref="A15:A19"/>
    <mergeCell ref="B15:B19"/>
    <mergeCell ref="C15:C19"/>
    <mergeCell ref="D15:D19"/>
    <mergeCell ref="E15:E19"/>
    <mergeCell ref="L10:L14"/>
    <mergeCell ref="M10:M14"/>
    <mergeCell ref="N10:N14"/>
    <mergeCell ref="O10:O14"/>
    <mergeCell ref="P10:P14"/>
    <mergeCell ref="Q10:Q14"/>
    <mergeCell ref="F10:F14"/>
    <mergeCell ref="G10:G14"/>
    <mergeCell ref="H10:H14"/>
    <mergeCell ref="I10:I14"/>
    <mergeCell ref="J10:J14"/>
    <mergeCell ref="K10:K14"/>
    <mergeCell ref="L20:L24"/>
    <mergeCell ref="R15:R19"/>
    <mergeCell ref="S15:S19"/>
    <mergeCell ref="T15:T19"/>
    <mergeCell ref="U15:U19"/>
    <mergeCell ref="A20:A24"/>
    <mergeCell ref="B20:B24"/>
    <mergeCell ref="C20:C24"/>
    <mergeCell ref="D20:D24"/>
    <mergeCell ref="E20:E24"/>
    <mergeCell ref="F20:F24"/>
    <mergeCell ref="L15:L19"/>
    <mergeCell ref="M15:M19"/>
    <mergeCell ref="N15:N19"/>
    <mergeCell ref="O15:O19"/>
    <mergeCell ref="P15:P19"/>
    <mergeCell ref="Q15:Q19"/>
    <mergeCell ref="F15:F19"/>
    <mergeCell ref="G15:G19"/>
    <mergeCell ref="H15:H19"/>
    <mergeCell ref="I15:I19"/>
    <mergeCell ref="J15:J19"/>
    <mergeCell ref="K15:K19"/>
    <mergeCell ref="K25:K29"/>
    <mergeCell ref="L25:L29"/>
    <mergeCell ref="M25:M29"/>
    <mergeCell ref="S20:S24"/>
    <mergeCell ref="T20:T24"/>
    <mergeCell ref="U20:U24"/>
    <mergeCell ref="A25:A29"/>
    <mergeCell ref="B25:B29"/>
    <mergeCell ref="C25:C29"/>
    <mergeCell ref="D25:D29"/>
    <mergeCell ref="E25:E29"/>
    <mergeCell ref="F25:F29"/>
    <mergeCell ref="G25:G29"/>
    <mergeCell ref="M20:M24"/>
    <mergeCell ref="N20:N24"/>
    <mergeCell ref="O20:O24"/>
    <mergeCell ref="P20:P24"/>
    <mergeCell ref="Q20:Q24"/>
    <mergeCell ref="R20:R24"/>
    <mergeCell ref="G20:G24"/>
    <mergeCell ref="H20:H24"/>
    <mergeCell ref="I20:I24"/>
    <mergeCell ref="J20:J24"/>
    <mergeCell ref="K20:K24"/>
    <mergeCell ref="J30:J34"/>
    <mergeCell ref="K30:K34"/>
    <mergeCell ref="L30:L34"/>
    <mergeCell ref="M30:M34"/>
    <mergeCell ref="N30:N34"/>
    <mergeCell ref="T25:T29"/>
    <mergeCell ref="U25:U29"/>
    <mergeCell ref="A30:A34"/>
    <mergeCell ref="B30:B34"/>
    <mergeCell ref="C30:C34"/>
    <mergeCell ref="D30:D34"/>
    <mergeCell ref="E30:E34"/>
    <mergeCell ref="F30:F34"/>
    <mergeCell ref="G30:G34"/>
    <mergeCell ref="H30:H34"/>
    <mergeCell ref="N25:N29"/>
    <mergeCell ref="O25:O29"/>
    <mergeCell ref="P25:P29"/>
    <mergeCell ref="Q25:Q29"/>
    <mergeCell ref="R25:R29"/>
    <mergeCell ref="S25:S29"/>
    <mergeCell ref="H25:H29"/>
    <mergeCell ref="I25:I29"/>
    <mergeCell ref="J25:J29"/>
    <mergeCell ref="U35:U39"/>
    <mergeCell ref="J35:J39"/>
    <mergeCell ref="K35:K39"/>
    <mergeCell ref="L35:L39"/>
    <mergeCell ref="M35:M39"/>
    <mergeCell ref="N35:N39"/>
    <mergeCell ref="O35:O39"/>
    <mergeCell ref="U30:U34"/>
    <mergeCell ref="A35:A39"/>
    <mergeCell ref="B35:B39"/>
    <mergeCell ref="C35:C39"/>
    <mergeCell ref="D35:D39"/>
    <mergeCell ref="E35:E39"/>
    <mergeCell ref="F35:F39"/>
    <mergeCell ref="G35:G39"/>
    <mergeCell ref="H35:H39"/>
    <mergeCell ref="I35:I39"/>
    <mergeCell ref="O30:O34"/>
    <mergeCell ref="P30:P34"/>
    <mergeCell ref="Q30:Q34"/>
    <mergeCell ref="R30:R34"/>
    <mergeCell ref="S30:S34"/>
    <mergeCell ref="T30:T34"/>
    <mergeCell ref="I30:I34"/>
    <mergeCell ref="C40:C44"/>
    <mergeCell ref="D40:D44"/>
    <mergeCell ref="E40:E44"/>
    <mergeCell ref="F40:F44"/>
    <mergeCell ref="P35:P39"/>
    <mergeCell ref="Q35:Q39"/>
    <mergeCell ref="R35:R39"/>
    <mergeCell ref="S35:S39"/>
    <mergeCell ref="T35:T39"/>
    <mergeCell ref="S40:S44"/>
    <mergeCell ref="T40:T44"/>
    <mergeCell ref="U40:U44"/>
    <mergeCell ref="A45:A49"/>
    <mergeCell ref="B45:B49"/>
    <mergeCell ref="C45:C49"/>
    <mergeCell ref="D45:D49"/>
    <mergeCell ref="E45:E49"/>
    <mergeCell ref="F45:F49"/>
    <mergeCell ref="G45:G49"/>
    <mergeCell ref="M40:M44"/>
    <mergeCell ref="N40:N44"/>
    <mergeCell ref="O40:O44"/>
    <mergeCell ref="P40:P44"/>
    <mergeCell ref="Q40:Q44"/>
    <mergeCell ref="R40:R44"/>
    <mergeCell ref="G40:G44"/>
    <mergeCell ref="H40:H44"/>
    <mergeCell ref="I40:I44"/>
    <mergeCell ref="J40:J44"/>
    <mergeCell ref="K40:K44"/>
    <mergeCell ref="L40:L44"/>
    <mergeCell ref="A40:A44"/>
    <mergeCell ref="B40:B44"/>
    <mergeCell ref="T45:T49"/>
    <mergeCell ref="U45:U49"/>
    <mergeCell ref="A50:A54"/>
    <mergeCell ref="B50:B54"/>
    <mergeCell ref="C50:C54"/>
    <mergeCell ref="D50:D54"/>
    <mergeCell ref="E50:E54"/>
    <mergeCell ref="F50:F54"/>
    <mergeCell ref="G50:G54"/>
    <mergeCell ref="H50:H54"/>
    <mergeCell ref="N45:N49"/>
    <mergeCell ref="O45:O49"/>
    <mergeCell ref="P45:P49"/>
    <mergeCell ref="Q45:Q49"/>
    <mergeCell ref="R45:R49"/>
    <mergeCell ref="S45:S49"/>
    <mergeCell ref="H45:H49"/>
    <mergeCell ref="I45:I49"/>
    <mergeCell ref="J45:J49"/>
    <mergeCell ref="K45:K49"/>
    <mergeCell ref="L45:L49"/>
    <mergeCell ref="M45:M49"/>
    <mergeCell ref="U50:U54"/>
    <mergeCell ref="A55:A59"/>
    <mergeCell ref="B55:B59"/>
    <mergeCell ref="C55:C59"/>
    <mergeCell ref="D55:D59"/>
    <mergeCell ref="E55:E59"/>
    <mergeCell ref="F55:F59"/>
    <mergeCell ref="G55:G59"/>
    <mergeCell ref="H55:H59"/>
    <mergeCell ref="I55:I59"/>
    <mergeCell ref="O50:O54"/>
    <mergeCell ref="P50:P54"/>
    <mergeCell ref="Q50:Q54"/>
    <mergeCell ref="R50:R54"/>
    <mergeCell ref="S50:S54"/>
    <mergeCell ref="T50:T54"/>
    <mergeCell ref="I50:I54"/>
    <mergeCell ref="J50:J54"/>
    <mergeCell ref="K50:K54"/>
    <mergeCell ref="L50:L54"/>
    <mergeCell ref="M50:M54"/>
    <mergeCell ref="N50:N54"/>
    <mergeCell ref="P55:P59"/>
    <mergeCell ref="Q55:Q59"/>
    <mergeCell ref="R55:R59"/>
    <mergeCell ref="S55:S59"/>
    <mergeCell ref="T55:T59"/>
    <mergeCell ref="U55:U59"/>
    <mergeCell ref="J55:J59"/>
    <mergeCell ref="K55:K59"/>
    <mergeCell ref="L55:L59"/>
    <mergeCell ref="M55:M59"/>
    <mergeCell ref="N55:N59"/>
    <mergeCell ref="O55:O59"/>
    <mergeCell ref="G60:G64"/>
    <mergeCell ref="H60:H64"/>
    <mergeCell ref="I60:I64"/>
    <mergeCell ref="J60:J64"/>
    <mergeCell ref="K60:K64"/>
    <mergeCell ref="L60:L64"/>
    <mergeCell ref="A60:A64"/>
    <mergeCell ref="B60:B64"/>
    <mergeCell ref="C60:C64"/>
    <mergeCell ref="D60:D64"/>
    <mergeCell ref="E60:E64"/>
    <mergeCell ref="F60:F64"/>
    <mergeCell ref="S60:S64"/>
    <mergeCell ref="T60:T64"/>
    <mergeCell ref="U60:U64"/>
    <mergeCell ref="O77:O81"/>
    <mergeCell ref="M60:M64"/>
    <mergeCell ref="N60:N64"/>
    <mergeCell ref="O60:O64"/>
    <mergeCell ref="P60:P64"/>
    <mergeCell ref="Q60:Q64"/>
    <mergeCell ref="R60:R64"/>
  </mergeCells>
  <conditionalFormatting sqref="D8:G8 H7 H65:J1048576 A7:B7">
    <cfRule type="containsText" dxfId="765" priority="774" operator="containsText" text="3- Moderado">
      <formula>NOT(ISERROR(SEARCH("3- Moderado",A7)))</formula>
    </cfRule>
    <cfRule type="containsText" dxfId="764" priority="775" operator="containsText" text="6- Moderado">
      <formula>NOT(ISERROR(SEARCH("6- Moderado",A7)))</formula>
    </cfRule>
    <cfRule type="containsText" dxfId="763" priority="776" operator="containsText" text="4- Moderado">
      <formula>NOT(ISERROR(SEARCH("4- Moderado",A7)))</formula>
    </cfRule>
    <cfRule type="containsText" dxfId="762" priority="777" operator="containsText" text="3- Bajo">
      <formula>NOT(ISERROR(SEARCH("3- Bajo",A7)))</formula>
    </cfRule>
    <cfRule type="containsText" dxfId="761" priority="778" operator="containsText" text="4- Bajo">
      <formula>NOT(ISERROR(SEARCH("4- Bajo",A7)))</formula>
    </cfRule>
    <cfRule type="containsText" dxfId="760" priority="779" operator="containsText" text="1- Bajo">
      <formula>NOT(ISERROR(SEARCH("1- Bajo",A7)))</formula>
    </cfRule>
  </conditionalFormatting>
  <conditionalFormatting sqref="H8:J8">
    <cfRule type="containsText" dxfId="759" priority="767" operator="containsText" text="3- Moderado">
      <formula>NOT(ISERROR(SEARCH("3- Moderado",H8)))</formula>
    </cfRule>
    <cfRule type="containsText" dxfId="758" priority="768" operator="containsText" text="6- Moderado">
      <formula>NOT(ISERROR(SEARCH("6- Moderado",H8)))</formula>
    </cfRule>
    <cfRule type="containsText" dxfId="757" priority="769" operator="containsText" text="4- Moderado">
      <formula>NOT(ISERROR(SEARCH("4- Moderado",H8)))</formula>
    </cfRule>
    <cfRule type="containsText" dxfId="756" priority="770" operator="containsText" text="3- Bajo">
      <formula>NOT(ISERROR(SEARCH("3- Bajo",H8)))</formula>
    </cfRule>
    <cfRule type="containsText" dxfId="755" priority="771" operator="containsText" text="4- Bajo">
      <formula>NOT(ISERROR(SEARCH("4- Bajo",H8)))</formula>
    </cfRule>
    <cfRule type="containsText" dxfId="754" priority="773" operator="containsText" text="1- Bajo">
      <formula>NOT(ISERROR(SEARCH("1- Bajo",H8)))</formula>
    </cfRule>
  </conditionalFormatting>
  <conditionalFormatting sqref="J8 J65:J1048576">
    <cfRule type="containsText" dxfId="753" priority="756" operator="containsText" text="25- Extremo">
      <formula>NOT(ISERROR(SEARCH("25- Extremo",J8)))</formula>
    </cfRule>
    <cfRule type="containsText" dxfId="752" priority="757" operator="containsText" text="20- Extremo">
      <formula>NOT(ISERROR(SEARCH("20- Extremo",J8)))</formula>
    </cfRule>
    <cfRule type="containsText" dxfId="751" priority="758" operator="containsText" text="15- Extremo">
      <formula>NOT(ISERROR(SEARCH("15- Extremo",J8)))</formula>
    </cfRule>
    <cfRule type="containsText" dxfId="750" priority="759" operator="containsText" text="10- Extremo">
      <formula>NOT(ISERROR(SEARCH("10- Extremo",J8)))</formula>
    </cfRule>
    <cfRule type="containsText" dxfId="749" priority="760" operator="containsText" text="5- Extremo">
      <formula>NOT(ISERROR(SEARCH("5- Extremo",J8)))</formula>
    </cfRule>
    <cfRule type="containsText" dxfId="748" priority="761" operator="containsText" text="12- Alto">
      <formula>NOT(ISERROR(SEARCH("12- Alto",J8)))</formula>
    </cfRule>
    <cfRule type="containsText" dxfId="747" priority="762" operator="containsText" text="10- Alto">
      <formula>NOT(ISERROR(SEARCH("10- Alto",J8)))</formula>
    </cfRule>
    <cfRule type="containsText" dxfId="746" priority="763" operator="containsText" text="9- Alto">
      <formula>NOT(ISERROR(SEARCH("9- Alto",J8)))</formula>
    </cfRule>
    <cfRule type="containsText" dxfId="745" priority="764" operator="containsText" text="8- Alto">
      <formula>NOT(ISERROR(SEARCH("8- Alto",J8)))</formula>
    </cfRule>
    <cfRule type="containsText" dxfId="744" priority="765" operator="containsText" text="5- Alto">
      <formula>NOT(ISERROR(SEARCH("5- Alto",J8)))</formula>
    </cfRule>
    <cfRule type="containsText" dxfId="743" priority="766" operator="containsText" text="4- Alto">
      <formula>NOT(ISERROR(SEARCH("4- Alto",J8)))</formula>
    </cfRule>
    <cfRule type="containsText" dxfId="742" priority="772" operator="containsText" text="2- Bajo">
      <formula>NOT(ISERROR(SEARCH("2- Bajo",J8)))</formula>
    </cfRule>
  </conditionalFormatting>
  <conditionalFormatting sqref="K8">
    <cfRule type="containsText" dxfId="741" priority="750" operator="containsText" text="3- Moderado">
      <formula>NOT(ISERROR(SEARCH("3- Moderado",K8)))</formula>
    </cfRule>
    <cfRule type="containsText" dxfId="740" priority="751" operator="containsText" text="6- Moderado">
      <formula>NOT(ISERROR(SEARCH("6- Moderado",K8)))</formula>
    </cfRule>
    <cfRule type="containsText" dxfId="739" priority="752" operator="containsText" text="4- Moderado">
      <formula>NOT(ISERROR(SEARCH("4- Moderado",K8)))</formula>
    </cfRule>
    <cfRule type="containsText" dxfId="738" priority="753" operator="containsText" text="3- Bajo">
      <formula>NOT(ISERROR(SEARCH("3- Bajo",K8)))</formula>
    </cfRule>
    <cfRule type="containsText" dxfId="737" priority="754" operator="containsText" text="4- Bajo">
      <formula>NOT(ISERROR(SEARCH("4- Bajo",K8)))</formula>
    </cfRule>
    <cfRule type="containsText" dxfId="736" priority="755" operator="containsText" text="1- Bajo">
      <formula>NOT(ISERROR(SEARCH("1- Bajo",K8)))</formula>
    </cfRule>
  </conditionalFormatting>
  <conditionalFormatting sqref="L8">
    <cfRule type="containsText" dxfId="735" priority="744" operator="containsText" text="3- Moderado">
      <formula>NOT(ISERROR(SEARCH("3- Moderado",L8)))</formula>
    </cfRule>
    <cfRule type="containsText" dxfId="734" priority="745" operator="containsText" text="6- Moderado">
      <formula>NOT(ISERROR(SEARCH("6- Moderado",L8)))</formula>
    </cfRule>
    <cfRule type="containsText" dxfId="733" priority="746" operator="containsText" text="4- Moderado">
      <formula>NOT(ISERROR(SEARCH("4- Moderado",L8)))</formula>
    </cfRule>
    <cfRule type="containsText" dxfId="732" priority="747" operator="containsText" text="3- Bajo">
      <formula>NOT(ISERROR(SEARCH("3- Bajo",L8)))</formula>
    </cfRule>
    <cfRule type="containsText" dxfId="731" priority="748" operator="containsText" text="4- Bajo">
      <formula>NOT(ISERROR(SEARCH("4- Bajo",L8)))</formula>
    </cfRule>
    <cfRule type="containsText" dxfId="730" priority="749" operator="containsText" text="1- Bajo">
      <formula>NOT(ISERROR(SEARCH("1- Bajo",L8)))</formula>
    </cfRule>
  </conditionalFormatting>
  <conditionalFormatting sqref="M8">
    <cfRule type="containsText" dxfId="729" priority="738" operator="containsText" text="3- Moderado">
      <formula>NOT(ISERROR(SEARCH("3- Moderado",M8)))</formula>
    </cfRule>
    <cfRule type="containsText" dxfId="728" priority="739" operator="containsText" text="6- Moderado">
      <formula>NOT(ISERROR(SEARCH("6- Moderado",M8)))</formula>
    </cfRule>
    <cfRule type="containsText" dxfId="727" priority="740" operator="containsText" text="4- Moderado">
      <formula>NOT(ISERROR(SEARCH("4- Moderado",M8)))</formula>
    </cfRule>
    <cfRule type="containsText" dxfId="726" priority="741" operator="containsText" text="3- Bajo">
      <formula>NOT(ISERROR(SEARCH("3- Bajo",M8)))</formula>
    </cfRule>
    <cfRule type="containsText" dxfId="725" priority="742" operator="containsText" text="4- Bajo">
      <formula>NOT(ISERROR(SEARCH("4- Bajo",M8)))</formula>
    </cfRule>
    <cfRule type="containsText" dxfId="724" priority="743" operator="containsText" text="1- Bajo">
      <formula>NOT(ISERROR(SEARCH("1- Bajo",M8)))</formula>
    </cfRule>
  </conditionalFormatting>
  <conditionalFormatting sqref="K10:L10">
    <cfRule type="containsText" dxfId="723" priority="732" operator="containsText" text="3- Moderado">
      <formula>NOT(ISERROR(SEARCH("3- Moderado",K10)))</formula>
    </cfRule>
    <cfRule type="containsText" dxfId="722" priority="733" operator="containsText" text="6- Moderado">
      <formula>NOT(ISERROR(SEARCH("6- Moderado",K10)))</formula>
    </cfRule>
    <cfRule type="containsText" dxfId="721" priority="734" operator="containsText" text="4- Moderado">
      <formula>NOT(ISERROR(SEARCH("4- Moderado",K10)))</formula>
    </cfRule>
    <cfRule type="containsText" dxfId="720" priority="735" operator="containsText" text="3- Bajo">
      <formula>NOT(ISERROR(SEARCH("3- Bajo",K10)))</formula>
    </cfRule>
    <cfRule type="containsText" dxfId="719" priority="736" operator="containsText" text="4- Bajo">
      <formula>NOT(ISERROR(SEARCH("4- Bajo",K10)))</formula>
    </cfRule>
    <cfRule type="containsText" dxfId="718" priority="737" operator="containsText" text="1- Bajo">
      <formula>NOT(ISERROR(SEARCH("1- Bajo",K10)))</formula>
    </cfRule>
  </conditionalFormatting>
  <conditionalFormatting sqref="H10:I10">
    <cfRule type="containsText" dxfId="717" priority="726" operator="containsText" text="3- Moderado">
      <formula>NOT(ISERROR(SEARCH("3- Moderado",H10)))</formula>
    </cfRule>
    <cfRule type="containsText" dxfId="716" priority="727" operator="containsText" text="6- Moderado">
      <formula>NOT(ISERROR(SEARCH("6- Moderado",H10)))</formula>
    </cfRule>
    <cfRule type="containsText" dxfId="715" priority="728" operator="containsText" text="4- Moderado">
      <formula>NOT(ISERROR(SEARCH("4- Moderado",H10)))</formula>
    </cfRule>
    <cfRule type="containsText" dxfId="714" priority="729" operator="containsText" text="3- Bajo">
      <formula>NOT(ISERROR(SEARCH("3- Bajo",H10)))</formula>
    </cfRule>
    <cfRule type="containsText" dxfId="713" priority="730" operator="containsText" text="4- Bajo">
      <formula>NOT(ISERROR(SEARCH("4- Bajo",H10)))</formula>
    </cfRule>
    <cfRule type="containsText" dxfId="712" priority="731" operator="containsText" text="1- Bajo">
      <formula>NOT(ISERROR(SEARCH("1- Bajo",H10)))</formula>
    </cfRule>
  </conditionalFormatting>
  <conditionalFormatting sqref="A10">
    <cfRule type="containsText" dxfId="711" priority="720" operator="containsText" text="3- Moderado">
      <formula>NOT(ISERROR(SEARCH("3- Moderado",A10)))</formula>
    </cfRule>
    <cfRule type="containsText" dxfId="710" priority="721" operator="containsText" text="6- Moderado">
      <formula>NOT(ISERROR(SEARCH("6- Moderado",A10)))</formula>
    </cfRule>
    <cfRule type="containsText" dxfId="709" priority="722" operator="containsText" text="4- Moderado">
      <formula>NOT(ISERROR(SEARCH("4- Moderado",A10)))</formula>
    </cfRule>
    <cfRule type="containsText" dxfId="708" priority="723" operator="containsText" text="3- Bajo">
      <formula>NOT(ISERROR(SEARCH("3- Bajo",A10)))</formula>
    </cfRule>
    <cfRule type="containsText" dxfId="707" priority="724" operator="containsText" text="4- Bajo">
      <formula>NOT(ISERROR(SEARCH("4- Bajo",A10)))</formula>
    </cfRule>
    <cfRule type="containsText" dxfId="706" priority="725" operator="containsText" text="1- Bajo">
      <formula>NOT(ISERROR(SEARCH("1- Bajo",A10)))</formula>
    </cfRule>
  </conditionalFormatting>
  <conditionalFormatting sqref="J10:J14">
    <cfRule type="containsText" dxfId="705" priority="715" operator="containsText" text="Bajo">
      <formula>NOT(ISERROR(SEARCH("Bajo",J10)))</formula>
    </cfRule>
    <cfRule type="containsText" dxfId="704" priority="716" operator="containsText" text="Moderado">
      <formula>NOT(ISERROR(SEARCH("Moderado",J10)))</formula>
    </cfRule>
    <cfRule type="containsText" dxfId="703" priority="717" operator="containsText" text="Alto">
      <formula>NOT(ISERROR(SEARCH("Alto",J10)))</formula>
    </cfRule>
    <cfRule type="containsText" dxfId="702" priority="718" operator="containsText" text="Extremo">
      <formula>NOT(ISERROR(SEARCH("Extremo",J10)))</formula>
    </cfRule>
    <cfRule type="colorScale" priority="719">
      <colorScale>
        <cfvo type="min"/>
        <cfvo type="max"/>
        <color rgb="FFFF7128"/>
        <color rgb="FFFFEF9C"/>
      </colorScale>
    </cfRule>
  </conditionalFormatting>
  <conditionalFormatting sqref="M10:M14">
    <cfRule type="containsText" dxfId="701" priority="690" operator="containsText" text="Moderado">
      <formula>NOT(ISERROR(SEARCH("Moderado",M10)))</formula>
    </cfRule>
    <cfRule type="containsText" dxfId="700" priority="710" operator="containsText" text="Bajo">
      <formula>NOT(ISERROR(SEARCH("Bajo",M10)))</formula>
    </cfRule>
    <cfRule type="containsText" dxfId="699" priority="711" operator="containsText" text="Moderado">
      <formula>NOT(ISERROR(SEARCH("Moderado",M10)))</formula>
    </cfRule>
    <cfRule type="containsText" dxfId="698" priority="712" operator="containsText" text="Alto">
      <formula>NOT(ISERROR(SEARCH("Alto",M10)))</formula>
    </cfRule>
    <cfRule type="containsText" dxfId="697" priority="713" operator="containsText" text="Extremo">
      <formula>NOT(ISERROR(SEARCH("Extremo",M10)))</formula>
    </cfRule>
    <cfRule type="colorScale" priority="714">
      <colorScale>
        <cfvo type="min"/>
        <cfvo type="max"/>
        <color rgb="FFFF7128"/>
        <color rgb="FFFFEF9C"/>
      </colorScale>
    </cfRule>
  </conditionalFormatting>
  <conditionalFormatting sqref="N10">
    <cfRule type="containsText" dxfId="696" priority="704" operator="containsText" text="3- Moderado">
      <formula>NOT(ISERROR(SEARCH("3- Moderado",N10)))</formula>
    </cfRule>
    <cfRule type="containsText" dxfId="695" priority="705" operator="containsText" text="6- Moderado">
      <formula>NOT(ISERROR(SEARCH("6- Moderado",N10)))</formula>
    </cfRule>
    <cfRule type="containsText" dxfId="694" priority="706" operator="containsText" text="4- Moderado">
      <formula>NOT(ISERROR(SEARCH("4- Moderado",N10)))</formula>
    </cfRule>
    <cfRule type="containsText" dxfId="693" priority="707" operator="containsText" text="3- Bajo">
      <formula>NOT(ISERROR(SEARCH("3- Bajo",N10)))</formula>
    </cfRule>
    <cfRule type="containsText" dxfId="692" priority="708" operator="containsText" text="4- Bajo">
      <formula>NOT(ISERROR(SEARCH("4- Bajo",N10)))</formula>
    </cfRule>
    <cfRule type="containsText" dxfId="691" priority="709" operator="containsText" text="1- Bajo">
      <formula>NOT(ISERROR(SEARCH("1- Bajo",N10)))</formula>
    </cfRule>
  </conditionalFormatting>
  <conditionalFormatting sqref="H10:H14">
    <cfRule type="containsText" dxfId="690" priority="691" operator="containsText" text="Muy Alta">
      <formula>NOT(ISERROR(SEARCH("Muy Alta",H10)))</formula>
    </cfRule>
    <cfRule type="containsText" dxfId="689" priority="692" operator="containsText" text="Alta">
      <formula>NOT(ISERROR(SEARCH("Alta",H10)))</formula>
    </cfRule>
    <cfRule type="containsText" dxfId="688" priority="693" operator="containsText" text="Muy Alta">
      <formula>NOT(ISERROR(SEARCH("Muy Alta",H10)))</formula>
    </cfRule>
    <cfRule type="containsText" dxfId="687" priority="698" operator="containsText" text="Muy Baja">
      <formula>NOT(ISERROR(SEARCH("Muy Baja",H10)))</formula>
    </cfRule>
    <cfRule type="containsText" dxfId="686" priority="699" operator="containsText" text="Baja">
      <formula>NOT(ISERROR(SEARCH("Baja",H10)))</formula>
    </cfRule>
    <cfRule type="containsText" dxfId="685" priority="700" operator="containsText" text="Media">
      <formula>NOT(ISERROR(SEARCH("Media",H10)))</formula>
    </cfRule>
    <cfRule type="containsText" dxfId="684" priority="701" operator="containsText" text="Alta">
      <formula>NOT(ISERROR(SEARCH("Alta",H10)))</formula>
    </cfRule>
    <cfRule type="containsText" dxfId="683" priority="703" operator="containsText" text="Muy Alta">
      <formula>NOT(ISERROR(SEARCH("Muy Alta",H10)))</formula>
    </cfRule>
  </conditionalFormatting>
  <conditionalFormatting sqref="I10:I14">
    <cfRule type="containsText" dxfId="682" priority="694" operator="containsText" text="Catastrófico">
      <formula>NOT(ISERROR(SEARCH("Catastrófico",I10)))</formula>
    </cfRule>
    <cfRule type="containsText" dxfId="681" priority="695" operator="containsText" text="Mayor">
      <formula>NOT(ISERROR(SEARCH("Mayor",I10)))</formula>
    </cfRule>
    <cfRule type="containsText" dxfId="680" priority="696" operator="containsText" text="Menor">
      <formula>NOT(ISERROR(SEARCH("Menor",I10)))</formula>
    </cfRule>
    <cfRule type="containsText" dxfId="679" priority="697" operator="containsText" text="Leve">
      <formula>NOT(ISERROR(SEARCH("Leve",I10)))</formula>
    </cfRule>
    <cfRule type="containsText" dxfId="678" priority="702" operator="containsText" text="Moderado">
      <formula>NOT(ISERROR(SEARCH("Moderado",I10)))</formula>
    </cfRule>
  </conditionalFormatting>
  <conditionalFormatting sqref="K10:K14">
    <cfRule type="containsText" dxfId="677" priority="689" operator="containsText" text="Media">
      <formula>NOT(ISERROR(SEARCH("Media",K10)))</formula>
    </cfRule>
  </conditionalFormatting>
  <conditionalFormatting sqref="L10:L14">
    <cfRule type="containsText" dxfId="676" priority="688" operator="containsText" text="Moderado">
      <formula>NOT(ISERROR(SEARCH("Moderado",L10)))</formula>
    </cfRule>
  </conditionalFormatting>
  <conditionalFormatting sqref="J10:J14">
    <cfRule type="containsText" dxfId="675" priority="687" operator="containsText" text="Moderado">
      <formula>NOT(ISERROR(SEARCH("Moderado",J10)))</formula>
    </cfRule>
  </conditionalFormatting>
  <conditionalFormatting sqref="J10:J14">
    <cfRule type="containsText" dxfId="674" priority="685" operator="containsText" text="Bajo">
      <formula>NOT(ISERROR(SEARCH("Bajo",J10)))</formula>
    </cfRule>
    <cfRule type="containsText" dxfId="673" priority="686" operator="containsText" text="Extremo">
      <formula>NOT(ISERROR(SEARCH("Extremo",J10)))</formula>
    </cfRule>
  </conditionalFormatting>
  <conditionalFormatting sqref="K10:K14">
    <cfRule type="containsText" dxfId="672" priority="683" operator="containsText" text="Baja">
      <formula>NOT(ISERROR(SEARCH("Baja",K10)))</formula>
    </cfRule>
    <cfRule type="containsText" dxfId="671" priority="684" operator="containsText" text="Muy Baja">
      <formula>NOT(ISERROR(SEARCH("Muy Baja",K10)))</formula>
    </cfRule>
  </conditionalFormatting>
  <conditionalFormatting sqref="K10:K14">
    <cfRule type="containsText" dxfId="670" priority="681" operator="containsText" text="Muy Alta">
      <formula>NOT(ISERROR(SEARCH("Muy Alta",K10)))</formula>
    </cfRule>
    <cfRule type="containsText" dxfId="669" priority="682" operator="containsText" text="Alta">
      <formula>NOT(ISERROR(SEARCH("Alta",K10)))</formula>
    </cfRule>
  </conditionalFormatting>
  <conditionalFormatting sqref="L10:L14">
    <cfRule type="containsText" dxfId="668" priority="677" operator="containsText" text="Catastrófico">
      <formula>NOT(ISERROR(SEARCH("Catastrófico",L10)))</formula>
    </cfRule>
    <cfRule type="containsText" dxfId="667" priority="678" operator="containsText" text="Mayor">
      <formula>NOT(ISERROR(SEARCH("Mayor",L10)))</formula>
    </cfRule>
    <cfRule type="containsText" dxfId="666" priority="679" operator="containsText" text="Menor">
      <formula>NOT(ISERROR(SEARCH("Menor",L10)))</formula>
    </cfRule>
    <cfRule type="containsText" dxfId="665" priority="680" operator="containsText" text="Leve">
      <formula>NOT(ISERROR(SEARCH("Leve",L10)))</formula>
    </cfRule>
  </conditionalFormatting>
  <conditionalFormatting sqref="B10:G10">
    <cfRule type="containsText" dxfId="664" priority="671" operator="containsText" text="3- Moderado">
      <formula>NOT(ISERROR(SEARCH("3- Moderado",B10)))</formula>
    </cfRule>
    <cfRule type="containsText" dxfId="663" priority="672" operator="containsText" text="6- Moderado">
      <formula>NOT(ISERROR(SEARCH("6- Moderado",B10)))</formula>
    </cfRule>
    <cfRule type="containsText" dxfId="662" priority="673" operator="containsText" text="4- Moderado">
      <formula>NOT(ISERROR(SEARCH("4- Moderado",B10)))</formula>
    </cfRule>
    <cfRule type="containsText" dxfId="661" priority="674" operator="containsText" text="3- Bajo">
      <formula>NOT(ISERROR(SEARCH("3- Bajo",B10)))</formula>
    </cfRule>
    <cfRule type="containsText" dxfId="660" priority="675" operator="containsText" text="4- Bajo">
      <formula>NOT(ISERROR(SEARCH("4- Bajo",B10)))</formula>
    </cfRule>
    <cfRule type="containsText" dxfId="659" priority="676" operator="containsText" text="1- Bajo">
      <formula>NOT(ISERROR(SEARCH("1- Bajo",B10)))</formula>
    </cfRule>
  </conditionalFormatting>
  <conditionalFormatting sqref="K15:L15">
    <cfRule type="containsText" dxfId="658" priority="665" operator="containsText" text="3- Moderado">
      <formula>NOT(ISERROR(SEARCH("3- Moderado",K15)))</formula>
    </cfRule>
    <cfRule type="containsText" dxfId="657" priority="666" operator="containsText" text="6- Moderado">
      <formula>NOT(ISERROR(SEARCH("6- Moderado",K15)))</formula>
    </cfRule>
    <cfRule type="containsText" dxfId="656" priority="667" operator="containsText" text="4- Moderado">
      <formula>NOT(ISERROR(SEARCH("4- Moderado",K15)))</formula>
    </cfRule>
    <cfRule type="containsText" dxfId="655" priority="668" operator="containsText" text="3- Bajo">
      <formula>NOT(ISERROR(SEARCH("3- Bajo",K15)))</formula>
    </cfRule>
    <cfRule type="containsText" dxfId="654" priority="669" operator="containsText" text="4- Bajo">
      <formula>NOT(ISERROR(SEARCH("4- Bajo",K15)))</formula>
    </cfRule>
    <cfRule type="containsText" dxfId="653" priority="670" operator="containsText" text="1- Bajo">
      <formula>NOT(ISERROR(SEARCH("1- Bajo",K15)))</formula>
    </cfRule>
  </conditionalFormatting>
  <conditionalFormatting sqref="H15:I15">
    <cfRule type="containsText" dxfId="652" priority="659" operator="containsText" text="3- Moderado">
      <formula>NOT(ISERROR(SEARCH("3- Moderado",H15)))</formula>
    </cfRule>
    <cfRule type="containsText" dxfId="651" priority="660" operator="containsText" text="6- Moderado">
      <formula>NOT(ISERROR(SEARCH("6- Moderado",H15)))</formula>
    </cfRule>
    <cfRule type="containsText" dxfId="650" priority="661" operator="containsText" text="4- Moderado">
      <formula>NOT(ISERROR(SEARCH("4- Moderado",H15)))</formula>
    </cfRule>
    <cfRule type="containsText" dxfId="649" priority="662" operator="containsText" text="3- Bajo">
      <formula>NOT(ISERROR(SEARCH("3- Bajo",H15)))</formula>
    </cfRule>
    <cfRule type="containsText" dxfId="648" priority="663" operator="containsText" text="4- Bajo">
      <formula>NOT(ISERROR(SEARCH("4- Bajo",H15)))</formula>
    </cfRule>
    <cfRule type="containsText" dxfId="647" priority="664" operator="containsText" text="1- Bajo">
      <formula>NOT(ISERROR(SEARCH("1- Bajo",H15)))</formula>
    </cfRule>
  </conditionalFormatting>
  <conditionalFormatting sqref="A15">
    <cfRule type="containsText" dxfId="646" priority="653" operator="containsText" text="3- Moderado">
      <formula>NOT(ISERROR(SEARCH("3- Moderado",A15)))</formula>
    </cfRule>
    <cfRule type="containsText" dxfId="645" priority="654" operator="containsText" text="6- Moderado">
      <formula>NOT(ISERROR(SEARCH("6- Moderado",A15)))</formula>
    </cfRule>
    <cfRule type="containsText" dxfId="644" priority="655" operator="containsText" text="4- Moderado">
      <formula>NOT(ISERROR(SEARCH("4- Moderado",A15)))</formula>
    </cfRule>
    <cfRule type="containsText" dxfId="643" priority="656" operator="containsText" text="3- Bajo">
      <formula>NOT(ISERROR(SEARCH("3- Bajo",A15)))</formula>
    </cfRule>
    <cfRule type="containsText" dxfId="642" priority="657" operator="containsText" text="4- Bajo">
      <formula>NOT(ISERROR(SEARCH("4- Bajo",A15)))</formula>
    </cfRule>
    <cfRule type="containsText" dxfId="641" priority="658" operator="containsText" text="1- Bajo">
      <formula>NOT(ISERROR(SEARCH("1- Bajo",A15)))</formula>
    </cfRule>
  </conditionalFormatting>
  <conditionalFormatting sqref="J15:J19">
    <cfRule type="containsText" dxfId="640" priority="648" operator="containsText" text="Bajo">
      <formula>NOT(ISERROR(SEARCH("Bajo",J15)))</formula>
    </cfRule>
    <cfRule type="containsText" dxfId="639" priority="649" operator="containsText" text="Moderado">
      <formula>NOT(ISERROR(SEARCH("Moderado",J15)))</formula>
    </cfRule>
    <cfRule type="containsText" dxfId="638" priority="650" operator="containsText" text="Alto">
      <formula>NOT(ISERROR(SEARCH("Alto",J15)))</formula>
    </cfRule>
    <cfRule type="containsText" dxfId="637" priority="651" operator="containsText" text="Extremo">
      <formula>NOT(ISERROR(SEARCH("Extremo",J15)))</formula>
    </cfRule>
    <cfRule type="colorScale" priority="652">
      <colorScale>
        <cfvo type="min"/>
        <cfvo type="max"/>
        <color rgb="FFFF7128"/>
        <color rgb="FFFFEF9C"/>
      </colorScale>
    </cfRule>
  </conditionalFormatting>
  <conditionalFormatting sqref="M15:M19">
    <cfRule type="containsText" dxfId="636" priority="623" operator="containsText" text="Moderado">
      <formula>NOT(ISERROR(SEARCH("Moderado",M15)))</formula>
    </cfRule>
    <cfRule type="containsText" dxfId="635" priority="643" operator="containsText" text="Bajo">
      <formula>NOT(ISERROR(SEARCH("Bajo",M15)))</formula>
    </cfRule>
    <cfRule type="containsText" dxfId="634" priority="644" operator="containsText" text="Moderado">
      <formula>NOT(ISERROR(SEARCH("Moderado",M15)))</formula>
    </cfRule>
    <cfRule type="containsText" dxfId="633" priority="645" operator="containsText" text="Alto">
      <formula>NOT(ISERROR(SEARCH("Alto",M15)))</formula>
    </cfRule>
    <cfRule type="containsText" dxfId="632" priority="646" operator="containsText" text="Extremo">
      <formula>NOT(ISERROR(SEARCH("Extremo",M15)))</formula>
    </cfRule>
    <cfRule type="colorScale" priority="647">
      <colorScale>
        <cfvo type="min"/>
        <cfvo type="max"/>
        <color rgb="FFFF7128"/>
        <color rgb="FFFFEF9C"/>
      </colorScale>
    </cfRule>
  </conditionalFormatting>
  <conditionalFormatting sqref="N15">
    <cfRule type="containsText" dxfId="631" priority="637" operator="containsText" text="3- Moderado">
      <formula>NOT(ISERROR(SEARCH("3- Moderado",N15)))</formula>
    </cfRule>
    <cfRule type="containsText" dxfId="630" priority="638" operator="containsText" text="6- Moderado">
      <formula>NOT(ISERROR(SEARCH("6- Moderado",N15)))</formula>
    </cfRule>
    <cfRule type="containsText" dxfId="629" priority="639" operator="containsText" text="4- Moderado">
      <formula>NOT(ISERROR(SEARCH("4- Moderado",N15)))</formula>
    </cfRule>
    <cfRule type="containsText" dxfId="628" priority="640" operator="containsText" text="3- Bajo">
      <formula>NOT(ISERROR(SEARCH("3- Bajo",N15)))</formula>
    </cfRule>
    <cfRule type="containsText" dxfId="627" priority="641" operator="containsText" text="4- Bajo">
      <formula>NOT(ISERROR(SEARCH("4- Bajo",N15)))</formula>
    </cfRule>
    <cfRule type="containsText" dxfId="626" priority="642" operator="containsText" text="1- Bajo">
      <formula>NOT(ISERROR(SEARCH("1- Bajo",N15)))</formula>
    </cfRule>
  </conditionalFormatting>
  <conditionalFormatting sqref="H15:H19">
    <cfRule type="containsText" dxfId="625" priority="624" operator="containsText" text="Muy Alta">
      <formula>NOT(ISERROR(SEARCH("Muy Alta",H15)))</formula>
    </cfRule>
    <cfRule type="containsText" dxfId="624" priority="625" operator="containsText" text="Alta">
      <formula>NOT(ISERROR(SEARCH("Alta",H15)))</formula>
    </cfRule>
    <cfRule type="containsText" dxfId="623" priority="626" operator="containsText" text="Muy Alta">
      <formula>NOT(ISERROR(SEARCH("Muy Alta",H15)))</formula>
    </cfRule>
    <cfRule type="containsText" dxfId="622" priority="631" operator="containsText" text="Muy Baja">
      <formula>NOT(ISERROR(SEARCH("Muy Baja",H15)))</formula>
    </cfRule>
    <cfRule type="containsText" dxfId="621" priority="632" operator="containsText" text="Baja">
      <formula>NOT(ISERROR(SEARCH("Baja",H15)))</formula>
    </cfRule>
    <cfRule type="containsText" dxfId="620" priority="633" operator="containsText" text="Media">
      <formula>NOT(ISERROR(SEARCH("Media",H15)))</formula>
    </cfRule>
    <cfRule type="containsText" dxfId="619" priority="634" operator="containsText" text="Alta">
      <formula>NOT(ISERROR(SEARCH("Alta",H15)))</formula>
    </cfRule>
    <cfRule type="containsText" dxfId="618" priority="636" operator="containsText" text="Muy Alta">
      <formula>NOT(ISERROR(SEARCH("Muy Alta",H15)))</formula>
    </cfRule>
  </conditionalFormatting>
  <conditionalFormatting sqref="I15:I19">
    <cfRule type="containsText" dxfId="617" priority="627" operator="containsText" text="Catastrófico">
      <formula>NOT(ISERROR(SEARCH("Catastrófico",I15)))</formula>
    </cfRule>
    <cfRule type="containsText" dxfId="616" priority="628" operator="containsText" text="Mayor">
      <formula>NOT(ISERROR(SEARCH("Mayor",I15)))</formula>
    </cfRule>
    <cfRule type="containsText" dxfId="615" priority="629" operator="containsText" text="Menor">
      <formula>NOT(ISERROR(SEARCH("Menor",I15)))</formula>
    </cfRule>
    <cfRule type="containsText" dxfId="614" priority="630" operator="containsText" text="Leve">
      <formula>NOT(ISERROR(SEARCH("Leve",I15)))</formula>
    </cfRule>
    <cfRule type="containsText" dxfId="613" priority="635" operator="containsText" text="Moderado">
      <formula>NOT(ISERROR(SEARCH("Moderado",I15)))</formula>
    </cfRule>
  </conditionalFormatting>
  <conditionalFormatting sqref="K15:K19">
    <cfRule type="containsText" dxfId="612" priority="622" operator="containsText" text="Media">
      <formula>NOT(ISERROR(SEARCH("Media",K15)))</formula>
    </cfRule>
  </conditionalFormatting>
  <conditionalFormatting sqref="L15:L19">
    <cfRule type="containsText" dxfId="611" priority="621" operator="containsText" text="Moderado">
      <formula>NOT(ISERROR(SEARCH("Moderado",L15)))</formula>
    </cfRule>
  </conditionalFormatting>
  <conditionalFormatting sqref="J15:J19">
    <cfRule type="containsText" dxfId="610" priority="620" operator="containsText" text="Moderado">
      <formula>NOT(ISERROR(SEARCH("Moderado",J15)))</formula>
    </cfRule>
  </conditionalFormatting>
  <conditionalFormatting sqref="J15:J19">
    <cfRule type="containsText" dxfId="609" priority="618" operator="containsText" text="Bajo">
      <formula>NOT(ISERROR(SEARCH("Bajo",J15)))</formula>
    </cfRule>
    <cfRule type="containsText" dxfId="608" priority="619" operator="containsText" text="Extremo">
      <formula>NOT(ISERROR(SEARCH("Extremo",J15)))</formula>
    </cfRule>
  </conditionalFormatting>
  <conditionalFormatting sqref="K15:K19">
    <cfRule type="containsText" dxfId="607" priority="616" operator="containsText" text="Baja">
      <formula>NOT(ISERROR(SEARCH("Baja",K15)))</formula>
    </cfRule>
    <cfRule type="containsText" dxfId="606" priority="617" operator="containsText" text="Muy Baja">
      <formula>NOT(ISERROR(SEARCH("Muy Baja",K15)))</formula>
    </cfRule>
  </conditionalFormatting>
  <conditionalFormatting sqref="K15:K19">
    <cfRule type="containsText" dxfId="605" priority="614" operator="containsText" text="Muy Alta">
      <formula>NOT(ISERROR(SEARCH("Muy Alta",K15)))</formula>
    </cfRule>
    <cfRule type="containsText" dxfId="604" priority="615" operator="containsText" text="Alta">
      <formula>NOT(ISERROR(SEARCH("Alta",K15)))</formula>
    </cfRule>
  </conditionalFormatting>
  <conditionalFormatting sqref="L15:L19">
    <cfRule type="containsText" dxfId="603" priority="610" operator="containsText" text="Catastrófico">
      <formula>NOT(ISERROR(SEARCH("Catastrófico",L15)))</formula>
    </cfRule>
    <cfRule type="containsText" dxfId="602" priority="611" operator="containsText" text="Mayor">
      <formula>NOT(ISERROR(SEARCH("Mayor",L15)))</formula>
    </cfRule>
    <cfRule type="containsText" dxfId="601" priority="612" operator="containsText" text="Menor">
      <formula>NOT(ISERROR(SEARCH("Menor",L15)))</formula>
    </cfRule>
    <cfRule type="containsText" dxfId="600" priority="613" operator="containsText" text="Leve">
      <formula>NOT(ISERROR(SEARCH("Leve",L15)))</formula>
    </cfRule>
  </conditionalFormatting>
  <conditionalFormatting sqref="B15:G15">
    <cfRule type="containsText" dxfId="599" priority="604" operator="containsText" text="3- Moderado">
      <formula>NOT(ISERROR(SEARCH("3- Moderado",B15)))</formula>
    </cfRule>
    <cfRule type="containsText" dxfId="598" priority="605" operator="containsText" text="6- Moderado">
      <formula>NOT(ISERROR(SEARCH("6- Moderado",B15)))</formula>
    </cfRule>
    <cfRule type="containsText" dxfId="597" priority="606" operator="containsText" text="4- Moderado">
      <formula>NOT(ISERROR(SEARCH("4- Moderado",B15)))</formula>
    </cfRule>
    <cfRule type="containsText" dxfId="596" priority="607" operator="containsText" text="3- Bajo">
      <formula>NOT(ISERROR(SEARCH("3- Bajo",B15)))</formula>
    </cfRule>
    <cfRule type="containsText" dxfId="595" priority="608" operator="containsText" text="4- Bajo">
      <formula>NOT(ISERROR(SEARCH("4- Bajo",B15)))</formula>
    </cfRule>
    <cfRule type="containsText" dxfId="594" priority="609" operator="containsText" text="1- Bajo">
      <formula>NOT(ISERROR(SEARCH("1- Bajo",B15)))</formula>
    </cfRule>
  </conditionalFormatting>
  <conditionalFormatting sqref="K20:L20">
    <cfRule type="containsText" dxfId="593" priority="598" operator="containsText" text="3- Moderado">
      <formula>NOT(ISERROR(SEARCH("3- Moderado",K20)))</formula>
    </cfRule>
    <cfRule type="containsText" dxfId="592" priority="599" operator="containsText" text="6- Moderado">
      <formula>NOT(ISERROR(SEARCH("6- Moderado",K20)))</formula>
    </cfRule>
    <cfRule type="containsText" dxfId="591" priority="600" operator="containsText" text="4- Moderado">
      <formula>NOT(ISERROR(SEARCH("4- Moderado",K20)))</formula>
    </cfRule>
    <cfRule type="containsText" dxfId="590" priority="601" operator="containsText" text="3- Bajo">
      <formula>NOT(ISERROR(SEARCH("3- Bajo",K20)))</formula>
    </cfRule>
    <cfRule type="containsText" dxfId="589" priority="602" operator="containsText" text="4- Bajo">
      <formula>NOT(ISERROR(SEARCH("4- Bajo",K20)))</formula>
    </cfRule>
    <cfRule type="containsText" dxfId="588" priority="603" operator="containsText" text="1- Bajo">
      <formula>NOT(ISERROR(SEARCH("1- Bajo",K20)))</formula>
    </cfRule>
  </conditionalFormatting>
  <conditionalFormatting sqref="H20:I20">
    <cfRule type="containsText" dxfId="587" priority="592" operator="containsText" text="3- Moderado">
      <formula>NOT(ISERROR(SEARCH("3- Moderado",H20)))</formula>
    </cfRule>
    <cfRule type="containsText" dxfId="586" priority="593" operator="containsText" text="6- Moderado">
      <formula>NOT(ISERROR(SEARCH("6- Moderado",H20)))</formula>
    </cfRule>
    <cfRule type="containsText" dxfId="585" priority="594" operator="containsText" text="4- Moderado">
      <formula>NOT(ISERROR(SEARCH("4- Moderado",H20)))</formula>
    </cfRule>
    <cfRule type="containsText" dxfId="584" priority="595" operator="containsText" text="3- Bajo">
      <formula>NOT(ISERROR(SEARCH("3- Bajo",H20)))</formula>
    </cfRule>
    <cfRule type="containsText" dxfId="583" priority="596" operator="containsText" text="4- Bajo">
      <formula>NOT(ISERROR(SEARCH("4- Bajo",H20)))</formula>
    </cfRule>
    <cfRule type="containsText" dxfId="582" priority="597" operator="containsText" text="1- Bajo">
      <formula>NOT(ISERROR(SEARCH("1- Bajo",H20)))</formula>
    </cfRule>
  </conditionalFormatting>
  <conditionalFormatting sqref="A20">
    <cfRule type="containsText" dxfId="581" priority="586" operator="containsText" text="3- Moderado">
      <formula>NOT(ISERROR(SEARCH("3- Moderado",A20)))</formula>
    </cfRule>
    <cfRule type="containsText" dxfId="580" priority="587" operator="containsText" text="6- Moderado">
      <formula>NOT(ISERROR(SEARCH("6- Moderado",A20)))</formula>
    </cfRule>
    <cfRule type="containsText" dxfId="579" priority="588" operator="containsText" text="4- Moderado">
      <formula>NOT(ISERROR(SEARCH("4- Moderado",A20)))</formula>
    </cfRule>
    <cfRule type="containsText" dxfId="578" priority="589" operator="containsText" text="3- Bajo">
      <formula>NOT(ISERROR(SEARCH("3- Bajo",A20)))</formula>
    </cfRule>
    <cfRule type="containsText" dxfId="577" priority="590" operator="containsText" text="4- Bajo">
      <formula>NOT(ISERROR(SEARCH("4- Bajo",A20)))</formula>
    </cfRule>
    <cfRule type="containsText" dxfId="576" priority="591" operator="containsText" text="1- Bajo">
      <formula>NOT(ISERROR(SEARCH("1- Bajo",A20)))</formula>
    </cfRule>
  </conditionalFormatting>
  <conditionalFormatting sqref="J20:J24">
    <cfRule type="containsText" dxfId="575" priority="581" operator="containsText" text="Bajo">
      <formula>NOT(ISERROR(SEARCH("Bajo",J20)))</formula>
    </cfRule>
    <cfRule type="containsText" dxfId="574" priority="582" operator="containsText" text="Moderado">
      <formula>NOT(ISERROR(SEARCH("Moderado",J20)))</formula>
    </cfRule>
    <cfRule type="containsText" dxfId="573" priority="583" operator="containsText" text="Alto">
      <formula>NOT(ISERROR(SEARCH("Alto",J20)))</formula>
    </cfRule>
    <cfRule type="containsText" dxfId="572" priority="584" operator="containsText" text="Extremo">
      <formula>NOT(ISERROR(SEARCH("Extremo",J20)))</formula>
    </cfRule>
    <cfRule type="colorScale" priority="585">
      <colorScale>
        <cfvo type="min"/>
        <cfvo type="max"/>
        <color rgb="FFFF7128"/>
        <color rgb="FFFFEF9C"/>
      </colorScale>
    </cfRule>
  </conditionalFormatting>
  <conditionalFormatting sqref="M20:M24">
    <cfRule type="containsText" dxfId="571" priority="556" operator="containsText" text="Moderado">
      <formula>NOT(ISERROR(SEARCH("Moderado",M20)))</formula>
    </cfRule>
    <cfRule type="containsText" dxfId="570" priority="576" operator="containsText" text="Bajo">
      <formula>NOT(ISERROR(SEARCH("Bajo",M20)))</formula>
    </cfRule>
    <cfRule type="containsText" dxfId="569" priority="577" operator="containsText" text="Moderado">
      <formula>NOT(ISERROR(SEARCH("Moderado",M20)))</formula>
    </cfRule>
    <cfRule type="containsText" dxfId="568" priority="578" operator="containsText" text="Alto">
      <formula>NOT(ISERROR(SEARCH("Alto",M20)))</formula>
    </cfRule>
    <cfRule type="containsText" dxfId="567" priority="579" operator="containsText" text="Extremo">
      <formula>NOT(ISERROR(SEARCH("Extremo",M20)))</formula>
    </cfRule>
    <cfRule type="colorScale" priority="580">
      <colorScale>
        <cfvo type="min"/>
        <cfvo type="max"/>
        <color rgb="FFFF7128"/>
        <color rgb="FFFFEF9C"/>
      </colorScale>
    </cfRule>
  </conditionalFormatting>
  <conditionalFormatting sqref="N20">
    <cfRule type="containsText" dxfId="566" priority="570" operator="containsText" text="3- Moderado">
      <formula>NOT(ISERROR(SEARCH("3- Moderado",N20)))</formula>
    </cfRule>
    <cfRule type="containsText" dxfId="565" priority="571" operator="containsText" text="6- Moderado">
      <formula>NOT(ISERROR(SEARCH("6- Moderado",N20)))</formula>
    </cfRule>
    <cfRule type="containsText" dxfId="564" priority="572" operator="containsText" text="4- Moderado">
      <formula>NOT(ISERROR(SEARCH("4- Moderado",N20)))</formula>
    </cfRule>
    <cfRule type="containsText" dxfId="563" priority="573" operator="containsText" text="3- Bajo">
      <formula>NOT(ISERROR(SEARCH("3- Bajo",N20)))</formula>
    </cfRule>
    <cfRule type="containsText" dxfId="562" priority="574" operator="containsText" text="4- Bajo">
      <formula>NOT(ISERROR(SEARCH("4- Bajo",N20)))</formula>
    </cfRule>
    <cfRule type="containsText" dxfId="561" priority="575" operator="containsText" text="1- Bajo">
      <formula>NOT(ISERROR(SEARCH("1- Bajo",N20)))</formula>
    </cfRule>
  </conditionalFormatting>
  <conditionalFormatting sqref="H20:H24">
    <cfRule type="containsText" dxfId="560" priority="557" operator="containsText" text="Muy Alta">
      <formula>NOT(ISERROR(SEARCH("Muy Alta",H20)))</formula>
    </cfRule>
    <cfRule type="containsText" dxfId="559" priority="558" operator="containsText" text="Alta">
      <formula>NOT(ISERROR(SEARCH("Alta",H20)))</formula>
    </cfRule>
    <cfRule type="containsText" dxfId="558" priority="559" operator="containsText" text="Muy Alta">
      <formula>NOT(ISERROR(SEARCH("Muy Alta",H20)))</formula>
    </cfRule>
    <cfRule type="containsText" dxfId="557" priority="564" operator="containsText" text="Muy Baja">
      <formula>NOT(ISERROR(SEARCH("Muy Baja",H20)))</formula>
    </cfRule>
    <cfRule type="containsText" dxfId="556" priority="565" operator="containsText" text="Baja">
      <formula>NOT(ISERROR(SEARCH("Baja",H20)))</formula>
    </cfRule>
    <cfRule type="containsText" dxfId="555" priority="566" operator="containsText" text="Media">
      <formula>NOT(ISERROR(SEARCH("Media",H20)))</formula>
    </cfRule>
    <cfRule type="containsText" dxfId="554" priority="567" operator="containsText" text="Alta">
      <formula>NOT(ISERROR(SEARCH("Alta",H20)))</formula>
    </cfRule>
    <cfRule type="containsText" dxfId="553" priority="569" operator="containsText" text="Muy Alta">
      <formula>NOT(ISERROR(SEARCH("Muy Alta",H20)))</formula>
    </cfRule>
  </conditionalFormatting>
  <conditionalFormatting sqref="I20:I24">
    <cfRule type="containsText" dxfId="552" priority="560" operator="containsText" text="Catastrófico">
      <formula>NOT(ISERROR(SEARCH("Catastrófico",I20)))</formula>
    </cfRule>
    <cfRule type="containsText" dxfId="551" priority="561" operator="containsText" text="Mayor">
      <formula>NOT(ISERROR(SEARCH("Mayor",I20)))</formula>
    </cfRule>
    <cfRule type="containsText" dxfId="550" priority="562" operator="containsText" text="Menor">
      <formula>NOT(ISERROR(SEARCH("Menor",I20)))</formula>
    </cfRule>
    <cfRule type="containsText" dxfId="549" priority="563" operator="containsText" text="Leve">
      <formula>NOT(ISERROR(SEARCH("Leve",I20)))</formula>
    </cfRule>
    <cfRule type="containsText" dxfId="548" priority="568" operator="containsText" text="Moderado">
      <formula>NOT(ISERROR(SEARCH("Moderado",I20)))</formula>
    </cfRule>
  </conditionalFormatting>
  <conditionalFormatting sqref="K20:K24">
    <cfRule type="containsText" dxfId="547" priority="555" operator="containsText" text="Media">
      <formula>NOT(ISERROR(SEARCH("Media",K20)))</formula>
    </cfRule>
  </conditionalFormatting>
  <conditionalFormatting sqref="L20:L24">
    <cfRule type="containsText" dxfId="546" priority="554" operator="containsText" text="Moderado">
      <formula>NOT(ISERROR(SEARCH("Moderado",L20)))</formula>
    </cfRule>
  </conditionalFormatting>
  <conditionalFormatting sqref="J20:J24">
    <cfRule type="containsText" dxfId="545" priority="553" operator="containsText" text="Moderado">
      <formula>NOT(ISERROR(SEARCH("Moderado",J20)))</formula>
    </cfRule>
  </conditionalFormatting>
  <conditionalFormatting sqref="J20:J24">
    <cfRule type="containsText" dxfId="544" priority="551" operator="containsText" text="Bajo">
      <formula>NOT(ISERROR(SEARCH("Bajo",J20)))</formula>
    </cfRule>
    <cfRule type="containsText" dxfId="543" priority="552" operator="containsText" text="Extremo">
      <formula>NOT(ISERROR(SEARCH("Extremo",J20)))</formula>
    </cfRule>
  </conditionalFormatting>
  <conditionalFormatting sqref="K20:K24">
    <cfRule type="containsText" dxfId="542" priority="549" operator="containsText" text="Baja">
      <formula>NOT(ISERROR(SEARCH("Baja",K20)))</formula>
    </cfRule>
    <cfRule type="containsText" dxfId="541" priority="550" operator="containsText" text="Muy Baja">
      <formula>NOT(ISERROR(SEARCH("Muy Baja",K20)))</formula>
    </cfRule>
  </conditionalFormatting>
  <conditionalFormatting sqref="K20:K24">
    <cfRule type="containsText" dxfId="540" priority="547" operator="containsText" text="Muy Alta">
      <formula>NOT(ISERROR(SEARCH("Muy Alta",K20)))</formula>
    </cfRule>
    <cfRule type="containsText" dxfId="539" priority="548" operator="containsText" text="Alta">
      <formula>NOT(ISERROR(SEARCH("Alta",K20)))</formula>
    </cfRule>
  </conditionalFormatting>
  <conditionalFormatting sqref="L20:L24">
    <cfRule type="containsText" dxfId="538" priority="543" operator="containsText" text="Catastrófico">
      <formula>NOT(ISERROR(SEARCH("Catastrófico",L20)))</formula>
    </cfRule>
    <cfRule type="containsText" dxfId="537" priority="544" operator="containsText" text="Mayor">
      <formula>NOT(ISERROR(SEARCH("Mayor",L20)))</formula>
    </cfRule>
    <cfRule type="containsText" dxfId="536" priority="545" operator="containsText" text="Menor">
      <formula>NOT(ISERROR(SEARCH("Menor",L20)))</formula>
    </cfRule>
    <cfRule type="containsText" dxfId="535" priority="546" operator="containsText" text="Leve">
      <formula>NOT(ISERROR(SEARCH("Leve",L20)))</formula>
    </cfRule>
  </conditionalFormatting>
  <conditionalFormatting sqref="B20:G20">
    <cfRule type="containsText" dxfId="534" priority="537" operator="containsText" text="3- Moderado">
      <formula>NOT(ISERROR(SEARCH("3- Moderado",B20)))</formula>
    </cfRule>
    <cfRule type="containsText" dxfId="533" priority="538" operator="containsText" text="6- Moderado">
      <formula>NOT(ISERROR(SEARCH("6- Moderado",B20)))</formula>
    </cfRule>
    <cfRule type="containsText" dxfId="532" priority="539" operator="containsText" text="4- Moderado">
      <formula>NOT(ISERROR(SEARCH("4- Moderado",B20)))</formula>
    </cfRule>
    <cfRule type="containsText" dxfId="531" priority="540" operator="containsText" text="3- Bajo">
      <formula>NOT(ISERROR(SEARCH("3- Bajo",B20)))</formula>
    </cfRule>
    <cfRule type="containsText" dxfId="530" priority="541" operator="containsText" text="4- Bajo">
      <formula>NOT(ISERROR(SEARCH("4- Bajo",B20)))</formula>
    </cfRule>
    <cfRule type="containsText" dxfId="529" priority="542" operator="containsText" text="1- Bajo">
      <formula>NOT(ISERROR(SEARCH("1- Bajo",B20)))</formula>
    </cfRule>
  </conditionalFormatting>
  <conditionalFormatting sqref="K25:L25">
    <cfRule type="containsText" dxfId="528" priority="531" operator="containsText" text="3- Moderado">
      <formula>NOT(ISERROR(SEARCH("3- Moderado",K25)))</formula>
    </cfRule>
    <cfRule type="containsText" dxfId="527" priority="532" operator="containsText" text="6- Moderado">
      <formula>NOT(ISERROR(SEARCH("6- Moderado",K25)))</formula>
    </cfRule>
    <cfRule type="containsText" dxfId="526" priority="533" operator="containsText" text="4- Moderado">
      <formula>NOT(ISERROR(SEARCH("4- Moderado",K25)))</formula>
    </cfRule>
    <cfRule type="containsText" dxfId="525" priority="534" operator="containsText" text="3- Bajo">
      <formula>NOT(ISERROR(SEARCH("3- Bajo",K25)))</formula>
    </cfRule>
    <cfRule type="containsText" dxfId="524" priority="535" operator="containsText" text="4- Bajo">
      <formula>NOT(ISERROR(SEARCH("4- Bajo",K25)))</formula>
    </cfRule>
    <cfRule type="containsText" dxfId="523" priority="536" operator="containsText" text="1- Bajo">
      <formula>NOT(ISERROR(SEARCH("1- Bajo",K25)))</formula>
    </cfRule>
  </conditionalFormatting>
  <conditionalFormatting sqref="H25:I25">
    <cfRule type="containsText" dxfId="522" priority="525" operator="containsText" text="3- Moderado">
      <formula>NOT(ISERROR(SEARCH("3- Moderado",H25)))</formula>
    </cfRule>
    <cfRule type="containsText" dxfId="521" priority="526" operator="containsText" text="6- Moderado">
      <formula>NOT(ISERROR(SEARCH("6- Moderado",H25)))</formula>
    </cfRule>
    <cfRule type="containsText" dxfId="520" priority="527" operator="containsText" text="4- Moderado">
      <formula>NOT(ISERROR(SEARCH("4- Moderado",H25)))</formula>
    </cfRule>
    <cfRule type="containsText" dxfId="519" priority="528" operator="containsText" text="3- Bajo">
      <formula>NOT(ISERROR(SEARCH("3- Bajo",H25)))</formula>
    </cfRule>
    <cfRule type="containsText" dxfId="518" priority="529" operator="containsText" text="4- Bajo">
      <formula>NOT(ISERROR(SEARCH("4- Bajo",H25)))</formula>
    </cfRule>
    <cfRule type="containsText" dxfId="517" priority="530" operator="containsText" text="1- Bajo">
      <formula>NOT(ISERROR(SEARCH("1- Bajo",H25)))</formula>
    </cfRule>
  </conditionalFormatting>
  <conditionalFormatting sqref="A25">
    <cfRule type="containsText" dxfId="516" priority="519" operator="containsText" text="3- Moderado">
      <formula>NOT(ISERROR(SEARCH("3- Moderado",A25)))</formula>
    </cfRule>
    <cfRule type="containsText" dxfId="515" priority="520" operator="containsText" text="6- Moderado">
      <formula>NOT(ISERROR(SEARCH("6- Moderado",A25)))</formula>
    </cfRule>
    <cfRule type="containsText" dxfId="514" priority="521" operator="containsText" text="4- Moderado">
      <formula>NOT(ISERROR(SEARCH("4- Moderado",A25)))</formula>
    </cfRule>
    <cfRule type="containsText" dxfId="513" priority="522" operator="containsText" text="3- Bajo">
      <formula>NOT(ISERROR(SEARCH("3- Bajo",A25)))</formula>
    </cfRule>
    <cfRule type="containsText" dxfId="512" priority="523" operator="containsText" text="4- Bajo">
      <formula>NOT(ISERROR(SEARCH("4- Bajo",A25)))</formula>
    </cfRule>
    <cfRule type="containsText" dxfId="511" priority="524" operator="containsText" text="1- Bajo">
      <formula>NOT(ISERROR(SEARCH("1- Bajo",A25)))</formula>
    </cfRule>
  </conditionalFormatting>
  <conditionalFormatting sqref="J25:J29">
    <cfRule type="containsText" dxfId="510" priority="514" operator="containsText" text="Bajo">
      <formula>NOT(ISERROR(SEARCH("Bajo",J25)))</formula>
    </cfRule>
    <cfRule type="containsText" dxfId="509" priority="515" operator="containsText" text="Moderado">
      <formula>NOT(ISERROR(SEARCH("Moderado",J25)))</formula>
    </cfRule>
    <cfRule type="containsText" dxfId="508" priority="516" operator="containsText" text="Alto">
      <formula>NOT(ISERROR(SEARCH("Alto",J25)))</formula>
    </cfRule>
    <cfRule type="containsText" dxfId="507" priority="517" operator="containsText" text="Extremo">
      <formula>NOT(ISERROR(SEARCH("Extremo",J25)))</formula>
    </cfRule>
    <cfRule type="colorScale" priority="518">
      <colorScale>
        <cfvo type="min"/>
        <cfvo type="max"/>
        <color rgb="FFFF7128"/>
        <color rgb="FFFFEF9C"/>
      </colorScale>
    </cfRule>
  </conditionalFormatting>
  <conditionalFormatting sqref="M25:M29">
    <cfRule type="containsText" dxfId="506" priority="489" operator="containsText" text="Moderado">
      <formula>NOT(ISERROR(SEARCH("Moderado",M25)))</formula>
    </cfRule>
    <cfRule type="containsText" dxfId="505" priority="509" operator="containsText" text="Bajo">
      <formula>NOT(ISERROR(SEARCH("Bajo",M25)))</formula>
    </cfRule>
    <cfRule type="containsText" dxfId="504" priority="510" operator="containsText" text="Moderado">
      <formula>NOT(ISERROR(SEARCH("Moderado",M25)))</formula>
    </cfRule>
    <cfRule type="containsText" dxfId="503" priority="511" operator="containsText" text="Alto">
      <formula>NOT(ISERROR(SEARCH("Alto",M25)))</formula>
    </cfRule>
    <cfRule type="containsText" dxfId="502" priority="512" operator="containsText" text="Extremo">
      <formula>NOT(ISERROR(SEARCH("Extremo",M25)))</formula>
    </cfRule>
    <cfRule type="colorScale" priority="513">
      <colorScale>
        <cfvo type="min"/>
        <cfvo type="max"/>
        <color rgb="FFFF7128"/>
        <color rgb="FFFFEF9C"/>
      </colorScale>
    </cfRule>
  </conditionalFormatting>
  <conditionalFormatting sqref="N25">
    <cfRule type="containsText" dxfId="501" priority="503" operator="containsText" text="3- Moderado">
      <formula>NOT(ISERROR(SEARCH("3- Moderado",N25)))</formula>
    </cfRule>
    <cfRule type="containsText" dxfId="500" priority="504" operator="containsText" text="6- Moderado">
      <formula>NOT(ISERROR(SEARCH("6- Moderado",N25)))</formula>
    </cfRule>
    <cfRule type="containsText" dxfId="499" priority="505" operator="containsText" text="4- Moderado">
      <formula>NOT(ISERROR(SEARCH("4- Moderado",N25)))</formula>
    </cfRule>
    <cfRule type="containsText" dxfId="498" priority="506" operator="containsText" text="3- Bajo">
      <formula>NOT(ISERROR(SEARCH("3- Bajo",N25)))</formula>
    </cfRule>
    <cfRule type="containsText" dxfId="497" priority="507" operator="containsText" text="4- Bajo">
      <formula>NOT(ISERROR(SEARCH("4- Bajo",N25)))</formula>
    </cfRule>
    <cfRule type="containsText" dxfId="496" priority="508" operator="containsText" text="1- Bajo">
      <formula>NOT(ISERROR(SEARCH("1- Bajo",N25)))</formula>
    </cfRule>
  </conditionalFormatting>
  <conditionalFormatting sqref="H25:H29">
    <cfRule type="containsText" dxfId="495" priority="490" operator="containsText" text="Muy Alta">
      <formula>NOT(ISERROR(SEARCH("Muy Alta",H25)))</formula>
    </cfRule>
    <cfRule type="containsText" dxfId="494" priority="491" operator="containsText" text="Alta">
      <formula>NOT(ISERROR(SEARCH("Alta",H25)))</formula>
    </cfRule>
    <cfRule type="containsText" dxfId="493" priority="492" operator="containsText" text="Muy Alta">
      <formula>NOT(ISERROR(SEARCH("Muy Alta",H25)))</formula>
    </cfRule>
    <cfRule type="containsText" dxfId="492" priority="497" operator="containsText" text="Muy Baja">
      <formula>NOT(ISERROR(SEARCH("Muy Baja",H25)))</formula>
    </cfRule>
    <cfRule type="containsText" dxfId="491" priority="498" operator="containsText" text="Baja">
      <formula>NOT(ISERROR(SEARCH("Baja",H25)))</formula>
    </cfRule>
    <cfRule type="containsText" dxfId="490" priority="499" operator="containsText" text="Media">
      <formula>NOT(ISERROR(SEARCH("Media",H25)))</formula>
    </cfRule>
    <cfRule type="containsText" dxfId="489" priority="500" operator="containsText" text="Alta">
      <formula>NOT(ISERROR(SEARCH("Alta",H25)))</formula>
    </cfRule>
    <cfRule type="containsText" dxfId="488" priority="502" operator="containsText" text="Muy Alta">
      <formula>NOT(ISERROR(SEARCH("Muy Alta",H25)))</formula>
    </cfRule>
  </conditionalFormatting>
  <conditionalFormatting sqref="I25:I29">
    <cfRule type="containsText" dxfId="487" priority="493" operator="containsText" text="Catastrófico">
      <formula>NOT(ISERROR(SEARCH("Catastrófico",I25)))</formula>
    </cfRule>
    <cfRule type="containsText" dxfId="486" priority="494" operator="containsText" text="Mayor">
      <formula>NOT(ISERROR(SEARCH("Mayor",I25)))</formula>
    </cfRule>
    <cfRule type="containsText" dxfId="485" priority="495" operator="containsText" text="Menor">
      <formula>NOT(ISERROR(SEARCH("Menor",I25)))</formula>
    </cfRule>
    <cfRule type="containsText" dxfId="484" priority="496" operator="containsText" text="Leve">
      <formula>NOT(ISERROR(SEARCH("Leve",I25)))</formula>
    </cfRule>
    <cfRule type="containsText" dxfId="483" priority="501" operator="containsText" text="Moderado">
      <formula>NOT(ISERROR(SEARCH("Moderado",I25)))</formula>
    </cfRule>
  </conditionalFormatting>
  <conditionalFormatting sqref="K25:K29">
    <cfRule type="containsText" dxfId="482" priority="488" operator="containsText" text="Media">
      <formula>NOT(ISERROR(SEARCH("Media",K25)))</formula>
    </cfRule>
  </conditionalFormatting>
  <conditionalFormatting sqref="L25:L29">
    <cfRule type="containsText" dxfId="481" priority="487" operator="containsText" text="Moderado">
      <formula>NOT(ISERROR(SEARCH("Moderado",L25)))</formula>
    </cfRule>
  </conditionalFormatting>
  <conditionalFormatting sqref="J25:J29">
    <cfRule type="containsText" dxfId="480" priority="486" operator="containsText" text="Moderado">
      <formula>NOT(ISERROR(SEARCH("Moderado",J25)))</formula>
    </cfRule>
  </conditionalFormatting>
  <conditionalFormatting sqref="J25:J29">
    <cfRule type="containsText" dxfId="479" priority="484" operator="containsText" text="Bajo">
      <formula>NOT(ISERROR(SEARCH("Bajo",J25)))</formula>
    </cfRule>
    <cfRule type="containsText" dxfId="478" priority="485" operator="containsText" text="Extremo">
      <formula>NOT(ISERROR(SEARCH("Extremo",J25)))</formula>
    </cfRule>
  </conditionalFormatting>
  <conditionalFormatting sqref="K25:K29">
    <cfRule type="containsText" dxfId="477" priority="482" operator="containsText" text="Baja">
      <formula>NOT(ISERROR(SEARCH("Baja",K25)))</formula>
    </cfRule>
    <cfRule type="containsText" dxfId="476" priority="483" operator="containsText" text="Muy Baja">
      <formula>NOT(ISERROR(SEARCH("Muy Baja",K25)))</formula>
    </cfRule>
  </conditionalFormatting>
  <conditionalFormatting sqref="K25:K29">
    <cfRule type="containsText" dxfId="475" priority="480" operator="containsText" text="Muy Alta">
      <formula>NOT(ISERROR(SEARCH("Muy Alta",K25)))</formula>
    </cfRule>
    <cfRule type="containsText" dxfId="474" priority="481" operator="containsText" text="Alta">
      <formula>NOT(ISERROR(SEARCH("Alta",K25)))</formula>
    </cfRule>
  </conditionalFormatting>
  <conditionalFormatting sqref="L25:L29">
    <cfRule type="containsText" dxfId="473" priority="476" operator="containsText" text="Catastrófico">
      <formula>NOT(ISERROR(SEARCH("Catastrófico",L25)))</formula>
    </cfRule>
    <cfRule type="containsText" dxfId="472" priority="477" operator="containsText" text="Mayor">
      <formula>NOT(ISERROR(SEARCH("Mayor",L25)))</formula>
    </cfRule>
    <cfRule type="containsText" dxfId="471" priority="478" operator="containsText" text="Menor">
      <formula>NOT(ISERROR(SEARCH("Menor",L25)))</formula>
    </cfRule>
    <cfRule type="containsText" dxfId="470" priority="479" operator="containsText" text="Leve">
      <formula>NOT(ISERROR(SEARCH("Leve",L25)))</formula>
    </cfRule>
  </conditionalFormatting>
  <conditionalFormatting sqref="B25:G25">
    <cfRule type="containsText" dxfId="469" priority="470" operator="containsText" text="3- Moderado">
      <formula>NOT(ISERROR(SEARCH("3- Moderado",B25)))</formula>
    </cfRule>
    <cfRule type="containsText" dxfId="468" priority="471" operator="containsText" text="6- Moderado">
      <formula>NOT(ISERROR(SEARCH("6- Moderado",B25)))</formula>
    </cfRule>
    <cfRule type="containsText" dxfId="467" priority="472" operator="containsText" text="4- Moderado">
      <formula>NOT(ISERROR(SEARCH("4- Moderado",B25)))</formula>
    </cfRule>
    <cfRule type="containsText" dxfId="466" priority="473" operator="containsText" text="3- Bajo">
      <formula>NOT(ISERROR(SEARCH("3- Bajo",B25)))</formula>
    </cfRule>
    <cfRule type="containsText" dxfId="465" priority="474" operator="containsText" text="4- Bajo">
      <formula>NOT(ISERROR(SEARCH("4- Bajo",B25)))</formula>
    </cfRule>
    <cfRule type="containsText" dxfId="464" priority="475" operator="containsText" text="1- Bajo">
      <formula>NOT(ISERROR(SEARCH("1- Bajo",B25)))</formula>
    </cfRule>
  </conditionalFormatting>
  <conditionalFormatting sqref="K30:L30">
    <cfRule type="containsText" dxfId="463" priority="464" operator="containsText" text="3- Moderado">
      <formula>NOT(ISERROR(SEARCH("3- Moderado",K30)))</formula>
    </cfRule>
    <cfRule type="containsText" dxfId="462" priority="465" operator="containsText" text="6- Moderado">
      <formula>NOT(ISERROR(SEARCH("6- Moderado",K30)))</formula>
    </cfRule>
    <cfRule type="containsText" dxfId="461" priority="466" operator="containsText" text="4- Moderado">
      <formula>NOT(ISERROR(SEARCH("4- Moderado",K30)))</formula>
    </cfRule>
    <cfRule type="containsText" dxfId="460" priority="467" operator="containsText" text="3- Bajo">
      <formula>NOT(ISERROR(SEARCH("3- Bajo",K30)))</formula>
    </cfRule>
    <cfRule type="containsText" dxfId="459" priority="468" operator="containsText" text="4- Bajo">
      <formula>NOT(ISERROR(SEARCH("4- Bajo",K30)))</formula>
    </cfRule>
    <cfRule type="containsText" dxfId="458" priority="469" operator="containsText" text="1- Bajo">
      <formula>NOT(ISERROR(SEARCH("1- Bajo",K30)))</formula>
    </cfRule>
  </conditionalFormatting>
  <conditionalFormatting sqref="H30:I30">
    <cfRule type="containsText" dxfId="457" priority="458" operator="containsText" text="3- Moderado">
      <formula>NOT(ISERROR(SEARCH("3- Moderado",H30)))</formula>
    </cfRule>
    <cfRule type="containsText" dxfId="456" priority="459" operator="containsText" text="6- Moderado">
      <formula>NOT(ISERROR(SEARCH("6- Moderado",H30)))</formula>
    </cfRule>
    <cfRule type="containsText" dxfId="455" priority="460" operator="containsText" text="4- Moderado">
      <formula>NOT(ISERROR(SEARCH("4- Moderado",H30)))</formula>
    </cfRule>
    <cfRule type="containsText" dxfId="454" priority="461" operator="containsText" text="3- Bajo">
      <formula>NOT(ISERROR(SEARCH("3- Bajo",H30)))</formula>
    </cfRule>
    <cfRule type="containsText" dxfId="453" priority="462" operator="containsText" text="4- Bajo">
      <formula>NOT(ISERROR(SEARCH("4- Bajo",H30)))</formula>
    </cfRule>
    <cfRule type="containsText" dxfId="452" priority="463" operator="containsText" text="1- Bajo">
      <formula>NOT(ISERROR(SEARCH("1- Bajo",H30)))</formula>
    </cfRule>
  </conditionalFormatting>
  <conditionalFormatting sqref="A30">
    <cfRule type="containsText" dxfId="451" priority="452" operator="containsText" text="3- Moderado">
      <formula>NOT(ISERROR(SEARCH("3- Moderado",A30)))</formula>
    </cfRule>
    <cfRule type="containsText" dxfId="450" priority="453" operator="containsText" text="6- Moderado">
      <formula>NOT(ISERROR(SEARCH("6- Moderado",A30)))</formula>
    </cfRule>
    <cfRule type="containsText" dxfId="449" priority="454" operator="containsText" text="4- Moderado">
      <formula>NOT(ISERROR(SEARCH("4- Moderado",A30)))</formula>
    </cfRule>
    <cfRule type="containsText" dxfId="448" priority="455" operator="containsText" text="3- Bajo">
      <formula>NOT(ISERROR(SEARCH("3- Bajo",A30)))</formula>
    </cfRule>
    <cfRule type="containsText" dxfId="447" priority="456" operator="containsText" text="4- Bajo">
      <formula>NOT(ISERROR(SEARCH("4- Bajo",A30)))</formula>
    </cfRule>
    <cfRule type="containsText" dxfId="446" priority="457" operator="containsText" text="1- Bajo">
      <formula>NOT(ISERROR(SEARCH("1- Bajo",A30)))</formula>
    </cfRule>
  </conditionalFormatting>
  <conditionalFormatting sqref="J30:J34">
    <cfRule type="containsText" dxfId="445" priority="447" operator="containsText" text="Bajo">
      <formula>NOT(ISERROR(SEARCH("Bajo",J30)))</formula>
    </cfRule>
    <cfRule type="containsText" dxfId="444" priority="448" operator="containsText" text="Moderado">
      <formula>NOT(ISERROR(SEARCH("Moderado",J30)))</formula>
    </cfRule>
    <cfRule type="containsText" dxfId="443" priority="449" operator="containsText" text="Alto">
      <formula>NOT(ISERROR(SEARCH("Alto",J30)))</formula>
    </cfRule>
    <cfRule type="containsText" dxfId="442"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41" priority="422" operator="containsText" text="Moderado">
      <formula>NOT(ISERROR(SEARCH("Moderado",M30)))</formula>
    </cfRule>
    <cfRule type="containsText" dxfId="440" priority="442" operator="containsText" text="Bajo">
      <formula>NOT(ISERROR(SEARCH("Bajo",M30)))</formula>
    </cfRule>
    <cfRule type="containsText" dxfId="439" priority="443" operator="containsText" text="Moderado">
      <formula>NOT(ISERROR(SEARCH("Moderado",M30)))</formula>
    </cfRule>
    <cfRule type="containsText" dxfId="438" priority="444" operator="containsText" text="Alto">
      <formula>NOT(ISERROR(SEARCH("Alto",M30)))</formula>
    </cfRule>
    <cfRule type="containsText" dxfId="437"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36" priority="436" operator="containsText" text="3- Moderado">
      <formula>NOT(ISERROR(SEARCH("3- Moderado",N30)))</formula>
    </cfRule>
    <cfRule type="containsText" dxfId="435" priority="437" operator="containsText" text="6- Moderado">
      <formula>NOT(ISERROR(SEARCH("6- Moderado",N30)))</formula>
    </cfRule>
    <cfRule type="containsText" dxfId="434" priority="438" operator="containsText" text="4- Moderado">
      <formula>NOT(ISERROR(SEARCH("4- Moderado",N30)))</formula>
    </cfRule>
    <cfRule type="containsText" dxfId="433" priority="439" operator="containsText" text="3- Bajo">
      <formula>NOT(ISERROR(SEARCH("3- Bajo",N30)))</formula>
    </cfRule>
    <cfRule type="containsText" dxfId="432" priority="440" operator="containsText" text="4- Bajo">
      <formula>NOT(ISERROR(SEARCH("4- Bajo",N30)))</formula>
    </cfRule>
    <cfRule type="containsText" dxfId="431" priority="441" operator="containsText" text="1- Bajo">
      <formula>NOT(ISERROR(SEARCH("1- Bajo",N30)))</formula>
    </cfRule>
  </conditionalFormatting>
  <conditionalFormatting sqref="H30:H34">
    <cfRule type="containsText" dxfId="430" priority="423" operator="containsText" text="Muy Alta">
      <formula>NOT(ISERROR(SEARCH("Muy Alta",H30)))</formula>
    </cfRule>
    <cfRule type="containsText" dxfId="429" priority="424" operator="containsText" text="Alta">
      <formula>NOT(ISERROR(SEARCH("Alta",H30)))</formula>
    </cfRule>
    <cfRule type="containsText" dxfId="428" priority="425" operator="containsText" text="Muy Alta">
      <formula>NOT(ISERROR(SEARCH("Muy Alta",H30)))</formula>
    </cfRule>
    <cfRule type="containsText" dxfId="427" priority="430" operator="containsText" text="Muy Baja">
      <formula>NOT(ISERROR(SEARCH("Muy Baja",H30)))</formula>
    </cfRule>
    <cfRule type="containsText" dxfId="426" priority="431" operator="containsText" text="Baja">
      <formula>NOT(ISERROR(SEARCH("Baja",H30)))</formula>
    </cfRule>
    <cfRule type="containsText" dxfId="425" priority="432" operator="containsText" text="Media">
      <formula>NOT(ISERROR(SEARCH("Media",H30)))</formula>
    </cfRule>
    <cfRule type="containsText" dxfId="424" priority="433" operator="containsText" text="Alta">
      <formula>NOT(ISERROR(SEARCH("Alta",H30)))</formula>
    </cfRule>
    <cfRule type="containsText" dxfId="423" priority="435" operator="containsText" text="Muy Alta">
      <formula>NOT(ISERROR(SEARCH("Muy Alta",H30)))</formula>
    </cfRule>
  </conditionalFormatting>
  <conditionalFormatting sqref="I30:I34">
    <cfRule type="containsText" dxfId="422" priority="426" operator="containsText" text="Catastrófico">
      <formula>NOT(ISERROR(SEARCH("Catastrófico",I30)))</formula>
    </cfRule>
    <cfRule type="containsText" dxfId="421" priority="427" operator="containsText" text="Mayor">
      <formula>NOT(ISERROR(SEARCH("Mayor",I30)))</formula>
    </cfRule>
    <cfRule type="containsText" dxfId="420" priority="428" operator="containsText" text="Menor">
      <formula>NOT(ISERROR(SEARCH("Menor",I30)))</formula>
    </cfRule>
    <cfRule type="containsText" dxfId="419" priority="429" operator="containsText" text="Leve">
      <formula>NOT(ISERROR(SEARCH("Leve",I30)))</formula>
    </cfRule>
    <cfRule type="containsText" dxfId="418" priority="434" operator="containsText" text="Moderado">
      <formula>NOT(ISERROR(SEARCH("Moderado",I30)))</formula>
    </cfRule>
  </conditionalFormatting>
  <conditionalFormatting sqref="K30:K34">
    <cfRule type="containsText" dxfId="417" priority="421" operator="containsText" text="Media">
      <formula>NOT(ISERROR(SEARCH("Media",K30)))</formula>
    </cfRule>
  </conditionalFormatting>
  <conditionalFormatting sqref="L30:L34">
    <cfRule type="containsText" dxfId="416" priority="420" operator="containsText" text="Moderado">
      <formula>NOT(ISERROR(SEARCH("Moderado",L30)))</formula>
    </cfRule>
  </conditionalFormatting>
  <conditionalFormatting sqref="J30:J34">
    <cfRule type="containsText" dxfId="415" priority="419" operator="containsText" text="Moderado">
      <formula>NOT(ISERROR(SEARCH("Moderado",J30)))</formula>
    </cfRule>
  </conditionalFormatting>
  <conditionalFormatting sqref="J30:J34">
    <cfRule type="containsText" dxfId="414" priority="417" operator="containsText" text="Bajo">
      <formula>NOT(ISERROR(SEARCH("Bajo",J30)))</formula>
    </cfRule>
    <cfRule type="containsText" dxfId="413" priority="418" operator="containsText" text="Extremo">
      <formula>NOT(ISERROR(SEARCH("Extremo",J30)))</formula>
    </cfRule>
  </conditionalFormatting>
  <conditionalFormatting sqref="K30:K34">
    <cfRule type="containsText" dxfId="412" priority="415" operator="containsText" text="Baja">
      <formula>NOT(ISERROR(SEARCH("Baja",K30)))</formula>
    </cfRule>
    <cfRule type="containsText" dxfId="411" priority="416" operator="containsText" text="Muy Baja">
      <formula>NOT(ISERROR(SEARCH("Muy Baja",K30)))</formula>
    </cfRule>
  </conditionalFormatting>
  <conditionalFormatting sqref="K30:K34">
    <cfRule type="containsText" dxfId="410" priority="413" operator="containsText" text="Muy Alta">
      <formula>NOT(ISERROR(SEARCH("Muy Alta",K30)))</formula>
    </cfRule>
    <cfRule type="containsText" dxfId="409" priority="414" operator="containsText" text="Alta">
      <formula>NOT(ISERROR(SEARCH("Alta",K30)))</formula>
    </cfRule>
  </conditionalFormatting>
  <conditionalFormatting sqref="L30:L34">
    <cfRule type="containsText" dxfId="408" priority="409" operator="containsText" text="Catastrófico">
      <formula>NOT(ISERROR(SEARCH("Catastrófico",L30)))</formula>
    </cfRule>
    <cfRule type="containsText" dxfId="407" priority="410" operator="containsText" text="Mayor">
      <formula>NOT(ISERROR(SEARCH("Mayor",L30)))</formula>
    </cfRule>
    <cfRule type="containsText" dxfId="406" priority="411" operator="containsText" text="Menor">
      <formula>NOT(ISERROR(SEARCH("Menor",L30)))</formula>
    </cfRule>
    <cfRule type="containsText" dxfId="405" priority="412" operator="containsText" text="Leve">
      <formula>NOT(ISERROR(SEARCH("Leve",L30)))</formula>
    </cfRule>
  </conditionalFormatting>
  <conditionalFormatting sqref="B30:G30">
    <cfRule type="containsText" dxfId="404" priority="403" operator="containsText" text="3- Moderado">
      <formula>NOT(ISERROR(SEARCH("3- Moderado",B30)))</formula>
    </cfRule>
    <cfRule type="containsText" dxfId="403" priority="404" operator="containsText" text="6- Moderado">
      <formula>NOT(ISERROR(SEARCH("6- Moderado",B30)))</formula>
    </cfRule>
    <cfRule type="containsText" dxfId="402" priority="405" operator="containsText" text="4- Moderado">
      <formula>NOT(ISERROR(SEARCH("4- Moderado",B30)))</formula>
    </cfRule>
    <cfRule type="containsText" dxfId="401" priority="406" operator="containsText" text="3- Bajo">
      <formula>NOT(ISERROR(SEARCH("3- Bajo",B30)))</formula>
    </cfRule>
    <cfRule type="containsText" dxfId="400" priority="407" operator="containsText" text="4- Bajo">
      <formula>NOT(ISERROR(SEARCH("4- Bajo",B30)))</formula>
    </cfRule>
    <cfRule type="containsText" dxfId="399" priority="408" operator="containsText" text="1- Bajo">
      <formula>NOT(ISERROR(SEARCH("1- Bajo",B30)))</formula>
    </cfRule>
  </conditionalFormatting>
  <conditionalFormatting sqref="K35:L35">
    <cfRule type="containsText" dxfId="398" priority="397" operator="containsText" text="3- Moderado">
      <formula>NOT(ISERROR(SEARCH("3- Moderado",K35)))</formula>
    </cfRule>
    <cfRule type="containsText" dxfId="397" priority="398" operator="containsText" text="6- Moderado">
      <formula>NOT(ISERROR(SEARCH("6- Moderado",K35)))</formula>
    </cfRule>
    <cfRule type="containsText" dxfId="396" priority="399" operator="containsText" text="4- Moderado">
      <formula>NOT(ISERROR(SEARCH("4- Moderado",K35)))</formula>
    </cfRule>
    <cfRule type="containsText" dxfId="395" priority="400" operator="containsText" text="3- Bajo">
      <formula>NOT(ISERROR(SEARCH("3- Bajo",K35)))</formula>
    </cfRule>
    <cfRule type="containsText" dxfId="394" priority="401" operator="containsText" text="4- Bajo">
      <formula>NOT(ISERROR(SEARCH("4- Bajo",K35)))</formula>
    </cfRule>
    <cfRule type="containsText" dxfId="393" priority="402" operator="containsText" text="1- Bajo">
      <formula>NOT(ISERROR(SEARCH("1- Bajo",K35)))</formula>
    </cfRule>
  </conditionalFormatting>
  <conditionalFormatting sqref="H35:I35">
    <cfRule type="containsText" dxfId="392" priority="391" operator="containsText" text="3- Moderado">
      <formula>NOT(ISERROR(SEARCH("3- Moderado",H35)))</formula>
    </cfRule>
    <cfRule type="containsText" dxfId="391" priority="392" operator="containsText" text="6- Moderado">
      <formula>NOT(ISERROR(SEARCH("6- Moderado",H35)))</formula>
    </cfRule>
    <cfRule type="containsText" dxfId="390" priority="393" operator="containsText" text="4- Moderado">
      <formula>NOT(ISERROR(SEARCH("4- Moderado",H35)))</formula>
    </cfRule>
    <cfRule type="containsText" dxfId="389" priority="394" operator="containsText" text="3- Bajo">
      <formula>NOT(ISERROR(SEARCH("3- Bajo",H35)))</formula>
    </cfRule>
    <cfRule type="containsText" dxfId="388" priority="395" operator="containsText" text="4- Bajo">
      <formula>NOT(ISERROR(SEARCH("4- Bajo",H35)))</formula>
    </cfRule>
    <cfRule type="containsText" dxfId="387" priority="396" operator="containsText" text="1- Bajo">
      <formula>NOT(ISERROR(SEARCH("1- Bajo",H35)))</formula>
    </cfRule>
  </conditionalFormatting>
  <conditionalFormatting sqref="A35">
    <cfRule type="containsText" dxfId="386" priority="385" operator="containsText" text="3- Moderado">
      <formula>NOT(ISERROR(SEARCH("3- Moderado",A35)))</formula>
    </cfRule>
    <cfRule type="containsText" dxfId="385" priority="386" operator="containsText" text="6- Moderado">
      <formula>NOT(ISERROR(SEARCH("6- Moderado",A35)))</formula>
    </cfRule>
    <cfRule type="containsText" dxfId="384" priority="387" operator="containsText" text="4- Moderado">
      <formula>NOT(ISERROR(SEARCH("4- Moderado",A35)))</formula>
    </cfRule>
    <cfRule type="containsText" dxfId="383" priority="388" operator="containsText" text="3- Bajo">
      <formula>NOT(ISERROR(SEARCH("3- Bajo",A35)))</formula>
    </cfRule>
    <cfRule type="containsText" dxfId="382" priority="389" operator="containsText" text="4- Bajo">
      <formula>NOT(ISERROR(SEARCH("4- Bajo",A35)))</formula>
    </cfRule>
    <cfRule type="containsText" dxfId="381" priority="390" operator="containsText" text="1- Bajo">
      <formula>NOT(ISERROR(SEARCH("1- Bajo",A35)))</formula>
    </cfRule>
  </conditionalFormatting>
  <conditionalFormatting sqref="J35:J39">
    <cfRule type="containsText" dxfId="380" priority="380" operator="containsText" text="Bajo">
      <formula>NOT(ISERROR(SEARCH("Bajo",J35)))</formula>
    </cfRule>
    <cfRule type="containsText" dxfId="379" priority="381" operator="containsText" text="Moderado">
      <formula>NOT(ISERROR(SEARCH("Moderado",J35)))</formula>
    </cfRule>
    <cfRule type="containsText" dxfId="378" priority="382" operator="containsText" text="Alto">
      <formula>NOT(ISERROR(SEARCH("Alto",J35)))</formula>
    </cfRule>
    <cfRule type="containsText" dxfId="377"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76" priority="355" operator="containsText" text="Moderado">
      <formula>NOT(ISERROR(SEARCH("Moderado",M35)))</formula>
    </cfRule>
    <cfRule type="containsText" dxfId="375" priority="375" operator="containsText" text="Bajo">
      <formula>NOT(ISERROR(SEARCH("Bajo",M35)))</formula>
    </cfRule>
    <cfRule type="containsText" dxfId="374" priority="376" operator="containsText" text="Moderado">
      <formula>NOT(ISERROR(SEARCH("Moderado",M35)))</formula>
    </cfRule>
    <cfRule type="containsText" dxfId="373" priority="377" operator="containsText" text="Alto">
      <formula>NOT(ISERROR(SEARCH("Alto",M35)))</formula>
    </cfRule>
    <cfRule type="containsText" dxfId="372"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71" priority="369" operator="containsText" text="3- Moderado">
      <formula>NOT(ISERROR(SEARCH("3- Moderado",N35)))</formula>
    </cfRule>
    <cfRule type="containsText" dxfId="370" priority="370" operator="containsText" text="6- Moderado">
      <formula>NOT(ISERROR(SEARCH("6- Moderado",N35)))</formula>
    </cfRule>
    <cfRule type="containsText" dxfId="369" priority="371" operator="containsText" text="4- Moderado">
      <formula>NOT(ISERROR(SEARCH("4- Moderado",N35)))</formula>
    </cfRule>
    <cfRule type="containsText" dxfId="368" priority="372" operator="containsText" text="3- Bajo">
      <formula>NOT(ISERROR(SEARCH("3- Bajo",N35)))</formula>
    </cfRule>
    <cfRule type="containsText" dxfId="367" priority="373" operator="containsText" text="4- Bajo">
      <formula>NOT(ISERROR(SEARCH("4- Bajo",N35)))</formula>
    </cfRule>
    <cfRule type="containsText" dxfId="366" priority="374" operator="containsText" text="1- Bajo">
      <formula>NOT(ISERROR(SEARCH("1- Bajo",N35)))</formula>
    </cfRule>
  </conditionalFormatting>
  <conditionalFormatting sqref="H35:H39">
    <cfRule type="containsText" dxfId="365" priority="356" operator="containsText" text="Muy Alta">
      <formula>NOT(ISERROR(SEARCH("Muy Alta",H35)))</formula>
    </cfRule>
    <cfRule type="containsText" dxfId="364" priority="357" operator="containsText" text="Alta">
      <formula>NOT(ISERROR(SEARCH("Alta",H35)))</formula>
    </cfRule>
    <cfRule type="containsText" dxfId="363" priority="358" operator="containsText" text="Muy Alta">
      <formula>NOT(ISERROR(SEARCH("Muy Alta",H35)))</formula>
    </cfRule>
    <cfRule type="containsText" dxfId="362" priority="363" operator="containsText" text="Muy Baja">
      <formula>NOT(ISERROR(SEARCH("Muy Baja",H35)))</formula>
    </cfRule>
    <cfRule type="containsText" dxfId="361" priority="364" operator="containsText" text="Baja">
      <formula>NOT(ISERROR(SEARCH("Baja",H35)))</formula>
    </cfRule>
    <cfRule type="containsText" dxfId="360" priority="365" operator="containsText" text="Media">
      <formula>NOT(ISERROR(SEARCH("Media",H35)))</formula>
    </cfRule>
    <cfRule type="containsText" dxfId="359" priority="366" operator="containsText" text="Alta">
      <formula>NOT(ISERROR(SEARCH("Alta",H35)))</formula>
    </cfRule>
    <cfRule type="containsText" dxfId="358" priority="368" operator="containsText" text="Muy Alta">
      <formula>NOT(ISERROR(SEARCH("Muy Alta",H35)))</formula>
    </cfRule>
  </conditionalFormatting>
  <conditionalFormatting sqref="I35:I39">
    <cfRule type="containsText" dxfId="357" priority="359" operator="containsText" text="Catastrófico">
      <formula>NOT(ISERROR(SEARCH("Catastrófico",I35)))</formula>
    </cfRule>
    <cfRule type="containsText" dxfId="356" priority="360" operator="containsText" text="Mayor">
      <formula>NOT(ISERROR(SEARCH("Mayor",I35)))</formula>
    </cfRule>
    <cfRule type="containsText" dxfId="355" priority="361" operator="containsText" text="Menor">
      <formula>NOT(ISERROR(SEARCH("Menor",I35)))</formula>
    </cfRule>
    <cfRule type="containsText" dxfId="354" priority="362" operator="containsText" text="Leve">
      <formula>NOT(ISERROR(SEARCH("Leve",I35)))</formula>
    </cfRule>
    <cfRule type="containsText" dxfId="353" priority="367" operator="containsText" text="Moderado">
      <formula>NOT(ISERROR(SEARCH("Moderado",I35)))</formula>
    </cfRule>
  </conditionalFormatting>
  <conditionalFormatting sqref="K35:K39">
    <cfRule type="containsText" dxfId="352" priority="354" operator="containsText" text="Media">
      <formula>NOT(ISERROR(SEARCH("Media",K35)))</formula>
    </cfRule>
  </conditionalFormatting>
  <conditionalFormatting sqref="L35:L39">
    <cfRule type="containsText" dxfId="351" priority="353" operator="containsText" text="Moderado">
      <formula>NOT(ISERROR(SEARCH("Moderado",L35)))</formula>
    </cfRule>
  </conditionalFormatting>
  <conditionalFormatting sqref="J35:J39">
    <cfRule type="containsText" dxfId="350" priority="352" operator="containsText" text="Moderado">
      <formula>NOT(ISERROR(SEARCH("Moderado",J35)))</formula>
    </cfRule>
  </conditionalFormatting>
  <conditionalFormatting sqref="J35:J39">
    <cfRule type="containsText" dxfId="349" priority="350" operator="containsText" text="Bajo">
      <formula>NOT(ISERROR(SEARCH("Bajo",J35)))</formula>
    </cfRule>
    <cfRule type="containsText" dxfId="348" priority="351" operator="containsText" text="Extremo">
      <formula>NOT(ISERROR(SEARCH("Extremo",J35)))</formula>
    </cfRule>
  </conditionalFormatting>
  <conditionalFormatting sqref="K35:K39">
    <cfRule type="containsText" dxfId="347" priority="348" operator="containsText" text="Baja">
      <formula>NOT(ISERROR(SEARCH("Baja",K35)))</formula>
    </cfRule>
    <cfRule type="containsText" dxfId="346" priority="349" operator="containsText" text="Muy Baja">
      <formula>NOT(ISERROR(SEARCH("Muy Baja",K35)))</formula>
    </cfRule>
  </conditionalFormatting>
  <conditionalFormatting sqref="K35:K39">
    <cfRule type="containsText" dxfId="345" priority="346" operator="containsText" text="Muy Alta">
      <formula>NOT(ISERROR(SEARCH("Muy Alta",K35)))</formula>
    </cfRule>
    <cfRule type="containsText" dxfId="344" priority="347" operator="containsText" text="Alta">
      <formula>NOT(ISERROR(SEARCH("Alta",K35)))</formula>
    </cfRule>
  </conditionalFormatting>
  <conditionalFormatting sqref="L35:L39">
    <cfRule type="containsText" dxfId="343" priority="342" operator="containsText" text="Catastrófico">
      <formula>NOT(ISERROR(SEARCH("Catastrófico",L35)))</formula>
    </cfRule>
    <cfRule type="containsText" dxfId="342" priority="343" operator="containsText" text="Mayor">
      <formula>NOT(ISERROR(SEARCH("Mayor",L35)))</formula>
    </cfRule>
    <cfRule type="containsText" dxfId="341" priority="344" operator="containsText" text="Menor">
      <formula>NOT(ISERROR(SEARCH("Menor",L35)))</formula>
    </cfRule>
    <cfRule type="containsText" dxfId="340" priority="345" operator="containsText" text="Leve">
      <formula>NOT(ISERROR(SEARCH("Leve",L35)))</formula>
    </cfRule>
  </conditionalFormatting>
  <conditionalFormatting sqref="B35:G35">
    <cfRule type="containsText" dxfId="339" priority="336" operator="containsText" text="3- Moderado">
      <formula>NOT(ISERROR(SEARCH("3- Moderado",B35)))</formula>
    </cfRule>
    <cfRule type="containsText" dxfId="338" priority="337" operator="containsText" text="6- Moderado">
      <formula>NOT(ISERROR(SEARCH("6- Moderado",B35)))</formula>
    </cfRule>
    <cfRule type="containsText" dxfId="337" priority="338" operator="containsText" text="4- Moderado">
      <formula>NOT(ISERROR(SEARCH("4- Moderado",B35)))</formula>
    </cfRule>
    <cfRule type="containsText" dxfId="336" priority="339" operator="containsText" text="3- Bajo">
      <formula>NOT(ISERROR(SEARCH("3- Bajo",B35)))</formula>
    </cfRule>
    <cfRule type="containsText" dxfId="335" priority="340" operator="containsText" text="4- Bajo">
      <formula>NOT(ISERROR(SEARCH("4- Bajo",B35)))</formula>
    </cfRule>
    <cfRule type="containsText" dxfId="334" priority="341" operator="containsText" text="1- Bajo">
      <formula>NOT(ISERROR(SEARCH("1- Bajo",B35)))</formula>
    </cfRule>
  </conditionalFormatting>
  <conditionalFormatting sqref="K40:L40">
    <cfRule type="containsText" dxfId="333" priority="330" operator="containsText" text="3- Moderado">
      <formula>NOT(ISERROR(SEARCH("3- Moderado",K40)))</formula>
    </cfRule>
    <cfRule type="containsText" dxfId="332" priority="331" operator="containsText" text="6- Moderado">
      <formula>NOT(ISERROR(SEARCH("6- Moderado",K40)))</formula>
    </cfRule>
    <cfRule type="containsText" dxfId="331" priority="332" operator="containsText" text="4- Moderado">
      <formula>NOT(ISERROR(SEARCH("4- Moderado",K40)))</formula>
    </cfRule>
    <cfRule type="containsText" dxfId="330" priority="333" operator="containsText" text="3- Bajo">
      <formula>NOT(ISERROR(SEARCH("3- Bajo",K40)))</formula>
    </cfRule>
    <cfRule type="containsText" dxfId="329" priority="334" operator="containsText" text="4- Bajo">
      <formula>NOT(ISERROR(SEARCH("4- Bajo",K40)))</formula>
    </cfRule>
    <cfRule type="containsText" dxfId="328" priority="335" operator="containsText" text="1- Bajo">
      <formula>NOT(ISERROR(SEARCH("1- Bajo",K40)))</formula>
    </cfRule>
  </conditionalFormatting>
  <conditionalFormatting sqref="H40:I40">
    <cfRule type="containsText" dxfId="327" priority="324" operator="containsText" text="3- Moderado">
      <formula>NOT(ISERROR(SEARCH("3- Moderado",H40)))</formula>
    </cfRule>
    <cfRule type="containsText" dxfId="326" priority="325" operator="containsText" text="6- Moderado">
      <formula>NOT(ISERROR(SEARCH("6- Moderado",H40)))</formula>
    </cfRule>
    <cfRule type="containsText" dxfId="325" priority="326" operator="containsText" text="4- Moderado">
      <formula>NOT(ISERROR(SEARCH("4- Moderado",H40)))</formula>
    </cfRule>
    <cfRule type="containsText" dxfId="324" priority="327" operator="containsText" text="3- Bajo">
      <formula>NOT(ISERROR(SEARCH("3- Bajo",H40)))</formula>
    </cfRule>
    <cfRule type="containsText" dxfId="323" priority="328" operator="containsText" text="4- Bajo">
      <formula>NOT(ISERROR(SEARCH("4- Bajo",H40)))</formula>
    </cfRule>
    <cfRule type="containsText" dxfId="322" priority="329" operator="containsText" text="1- Bajo">
      <formula>NOT(ISERROR(SEARCH("1- Bajo",H40)))</formula>
    </cfRule>
  </conditionalFormatting>
  <conditionalFormatting sqref="A40">
    <cfRule type="containsText" dxfId="321" priority="318" operator="containsText" text="3- Moderado">
      <formula>NOT(ISERROR(SEARCH("3- Moderado",A40)))</formula>
    </cfRule>
    <cfRule type="containsText" dxfId="320" priority="319" operator="containsText" text="6- Moderado">
      <formula>NOT(ISERROR(SEARCH("6- Moderado",A40)))</formula>
    </cfRule>
    <cfRule type="containsText" dxfId="319" priority="320" operator="containsText" text="4- Moderado">
      <formula>NOT(ISERROR(SEARCH("4- Moderado",A40)))</formula>
    </cfRule>
    <cfRule type="containsText" dxfId="318" priority="321" operator="containsText" text="3- Bajo">
      <formula>NOT(ISERROR(SEARCH("3- Bajo",A40)))</formula>
    </cfRule>
    <cfRule type="containsText" dxfId="317" priority="322" operator="containsText" text="4- Bajo">
      <formula>NOT(ISERROR(SEARCH("4- Bajo",A40)))</formula>
    </cfRule>
    <cfRule type="containsText" dxfId="316" priority="323" operator="containsText" text="1- Bajo">
      <formula>NOT(ISERROR(SEARCH("1- Bajo",A40)))</formula>
    </cfRule>
  </conditionalFormatting>
  <conditionalFormatting sqref="J40:J44">
    <cfRule type="containsText" dxfId="315" priority="313" operator="containsText" text="Bajo">
      <formula>NOT(ISERROR(SEARCH("Bajo",J40)))</formula>
    </cfRule>
    <cfRule type="containsText" dxfId="314" priority="314" operator="containsText" text="Moderado">
      <formula>NOT(ISERROR(SEARCH("Moderado",J40)))</formula>
    </cfRule>
    <cfRule type="containsText" dxfId="313" priority="315" operator="containsText" text="Alto">
      <formula>NOT(ISERROR(SEARCH("Alto",J40)))</formula>
    </cfRule>
    <cfRule type="containsText" dxfId="312"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11" priority="288" operator="containsText" text="Moderado">
      <formula>NOT(ISERROR(SEARCH("Moderado",M40)))</formula>
    </cfRule>
    <cfRule type="containsText" dxfId="310" priority="308" operator="containsText" text="Bajo">
      <formula>NOT(ISERROR(SEARCH("Bajo",M40)))</formula>
    </cfRule>
    <cfRule type="containsText" dxfId="309" priority="309" operator="containsText" text="Moderado">
      <formula>NOT(ISERROR(SEARCH("Moderado",M40)))</formula>
    </cfRule>
    <cfRule type="containsText" dxfId="308" priority="310" operator="containsText" text="Alto">
      <formula>NOT(ISERROR(SEARCH("Alto",M40)))</formula>
    </cfRule>
    <cfRule type="containsText" dxfId="307"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306" priority="302" operator="containsText" text="3- Moderado">
      <formula>NOT(ISERROR(SEARCH("3- Moderado",N40)))</formula>
    </cfRule>
    <cfRule type="containsText" dxfId="305" priority="303" operator="containsText" text="6- Moderado">
      <formula>NOT(ISERROR(SEARCH("6- Moderado",N40)))</formula>
    </cfRule>
    <cfRule type="containsText" dxfId="304" priority="304" operator="containsText" text="4- Moderado">
      <formula>NOT(ISERROR(SEARCH("4- Moderado",N40)))</formula>
    </cfRule>
    <cfRule type="containsText" dxfId="303" priority="305" operator="containsText" text="3- Bajo">
      <formula>NOT(ISERROR(SEARCH("3- Bajo",N40)))</formula>
    </cfRule>
    <cfRule type="containsText" dxfId="302" priority="306" operator="containsText" text="4- Bajo">
      <formula>NOT(ISERROR(SEARCH("4- Bajo",N40)))</formula>
    </cfRule>
    <cfRule type="containsText" dxfId="301" priority="307" operator="containsText" text="1- Bajo">
      <formula>NOT(ISERROR(SEARCH("1- Bajo",N40)))</formula>
    </cfRule>
  </conditionalFormatting>
  <conditionalFormatting sqref="H40:H44">
    <cfRule type="containsText" dxfId="300" priority="289" operator="containsText" text="Muy Alta">
      <formula>NOT(ISERROR(SEARCH("Muy Alta",H40)))</formula>
    </cfRule>
    <cfRule type="containsText" dxfId="299" priority="290" operator="containsText" text="Alta">
      <formula>NOT(ISERROR(SEARCH("Alta",H40)))</formula>
    </cfRule>
    <cfRule type="containsText" dxfId="298" priority="291" operator="containsText" text="Muy Alta">
      <formula>NOT(ISERROR(SEARCH("Muy Alta",H40)))</formula>
    </cfRule>
    <cfRule type="containsText" dxfId="297" priority="296" operator="containsText" text="Muy Baja">
      <formula>NOT(ISERROR(SEARCH("Muy Baja",H40)))</formula>
    </cfRule>
    <cfRule type="containsText" dxfId="296" priority="297" operator="containsText" text="Baja">
      <formula>NOT(ISERROR(SEARCH("Baja",H40)))</formula>
    </cfRule>
    <cfRule type="containsText" dxfId="295" priority="298" operator="containsText" text="Media">
      <formula>NOT(ISERROR(SEARCH("Media",H40)))</formula>
    </cfRule>
    <cfRule type="containsText" dxfId="294" priority="299" operator="containsText" text="Alta">
      <formula>NOT(ISERROR(SEARCH("Alta",H40)))</formula>
    </cfRule>
    <cfRule type="containsText" dxfId="293" priority="301" operator="containsText" text="Muy Alta">
      <formula>NOT(ISERROR(SEARCH("Muy Alta",H40)))</formula>
    </cfRule>
  </conditionalFormatting>
  <conditionalFormatting sqref="I40:I44">
    <cfRule type="containsText" dxfId="292" priority="292" operator="containsText" text="Catastrófico">
      <formula>NOT(ISERROR(SEARCH("Catastrófico",I40)))</formula>
    </cfRule>
    <cfRule type="containsText" dxfId="291" priority="293" operator="containsText" text="Mayor">
      <formula>NOT(ISERROR(SEARCH("Mayor",I40)))</formula>
    </cfRule>
    <cfRule type="containsText" dxfId="290" priority="294" operator="containsText" text="Menor">
      <formula>NOT(ISERROR(SEARCH("Menor",I40)))</formula>
    </cfRule>
    <cfRule type="containsText" dxfId="289" priority="295" operator="containsText" text="Leve">
      <formula>NOT(ISERROR(SEARCH("Leve",I40)))</formula>
    </cfRule>
    <cfRule type="containsText" dxfId="288" priority="300" operator="containsText" text="Moderado">
      <formula>NOT(ISERROR(SEARCH("Moderado",I40)))</formula>
    </cfRule>
  </conditionalFormatting>
  <conditionalFormatting sqref="K40:K44">
    <cfRule type="containsText" dxfId="287" priority="287" operator="containsText" text="Media">
      <formula>NOT(ISERROR(SEARCH("Media",K40)))</formula>
    </cfRule>
  </conditionalFormatting>
  <conditionalFormatting sqref="L40:L44">
    <cfRule type="containsText" dxfId="286" priority="286" operator="containsText" text="Moderado">
      <formula>NOT(ISERROR(SEARCH("Moderado",L40)))</formula>
    </cfRule>
  </conditionalFormatting>
  <conditionalFormatting sqref="J40:J44">
    <cfRule type="containsText" dxfId="285" priority="285" operator="containsText" text="Moderado">
      <formula>NOT(ISERROR(SEARCH("Moderado",J40)))</formula>
    </cfRule>
  </conditionalFormatting>
  <conditionalFormatting sqref="J40:J44">
    <cfRule type="containsText" dxfId="284" priority="283" operator="containsText" text="Bajo">
      <formula>NOT(ISERROR(SEARCH("Bajo",J40)))</formula>
    </cfRule>
    <cfRule type="containsText" dxfId="283" priority="284" operator="containsText" text="Extremo">
      <formula>NOT(ISERROR(SEARCH("Extremo",J40)))</formula>
    </cfRule>
  </conditionalFormatting>
  <conditionalFormatting sqref="K40:K44">
    <cfRule type="containsText" dxfId="282" priority="281" operator="containsText" text="Baja">
      <formula>NOT(ISERROR(SEARCH("Baja",K40)))</formula>
    </cfRule>
    <cfRule type="containsText" dxfId="281" priority="282" operator="containsText" text="Muy Baja">
      <formula>NOT(ISERROR(SEARCH("Muy Baja",K40)))</formula>
    </cfRule>
  </conditionalFormatting>
  <conditionalFormatting sqref="K40:K44">
    <cfRule type="containsText" dxfId="280" priority="279" operator="containsText" text="Muy Alta">
      <formula>NOT(ISERROR(SEARCH("Muy Alta",K40)))</formula>
    </cfRule>
    <cfRule type="containsText" dxfId="279" priority="280" operator="containsText" text="Alta">
      <formula>NOT(ISERROR(SEARCH("Alta",K40)))</formula>
    </cfRule>
  </conditionalFormatting>
  <conditionalFormatting sqref="L40:L44">
    <cfRule type="containsText" dxfId="278" priority="275" operator="containsText" text="Catastrófico">
      <formula>NOT(ISERROR(SEARCH("Catastrófico",L40)))</formula>
    </cfRule>
    <cfRule type="containsText" dxfId="277" priority="276" operator="containsText" text="Mayor">
      <formula>NOT(ISERROR(SEARCH("Mayor",L40)))</formula>
    </cfRule>
    <cfRule type="containsText" dxfId="276" priority="277" operator="containsText" text="Menor">
      <formula>NOT(ISERROR(SEARCH("Menor",L40)))</formula>
    </cfRule>
    <cfRule type="containsText" dxfId="275" priority="278" operator="containsText" text="Leve">
      <formula>NOT(ISERROR(SEARCH("Leve",L40)))</formula>
    </cfRule>
  </conditionalFormatting>
  <conditionalFormatting sqref="B40:G40">
    <cfRule type="containsText" dxfId="274" priority="269" operator="containsText" text="3- Moderado">
      <formula>NOT(ISERROR(SEARCH("3- Moderado",B40)))</formula>
    </cfRule>
    <cfRule type="containsText" dxfId="273" priority="270" operator="containsText" text="6- Moderado">
      <formula>NOT(ISERROR(SEARCH("6- Moderado",B40)))</formula>
    </cfRule>
    <cfRule type="containsText" dxfId="272" priority="271" operator="containsText" text="4- Moderado">
      <formula>NOT(ISERROR(SEARCH("4- Moderado",B40)))</formula>
    </cfRule>
    <cfRule type="containsText" dxfId="271" priority="272" operator="containsText" text="3- Bajo">
      <formula>NOT(ISERROR(SEARCH("3- Bajo",B40)))</formula>
    </cfRule>
    <cfRule type="containsText" dxfId="270" priority="273" operator="containsText" text="4- Bajo">
      <formula>NOT(ISERROR(SEARCH("4- Bajo",B40)))</formula>
    </cfRule>
    <cfRule type="containsText" dxfId="269" priority="274" operator="containsText" text="1- Bajo">
      <formula>NOT(ISERROR(SEARCH("1- Bajo",B40)))</formula>
    </cfRule>
  </conditionalFormatting>
  <conditionalFormatting sqref="K45:L45">
    <cfRule type="containsText" dxfId="268" priority="263" operator="containsText" text="3- Moderado">
      <formula>NOT(ISERROR(SEARCH("3- Moderado",K45)))</formula>
    </cfRule>
    <cfRule type="containsText" dxfId="267" priority="264" operator="containsText" text="6- Moderado">
      <formula>NOT(ISERROR(SEARCH("6- Moderado",K45)))</formula>
    </cfRule>
    <cfRule type="containsText" dxfId="266" priority="265" operator="containsText" text="4- Moderado">
      <formula>NOT(ISERROR(SEARCH("4- Moderado",K45)))</formula>
    </cfRule>
    <cfRule type="containsText" dxfId="265" priority="266" operator="containsText" text="3- Bajo">
      <formula>NOT(ISERROR(SEARCH("3- Bajo",K45)))</formula>
    </cfRule>
    <cfRule type="containsText" dxfId="264" priority="267" operator="containsText" text="4- Bajo">
      <formula>NOT(ISERROR(SEARCH("4- Bajo",K45)))</formula>
    </cfRule>
    <cfRule type="containsText" dxfId="263" priority="268" operator="containsText" text="1- Bajo">
      <formula>NOT(ISERROR(SEARCH("1- Bajo",K45)))</formula>
    </cfRule>
  </conditionalFormatting>
  <conditionalFormatting sqref="H45:I45">
    <cfRule type="containsText" dxfId="262" priority="257" operator="containsText" text="3- Moderado">
      <formula>NOT(ISERROR(SEARCH("3- Moderado",H45)))</formula>
    </cfRule>
    <cfRule type="containsText" dxfId="261" priority="258" operator="containsText" text="6- Moderado">
      <formula>NOT(ISERROR(SEARCH("6- Moderado",H45)))</formula>
    </cfRule>
    <cfRule type="containsText" dxfId="260" priority="259" operator="containsText" text="4- Moderado">
      <formula>NOT(ISERROR(SEARCH("4- Moderado",H45)))</formula>
    </cfRule>
    <cfRule type="containsText" dxfId="259" priority="260" operator="containsText" text="3- Bajo">
      <formula>NOT(ISERROR(SEARCH("3- Bajo",H45)))</formula>
    </cfRule>
    <cfRule type="containsText" dxfId="258" priority="261" operator="containsText" text="4- Bajo">
      <formula>NOT(ISERROR(SEARCH("4- Bajo",H45)))</formula>
    </cfRule>
    <cfRule type="containsText" dxfId="257" priority="262" operator="containsText" text="1- Bajo">
      <formula>NOT(ISERROR(SEARCH("1- Bajo",H45)))</formula>
    </cfRule>
  </conditionalFormatting>
  <conditionalFormatting sqref="A45">
    <cfRule type="containsText" dxfId="256" priority="251" operator="containsText" text="3- Moderado">
      <formula>NOT(ISERROR(SEARCH("3- Moderado",A45)))</formula>
    </cfRule>
    <cfRule type="containsText" dxfId="255" priority="252" operator="containsText" text="6- Moderado">
      <formula>NOT(ISERROR(SEARCH("6- Moderado",A45)))</formula>
    </cfRule>
    <cfRule type="containsText" dxfId="254" priority="253" operator="containsText" text="4- Moderado">
      <formula>NOT(ISERROR(SEARCH("4- Moderado",A45)))</formula>
    </cfRule>
    <cfRule type="containsText" dxfId="253" priority="254" operator="containsText" text="3- Bajo">
      <formula>NOT(ISERROR(SEARCH("3- Bajo",A45)))</formula>
    </cfRule>
    <cfRule type="containsText" dxfId="252" priority="255" operator="containsText" text="4- Bajo">
      <formula>NOT(ISERROR(SEARCH("4- Bajo",A45)))</formula>
    </cfRule>
    <cfRule type="containsText" dxfId="251" priority="256" operator="containsText" text="1- Bajo">
      <formula>NOT(ISERROR(SEARCH("1- Bajo",A45)))</formula>
    </cfRule>
  </conditionalFormatting>
  <conditionalFormatting sqref="J45:J49">
    <cfRule type="containsText" dxfId="250" priority="246" operator="containsText" text="Bajo">
      <formula>NOT(ISERROR(SEARCH("Bajo",J45)))</formula>
    </cfRule>
    <cfRule type="containsText" dxfId="249" priority="247" operator="containsText" text="Moderado">
      <formula>NOT(ISERROR(SEARCH("Moderado",J45)))</formula>
    </cfRule>
    <cfRule type="containsText" dxfId="248" priority="248" operator="containsText" text="Alto">
      <formula>NOT(ISERROR(SEARCH("Alto",J45)))</formula>
    </cfRule>
    <cfRule type="containsText" dxfId="247"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46" priority="221" operator="containsText" text="Moderado">
      <formula>NOT(ISERROR(SEARCH("Moderado",M45)))</formula>
    </cfRule>
    <cfRule type="containsText" dxfId="245" priority="241" operator="containsText" text="Bajo">
      <formula>NOT(ISERROR(SEARCH("Bajo",M45)))</formula>
    </cfRule>
    <cfRule type="containsText" dxfId="244" priority="242" operator="containsText" text="Moderado">
      <formula>NOT(ISERROR(SEARCH("Moderado",M45)))</formula>
    </cfRule>
    <cfRule type="containsText" dxfId="243" priority="243" operator="containsText" text="Alto">
      <formula>NOT(ISERROR(SEARCH("Alto",M45)))</formula>
    </cfRule>
    <cfRule type="containsText" dxfId="242"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41" priority="235" operator="containsText" text="3- Moderado">
      <formula>NOT(ISERROR(SEARCH("3- Moderado",N45)))</formula>
    </cfRule>
    <cfRule type="containsText" dxfId="240" priority="236" operator="containsText" text="6- Moderado">
      <formula>NOT(ISERROR(SEARCH("6- Moderado",N45)))</formula>
    </cfRule>
    <cfRule type="containsText" dxfId="239" priority="237" operator="containsText" text="4- Moderado">
      <formula>NOT(ISERROR(SEARCH("4- Moderado",N45)))</formula>
    </cfRule>
    <cfRule type="containsText" dxfId="238" priority="238" operator="containsText" text="3- Bajo">
      <formula>NOT(ISERROR(SEARCH("3- Bajo",N45)))</formula>
    </cfRule>
    <cfRule type="containsText" dxfId="237" priority="239" operator="containsText" text="4- Bajo">
      <formula>NOT(ISERROR(SEARCH("4- Bajo",N45)))</formula>
    </cfRule>
    <cfRule type="containsText" dxfId="236" priority="240" operator="containsText" text="1- Bajo">
      <formula>NOT(ISERROR(SEARCH("1- Bajo",N45)))</formula>
    </cfRule>
  </conditionalFormatting>
  <conditionalFormatting sqref="H45:H49">
    <cfRule type="containsText" dxfId="235" priority="222" operator="containsText" text="Muy Alta">
      <formula>NOT(ISERROR(SEARCH("Muy Alta",H45)))</formula>
    </cfRule>
    <cfRule type="containsText" dxfId="234" priority="223" operator="containsText" text="Alta">
      <formula>NOT(ISERROR(SEARCH("Alta",H45)))</formula>
    </cfRule>
    <cfRule type="containsText" dxfId="233" priority="224" operator="containsText" text="Muy Alta">
      <formula>NOT(ISERROR(SEARCH("Muy Alta",H45)))</formula>
    </cfRule>
    <cfRule type="containsText" dxfId="232" priority="229" operator="containsText" text="Muy Baja">
      <formula>NOT(ISERROR(SEARCH("Muy Baja",H45)))</formula>
    </cfRule>
    <cfRule type="containsText" dxfId="231" priority="230" operator="containsText" text="Baja">
      <formula>NOT(ISERROR(SEARCH("Baja",H45)))</formula>
    </cfRule>
    <cfRule type="containsText" dxfId="230" priority="231" operator="containsText" text="Media">
      <formula>NOT(ISERROR(SEARCH("Media",H45)))</formula>
    </cfRule>
    <cfRule type="containsText" dxfId="229" priority="232" operator="containsText" text="Alta">
      <formula>NOT(ISERROR(SEARCH("Alta",H45)))</formula>
    </cfRule>
    <cfRule type="containsText" dxfId="228" priority="234" operator="containsText" text="Muy Alta">
      <formula>NOT(ISERROR(SEARCH("Muy Alta",H45)))</formula>
    </cfRule>
  </conditionalFormatting>
  <conditionalFormatting sqref="I45:I49">
    <cfRule type="containsText" dxfId="227" priority="225" operator="containsText" text="Catastrófico">
      <formula>NOT(ISERROR(SEARCH("Catastrófico",I45)))</formula>
    </cfRule>
    <cfRule type="containsText" dxfId="226" priority="226" operator="containsText" text="Mayor">
      <formula>NOT(ISERROR(SEARCH("Mayor",I45)))</formula>
    </cfRule>
    <cfRule type="containsText" dxfId="225" priority="227" operator="containsText" text="Menor">
      <formula>NOT(ISERROR(SEARCH("Menor",I45)))</formula>
    </cfRule>
    <cfRule type="containsText" dxfId="224" priority="228" operator="containsText" text="Leve">
      <formula>NOT(ISERROR(SEARCH("Leve",I45)))</formula>
    </cfRule>
    <cfRule type="containsText" dxfId="223" priority="233" operator="containsText" text="Moderado">
      <formula>NOT(ISERROR(SEARCH("Moderado",I45)))</formula>
    </cfRule>
  </conditionalFormatting>
  <conditionalFormatting sqref="K45:K49">
    <cfRule type="containsText" dxfId="222" priority="220" operator="containsText" text="Media">
      <formula>NOT(ISERROR(SEARCH("Media",K45)))</formula>
    </cfRule>
  </conditionalFormatting>
  <conditionalFormatting sqref="L45:L49">
    <cfRule type="containsText" dxfId="221" priority="219" operator="containsText" text="Moderado">
      <formula>NOT(ISERROR(SEARCH("Moderado",L45)))</formula>
    </cfRule>
  </conditionalFormatting>
  <conditionalFormatting sqref="J45:J49">
    <cfRule type="containsText" dxfId="220" priority="218" operator="containsText" text="Moderado">
      <formula>NOT(ISERROR(SEARCH("Moderado",J45)))</formula>
    </cfRule>
  </conditionalFormatting>
  <conditionalFormatting sqref="J45:J49">
    <cfRule type="containsText" dxfId="219" priority="216" operator="containsText" text="Bajo">
      <formula>NOT(ISERROR(SEARCH("Bajo",J45)))</formula>
    </cfRule>
    <cfRule type="containsText" dxfId="218" priority="217" operator="containsText" text="Extremo">
      <formula>NOT(ISERROR(SEARCH("Extremo",J45)))</formula>
    </cfRule>
  </conditionalFormatting>
  <conditionalFormatting sqref="K45:K49">
    <cfRule type="containsText" dxfId="217" priority="214" operator="containsText" text="Baja">
      <formula>NOT(ISERROR(SEARCH("Baja",K45)))</formula>
    </cfRule>
    <cfRule type="containsText" dxfId="216" priority="215" operator="containsText" text="Muy Baja">
      <formula>NOT(ISERROR(SEARCH("Muy Baja",K45)))</formula>
    </cfRule>
  </conditionalFormatting>
  <conditionalFormatting sqref="K45:K49">
    <cfRule type="containsText" dxfId="215" priority="212" operator="containsText" text="Muy Alta">
      <formula>NOT(ISERROR(SEARCH("Muy Alta",K45)))</formula>
    </cfRule>
    <cfRule type="containsText" dxfId="214" priority="213" operator="containsText" text="Alta">
      <formula>NOT(ISERROR(SEARCH("Alta",K45)))</formula>
    </cfRule>
  </conditionalFormatting>
  <conditionalFormatting sqref="L45:L49">
    <cfRule type="containsText" dxfId="213" priority="208" operator="containsText" text="Catastrófico">
      <formula>NOT(ISERROR(SEARCH("Catastrófico",L45)))</formula>
    </cfRule>
    <cfRule type="containsText" dxfId="212" priority="209" operator="containsText" text="Mayor">
      <formula>NOT(ISERROR(SEARCH("Mayor",L45)))</formula>
    </cfRule>
    <cfRule type="containsText" dxfId="211" priority="210" operator="containsText" text="Menor">
      <formula>NOT(ISERROR(SEARCH("Menor",L45)))</formula>
    </cfRule>
    <cfRule type="containsText" dxfId="210" priority="211" operator="containsText" text="Leve">
      <formula>NOT(ISERROR(SEARCH("Leve",L45)))</formula>
    </cfRule>
  </conditionalFormatting>
  <conditionalFormatting sqref="B45:G45">
    <cfRule type="containsText" dxfId="209" priority="202" operator="containsText" text="3- Moderado">
      <formula>NOT(ISERROR(SEARCH("3- Moderado",B45)))</formula>
    </cfRule>
    <cfRule type="containsText" dxfId="208" priority="203" operator="containsText" text="6- Moderado">
      <formula>NOT(ISERROR(SEARCH("6- Moderado",B45)))</formula>
    </cfRule>
    <cfRule type="containsText" dxfId="207" priority="204" operator="containsText" text="4- Moderado">
      <formula>NOT(ISERROR(SEARCH("4- Moderado",B45)))</formula>
    </cfRule>
    <cfRule type="containsText" dxfId="206" priority="205" operator="containsText" text="3- Bajo">
      <formula>NOT(ISERROR(SEARCH("3- Bajo",B45)))</formula>
    </cfRule>
    <cfRule type="containsText" dxfId="205" priority="206" operator="containsText" text="4- Bajo">
      <formula>NOT(ISERROR(SEARCH("4- Bajo",B45)))</formula>
    </cfRule>
    <cfRule type="containsText" dxfId="204" priority="207" operator="containsText" text="1- Bajo">
      <formula>NOT(ISERROR(SEARCH("1- Bajo",B45)))</formula>
    </cfRule>
  </conditionalFormatting>
  <conditionalFormatting sqref="K50:L50">
    <cfRule type="containsText" dxfId="203" priority="196" operator="containsText" text="3- Moderado">
      <formula>NOT(ISERROR(SEARCH("3- Moderado",K50)))</formula>
    </cfRule>
    <cfRule type="containsText" dxfId="202" priority="197" operator="containsText" text="6- Moderado">
      <formula>NOT(ISERROR(SEARCH("6- Moderado",K50)))</formula>
    </cfRule>
    <cfRule type="containsText" dxfId="201" priority="198" operator="containsText" text="4- Moderado">
      <formula>NOT(ISERROR(SEARCH("4- Moderado",K50)))</formula>
    </cfRule>
    <cfRule type="containsText" dxfId="200" priority="199" operator="containsText" text="3- Bajo">
      <formula>NOT(ISERROR(SEARCH("3- Bajo",K50)))</formula>
    </cfRule>
    <cfRule type="containsText" dxfId="199" priority="200" operator="containsText" text="4- Bajo">
      <formula>NOT(ISERROR(SEARCH("4- Bajo",K50)))</formula>
    </cfRule>
    <cfRule type="containsText" dxfId="198" priority="201" operator="containsText" text="1- Bajo">
      <formula>NOT(ISERROR(SEARCH("1- Bajo",K50)))</formula>
    </cfRule>
  </conditionalFormatting>
  <conditionalFormatting sqref="H50:I50">
    <cfRule type="containsText" dxfId="197" priority="190" operator="containsText" text="3- Moderado">
      <formula>NOT(ISERROR(SEARCH("3- Moderado",H50)))</formula>
    </cfRule>
    <cfRule type="containsText" dxfId="196" priority="191" operator="containsText" text="6- Moderado">
      <formula>NOT(ISERROR(SEARCH("6- Moderado",H50)))</formula>
    </cfRule>
    <cfRule type="containsText" dxfId="195" priority="192" operator="containsText" text="4- Moderado">
      <formula>NOT(ISERROR(SEARCH("4- Moderado",H50)))</formula>
    </cfRule>
    <cfRule type="containsText" dxfId="194" priority="193" operator="containsText" text="3- Bajo">
      <formula>NOT(ISERROR(SEARCH("3- Bajo",H50)))</formula>
    </cfRule>
    <cfRule type="containsText" dxfId="193" priority="194" operator="containsText" text="4- Bajo">
      <formula>NOT(ISERROR(SEARCH("4- Bajo",H50)))</formula>
    </cfRule>
    <cfRule type="containsText" dxfId="192" priority="195" operator="containsText" text="1- Bajo">
      <formula>NOT(ISERROR(SEARCH("1- Bajo",H50)))</formula>
    </cfRule>
  </conditionalFormatting>
  <conditionalFormatting sqref="A50">
    <cfRule type="containsText" dxfId="191" priority="184" operator="containsText" text="3- Moderado">
      <formula>NOT(ISERROR(SEARCH("3- Moderado",A50)))</formula>
    </cfRule>
    <cfRule type="containsText" dxfId="190" priority="185" operator="containsText" text="6- Moderado">
      <formula>NOT(ISERROR(SEARCH("6- Moderado",A50)))</formula>
    </cfRule>
    <cfRule type="containsText" dxfId="189" priority="186" operator="containsText" text="4- Moderado">
      <formula>NOT(ISERROR(SEARCH("4- Moderado",A50)))</formula>
    </cfRule>
    <cfRule type="containsText" dxfId="188" priority="187" operator="containsText" text="3- Bajo">
      <formula>NOT(ISERROR(SEARCH("3- Bajo",A50)))</formula>
    </cfRule>
    <cfRule type="containsText" dxfId="187" priority="188" operator="containsText" text="4- Bajo">
      <formula>NOT(ISERROR(SEARCH("4- Bajo",A50)))</formula>
    </cfRule>
    <cfRule type="containsText" dxfId="186" priority="189" operator="containsText" text="1- Bajo">
      <formula>NOT(ISERROR(SEARCH("1- Bajo",A50)))</formula>
    </cfRule>
  </conditionalFormatting>
  <conditionalFormatting sqref="J50:J54">
    <cfRule type="containsText" dxfId="185" priority="179" operator="containsText" text="Bajo">
      <formula>NOT(ISERROR(SEARCH("Bajo",J50)))</formula>
    </cfRule>
    <cfRule type="containsText" dxfId="184" priority="180" operator="containsText" text="Moderado">
      <formula>NOT(ISERROR(SEARCH("Moderado",J50)))</formula>
    </cfRule>
    <cfRule type="containsText" dxfId="183" priority="181" operator="containsText" text="Alto">
      <formula>NOT(ISERROR(SEARCH("Alto",J50)))</formula>
    </cfRule>
    <cfRule type="containsText" dxfId="182"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81" priority="154" operator="containsText" text="Moderado">
      <formula>NOT(ISERROR(SEARCH("Moderado",M50)))</formula>
    </cfRule>
    <cfRule type="containsText" dxfId="180" priority="174" operator="containsText" text="Bajo">
      <formula>NOT(ISERROR(SEARCH("Bajo",M50)))</formula>
    </cfRule>
    <cfRule type="containsText" dxfId="179" priority="175" operator="containsText" text="Moderado">
      <formula>NOT(ISERROR(SEARCH("Moderado",M50)))</formula>
    </cfRule>
    <cfRule type="containsText" dxfId="178" priority="176" operator="containsText" text="Alto">
      <formula>NOT(ISERROR(SEARCH("Alto",M50)))</formula>
    </cfRule>
    <cfRule type="containsText" dxfId="177"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76" priority="168" operator="containsText" text="3- Moderado">
      <formula>NOT(ISERROR(SEARCH("3- Moderado",N50)))</formula>
    </cfRule>
    <cfRule type="containsText" dxfId="175" priority="169" operator="containsText" text="6- Moderado">
      <formula>NOT(ISERROR(SEARCH("6- Moderado",N50)))</formula>
    </cfRule>
    <cfRule type="containsText" dxfId="174" priority="170" operator="containsText" text="4- Moderado">
      <formula>NOT(ISERROR(SEARCH("4- Moderado",N50)))</formula>
    </cfRule>
    <cfRule type="containsText" dxfId="173" priority="171" operator="containsText" text="3- Bajo">
      <formula>NOT(ISERROR(SEARCH("3- Bajo",N50)))</formula>
    </cfRule>
    <cfRule type="containsText" dxfId="172" priority="172" operator="containsText" text="4- Bajo">
      <formula>NOT(ISERROR(SEARCH("4- Bajo",N50)))</formula>
    </cfRule>
    <cfRule type="containsText" dxfId="171" priority="173" operator="containsText" text="1- Bajo">
      <formula>NOT(ISERROR(SEARCH("1- Bajo",N50)))</formula>
    </cfRule>
  </conditionalFormatting>
  <conditionalFormatting sqref="H50:H54">
    <cfRule type="containsText" dxfId="170" priority="155" operator="containsText" text="Muy Alta">
      <formula>NOT(ISERROR(SEARCH("Muy Alta",H50)))</formula>
    </cfRule>
    <cfRule type="containsText" dxfId="169" priority="156" operator="containsText" text="Alta">
      <formula>NOT(ISERROR(SEARCH("Alta",H50)))</formula>
    </cfRule>
    <cfRule type="containsText" dxfId="168" priority="157" operator="containsText" text="Muy Alta">
      <formula>NOT(ISERROR(SEARCH("Muy Alta",H50)))</formula>
    </cfRule>
    <cfRule type="containsText" dxfId="167" priority="162" operator="containsText" text="Muy Baja">
      <formula>NOT(ISERROR(SEARCH("Muy Baja",H50)))</formula>
    </cfRule>
    <cfRule type="containsText" dxfId="166" priority="163" operator="containsText" text="Baja">
      <formula>NOT(ISERROR(SEARCH("Baja",H50)))</formula>
    </cfRule>
    <cfRule type="containsText" dxfId="165" priority="164" operator="containsText" text="Media">
      <formula>NOT(ISERROR(SEARCH("Media",H50)))</formula>
    </cfRule>
    <cfRule type="containsText" dxfId="164" priority="165" operator="containsText" text="Alta">
      <formula>NOT(ISERROR(SEARCH("Alta",H50)))</formula>
    </cfRule>
    <cfRule type="containsText" dxfId="163" priority="167" operator="containsText" text="Muy Alta">
      <formula>NOT(ISERROR(SEARCH("Muy Alta",H50)))</formula>
    </cfRule>
  </conditionalFormatting>
  <conditionalFormatting sqref="I50:I54">
    <cfRule type="containsText" dxfId="162" priority="158" operator="containsText" text="Catastrófico">
      <formula>NOT(ISERROR(SEARCH("Catastrófico",I50)))</formula>
    </cfRule>
    <cfRule type="containsText" dxfId="161" priority="159" operator="containsText" text="Mayor">
      <formula>NOT(ISERROR(SEARCH("Mayor",I50)))</formula>
    </cfRule>
    <cfRule type="containsText" dxfId="160" priority="160" operator="containsText" text="Menor">
      <formula>NOT(ISERROR(SEARCH("Menor",I50)))</formula>
    </cfRule>
    <cfRule type="containsText" dxfId="159" priority="161" operator="containsText" text="Leve">
      <formula>NOT(ISERROR(SEARCH("Leve",I50)))</formula>
    </cfRule>
    <cfRule type="containsText" dxfId="158" priority="166" operator="containsText" text="Moderado">
      <formula>NOT(ISERROR(SEARCH("Moderado",I50)))</formula>
    </cfRule>
  </conditionalFormatting>
  <conditionalFormatting sqref="K50:K54">
    <cfRule type="containsText" dxfId="157" priority="153" operator="containsText" text="Media">
      <formula>NOT(ISERROR(SEARCH("Media",K50)))</formula>
    </cfRule>
  </conditionalFormatting>
  <conditionalFormatting sqref="L50:L54">
    <cfRule type="containsText" dxfId="156" priority="152" operator="containsText" text="Moderado">
      <formula>NOT(ISERROR(SEARCH("Moderado",L50)))</formula>
    </cfRule>
  </conditionalFormatting>
  <conditionalFormatting sqref="J50:J54">
    <cfRule type="containsText" dxfId="155" priority="151" operator="containsText" text="Moderado">
      <formula>NOT(ISERROR(SEARCH("Moderado",J50)))</formula>
    </cfRule>
  </conditionalFormatting>
  <conditionalFormatting sqref="J50:J54">
    <cfRule type="containsText" dxfId="154" priority="149" operator="containsText" text="Bajo">
      <formula>NOT(ISERROR(SEARCH("Bajo",J50)))</formula>
    </cfRule>
    <cfRule type="containsText" dxfId="153" priority="150" operator="containsText" text="Extremo">
      <formula>NOT(ISERROR(SEARCH("Extremo",J50)))</formula>
    </cfRule>
  </conditionalFormatting>
  <conditionalFormatting sqref="K50:K54">
    <cfRule type="containsText" dxfId="152" priority="147" operator="containsText" text="Baja">
      <formula>NOT(ISERROR(SEARCH("Baja",K50)))</formula>
    </cfRule>
    <cfRule type="containsText" dxfId="151" priority="148" operator="containsText" text="Muy Baja">
      <formula>NOT(ISERROR(SEARCH("Muy Baja",K50)))</formula>
    </cfRule>
  </conditionalFormatting>
  <conditionalFormatting sqref="K50:K54">
    <cfRule type="containsText" dxfId="150" priority="145" operator="containsText" text="Muy Alta">
      <formula>NOT(ISERROR(SEARCH("Muy Alta",K50)))</formula>
    </cfRule>
    <cfRule type="containsText" dxfId="149" priority="146" operator="containsText" text="Alta">
      <formula>NOT(ISERROR(SEARCH("Alta",K50)))</formula>
    </cfRule>
  </conditionalFormatting>
  <conditionalFormatting sqref="L50:L54">
    <cfRule type="containsText" dxfId="148" priority="141" operator="containsText" text="Catastrófico">
      <formula>NOT(ISERROR(SEARCH("Catastrófico",L50)))</formula>
    </cfRule>
    <cfRule type="containsText" dxfId="147" priority="142" operator="containsText" text="Mayor">
      <formula>NOT(ISERROR(SEARCH("Mayor",L50)))</formula>
    </cfRule>
    <cfRule type="containsText" dxfId="146" priority="143" operator="containsText" text="Menor">
      <formula>NOT(ISERROR(SEARCH("Menor",L50)))</formula>
    </cfRule>
    <cfRule type="containsText" dxfId="145" priority="144" operator="containsText" text="Leve">
      <formula>NOT(ISERROR(SEARCH("Leve",L50)))</formula>
    </cfRule>
  </conditionalFormatting>
  <conditionalFormatting sqref="B50:G50">
    <cfRule type="containsText" dxfId="144" priority="135" operator="containsText" text="3- Moderado">
      <formula>NOT(ISERROR(SEARCH("3- Moderado",B50)))</formula>
    </cfRule>
    <cfRule type="containsText" dxfId="143" priority="136" operator="containsText" text="6- Moderado">
      <formula>NOT(ISERROR(SEARCH("6- Moderado",B50)))</formula>
    </cfRule>
    <cfRule type="containsText" dxfId="142" priority="137" operator="containsText" text="4- Moderado">
      <formula>NOT(ISERROR(SEARCH("4- Moderado",B50)))</formula>
    </cfRule>
    <cfRule type="containsText" dxfId="141" priority="138" operator="containsText" text="3- Bajo">
      <formula>NOT(ISERROR(SEARCH("3- Bajo",B50)))</formula>
    </cfRule>
    <cfRule type="containsText" dxfId="140" priority="139" operator="containsText" text="4- Bajo">
      <formula>NOT(ISERROR(SEARCH("4- Bajo",B50)))</formula>
    </cfRule>
    <cfRule type="containsText" dxfId="139" priority="140" operator="containsText" text="1- Bajo">
      <formula>NOT(ISERROR(SEARCH("1- Bajo",B50)))</formula>
    </cfRule>
  </conditionalFormatting>
  <conditionalFormatting sqref="K55:L55">
    <cfRule type="containsText" dxfId="138" priority="129" operator="containsText" text="3- Moderado">
      <formula>NOT(ISERROR(SEARCH("3- Moderado",K55)))</formula>
    </cfRule>
    <cfRule type="containsText" dxfId="137" priority="130" operator="containsText" text="6- Moderado">
      <formula>NOT(ISERROR(SEARCH("6- Moderado",K55)))</formula>
    </cfRule>
    <cfRule type="containsText" dxfId="136" priority="131" operator="containsText" text="4- Moderado">
      <formula>NOT(ISERROR(SEARCH("4- Moderado",K55)))</formula>
    </cfRule>
    <cfRule type="containsText" dxfId="135" priority="132" operator="containsText" text="3- Bajo">
      <formula>NOT(ISERROR(SEARCH("3- Bajo",K55)))</formula>
    </cfRule>
    <cfRule type="containsText" dxfId="134" priority="133" operator="containsText" text="4- Bajo">
      <formula>NOT(ISERROR(SEARCH("4- Bajo",K55)))</formula>
    </cfRule>
    <cfRule type="containsText" dxfId="133" priority="134" operator="containsText" text="1- Bajo">
      <formula>NOT(ISERROR(SEARCH("1- Bajo",K55)))</formula>
    </cfRule>
  </conditionalFormatting>
  <conditionalFormatting sqref="H55:I55">
    <cfRule type="containsText" dxfId="132" priority="123" operator="containsText" text="3- Moderado">
      <formula>NOT(ISERROR(SEARCH("3- Moderado",H55)))</formula>
    </cfRule>
    <cfRule type="containsText" dxfId="131" priority="124" operator="containsText" text="6- Moderado">
      <formula>NOT(ISERROR(SEARCH("6- Moderado",H55)))</formula>
    </cfRule>
    <cfRule type="containsText" dxfId="130" priority="125" operator="containsText" text="4- Moderado">
      <formula>NOT(ISERROR(SEARCH("4- Moderado",H55)))</formula>
    </cfRule>
    <cfRule type="containsText" dxfId="129" priority="126" operator="containsText" text="3- Bajo">
      <formula>NOT(ISERROR(SEARCH("3- Bajo",H55)))</formula>
    </cfRule>
    <cfRule type="containsText" dxfId="128" priority="127" operator="containsText" text="4- Bajo">
      <formula>NOT(ISERROR(SEARCH("4- Bajo",H55)))</formula>
    </cfRule>
    <cfRule type="containsText" dxfId="127" priority="128" operator="containsText" text="1- Bajo">
      <formula>NOT(ISERROR(SEARCH("1- Bajo",H55)))</formula>
    </cfRule>
  </conditionalFormatting>
  <conditionalFormatting sqref="A55">
    <cfRule type="containsText" dxfId="126" priority="117" operator="containsText" text="3- Moderado">
      <formula>NOT(ISERROR(SEARCH("3- Moderado",A55)))</formula>
    </cfRule>
    <cfRule type="containsText" dxfId="125" priority="118" operator="containsText" text="6- Moderado">
      <formula>NOT(ISERROR(SEARCH("6- Moderado",A55)))</formula>
    </cfRule>
    <cfRule type="containsText" dxfId="124" priority="119" operator="containsText" text="4- Moderado">
      <formula>NOT(ISERROR(SEARCH("4- Moderado",A55)))</formula>
    </cfRule>
    <cfRule type="containsText" dxfId="123" priority="120" operator="containsText" text="3- Bajo">
      <formula>NOT(ISERROR(SEARCH("3- Bajo",A55)))</formula>
    </cfRule>
    <cfRule type="containsText" dxfId="122" priority="121" operator="containsText" text="4- Bajo">
      <formula>NOT(ISERROR(SEARCH("4- Bajo",A55)))</formula>
    </cfRule>
    <cfRule type="containsText" dxfId="121" priority="122" operator="containsText" text="1- Bajo">
      <formula>NOT(ISERROR(SEARCH("1- Bajo",A55)))</formula>
    </cfRule>
  </conditionalFormatting>
  <conditionalFormatting sqref="J55:J59">
    <cfRule type="containsText" dxfId="120" priority="112" operator="containsText" text="Bajo">
      <formula>NOT(ISERROR(SEARCH("Bajo",J55)))</formula>
    </cfRule>
    <cfRule type="containsText" dxfId="119" priority="113" operator="containsText" text="Moderado">
      <formula>NOT(ISERROR(SEARCH("Moderado",J55)))</formula>
    </cfRule>
    <cfRule type="containsText" dxfId="118" priority="114" operator="containsText" text="Alto">
      <formula>NOT(ISERROR(SEARCH("Alto",J55)))</formula>
    </cfRule>
    <cfRule type="containsText" dxfId="117"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16" priority="87" operator="containsText" text="Moderado">
      <formula>NOT(ISERROR(SEARCH("Moderado",M55)))</formula>
    </cfRule>
    <cfRule type="containsText" dxfId="115" priority="107" operator="containsText" text="Bajo">
      <formula>NOT(ISERROR(SEARCH("Bajo",M55)))</formula>
    </cfRule>
    <cfRule type="containsText" dxfId="114" priority="108" operator="containsText" text="Moderado">
      <formula>NOT(ISERROR(SEARCH("Moderado",M55)))</formula>
    </cfRule>
    <cfRule type="containsText" dxfId="113" priority="109" operator="containsText" text="Alto">
      <formula>NOT(ISERROR(SEARCH("Alto",M55)))</formula>
    </cfRule>
    <cfRule type="containsText" dxfId="112"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11" priority="101" operator="containsText" text="3- Moderado">
      <formula>NOT(ISERROR(SEARCH("3- Moderado",N55)))</formula>
    </cfRule>
    <cfRule type="containsText" dxfId="110" priority="102" operator="containsText" text="6- Moderado">
      <formula>NOT(ISERROR(SEARCH("6- Moderado",N55)))</formula>
    </cfRule>
    <cfRule type="containsText" dxfId="109" priority="103" operator="containsText" text="4- Moderado">
      <formula>NOT(ISERROR(SEARCH("4- Moderado",N55)))</formula>
    </cfRule>
    <cfRule type="containsText" dxfId="108" priority="104" operator="containsText" text="3- Bajo">
      <formula>NOT(ISERROR(SEARCH("3- Bajo",N55)))</formula>
    </cfRule>
    <cfRule type="containsText" dxfId="107" priority="105" operator="containsText" text="4- Bajo">
      <formula>NOT(ISERROR(SEARCH("4- Bajo",N55)))</formula>
    </cfRule>
    <cfRule type="containsText" dxfId="106" priority="106" operator="containsText" text="1- Bajo">
      <formula>NOT(ISERROR(SEARCH("1- Bajo",N55)))</formula>
    </cfRule>
  </conditionalFormatting>
  <conditionalFormatting sqref="H55:H59">
    <cfRule type="containsText" dxfId="105" priority="88" operator="containsText" text="Muy Alta">
      <formula>NOT(ISERROR(SEARCH("Muy Alta",H55)))</formula>
    </cfRule>
    <cfRule type="containsText" dxfId="104" priority="89" operator="containsText" text="Alta">
      <formula>NOT(ISERROR(SEARCH("Alta",H55)))</formula>
    </cfRule>
    <cfRule type="containsText" dxfId="103" priority="90" operator="containsText" text="Muy Alta">
      <formula>NOT(ISERROR(SEARCH("Muy Alta",H55)))</formula>
    </cfRule>
    <cfRule type="containsText" dxfId="102" priority="95" operator="containsText" text="Muy Baja">
      <formula>NOT(ISERROR(SEARCH("Muy Baja",H55)))</formula>
    </cfRule>
    <cfRule type="containsText" dxfId="101" priority="96" operator="containsText" text="Baja">
      <formula>NOT(ISERROR(SEARCH("Baja",H55)))</formula>
    </cfRule>
    <cfRule type="containsText" dxfId="100" priority="97" operator="containsText" text="Media">
      <formula>NOT(ISERROR(SEARCH("Media",H55)))</formula>
    </cfRule>
    <cfRule type="containsText" dxfId="99" priority="98" operator="containsText" text="Alta">
      <formula>NOT(ISERROR(SEARCH("Alta",H55)))</formula>
    </cfRule>
    <cfRule type="containsText" dxfId="98" priority="100" operator="containsText" text="Muy Alta">
      <formula>NOT(ISERROR(SEARCH("Muy Alta",H55)))</formula>
    </cfRule>
  </conditionalFormatting>
  <conditionalFormatting sqref="I55:I59">
    <cfRule type="containsText" dxfId="97" priority="91" operator="containsText" text="Catastrófico">
      <formula>NOT(ISERROR(SEARCH("Catastrófico",I55)))</formula>
    </cfRule>
    <cfRule type="containsText" dxfId="96" priority="92" operator="containsText" text="Mayor">
      <formula>NOT(ISERROR(SEARCH("Mayor",I55)))</formula>
    </cfRule>
    <cfRule type="containsText" dxfId="95" priority="93" operator="containsText" text="Menor">
      <formula>NOT(ISERROR(SEARCH("Menor",I55)))</formula>
    </cfRule>
    <cfRule type="containsText" dxfId="94" priority="94" operator="containsText" text="Leve">
      <formula>NOT(ISERROR(SEARCH("Leve",I55)))</formula>
    </cfRule>
    <cfRule type="containsText" dxfId="93" priority="99" operator="containsText" text="Moderado">
      <formula>NOT(ISERROR(SEARCH("Moderado",I55)))</formula>
    </cfRule>
  </conditionalFormatting>
  <conditionalFormatting sqref="K55:K59">
    <cfRule type="containsText" dxfId="92" priority="86" operator="containsText" text="Media">
      <formula>NOT(ISERROR(SEARCH("Media",K55)))</formula>
    </cfRule>
  </conditionalFormatting>
  <conditionalFormatting sqref="L55:L59">
    <cfRule type="containsText" dxfId="91" priority="85" operator="containsText" text="Moderado">
      <formula>NOT(ISERROR(SEARCH("Moderado",L55)))</formula>
    </cfRule>
  </conditionalFormatting>
  <conditionalFormatting sqref="J55:J59">
    <cfRule type="containsText" dxfId="90" priority="84" operator="containsText" text="Moderado">
      <formula>NOT(ISERROR(SEARCH("Moderado",J55)))</formula>
    </cfRule>
  </conditionalFormatting>
  <conditionalFormatting sqref="J55:J59">
    <cfRule type="containsText" dxfId="89" priority="82" operator="containsText" text="Bajo">
      <formula>NOT(ISERROR(SEARCH("Bajo",J55)))</formula>
    </cfRule>
    <cfRule type="containsText" dxfId="88" priority="83" operator="containsText" text="Extremo">
      <formula>NOT(ISERROR(SEARCH("Extremo",J55)))</formula>
    </cfRule>
  </conditionalFormatting>
  <conditionalFormatting sqref="K55:K59">
    <cfRule type="containsText" dxfId="87" priority="80" operator="containsText" text="Baja">
      <formula>NOT(ISERROR(SEARCH("Baja",K55)))</formula>
    </cfRule>
    <cfRule type="containsText" dxfId="86" priority="81" operator="containsText" text="Muy Baja">
      <formula>NOT(ISERROR(SEARCH("Muy Baja",K55)))</formula>
    </cfRule>
  </conditionalFormatting>
  <conditionalFormatting sqref="K55:K59">
    <cfRule type="containsText" dxfId="85" priority="78" operator="containsText" text="Muy Alta">
      <formula>NOT(ISERROR(SEARCH("Muy Alta",K55)))</formula>
    </cfRule>
    <cfRule type="containsText" dxfId="84" priority="79" operator="containsText" text="Alta">
      <formula>NOT(ISERROR(SEARCH("Alta",K55)))</formula>
    </cfRule>
  </conditionalFormatting>
  <conditionalFormatting sqref="L55:L59">
    <cfRule type="containsText" dxfId="83" priority="74" operator="containsText" text="Catastrófico">
      <formula>NOT(ISERROR(SEARCH("Catastrófico",L55)))</formula>
    </cfRule>
    <cfRule type="containsText" dxfId="82" priority="75" operator="containsText" text="Mayor">
      <formula>NOT(ISERROR(SEARCH("Mayor",L55)))</formula>
    </cfRule>
    <cfRule type="containsText" dxfId="81" priority="76" operator="containsText" text="Menor">
      <formula>NOT(ISERROR(SEARCH("Menor",L55)))</formula>
    </cfRule>
    <cfRule type="containsText" dxfId="80" priority="77" operator="containsText" text="Leve">
      <formula>NOT(ISERROR(SEARCH("Leve",L55)))</formula>
    </cfRule>
  </conditionalFormatting>
  <conditionalFormatting sqref="B55:G55">
    <cfRule type="containsText" dxfId="79" priority="68" operator="containsText" text="3- Moderado">
      <formula>NOT(ISERROR(SEARCH("3- Moderado",B55)))</formula>
    </cfRule>
    <cfRule type="containsText" dxfId="78" priority="69" operator="containsText" text="6- Moderado">
      <formula>NOT(ISERROR(SEARCH("6- Moderado",B55)))</formula>
    </cfRule>
    <cfRule type="containsText" dxfId="77" priority="70" operator="containsText" text="4- Moderado">
      <formula>NOT(ISERROR(SEARCH("4- Moderado",B55)))</formula>
    </cfRule>
    <cfRule type="containsText" dxfId="76" priority="71" operator="containsText" text="3- Bajo">
      <formula>NOT(ISERROR(SEARCH("3- Bajo",B55)))</formula>
    </cfRule>
    <cfRule type="containsText" dxfId="75" priority="72" operator="containsText" text="4- Bajo">
      <formula>NOT(ISERROR(SEARCH("4- Bajo",B55)))</formula>
    </cfRule>
    <cfRule type="containsText" dxfId="74" priority="73" operator="containsText" text="1- Bajo">
      <formula>NOT(ISERROR(SEARCH("1- Bajo",B55)))</formula>
    </cfRule>
  </conditionalFormatting>
  <conditionalFormatting sqref="K60:L60">
    <cfRule type="containsText" dxfId="73" priority="62" operator="containsText" text="3- Moderado">
      <formula>NOT(ISERROR(SEARCH("3- Moderado",K60)))</formula>
    </cfRule>
    <cfRule type="containsText" dxfId="72" priority="63" operator="containsText" text="6- Moderado">
      <formula>NOT(ISERROR(SEARCH("6- Moderado",K60)))</formula>
    </cfRule>
    <cfRule type="containsText" dxfId="71" priority="64" operator="containsText" text="4- Moderado">
      <formula>NOT(ISERROR(SEARCH("4- Moderado",K60)))</formula>
    </cfRule>
    <cfRule type="containsText" dxfId="70" priority="65" operator="containsText" text="3- Bajo">
      <formula>NOT(ISERROR(SEARCH("3- Bajo",K60)))</formula>
    </cfRule>
    <cfRule type="containsText" dxfId="69" priority="66" operator="containsText" text="4- Bajo">
      <formula>NOT(ISERROR(SEARCH("4- Bajo",K60)))</formula>
    </cfRule>
    <cfRule type="containsText" dxfId="68" priority="67" operator="containsText" text="1- Bajo">
      <formula>NOT(ISERROR(SEARCH("1- Bajo",K60)))</formula>
    </cfRule>
  </conditionalFormatting>
  <conditionalFormatting sqref="H60:I60">
    <cfRule type="containsText" dxfId="67" priority="56" operator="containsText" text="3- Moderado">
      <formula>NOT(ISERROR(SEARCH("3- Moderado",H60)))</formula>
    </cfRule>
    <cfRule type="containsText" dxfId="66" priority="57" operator="containsText" text="6- Moderado">
      <formula>NOT(ISERROR(SEARCH("6- Moderado",H60)))</formula>
    </cfRule>
    <cfRule type="containsText" dxfId="65" priority="58" operator="containsText" text="4- Moderado">
      <formula>NOT(ISERROR(SEARCH("4- Moderado",H60)))</formula>
    </cfRule>
    <cfRule type="containsText" dxfId="64" priority="59" operator="containsText" text="3- Bajo">
      <formula>NOT(ISERROR(SEARCH("3- Bajo",H60)))</formula>
    </cfRule>
    <cfRule type="containsText" dxfId="63" priority="60" operator="containsText" text="4- Bajo">
      <formula>NOT(ISERROR(SEARCH("4- Bajo",H60)))</formula>
    </cfRule>
    <cfRule type="containsText" dxfId="62" priority="61" operator="containsText" text="1- Bajo">
      <formula>NOT(ISERROR(SEARCH("1- Bajo",H60)))</formula>
    </cfRule>
  </conditionalFormatting>
  <conditionalFormatting sqref="A60">
    <cfRule type="containsText" dxfId="61" priority="50" operator="containsText" text="3- Moderado">
      <formula>NOT(ISERROR(SEARCH("3- Moderado",A60)))</formula>
    </cfRule>
    <cfRule type="containsText" dxfId="60" priority="51" operator="containsText" text="6- Moderado">
      <formula>NOT(ISERROR(SEARCH("6- Moderado",A60)))</formula>
    </cfRule>
    <cfRule type="containsText" dxfId="59" priority="52" operator="containsText" text="4- Moderado">
      <formula>NOT(ISERROR(SEARCH("4- Moderado",A60)))</formula>
    </cfRule>
    <cfRule type="containsText" dxfId="58" priority="53" operator="containsText" text="3- Bajo">
      <formula>NOT(ISERROR(SEARCH("3- Bajo",A60)))</formula>
    </cfRule>
    <cfRule type="containsText" dxfId="57" priority="54" operator="containsText" text="4- Bajo">
      <formula>NOT(ISERROR(SEARCH("4- Bajo",A60)))</formula>
    </cfRule>
    <cfRule type="containsText" dxfId="56" priority="55" operator="containsText" text="1- Bajo">
      <formula>NOT(ISERROR(SEARCH("1- Bajo",A60)))</formula>
    </cfRule>
  </conditionalFormatting>
  <conditionalFormatting sqref="J60:J64">
    <cfRule type="containsText" dxfId="55" priority="45" operator="containsText" text="Bajo">
      <formula>NOT(ISERROR(SEARCH("Bajo",J60)))</formula>
    </cfRule>
    <cfRule type="containsText" dxfId="54" priority="46" operator="containsText" text="Moderado">
      <formula>NOT(ISERROR(SEARCH("Moderado",J60)))</formula>
    </cfRule>
    <cfRule type="containsText" dxfId="53" priority="47" operator="containsText" text="Alto">
      <formula>NOT(ISERROR(SEARCH("Alto",J60)))</formula>
    </cfRule>
    <cfRule type="containsText" dxfId="52" priority="48" operator="containsText" text="Extremo">
      <formula>NOT(ISERROR(SEARCH("Extremo",J60)))</formula>
    </cfRule>
    <cfRule type="colorScale" priority="49">
      <colorScale>
        <cfvo type="min"/>
        <cfvo type="max"/>
        <color rgb="FFFF7128"/>
        <color rgb="FFFFEF9C"/>
      </colorScale>
    </cfRule>
  </conditionalFormatting>
  <conditionalFormatting sqref="M60:M64">
    <cfRule type="containsText" dxfId="51" priority="20" operator="containsText" text="Moderado">
      <formula>NOT(ISERROR(SEARCH("Moderado",M60)))</formula>
    </cfRule>
    <cfRule type="containsText" dxfId="50" priority="40" operator="containsText" text="Bajo">
      <formula>NOT(ISERROR(SEARCH("Bajo",M60)))</formula>
    </cfRule>
    <cfRule type="containsText" dxfId="49" priority="41" operator="containsText" text="Moderado">
      <formula>NOT(ISERROR(SEARCH("Moderado",M60)))</formula>
    </cfRule>
    <cfRule type="containsText" dxfId="48" priority="42" operator="containsText" text="Alto">
      <formula>NOT(ISERROR(SEARCH("Alto",M60)))</formula>
    </cfRule>
    <cfRule type="containsText" dxfId="47" priority="43" operator="containsText" text="Extremo">
      <formula>NOT(ISERROR(SEARCH("Extremo",M60)))</formula>
    </cfRule>
    <cfRule type="colorScale" priority="44">
      <colorScale>
        <cfvo type="min"/>
        <cfvo type="max"/>
        <color rgb="FFFF7128"/>
        <color rgb="FFFFEF9C"/>
      </colorScale>
    </cfRule>
  </conditionalFormatting>
  <conditionalFormatting sqref="N60">
    <cfRule type="containsText" dxfId="46" priority="34" operator="containsText" text="3- Moderado">
      <formula>NOT(ISERROR(SEARCH("3- Moderado",N60)))</formula>
    </cfRule>
    <cfRule type="containsText" dxfId="45" priority="35" operator="containsText" text="6- Moderado">
      <formula>NOT(ISERROR(SEARCH("6- Moderado",N60)))</formula>
    </cfRule>
    <cfRule type="containsText" dxfId="44" priority="36" operator="containsText" text="4- Moderado">
      <formula>NOT(ISERROR(SEARCH("4- Moderado",N60)))</formula>
    </cfRule>
    <cfRule type="containsText" dxfId="43" priority="37" operator="containsText" text="3- Bajo">
      <formula>NOT(ISERROR(SEARCH("3- Bajo",N60)))</formula>
    </cfRule>
    <cfRule type="containsText" dxfId="42" priority="38" operator="containsText" text="4- Bajo">
      <formula>NOT(ISERROR(SEARCH("4- Bajo",N60)))</formula>
    </cfRule>
    <cfRule type="containsText" dxfId="41" priority="39" operator="containsText" text="1- Bajo">
      <formula>NOT(ISERROR(SEARCH("1- Bajo",N60)))</formula>
    </cfRule>
  </conditionalFormatting>
  <conditionalFormatting sqref="H60:H64">
    <cfRule type="containsText" dxfId="40" priority="21" operator="containsText" text="Muy Alta">
      <formula>NOT(ISERROR(SEARCH("Muy Alta",H60)))</formula>
    </cfRule>
    <cfRule type="containsText" dxfId="39" priority="22" operator="containsText" text="Alta">
      <formula>NOT(ISERROR(SEARCH("Alta",H60)))</formula>
    </cfRule>
    <cfRule type="containsText" dxfId="38" priority="23" operator="containsText" text="Muy Alta">
      <formula>NOT(ISERROR(SEARCH("Muy Alta",H60)))</formula>
    </cfRule>
    <cfRule type="containsText" dxfId="37" priority="28" operator="containsText" text="Muy Baja">
      <formula>NOT(ISERROR(SEARCH("Muy Baja",H60)))</formula>
    </cfRule>
    <cfRule type="containsText" dxfId="36" priority="29" operator="containsText" text="Baja">
      <formula>NOT(ISERROR(SEARCH("Baja",H60)))</formula>
    </cfRule>
    <cfRule type="containsText" dxfId="35" priority="30" operator="containsText" text="Media">
      <formula>NOT(ISERROR(SEARCH("Media",H60)))</formula>
    </cfRule>
    <cfRule type="containsText" dxfId="34" priority="31" operator="containsText" text="Alta">
      <formula>NOT(ISERROR(SEARCH("Alta",H60)))</formula>
    </cfRule>
    <cfRule type="containsText" dxfId="33" priority="33" operator="containsText" text="Muy Alta">
      <formula>NOT(ISERROR(SEARCH("Muy Alta",H60)))</formula>
    </cfRule>
  </conditionalFormatting>
  <conditionalFormatting sqref="I60:I64">
    <cfRule type="containsText" dxfId="32" priority="24" operator="containsText" text="Catastrófico">
      <formula>NOT(ISERROR(SEARCH("Catastrófico",I60)))</formula>
    </cfRule>
    <cfRule type="containsText" dxfId="31" priority="25" operator="containsText" text="Mayor">
      <formula>NOT(ISERROR(SEARCH("Mayor",I60)))</formula>
    </cfRule>
    <cfRule type="containsText" dxfId="30" priority="26" operator="containsText" text="Menor">
      <formula>NOT(ISERROR(SEARCH("Menor",I60)))</formula>
    </cfRule>
    <cfRule type="containsText" dxfId="29" priority="27" operator="containsText" text="Leve">
      <formula>NOT(ISERROR(SEARCH("Leve",I60)))</formula>
    </cfRule>
    <cfRule type="containsText" dxfId="28" priority="32" operator="containsText" text="Moderado">
      <formula>NOT(ISERROR(SEARCH("Moderado",I60)))</formula>
    </cfRule>
  </conditionalFormatting>
  <conditionalFormatting sqref="K60:K64">
    <cfRule type="containsText" dxfId="27" priority="19" operator="containsText" text="Media">
      <formula>NOT(ISERROR(SEARCH("Media",K60)))</formula>
    </cfRule>
  </conditionalFormatting>
  <conditionalFormatting sqref="L60:L64">
    <cfRule type="containsText" dxfId="26" priority="18" operator="containsText" text="Moderado">
      <formula>NOT(ISERROR(SEARCH("Moderado",L60)))</formula>
    </cfRule>
  </conditionalFormatting>
  <conditionalFormatting sqref="J60:J64">
    <cfRule type="containsText" dxfId="25" priority="17" operator="containsText" text="Moderado">
      <formula>NOT(ISERROR(SEARCH("Moderado",J60)))</formula>
    </cfRule>
  </conditionalFormatting>
  <conditionalFormatting sqref="J60:J64">
    <cfRule type="containsText" dxfId="24" priority="15" operator="containsText" text="Bajo">
      <formula>NOT(ISERROR(SEARCH("Bajo",J60)))</formula>
    </cfRule>
    <cfRule type="containsText" dxfId="23" priority="16" operator="containsText" text="Extremo">
      <formula>NOT(ISERROR(SEARCH("Extremo",J60)))</formula>
    </cfRule>
  </conditionalFormatting>
  <conditionalFormatting sqref="K60:K64">
    <cfRule type="containsText" dxfId="22" priority="13" operator="containsText" text="Baja">
      <formula>NOT(ISERROR(SEARCH("Baja",K60)))</formula>
    </cfRule>
    <cfRule type="containsText" dxfId="21" priority="14" operator="containsText" text="Muy Baja">
      <formula>NOT(ISERROR(SEARCH("Muy Baja",K60)))</formula>
    </cfRule>
  </conditionalFormatting>
  <conditionalFormatting sqref="K60:K64">
    <cfRule type="containsText" dxfId="20" priority="11" operator="containsText" text="Muy Alta">
      <formula>NOT(ISERROR(SEARCH("Muy Alta",K60)))</formula>
    </cfRule>
    <cfRule type="containsText" dxfId="19" priority="12" operator="containsText" text="Alta">
      <formula>NOT(ISERROR(SEARCH("Alta",K60)))</formula>
    </cfRule>
  </conditionalFormatting>
  <conditionalFormatting sqref="L60:L64">
    <cfRule type="containsText" dxfId="18" priority="7" operator="containsText" text="Catastrófico">
      <formula>NOT(ISERROR(SEARCH("Catastrófico",L60)))</formula>
    </cfRule>
    <cfRule type="containsText" dxfId="17" priority="8" operator="containsText" text="Mayor">
      <formula>NOT(ISERROR(SEARCH("Mayor",L60)))</formula>
    </cfRule>
    <cfRule type="containsText" dxfId="16" priority="9" operator="containsText" text="Menor">
      <formula>NOT(ISERROR(SEARCH("Menor",L60)))</formula>
    </cfRule>
    <cfRule type="containsText" dxfId="15" priority="10" operator="containsText" text="Leve">
      <formula>NOT(ISERROR(SEARCH("Leve",L60)))</formula>
    </cfRule>
  </conditionalFormatting>
  <conditionalFormatting sqref="B60:G60">
    <cfRule type="containsText" dxfId="14" priority="1" operator="containsText" text="3- Moderado">
      <formula>NOT(ISERROR(SEARCH("3- Moderado",B60)))</formula>
    </cfRule>
    <cfRule type="containsText" dxfId="13" priority="2" operator="containsText" text="6- Moderado">
      <formula>NOT(ISERROR(SEARCH("6- Moderado",B60)))</formula>
    </cfRule>
    <cfRule type="containsText" dxfId="12" priority="3" operator="containsText" text="4- Moderado">
      <formula>NOT(ISERROR(SEARCH("4- Moderado",B60)))</formula>
    </cfRule>
    <cfRule type="containsText" dxfId="11" priority="4" operator="containsText" text="3- Bajo">
      <formula>NOT(ISERROR(SEARCH("3- Bajo",B60)))</formula>
    </cfRule>
    <cfRule type="containsText" dxfId="10" priority="5" operator="containsText" text="4- Bajo">
      <formula>NOT(ISERROR(SEARCH("4- Bajo",B60)))</formula>
    </cfRule>
    <cfRule type="containsText" dxfId="9" priority="6" operator="containsText" text="1- Bajo">
      <formula>NOT(ISERROR(SEARCH("1- Bajo",B60)))</formula>
    </cfRule>
  </conditionalFormatting>
  <dataValidations count="7">
    <dataValidation allowBlank="1" showInputMessage="1" showErrorMessage="1" prompt="seleccionar si el responsable de ejecutar las acciones es el nivel central" sqref="Q8:R8" xr:uid="{A0D5448E-CBED-4CBC-A243-88ECED9290D1}"/>
    <dataValidation allowBlank="1" showInputMessage="1" showErrorMessage="1" prompt="Seleccionar si el responsable es el responsable de las acciones es el nivel central" sqref="P7:P8" xr:uid="{64685C82-4CAA-4B73-B679-0620966EA389}"/>
    <dataValidation allowBlank="1" showInputMessage="1" showErrorMessage="1" prompt="Describir las actividades que se van a desarrollar para el proyecto" sqref="O7" xr:uid="{9F552C47-5C0C-484D-A841-D7AD14589D13}"/>
    <dataValidation allowBlank="1" showInputMessage="1" showErrorMessage="1" prompt="El grado de afectación puede ser " sqref="I8" xr:uid="{EE655875-C64F-4C4F-9CB2-271D7AC7E348}"/>
    <dataValidation allowBlank="1" showInputMessage="1" showErrorMessage="1" prompt="Que tan factible es que materialize el riesgo?" sqref="H8" xr:uid="{4E56A289-B2F8-4107-B378-1446955F7314}"/>
    <dataValidation allowBlank="1" showInputMessage="1" showErrorMessage="1" prompt="Registrar qué factor  que ocasina el riesgo: un facot identtficado el contexto._x000a_O  personas, recursos, estilo de direccion , factores externos, , codiciones ambientales" sqref="F8:G8" xr:uid="{6BD1488B-6051-4862-A3C5-7C7E7D474AFE}"/>
    <dataValidation allowBlank="1" showInputMessage="1" showErrorMessage="1" prompt="Seleccionar el tipo de riesgo teniendo en cuenta que  factor organizaconal afecta. Ver explicacion en hoja " sqref="E8" xr:uid="{891F8EDB-2A2E-4776-BC5C-B06A1ED84F6D}"/>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B1:H41"/>
  <sheetViews>
    <sheetView topLeftCell="B32" zoomScale="112" zoomScaleNormal="112" workbookViewId="0">
      <selection activeCell="C32" sqref="C32:D32"/>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91" t="s">
        <v>68</v>
      </c>
      <c r="C2" s="392"/>
      <c r="D2" s="392"/>
      <c r="E2" s="392"/>
      <c r="F2" s="392"/>
      <c r="G2" s="392"/>
      <c r="H2" s="393"/>
    </row>
    <row r="3" spans="2:8" ht="16.5">
      <c r="B3" s="394" t="s">
        <v>69</v>
      </c>
      <c r="C3" s="395"/>
      <c r="D3" s="395"/>
      <c r="E3" s="395"/>
      <c r="F3" s="395"/>
      <c r="G3" s="395"/>
      <c r="H3" s="396"/>
    </row>
    <row r="4" spans="2:8" ht="88.5" customHeight="1">
      <c r="B4" s="397" t="s">
        <v>421</v>
      </c>
      <c r="C4" s="398"/>
      <c r="D4" s="398"/>
      <c r="E4" s="398"/>
      <c r="F4" s="398"/>
      <c r="G4" s="398"/>
      <c r="H4" s="399"/>
    </row>
    <row r="5" spans="2:8" ht="16.5">
      <c r="B5" s="8"/>
      <c r="C5" s="9"/>
      <c r="D5" s="9"/>
      <c r="E5" s="9"/>
      <c r="F5" s="9"/>
      <c r="G5" s="9"/>
      <c r="H5" s="10"/>
    </row>
    <row r="6" spans="2:8" ht="16.5" customHeight="1">
      <c r="B6" s="400" t="s">
        <v>382</v>
      </c>
      <c r="C6" s="401"/>
      <c r="D6" s="401"/>
      <c r="E6" s="401"/>
      <c r="F6" s="401"/>
      <c r="G6" s="401"/>
      <c r="H6" s="402"/>
    </row>
    <row r="7" spans="2:8" ht="44.25" customHeight="1">
      <c r="B7" s="400"/>
      <c r="C7" s="401"/>
      <c r="D7" s="401"/>
      <c r="E7" s="401"/>
      <c r="F7" s="401"/>
      <c r="G7" s="401"/>
      <c r="H7" s="402"/>
    </row>
    <row r="8" spans="2:8" ht="15.75" thickBot="1">
      <c r="B8" s="11"/>
      <c r="C8" s="12"/>
      <c r="D8" s="13"/>
      <c r="E8" s="14"/>
      <c r="F8" s="14"/>
      <c r="G8" s="15"/>
      <c r="H8" s="16"/>
    </row>
    <row r="9" spans="2:8" ht="15.75" thickTop="1">
      <c r="B9" s="11"/>
      <c r="C9" s="403" t="s">
        <v>70</v>
      </c>
      <c r="D9" s="404"/>
      <c r="E9" s="405" t="s">
        <v>71</v>
      </c>
      <c r="F9" s="406"/>
      <c r="G9" s="12"/>
      <c r="H9" s="16"/>
    </row>
    <row r="10" spans="2:8" ht="35.25" customHeight="1">
      <c r="B10" s="11"/>
      <c r="C10" s="407" t="s">
        <v>72</v>
      </c>
      <c r="D10" s="408"/>
      <c r="E10" s="409" t="s">
        <v>73</v>
      </c>
      <c r="F10" s="410"/>
      <c r="G10" s="12"/>
      <c r="H10" s="16"/>
    </row>
    <row r="11" spans="2:8" ht="17.25" customHeight="1">
      <c r="B11" s="11"/>
      <c r="C11" s="407" t="s">
        <v>74</v>
      </c>
      <c r="D11" s="408"/>
      <c r="E11" s="409" t="s">
        <v>75</v>
      </c>
      <c r="F11" s="410"/>
      <c r="G11" s="12"/>
      <c r="H11" s="16"/>
    </row>
    <row r="12" spans="2:8" ht="19.5" customHeight="1">
      <c r="B12" s="11"/>
      <c r="C12" s="407" t="s">
        <v>76</v>
      </c>
      <c r="D12" s="408"/>
      <c r="E12" s="409" t="s">
        <v>77</v>
      </c>
      <c r="F12" s="410"/>
      <c r="G12" s="12"/>
      <c r="H12" s="16"/>
    </row>
    <row r="13" spans="2:8" ht="27" customHeight="1">
      <c r="B13" s="11"/>
      <c r="C13" s="407" t="s">
        <v>78</v>
      </c>
      <c r="D13" s="408"/>
      <c r="E13" s="409" t="s">
        <v>172</v>
      </c>
      <c r="F13" s="410"/>
      <c r="G13" s="12"/>
      <c r="H13" s="16"/>
    </row>
    <row r="14" spans="2:8" ht="34.5" customHeight="1">
      <c r="B14" s="11"/>
      <c r="C14" s="411" t="s">
        <v>8</v>
      </c>
      <c r="D14" s="412"/>
      <c r="E14" s="413" t="s">
        <v>383</v>
      </c>
      <c r="F14" s="414"/>
      <c r="G14" s="12"/>
      <c r="H14" s="16"/>
    </row>
    <row r="15" spans="2:8" ht="27.75" customHeight="1">
      <c r="B15" s="11"/>
      <c r="C15" s="411" t="s">
        <v>9</v>
      </c>
      <c r="D15" s="412"/>
      <c r="E15" s="413" t="s">
        <v>79</v>
      </c>
      <c r="F15" s="414"/>
      <c r="G15" s="12"/>
      <c r="H15" s="16"/>
    </row>
    <row r="16" spans="2:8" ht="28.5" customHeight="1">
      <c r="B16" s="11"/>
      <c r="C16" s="411" t="s">
        <v>10</v>
      </c>
      <c r="D16" s="412"/>
      <c r="E16" s="413" t="s">
        <v>80</v>
      </c>
      <c r="F16" s="414"/>
      <c r="G16" s="12"/>
      <c r="H16" s="16"/>
    </row>
    <row r="17" spans="2:8" ht="72.75" customHeight="1">
      <c r="B17" s="11"/>
      <c r="C17" s="411" t="s">
        <v>11</v>
      </c>
      <c r="D17" s="412"/>
      <c r="E17" s="413" t="s">
        <v>384</v>
      </c>
      <c r="F17" s="414"/>
      <c r="G17" s="12"/>
      <c r="H17" s="16"/>
    </row>
    <row r="18" spans="2:8" ht="64.5" customHeight="1">
      <c r="B18" s="11"/>
      <c r="C18" s="411" t="s">
        <v>12</v>
      </c>
      <c r="D18" s="412"/>
      <c r="E18" s="413" t="s">
        <v>422</v>
      </c>
      <c r="F18" s="414"/>
      <c r="G18" s="12"/>
      <c r="H18" s="16"/>
    </row>
    <row r="19" spans="2:8" ht="71.25" customHeight="1">
      <c r="B19" s="11"/>
      <c r="C19" s="411" t="s">
        <v>81</v>
      </c>
      <c r="D19" s="412"/>
      <c r="E19" s="413" t="s">
        <v>423</v>
      </c>
      <c r="F19" s="414"/>
      <c r="G19" s="12"/>
      <c r="H19" s="16"/>
    </row>
    <row r="20" spans="2:8" ht="55.5" customHeight="1">
      <c r="B20" s="11"/>
      <c r="C20" s="415" t="s">
        <v>82</v>
      </c>
      <c r="D20" s="416"/>
      <c r="E20" s="413" t="s">
        <v>424</v>
      </c>
      <c r="F20" s="414"/>
      <c r="G20" s="12"/>
      <c r="H20" s="16"/>
    </row>
    <row r="21" spans="2:8" ht="42" customHeight="1">
      <c r="B21" s="11"/>
      <c r="C21" s="415" t="s">
        <v>18</v>
      </c>
      <c r="D21" s="416"/>
      <c r="E21" s="413" t="s">
        <v>425</v>
      </c>
      <c r="F21" s="414"/>
      <c r="G21" s="12"/>
      <c r="H21" s="16"/>
    </row>
    <row r="22" spans="2:8" ht="59.25" customHeight="1">
      <c r="B22" s="11"/>
      <c r="C22" s="415" t="s">
        <v>20</v>
      </c>
      <c r="D22" s="416"/>
      <c r="E22" s="413" t="s">
        <v>385</v>
      </c>
      <c r="F22" s="414"/>
      <c r="G22" s="12"/>
      <c r="H22" s="16"/>
    </row>
    <row r="23" spans="2:8" ht="23.25" customHeight="1">
      <c r="B23" s="11"/>
      <c r="C23" s="415" t="s">
        <v>21</v>
      </c>
      <c r="D23" s="416"/>
      <c r="E23" s="413" t="s">
        <v>426</v>
      </c>
      <c r="F23" s="414"/>
      <c r="G23" s="12"/>
      <c r="H23" s="16"/>
    </row>
    <row r="24" spans="2:8" ht="30.75" customHeight="1">
      <c r="B24" s="11"/>
      <c r="C24" s="415" t="s">
        <v>83</v>
      </c>
      <c r="D24" s="416"/>
      <c r="E24" s="413" t="s">
        <v>427</v>
      </c>
      <c r="F24" s="414"/>
      <c r="G24" s="12"/>
      <c r="H24" s="16"/>
    </row>
    <row r="25" spans="2:8" ht="33" customHeight="1">
      <c r="B25" s="11"/>
      <c r="C25" s="415" t="s">
        <v>84</v>
      </c>
      <c r="D25" s="416"/>
      <c r="E25" s="413" t="s">
        <v>428</v>
      </c>
      <c r="F25" s="414"/>
      <c r="G25" s="12"/>
      <c r="H25" s="16"/>
    </row>
    <row r="26" spans="2:8" ht="30" customHeight="1">
      <c r="B26" s="11"/>
      <c r="C26" s="415" t="s">
        <v>85</v>
      </c>
      <c r="D26" s="416"/>
      <c r="E26" s="413" t="s">
        <v>429</v>
      </c>
      <c r="F26" s="414"/>
      <c r="G26" s="12"/>
      <c r="H26" s="16"/>
    </row>
    <row r="27" spans="2:8" ht="35.25" customHeight="1">
      <c r="B27" s="11"/>
      <c r="C27" s="415" t="s">
        <v>86</v>
      </c>
      <c r="D27" s="416"/>
      <c r="E27" s="413" t="s">
        <v>430</v>
      </c>
      <c r="F27" s="414"/>
      <c r="G27" s="12"/>
      <c r="H27" s="16"/>
    </row>
    <row r="28" spans="2:8" ht="31.5" customHeight="1">
      <c r="B28" s="11"/>
      <c r="C28" s="415" t="s">
        <v>87</v>
      </c>
      <c r="D28" s="416"/>
      <c r="E28" s="413" t="s">
        <v>431</v>
      </c>
      <c r="F28" s="414"/>
      <c r="G28" s="12"/>
      <c r="H28" s="16"/>
    </row>
    <row r="29" spans="2:8" ht="35.25" customHeight="1">
      <c r="B29" s="11"/>
      <c r="C29" s="415" t="s">
        <v>88</v>
      </c>
      <c r="D29" s="416"/>
      <c r="E29" s="413" t="s">
        <v>432</v>
      </c>
      <c r="F29" s="414"/>
      <c r="G29" s="12"/>
      <c r="H29" s="16"/>
    </row>
    <row r="30" spans="2:8" ht="59.25" customHeight="1">
      <c r="B30" s="11"/>
      <c r="C30" s="415" t="s">
        <v>89</v>
      </c>
      <c r="D30" s="416"/>
      <c r="E30" s="413" t="s">
        <v>433</v>
      </c>
      <c r="F30" s="414"/>
      <c r="G30" s="12"/>
      <c r="H30" s="16"/>
    </row>
    <row r="31" spans="2:8" ht="57" customHeight="1">
      <c r="B31" s="11"/>
      <c r="C31" s="415" t="s">
        <v>25</v>
      </c>
      <c r="D31" s="416"/>
      <c r="E31" s="413" t="s">
        <v>434</v>
      </c>
      <c r="F31" s="414"/>
      <c r="G31" s="12"/>
      <c r="H31" s="16"/>
    </row>
    <row r="32" spans="2:8" ht="82.5" customHeight="1">
      <c r="B32" s="11"/>
      <c r="C32" s="415" t="s">
        <v>90</v>
      </c>
      <c r="D32" s="416"/>
      <c r="E32" s="413" t="s">
        <v>91</v>
      </c>
      <c r="F32" s="414"/>
      <c r="G32" s="12"/>
      <c r="H32" s="16"/>
    </row>
    <row r="33" spans="2:8" ht="46.5" customHeight="1">
      <c r="B33" s="11"/>
      <c r="C33" s="415" t="s">
        <v>30</v>
      </c>
      <c r="D33" s="416"/>
      <c r="E33" s="413" t="s">
        <v>435</v>
      </c>
      <c r="F33" s="414"/>
      <c r="G33" s="12"/>
      <c r="H33" s="16"/>
    </row>
    <row r="34" spans="2:8" ht="6.75" customHeight="1" thickBot="1">
      <c r="B34" s="11"/>
      <c r="C34" s="423"/>
      <c r="D34" s="424"/>
      <c r="E34" s="425"/>
      <c r="F34" s="426"/>
      <c r="G34" s="12"/>
      <c r="H34" s="16"/>
    </row>
    <row r="35" spans="2:8" ht="15.75" thickTop="1">
      <c r="B35" s="11"/>
      <c r="C35" s="17"/>
      <c r="D35" s="17"/>
      <c r="E35" s="18"/>
      <c r="F35" s="18"/>
      <c r="G35" s="12"/>
      <c r="H35" s="16"/>
    </row>
    <row r="36" spans="2:8" ht="21" customHeight="1">
      <c r="B36" s="417" t="s">
        <v>386</v>
      </c>
      <c r="C36" s="418"/>
      <c r="D36" s="418"/>
      <c r="E36" s="418"/>
      <c r="F36" s="418"/>
      <c r="G36" s="418"/>
      <c r="H36" s="419"/>
    </row>
    <row r="37" spans="2:8" ht="20.25" customHeight="1">
      <c r="B37" s="417" t="s">
        <v>387</v>
      </c>
      <c r="C37" s="418"/>
      <c r="D37" s="418"/>
      <c r="E37" s="418"/>
      <c r="F37" s="418"/>
      <c r="G37" s="418"/>
      <c r="H37" s="419"/>
    </row>
    <row r="38" spans="2:8" ht="20.25" customHeight="1">
      <c r="B38" s="417" t="s">
        <v>388</v>
      </c>
      <c r="C38" s="418"/>
      <c r="D38" s="418"/>
      <c r="E38" s="418"/>
      <c r="F38" s="418"/>
      <c r="G38" s="418"/>
      <c r="H38" s="419"/>
    </row>
    <row r="39" spans="2:8" ht="21.75" customHeight="1">
      <c r="B39" s="417" t="s">
        <v>389</v>
      </c>
      <c r="C39" s="418"/>
      <c r="D39" s="418"/>
      <c r="E39" s="418"/>
      <c r="F39" s="418"/>
      <c r="G39" s="418"/>
      <c r="H39" s="419"/>
    </row>
    <row r="40" spans="2:8" ht="22.5" customHeight="1">
      <c r="B40" s="417" t="s">
        <v>390</v>
      </c>
      <c r="C40" s="418"/>
      <c r="D40" s="418"/>
      <c r="E40" s="418"/>
      <c r="F40" s="418"/>
      <c r="G40" s="418"/>
      <c r="H40" s="419"/>
    </row>
    <row r="41" spans="2:8" ht="32.25" customHeight="1" thickBot="1">
      <c r="B41" s="420" t="s">
        <v>391</v>
      </c>
      <c r="C41" s="421"/>
      <c r="D41" s="421"/>
      <c r="E41" s="421"/>
      <c r="F41" s="421"/>
      <c r="G41" s="421"/>
      <c r="H41" s="422"/>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3:I7"/>
  <sheetViews>
    <sheetView topLeftCell="D1" zoomScale="69" zoomScaleNormal="69" workbookViewId="0">
      <selection activeCell="H6" sqref="H6"/>
    </sheetView>
  </sheetViews>
  <sheetFormatPr baseColWidth="10" defaultColWidth="11.42578125" defaultRowHeight="1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c r="A3" s="427" t="s">
        <v>12</v>
      </c>
      <c r="B3" s="427"/>
      <c r="C3" s="427"/>
      <c r="D3" s="427"/>
      <c r="E3" s="427"/>
      <c r="F3" s="427"/>
      <c r="G3" s="427"/>
      <c r="H3" s="427"/>
    </row>
    <row r="4" spans="1:9">
      <c r="A4" s="427"/>
      <c r="B4" s="427"/>
      <c r="C4" s="427"/>
      <c r="D4" s="427"/>
      <c r="E4" s="427"/>
      <c r="F4" s="427"/>
      <c r="G4" s="427"/>
      <c r="H4" s="427"/>
    </row>
    <row r="5" spans="1:9" ht="34.5" thickBot="1">
      <c r="A5" s="19"/>
      <c r="B5" s="19"/>
      <c r="C5" s="19"/>
      <c r="D5" s="19"/>
      <c r="E5" s="19"/>
      <c r="F5" s="19"/>
      <c r="G5" s="19"/>
      <c r="H5" s="19"/>
    </row>
    <row r="6" spans="1:9" ht="70.5" customHeight="1" thickBot="1">
      <c r="A6" s="428" t="s">
        <v>12</v>
      </c>
      <c r="B6" s="84" t="s">
        <v>92</v>
      </c>
      <c r="C6" s="85" t="s">
        <v>93</v>
      </c>
      <c r="D6" s="85" t="s">
        <v>94</v>
      </c>
      <c r="E6" s="85" t="s">
        <v>95</v>
      </c>
      <c r="F6" s="85" t="s">
        <v>96</v>
      </c>
      <c r="G6" s="143" t="s">
        <v>97</v>
      </c>
      <c r="H6" s="144" t="s">
        <v>98</v>
      </c>
      <c r="I6" s="84" t="s">
        <v>392</v>
      </c>
    </row>
    <row r="7" spans="1:9" ht="265.5" customHeight="1" thickBot="1">
      <c r="A7" s="429"/>
      <c r="B7" s="20" t="s">
        <v>99</v>
      </c>
      <c r="C7" s="20" t="s">
        <v>100</v>
      </c>
      <c r="D7" s="20" t="s">
        <v>101</v>
      </c>
      <c r="E7" s="20" t="s">
        <v>102</v>
      </c>
      <c r="F7" s="20" t="s">
        <v>103</v>
      </c>
      <c r="G7" s="21" t="s">
        <v>104</v>
      </c>
      <c r="H7" s="145" t="s">
        <v>105</v>
      </c>
      <c r="I7" s="154" t="s">
        <v>393</v>
      </c>
    </row>
  </sheetData>
  <mergeCells count="2">
    <mergeCell ref="A3:H4"/>
    <mergeCell ref="A6:A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A1:IX260"/>
  <sheetViews>
    <sheetView topLeftCell="D15" zoomScale="67" zoomScaleNormal="67" workbookViewId="0">
      <selection activeCell="D62" sqref="D62"/>
    </sheetView>
  </sheetViews>
  <sheetFormatPr baseColWidth="10" defaultRowHeight="15"/>
  <cols>
    <col min="2" max="2" width="40.42578125" customWidth="1"/>
    <col min="3" max="3" width="74.85546875" hidden="1" customWidth="1"/>
    <col min="4" max="4" width="147.85546875" customWidth="1"/>
    <col min="5" max="5" width="26.140625" style="119" customWidth="1"/>
    <col min="11" max="258" width="11.42578125" style="7"/>
  </cols>
  <sheetData>
    <row r="1" spans="1:10" s="7" customFormat="1">
      <c r="E1" s="124"/>
    </row>
    <row r="2" spans="1:10" ht="33.75">
      <c r="A2" s="7"/>
      <c r="B2" s="430" t="s">
        <v>118</v>
      </c>
      <c r="C2" s="430"/>
      <c r="D2" s="430"/>
      <c r="E2" s="430"/>
      <c r="F2" s="7"/>
      <c r="G2" s="7"/>
      <c r="H2" s="7"/>
      <c r="I2" s="7"/>
      <c r="J2" s="7"/>
    </row>
    <row r="3" spans="1:10">
      <c r="A3" s="7"/>
      <c r="B3" s="96"/>
      <c r="C3" s="96"/>
      <c r="D3" s="96"/>
      <c r="E3" s="124"/>
      <c r="F3" s="7"/>
      <c r="G3" s="7"/>
      <c r="H3" s="7"/>
      <c r="I3" s="7"/>
      <c r="J3" s="7"/>
    </row>
    <row r="4" spans="1:10" ht="60">
      <c r="A4" s="7"/>
      <c r="B4" s="25"/>
      <c r="C4" s="97" t="s">
        <v>119</v>
      </c>
      <c r="D4" s="97" t="s">
        <v>120</v>
      </c>
      <c r="E4" s="124"/>
      <c r="F4" s="7"/>
      <c r="G4" s="7"/>
      <c r="H4" s="7"/>
      <c r="I4" s="7"/>
      <c r="J4" s="7"/>
    </row>
    <row r="5" spans="1:10" ht="76.5" customHeight="1">
      <c r="A5" s="26" t="s">
        <v>121</v>
      </c>
      <c r="B5" s="98" t="s">
        <v>273</v>
      </c>
      <c r="C5" s="99" t="s">
        <v>122</v>
      </c>
      <c r="D5" s="100" t="s">
        <v>47</v>
      </c>
      <c r="E5" s="125">
        <v>0.2</v>
      </c>
      <c r="F5" s="7"/>
      <c r="G5" s="7"/>
      <c r="H5" s="7"/>
      <c r="I5" s="7"/>
      <c r="J5" s="7"/>
    </row>
    <row r="6" spans="1:10" ht="99">
      <c r="A6" s="26" t="s">
        <v>123</v>
      </c>
      <c r="B6" s="101" t="s">
        <v>123</v>
      </c>
      <c r="C6" s="102" t="s">
        <v>124</v>
      </c>
      <c r="D6" s="103" t="s">
        <v>48</v>
      </c>
      <c r="E6" s="125">
        <v>0.4</v>
      </c>
      <c r="F6" s="7"/>
      <c r="G6" s="7"/>
      <c r="H6" s="7"/>
      <c r="I6" s="7"/>
      <c r="J6" s="7"/>
    </row>
    <row r="7" spans="1:10" ht="66">
      <c r="A7" s="26" t="s">
        <v>126</v>
      </c>
      <c r="B7" s="104" t="s">
        <v>274</v>
      </c>
      <c r="C7" s="102" t="s">
        <v>127</v>
      </c>
      <c r="D7" s="103" t="s">
        <v>128</v>
      </c>
      <c r="E7" s="125">
        <v>0.6</v>
      </c>
      <c r="F7" s="7"/>
      <c r="G7" s="7"/>
      <c r="H7" s="7"/>
      <c r="I7" s="7"/>
      <c r="J7" s="7"/>
    </row>
    <row r="8" spans="1:10" ht="66">
      <c r="A8" s="26" t="s">
        <v>129</v>
      </c>
      <c r="B8" s="105" t="s">
        <v>275</v>
      </c>
      <c r="C8" s="102" t="s">
        <v>130</v>
      </c>
      <c r="D8" s="103" t="s">
        <v>318</v>
      </c>
      <c r="E8" s="125">
        <v>0.8</v>
      </c>
      <c r="F8" s="7"/>
      <c r="G8" s="7"/>
      <c r="H8" s="7"/>
      <c r="I8" s="7"/>
      <c r="J8" s="7"/>
    </row>
    <row r="9" spans="1:10" ht="66">
      <c r="A9" s="26" t="s">
        <v>131</v>
      </c>
      <c r="B9" s="106" t="s">
        <v>276</v>
      </c>
      <c r="C9" s="102" t="s">
        <v>132</v>
      </c>
      <c r="D9" s="103" t="s">
        <v>50</v>
      </c>
      <c r="E9" s="125">
        <v>1</v>
      </c>
      <c r="F9" s="7"/>
      <c r="G9" s="7"/>
      <c r="H9" s="7"/>
      <c r="I9" s="7"/>
      <c r="J9" s="7"/>
    </row>
    <row r="10" spans="1:10" ht="20.25">
      <c r="A10" s="26"/>
      <c r="B10" s="26"/>
      <c r="C10" s="27"/>
      <c r="D10" s="27"/>
      <c r="E10" s="124"/>
      <c r="F10" s="7"/>
      <c r="G10" s="7"/>
      <c r="H10" s="7"/>
      <c r="I10" s="7"/>
      <c r="J10" s="7"/>
    </row>
    <row r="11" spans="1:10" ht="60">
      <c r="A11" s="26"/>
      <c r="B11" s="25"/>
      <c r="C11" s="97" t="s">
        <v>119</v>
      </c>
      <c r="D11" s="97" t="s">
        <v>291</v>
      </c>
      <c r="E11" s="124"/>
      <c r="F11" s="7"/>
      <c r="G11" s="7"/>
      <c r="H11" s="7"/>
      <c r="I11" s="7"/>
      <c r="J11" s="7"/>
    </row>
    <row r="12" spans="1:10" ht="79.5" customHeight="1">
      <c r="A12" s="26"/>
      <c r="B12" s="98" t="s">
        <v>273</v>
      </c>
      <c r="C12" s="99" t="s">
        <v>122</v>
      </c>
      <c r="D12" s="131" t="s">
        <v>297</v>
      </c>
      <c r="E12" s="125">
        <v>0.2</v>
      </c>
      <c r="F12" s="7"/>
      <c r="G12" s="7"/>
      <c r="H12" s="7"/>
      <c r="I12" s="7"/>
      <c r="J12" s="7"/>
    </row>
    <row r="13" spans="1:10" ht="33">
      <c r="A13" s="26"/>
      <c r="B13" s="101" t="s">
        <v>123</v>
      </c>
      <c r="C13" s="102" t="s">
        <v>124</v>
      </c>
      <c r="D13" s="131" t="s">
        <v>298</v>
      </c>
      <c r="E13" s="125">
        <v>0.4</v>
      </c>
      <c r="F13" s="7"/>
      <c r="G13" s="7"/>
      <c r="H13" s="7"/>
      <c r="I13" s="7"/>
      <c r="J13" s="7"/>
    </row>
    <row r="14" spans="1:10" ht="33">
      <c r="A14" s="26"/>
      <c r="B14" s="104" t="s">
        <v>274</v>
      </c>
      <c r="C14" s="102" t="s">
        <v>127</v>
      </c>
      <c r="D14" s="131" t="s">
        <v>299</v>
      </c>
      <c r="E14" s="125">
        <v>0.6</v>
      </c>
      <c r="F14" s="7"/>
      <c r="G14" s="7"/>
      <c r="H14" s="7"/>
      <c r="I14" s="7"/>
      <c r="J14" s="7"/>
    </row>
    <row r="15" spans="1:10" ht="33">
      <c r="A15" s="26"/>
      <c r="B15" s="105" t="s">
        <v>275</v>
      </c>
      <c r="C15" s="102" t="s">
        <v>130</v>
      </c>
      <c r="D15" s="131" t="s">
        <v>300</v>
      </c>
      <c r="E15" s="125">
        <v>0.8</v>
      </c>
      <c r="F15" s="7"/>
      <c r="G15" s="7"/>
      <c r="H15" s="7"/>
      <c r="I15" s="7"/>
      <c r="J15" s="7"/>
    </row>
    <row r="16" spans="1:10" ht="46.5" customHeight="1">
      <c r="A16" s="26"/>
      <c r="B16" s="106" t="s">
        <v>276</v>
      </c>
      <c r="C16" s="102" t="s">
        <v>132</v>
      </c>
      <c r="D16" s="131" t="s">
        <v>301</v>
      </c>
      <c r="E16" s="125">
        <v>1</v>
      </c>
      <c r="F16" s="7"/>
      <c r="G16" s="7"/>
      <c r="H16" s="7"/>
      <c r="I16" s="7"/>
      <c r="J16" s="7"/>
    </row>
    <row r="17" spans="1:10" ht="20.25">
      <c r="A17" s="26"/>
      <c r="B17" s="26"/>
      <c r="C17" s="27"/>
      <c r="D17" s="27"/>
      <c r="E17" s="124"/>
      <c r="F17" s="7"/>
      <c r="G17" s="7"/>
      <c r="H17" s="7"/>
      <c r="I17" s="7"/>
      <c r="J17" s="7"/>
    </row>
    <row r="18" spans="1:10" ht="16.5">
      <c r="A18" s="26"/>
      <c r="B18" s="28"/>
      <c r="C18" s="28"/>
      <c r="D18" s="28"/>
      <c r="E18" s="124"/>
      <c r="F18" s="7"/>
      <c r="G18" s="7"/>
      <c r="H18" s="7"/>
      <c r="I18" s="7"/>
      <c r="J18" s="7"/>
    </row>
    <row r="19" spans="1:10" ht="60">
      <c r="A19" s="26"/>
      <c r="B19" s="25"/>
      <c r="C19" s="97" t="s">
        <v>119</v>
      </c>
      <c r="D19" s="97" t="s">
        <v>314</v>
      </c>
      <c r="E19" s="124"/>
      <c r="F19" s="7"/>
      <c r="G19" s="7"/>
      <c r="H19" s="7"/>
      <c r="I19" s="7"/>
      <c r="J19" s="7"/>
    </row>
    <row r="20" spans="1:10" ht="57.75" customHeight="1">
      <c r="A20" s="26"/>
      <c r="B20" s="98" t="s">
        <v>273</v>
      </c>
      <c r="C20" s="99" t="s">
        <v>122</v>
      </c>
      <c r="D20" s="131" t="s">
        <v>292</v>
      </c>
      <c r="E20" s="125">
        <v>0.2</v>
      </c>
      <c r="F20" s="7"/>
      <c r="G20" s="7"/>
      <c r="H20" s="7"/>
      <c r="I20" s="7"/>
      <c r="J20" s="7"/>
    </row>
    <row r="21" spans="1:10" ht="54" customHeight="1">
      <c r="A21" s="26"/>
      <c r="B21" s="101" t="s">
        <v>123</v>
      </c>
      <c r="C21" s="102" t="s">
        <v>124</v>
      </c>
      <c r="D21" s="131" t="s">
        <v>293</v>
      </c>
      <c r="E21" s="125">
        <v>0.4</v>
      </c>
      <c r="F21" s="7"/>
      <c r="G21" s="7"/>
      <c r="H21" s="7"/>
      <c r="I21" s="7"/>
      <c r="J21" s="7"/>
    </row>
    <row r="22" spans="1:10" ht="64.5" customHeight="1">
      <c r="A22" s="26"/>
      <c r="B22" s="104" t="s">
        <v>274</v>
      </c>
      <c r="C22" s="102" t="s">
        <v>127</v>
      </c>
      <c r="D22" s="131" t="s">
        <v>294</v>
      </c>
      <c r="E22" s="125">
        <v>0.6</v>
      </c>
      <c r="F22" s="7"/>
      <c r="G22" s="7"/>
      <c r="H22" s="7"/>
      <c r="I22" s="7"/>
      <c r="J22" s="7"/>
    </row>
    <row r="23" spans="1:10" ht="51.75" customHeight="1">
      <c r="A23" s="26"/>
      <c r="B23" s="105" t="s">
        <v>275</v>
      </c>
      <c r="C23" s="102" t="s">
        <v>130</v>
      </c>
      <c r="D23" s="131" t="s">
        <v>295</v>
      </c>
      <c r="E23" s="125">
        <v>0.8</v>
      </c>
      <c r="F23" s="7"/>
      <c r="G23" s="7"/>
      <c r="H23" s="7"/>
      <c r="I23" s="7"/>
      <c r="J23" s="7"/>
    </row>
    <row r="24" spans="1:10" ht="51.75" customHeight="1">
      <c r="A24" s="26"/>
      <c r="B24" s="106" t="s">
        <v>276</v>
      </c>
      <c r="C24" s="102" t="s">
        <v>132</v>
      </c>
      <c r="D24" s="131" t="s">
        <v>296</v>
      </c>
      <c r="E24" s="125">
        <v>1</v>
      </c>
      <c r="F24" s="7"/>
      <c r="G24" s="7"/>
      <c r="H24" s="7"/>
      <c r="I24" s="7"/>
      <c r="J24" s="7"/>
    </row>
    <row r="25" spans="1:10" ht="16.5">
      <c r="A25" s="26"/>
      <c r="B25" s="28"/>
      <c r="C25" s="28"/>
      <c r="D25" s="28"/>
      <c r="E25" s="124"/>
      <c r="F25" s="7"/>
      <c r="G25" s="7"/>
      <c r="H25" s="7"/>
      <c r="I25" s="7"/>
      <c r="J25" s="7"/>
    </row>
    <row r="26" spans="1:10" ht="16.5">
      <c r="A26" s="26"/>
      <c r="B26" s="28"/>
      <c r="C26" s="28"/>
      <c r="D26" s="28"/>
      <c r="E26" s="124"/>
      <c r="F26" s="7"/>
      <c r="G26" s="7"/>
      <c r="H26" s="7"/>
      <c r="I26" s="7"/>
      <c r="J26" s="7"/>
    </row>
    <row r="27" spans="1:10" ht="16.5">
      <c r="A27" s="26"/>
      <c r="B27" s="28"/>
      <c r="C27" s="28"/>
      <c r="D27" s="28"/>
      <c r="E27" s="124"/>
      <c r="F27" s="7"/>
      <c r="G27" s="7"/>
      <c r="H27" s="7"/>
      <c r="I27" s="7"/>
      <c r="J27" s="7"/>
    </row>
    <row r="28" spans="1:10" ht="16.5">
      <c r="A28" s="26"/>
      <c r="B28" s="28"/>
      <c r="C28" s="28"/>
      <c r="D28" s="28"/>
      <c r="E28" s="124"/>
      <c r="F28" s="7"/>
      <c r="G28" s="7"/>
      <c r="H28" s="7"/>
      <c r="I28" s="7"/>
      <c r="J28" s="7"/>
    </row>
    <row r="29" spans="1:10" ht="60">
      <c r="A29" s="26"/>
      <c r="B29" s="25"/>
      <c r="C29" s="97" t="s">
        <v>119</v>
      </c>
      <c r="D29" s="97" t="s">
        <v>302</v>
      </c>
      <c r="E29" s="124"/>
      <c r="F29" s="7"/>
      <c r="G29" s="7"/>
      <c r="H29" s="7"/>
      <c r="I29" s="7"/>
      <c r="J29" s="7"/>
    </row>
    <row r="30" spans="1:10" ht="75.75" customHeight="1">
      <c r="A30" s="26"/>
      <c r="B30" s="98" t="s">
        <v>273</v>
      </c>
      <c r="C30" s="99" t="s">
        <v>122</v>
      </c>
      <c r="D30" s="131" t="s">
        <v>321</v>
      </c>
      <c r="E30" s="125">
        <v>0.2</v>
      </c>
      <c r="F30" s="7"/>
      <c r="G30" s="7"/>
      <c r="H30" s="7"/>
      <c r="I30" s="7"/>
      <c r="J30" s="7"/>
    </row>
    <row r="31" spans="1:10" ht="65.25" customHeight="1">
      <c r="A31" s="26"/>
      <c r="B31" s="101" t="s">
        <v>123</v>
      </c>
      <c r="C31" s="102" t="s">
        <v>124</v>
      </c>
      <c r="D31" s="131" t="s">
        <v>322</v>
      </c>
      <c r="E31" s="125">
        <v>0.4</v>
      </c>
      <c r="F31" s="7"/>
      <c r="G31" s="7"/>
      <c r="H31" s="7"/>
      <c r="I31" s="7"/>
      <c r="J31" s="7"/>
    </row>
    <row r="32" spans="1:10" ht="57" customHeight="1">
      <c r="A32" s="26"/>
      <c r="B32" s="104" t="s">
        <v>274</v>
      </c>
      <c r="C32" s="102" t="s">
        <v>127</v>
      </c>
      <c r="D32" s="131" t="s">
        <v>303</v>
      </c>
      <c r="E32" s="125">
        <v>0.6</v>
      </c>
      <c r="F32" s="7"/>
      <c r="G32" s="7"/>
      <c r="H32" s="7"/>
      <c r="I32" s="7"/>
      <c r="J32" s="7"/>
    </row>
    <row r="33" spans="1:10" ht="66.75" customHeight="1">
      <c r="A33" s="26"/>
      <c r="B33" s="105" t="s">
        <v>275</v>
      </c>
      <c r="C33" s="102" t="s">
        <v>130</v>
      </c>
      <c r="D33" s="131" t="s">
        <v>323</v>
      </c>
      <c r="E33" s="125">
        <v>0.8</v>
      </c>
      <c r="F33" s="7"/>
      <c r="G33" s="7"/>
      <c r="H33" s="7"/>
      <c r="I33" s="7"/>
      <c r="J33" s="7"/>
    </row>
    <row r="34" spans="1:10" ht="79.5" customHeight="1">
      <c r="A34" s="26"/>
      <c r="B34" s="106" t="s">
        <v>276</v>
      </c>
      <c r="C34" s="102" t="s">
        <v>132</v>
      </c>
      <c r="D34" s="131" t="s">
        <v>324</v>
      </c>
      <c r="E34" s="125">
        <v>1</v>
      </c>
      <c r="F34" s="7"/>
      <c r="G34" s="7"/>
      <c r="H34" s="7"/>
      <c r="I34" s="7"/>
      <c r="J34" s="7"/>
    </row>
    <row r="35" spans="1:10">
      <c r="A35" s="26"/>
      <c r="B35" s="26"/>
      <c r="C35" s="26" t="s">
        <v>133</v>
      </c>
      <c r="D35" s="26" t="s">
        <v>134</v>
      </c>
      <c r="E35" s="124"/>
      <c r="F35" s="7"/>
      <c r="G35" s="7"/>
      <c r="H35" s="7"/>
      <c r="I35" s="7"/>
      <c r="J35" s="7"/>
    </row>
    <row r="36" spans="1:10">
      <c r="A36" s="26"/>
      <c r="B36" s="26"/>
      <c r="C36" s="26"/>
      <c r="D36" s="26"/>
      <c r="E36" s="124"/>
      <c r="F36" s="7"/>
      <c r="G36" s="7"/>
      <c r="H36" s="7"/>
      <c r="I36" s="7"/>
      <c r="J36" s="7"/>
    </row>
    <row r="37" spans="1:10">
      <c r="A37" s="26"/>
      <c r="B37" s="26"/>
      <c r="C37" s="26"/>
      <c r="D37" s="26"/>
      <c r="E37" s="124"/>
      <c r="F37" s="7"/>
      <c r="G37" s="7"/>
      <c r="H37" s="7"/>
      <c r="I37" s="7"/>
      <c r="J37" s="7"/>
    </row>
    <row r="38" spans="1:10" ht="60">
      <c r="A38" s="26"/>
      <c r="B38" s="25"/>
      <c r="C38" s="97" t="s">
        <v>119</v>
      </c>
      <c r="D38" s="97" t="s">
        <v>357</v>
      </c>
      <c r="E38" s="124"/>
      <c r="F38" s="7"/>
      <c r="G38" s="7"/>
      <c r="H38" s="7"/>
      <c r="I38" s="7"/>
      <c r="J38" s="7"/>
    </row>
    <row r="39" spans="1:10" ht="99">
      <c r="A39" s="26"/>
      <c r="B39" s="98" t="s">
        <v>273</v>
      </c>
      <c r="C39" s="99" t="s">
        <v>122</v>
      </c>
      <c r="D39" s="132" t="s">
        <v>353</v>
      </c>
      <c r="E39" s="125">
        <v>0.2</v>
      </c>
      <c r="F39" s="7"/>
      <c r="G39" s="7"/>
      <c r="H39" s="7"/>
      <c r="I39" s="7"/>
      <c r="J39" s="7"/>
    </row>
    <row r="40" spans="1:10" ht="99">
      <c r="A40" s="26"/>
      <c r="B40" s="101" t="s">
        <v>123</v>
      </c>
      <c r="C40" s="102" t="s">
        <v>124</v>
      </c>
      <c r="D40" s="132" t="s">
        <v>354</v>
      </c>
      <c r="E40" s="125">
        <v>0.4</v>
      </c>
      <c r="F40" s="7"/>
      <c r="G40" s="7"/>
      <c r="H40" s="7"/>
      <c r="I40" s="7"/>
      <c r="J40" s="7"/>
    </row>
    <row r="41" spans="1:10" ht="99">
      <c r="A41" s="26"/>
      <c r="B41" s="104" t="s">
        <v>274</v>
      </c>
      <c r="C41" s="102" t="s">
        <v>127</v>
      </c>
      <c r="D41" s="132" t="s">
        <v>355</v>
      </c>
      <c r="E41" s="125">
        <v>0.6</v>
      </c>
      <c r="F41" s="7"/>
      <c r="G41" s="7"/>
      <c r="H41" s="7"/>
      <c r="I41" s="7"/>
      <c r="J41" s="7"/>
    </row>
    <row r="42" spans="1:10" ht="99">
      <c r="A42" s="26"/>
      <c r="B42" s="105" t="s">
        <v>275</v>
      </c>
      <c r="C42" s="102" t="s">
        <v>130</v>
      </c>
      <c r="D42" s="132" t="s">
        <v>356</v>
      </c>
      <c r="E42" s="125">
        <v>0.8</v>
      </c>
      <c r="F42" s="7"/>
      <c r="G42" s="7"/>
      <c r="H42" s="7"/>
      <c r="I42" s="7"/>
      <c r="J42" s="7"/>
    </row>
    <row r="43" spans="1:10" ht="99">
      <c r="A43" s="26"/>
      <c r="B43" s="106" t="s">
        <v>276</v>
      </c>
      <c r="C43" s="102" t="s">
        <v>132</v>
      </c>
      <c r="D43" s="132" t="s">
        <v>358</v>
      </c>
      <c r="E43" s="125">
        <v>1</v>
      </c>
      <c r="F43" s="7"/>
      <c r="G43" s="7"/>
      <c r="H43" s="7"/>
      <c r="I43" s="7"/>
      <c r="J43" s="7"/>
    </row>
    <row r="44" spans="1:10">
      <c r="A44" s="26"/>
      <c r="B44" s="26"/>
      <c r="C44" s="26"/>
      <c r="D44" s="26"/>
      <c r="E44" s="124"/>
      <c r="F44" s="7"/>
      <c r="G44" s="7"/>
      <c r="H44" s="7"/>
      <c r="I44" s="7"/>
      <c r="J44" s="7"/>
    </row>
    <row r="45" spans="1:10" ht="56.25" customHeight="1">
      <c r="A45" s="26"/>
      <c r="B45" s="26"/>
      <c r="C45" s="26"/>
      <c r="D45" s="97" t="s">
        <v>288</v>
      </c>
      <c r="E45" s="124"/>
      <c r="F45" s="7"/>
      <c r="G45" s="7"/>
      <c r="H45" s="7"/>
      <c r="I45" s="7"/>
      <c r="J45" s="7"/>
    </row>
    <row r="46" spans="1:10" ht="94.5" customHeight="1">
      <c r="A46" s="26"/>
      <c r="B46" s="105" t="s">
        <v>275</v>
      </c>
      <c r="C46" s="26"/>
      <c r="D46" s="103" t="s">
        <v>436</v>
      </c>
      <c r="E46" s="125">
        <v>0.8</v>
      </c>
      <c r="F46" s="7"/>
      <c r="G46" s="7"/>
      <c r="H46" s="7"/>
      <c r="I46" s="7"/>
      <c r="J46" s="7"/>
    </row>
    <row r="47" spans="1:10" ht="105.75" customHeight="1">
      <c r="A47" s="26"/>
      <c r="B47" s="106" t="s">
        <v>276</v>
      </c>
      <c r="C47" s="27"/>
      <c r="D47" s="103" t="s">
        <v>437</v>
      </c>
      <c r="E47" s="125">
        <v>1</v>
      </c>
      <c r="F47" s="7"/>
      <c r="G47" s="7"/>
      <c r="H47" s="7"/>
      <c r="I47" s="7"/>
      <c r="J47" s="7"/>
    </row>
    <row r="48" spans="1:10">
      <c r="A48" s="26"/>
      <c r="B48" s="23"/>
      <c r="C48" s="23"/>
      <c r="D48" s="23"/>
      <c r="E48" s="124"/>
      <c r="F48" s="7"/>
      <c r="G48" s="7"/>
      <c r="H48" s="7"/>
      <c r="I48" s="7"/>
      <c r="J48" s="7"/>
    </row>
    <row r="49" spans="1:10">
      <c r="A49" s="26"/>
      <c r="B49" s="23"/>
      <c r="C49" s="23"/>
      <c r="D49" s="23"/>
      <c r="E49" s="124"/>
      <c r="F49" s="7"/>
      <c r="G49" s="7"/>
      <c r="H49" s="7"/>
      <c r="I49" s="7"/>
      <c r="J49" s="7"/>
    </row>
    <row r="50" spans="1:10" ht="20.25">
      <c r="A50" s="26"/>
      <c r="B50" s="26"/>
      <c r="C50" s="27"/>
      <c r="D50" s="27"/>
      <c r="E50" s="124"/>
      <c r="F50" s="7"/>
      <c r="G50" s="7"/>
      <c r="H50" s="7"/>
      <c r="I50" s="7"/>
      <c r="J50" s="7"/>
    </row>
    <row r="51" spans="1:10" ht="46.5" customHeight="1">
      <c r="A51" s="26"/>
      <c r="B51" s="26"/>
      <c r="C51" s="26"/>
      <c r="D51" s="97" t="s">
        <v>438</v>
      </c>
      <c r="E51" s="124"/>
      <c r="F51" s="7"/>
      <c r="G51" s="7"/>
      <c r="H51" s="7"/>
      <c r="I51" s="7"/>
      <c r="J51" s="7"/>
    </row>
    <row r="52" spans="1:10" ht="90" customHeight="1">
      <c r="A52" s="26"/>
      <c r="B52" s="105" t="s">
        <v>275</v>
      </c>
      <c r="C52" s="26"/>
      <c r="D52" s="103" t="s">
        <v>319</v>
      </c>
      <c r="E52" s="125">
        <v>0.8</v>
      </c>
      <c r="F52" s="7"/>
      <c r="G52" s="7"/>
      <c r="H52" s="7"/>
      <c r="I52" s="7"/>
      <c r="J52" s="7"/>
    </row>
    <row r="53" spans="1:10" ht="66">
      <c r="A53" s="26"/>
      <c r="B53" s="106" t="s">
        <v>276</v>
      </c>
      <c r="C53" s="27"/>
      <c r="D53" s="103" t="s">
        <v>320</v>
      </c>
      <c r="E53" s="125">
        <v>1</v>
      </c>
      <c r="F53" s="7"/>
      <c r="G53" s="7"/>
      <c r="H53" s="7"/>
      <c r="I53" s="7"/>
      <c r="J53" s="7"/>
    </row>
    <row r="54" spans="1:10" ht="20.25">
      <c r="A54" s="26"/>
      <c r="B54" s="26"/>
      <c r="C54" s="27"/>
      <c r="D54" s="27"/>
      <c r="E54" s="124"/>
      <c r="F54" s="7"/>
      <c r="G54" s="7"/>
      <c r="H54" s="7"/>
      <c r="I54" s="7"/>
      <c r="J54" s="7"/>
    </row>
    <row r="55" spans="1:10" ht="20.25">
      <c r="A55" s="26"/>
      <c r="B55" s="26"/>
      <c r="C55" s="27"/>
      <c r="D55" s="27"/>
      <c r="E55" s="124"/>
      <c r="F55" s="7"/>
      <c r="G55" s="7"/>
      <c r="H55" s="7"/>
      <c r="I55" s="7"/>
      <c r="J55" s="7"/>
    </row>
    <row r="56" spans="1:10" ht="20.25">
      <c r="A56" s="26"/>
      <c r="B56" s="26"/>
      <c r="C56" s="27"/>
      <c r="D56" s="27"/>
      <c r="E56" s="124"/>
      <c r="F56" s="7"/>
      <c r="G56" s="7"/>
      <c r="H56" s="7"/>
      <c r="I56" s="7"/>
      <c r="J56" s="7"/>
    </row>
    <row r="57" spans="1:10" ht="20.25">
      <c r="A57" s="26"/>
      <c r="B57" s="26"/>
      <c r="C57" s="27"/>
      <c r="D57" s="27"/>
      <c r="E57" s="124"/>
      <c r="F57" s="7"/>
      <c r="G57" s="7"/>
      <c r="H57" s="7"/>
      <c r="I57" s="7"/>
      <c r="J57" s="7"/>
    </row>
    <row r="58" spans="1:10" ht="20.25">
      <c r="A58" s="26"/>
      <c r="B58" s="26"/>
      <c r="C58" s="27"/>
      <c r="D58" s="27"/>
      <c r="E58" s="124"/>
      <c r="F58" s="7"/>
      <c r="G58" s="7"/>
      <c r="H58" s="7"/>
      <c r="I58" s="7"/>
      <c r="J58" s="7"/>
    </row>
    <row r="59" spans="1:10" ht="20.25">
      <c r="A59" s="26"/>
      <c r="B59" s="26"/>
      <c r="C59" s="27"/>
      <c r="D59" s="27"/>
      <c r="E59" s="124"/>
      <c r="F59" s="7"/>
      <c r="G59" s="7"/>
      <c r="H59" s="7"/>
      <c r="I59" s="7"/>
      <c r="J59" s="7"/>
    </row>
    <row r="60" spans="1:10" ht="20.25">
      <c r="A60" s="26"/>
      <c r="B60" s="26"/>
      <c r="C60" s="27"/>
      <c r="D60" s="27"/>
      <c r="E60" s="124"/>
      <c r="F60" s="7"/>
      <c r="G60" s="7"/>
      <c r="H60" s="7"/>
      <c r="I60" s="7"/>
      <c r="J60" s="7"/>
    </row>
    <row r="61" spans="1:10" ht="20.25">
      <c r="A61" s="26"/>
      <c r="B61" s="26"/>
      <c r="C61" s="27"/>
      <c r="D61" s="27"/>
      <c r="E61" s="124"/>
      <c r="F61" s="7"/>
      <c r="G61" s="7"/>
      <c r="H61" s="7"/>
      <c r="I61" s="7"/>
      <c r="J61" s="7"/>
    </row>
    <row r="62" spans="1:10" ht="20.25">
      <c r="A62" s="26"/>
      <c r="B62" s="26"/>
      <c r="C62" s="27"/>
      <c r="D62" s="27"/>
      <c r="E62" s="124"/>
      <c r="F62" s="7"/>
      <c r="G62" s="7"/>
      <c r="H62" s="7"/>
      <c r="I62" s="7"/>
      <c r="J62" s="7"/>
    </row>
    <row r="63" spans="1:10" ht="20.25">
      <c r="A63" s="26"/>
      <c r="B63" s="26"/>
      <c r="C63" s="27"/>
      <c r="D63" s="27"/>
      <c r="E63" s="124"/>
      <c r="F63" s="7"/>
      <c r="G63" s="7"/>
      <c r="H63" s="7"/>
      <c r="I63" s="7"/>
      <c r="J63" s="7"/>
    </row>
    <row r="64" spans="1:10" ht="20.25">
      <c r="A64" s="26"/>
      <c r="B64" s="26"/>
      <c r="C64" s="27"/>
      <c r="D64" s="27"/>
      <c r="E64" s="124"/>
      <c r="F64" s="7"/>
      <c r="G64" s="7"/>
      <c r="H64" s="7"/>
      <c r="I64" s="7"/>
      <c r="J64" s="7"/>
    </row>
    <row r="65" spans="1:10" ht="20.25">
      <c r="A65" s="26"/>
      <c r="B65" s="26"/>
      <c r="C65" s="27"/>
      <c r="D65" s="27"/>
      <c r="E65" s="124"/>
      <c r="F65" s="7"/>
      <c r="G65" s="7"/>
      <c r="H65" s="7"/>
      <c r="I65" s="7"/>
      <c r="J65" s="7"/>
    </row>
    <row r="66" spans="1:10" ht="20.25">
      <c r="A66" s="26"/>
      <c r="B66" s="26"/>
      <c r="C66" s="27"/>
      <c r="D66" s="27"/>
      <c r="E66" s="124"/>
      <c r="F66" s="7"/>
      <c r="G66" s="7"/>
      <c r="H66" s="7"/>
      <c r="I66" s="7"/>
      <c r="J66" s="7"/>
    </row>
    <row r="67" spans="1:10" ht="20.25">
      <c r="A67" s="26"/>
      <c r="B67" s="26"/>
      <c r="C67" s="27"/>
      <c r="D67" s="27"/>
      <c r="E67" s="124"/>
      <c r="F67" s="7"/>
      <c r="G67" s="7"/>
      <c r="H67" s="7"/>
      <c r="I67" s="7"/>
      <c r="J67" s="7"/>
    </row>
    <row r="68" spans="1:10" ht="20.25">
      <c r="A68" s="26"/>
      <c r="B68" s="26"/>
      <c r="C68" s="27"/>
      <c r="D68" s="27"/>
      <c r="E68" s="124"/>
      <c r="F68" s="7"/>
      <c r="G68" s="7"/>
      <c r="H68" s="7"/>
      <c r="I68" s="7"/>
      <c r="J68" s="7"/>
    </row>
    <row r="69" spans="1:10" ht="20.25">
      <c r="A69" s="26"/>
      <c r="B69" s="26"/>
      <c r="C69" s="27"/>
      <c r="D69" s="27"/>
      <c r="E69" s="124"/>
      <c r="F69" s="7"/>
      <c r="G69" s="7"/>
      <c r="H69" s="7"/>
      <c r="I69" s="7"/>
      <c r="J69" s="7"/>
    </row>
    <row r="70" spans="1:10" ht="20.25">
      <c r="A70" s="26"/>
      <c r="B70" s="26"/>
      <c r="C70" s="27"/>
      <c r="D70" s="27"/>
      <c r="E70" s="124"/>
      <c r="F70" s="7"/>
      <c r="G70" s="7"/>
      <c r="H70" s="7"/>
      <c r="I70" s="7"/>
      <c r="J70" s="7"/>
    </row>
    <row r="71" spans="1:10" ht="20.25">
      <c r="A71" s="26"/>
      <c r="B71" s="26"/>
      <c r="C71" s="27"/>
      <c r="D71" s="27"/>
      <c r="E71" s="124"/>
      <c r="F71" s="7"/>
      <c r="G71" s="7"/>
      <c r="H71" s="7"/>
      <c r="I71" s="7"/>
      <c r="J71" s="7"/>
    </row>
    <row r="72" spans="1:10" ht="20.25">
      <c r="A72" s="26"/>
      <c r="B72" s="26"/>
      <c r="C72" s="27"/>
      <c r="D72" s="27"/>
      <c r="E72" s="124"/>
      <c r="F72" s="7"/>
      <c r="G72" s="7"/>
      <c r="H72" s="7"/>
      <c r="I72" s="7"/>
      <c r="J72" s="7"/>
    </row>
    <row r="73" spans="1:10" ht="20.25">
      <c r="A73" s="26"/>
      <c r="B73" s="26"/>
      <c r="C73" s="27"/>
      <c r="D73" s="27"/>
      <c r="E73" s="124"/>
      <c r="F73" s="7"/>
      <c r="G73" s="7"/>
      <c r="H73" s="7"/>
      <c r="I73" s="7"/>
      <c r="J73" s="7"/>
    </row>
    <row r="74" spans="1:10" ht="20.25">
      <c r="A74" s="26"/>
      <c r="B74" s="26"/>
      <c r="C74" s="27"/>
      <c r="D74" s="27"/>
      <c r="E74" s="124"/>
      <c r="F74" s="7"/>
      <c r="G74" s="7"/>
      <c r="H74" s="7"/>
      <c r="I74" s="7"/>
      <c r="J74" s="7"/>
    </row>
    <row r="75" spans="1:10" ht="20.25">
      <c r="A75" s="26"/>
      <c r="B75" s="26"/>
      <c r="C75" s="27"/>
      <c r="D75" s="27"/>
      <c r="E75" s="124"/>
      <c r="F75" s="7"/>
      <c r="G75" s="7"/>
      <c r="H75" s="7"/>
      <c r="I75" s="7"/>
      <c r="J75" s="7"/>
    </row>
    <row r="76" spans="1:10" ht="20.25">
      <c r="A76" s="26"/>
      <c r="B76" s="26"/>
      <c r="C76" s="27"/>
      <c r="D76" s="27"/>
      <c r="E76" s="124"/>
      <c r="F76" s="7"/>
      <c r="G76" s="7"/>
      <c r="H76" s="7"/>
      <c r="I76" s="7"/>
      <c r="J76" s="7"/>
    </row>
    <row r="77" spans="1:10" ht="20.25">
      <c r="A77" s="26"/>
      <c r="B77" s="26"/>
      <c r="C77" s="27"/>
      <c r="D77" s="27"/>
      <c r="E77" s="124"/>
      <c r="F77" s="7"/>
      <c r="G77" s="7"/>
      <c r="H77" s="7"/>
      <c r="I77" s="7"/>
      <c r="J77" s="7"/>
    </row>
    <row r="78" spans="1:10" ht="20.25">
      <c r="A78" s="26"/>
      <c r="B78" s="26"/>
      <c r="C78" s="27"/>
      <c r="D78" s="27"/>
      <c r="E78" s="124"/>
      <c r="F78" s="7"/>
      <c r="G78" s="7"/>
      <c r="H78" s="7"/>
      <c r="I78" s="7"/>
      <c r="J78" s="7"/>
    </row>
    <row r="79" spans="1:10" ht="20.25">
      <c r="A79" s="26"/>
      <c r="B79" s="26"/>
      <c r="C79" s="27"/>
      <c r="D79" s="27"/>
      <c r="E79" s="124"/>
      <c r="F79" s="7"/>
      <c r="G79" s="7"/>
      <c r="H79" s="7"/>
      <c r="I79" s="7"/>
      <c r="J79" s="7"/>
    </row>
    <row r="80" spans="1:10" s="7" customFormat="1" ht="20.25">
      <c r="A80" s="26"/>
      <c r="B80" s="26"/>
      <c r="C80" s="27"/>
      <c r="D80" s="27"/>
      <c r="E80" s="124"/>
    </row>
    <row r="81" spans="1:5" s="7" customFormat="1" ht="20.25">
      <c r="A81" s="26"/>
      <c r="B81" s="26"/>
      <c r="C81" s="27"/>
      <c r="D81" s="27"/>
      <c r="E81" s="124"/>
    </row>
    <row r="82" spans="1:5" s="7" customFormat="1" ht="20.25">
      <c r="A82" s="26"/>
      <c r="B82" s="26"/>
      <c r="C82" s="27"/>
      <c r="D82" s="27"/>
      <c r="E82" s="124"/>
    </row>
    <row r="83" spans="1:5" s="7" customFormat="1" ht="20.25">
      <c r="A83" s="26"/>
      <c r="B83" s="26"/>
      <c r="C83" s="27"/>
      <c r="D83" s="27"/>
      <c r="E83" s="124"/>
    </row>
    <row r="84" spans="1:5" s="7" customFormat="1" ht="20.25">
      <c r="A84" s="26"/>
      <c r="B84" s="26"/>
      <c r="C84" s="27"/>
      <c r="D84" s="27"/>
      <c r="E84" s="124"/>
    </row>
    <row r="85" spans="1:5" s="7" customFormat="1" ht="20.25">
      <c r="A85" s="26"/>
      <c r="B85" s="26"/>
      <c r="C85" s="27"/>
      <c r="D85" s="27"/>
      <c r="E85" s="124"/>
    </row>
    <row r="86" spans="1:5" s="7" customFormat="1" ht="20.25">
      <c r="A86" s="26"/>
      <c r="B86" s="26"/>
      <c r="C86" s="27"/>
      <c r="D86" s="27"/>
      <c r="E86" s="124"/>
    </row>
    <row r="87" spans="1:5" s="7" customFormat="1" ht="20.25">
      <c r="A87" s="26"/>
      <c r="B87" s="26"/>
      <c r="C87" s="27"/>
      <c r="D87" s="27"/>
      <c r="E87" s="124"/>
    </row>
    <row r="88" spans="1:5" s="7" customFormat="1" ht="20.25">
      <c r="A88" s="26"/>
      <c r="B88" s="26"/>
      <c r="C88" s="27"/>
      <c r="D88" s="27"/>
      <c r="E88" s="124"/>
    </row>
    <row r="89" spans="1:5" s="7" customFormat="1" ht="20.25">
      <c r="A89" s="26"/>
      <c r="B89" s="26"/>
      <c r="C89" s="27"/>
      <c r="D89" s="27"/>
      <c r="E89" s="124"/>
    </row>
    <row r="90" spans="1:5" s="7" customFormat="1" ht="20.25">
      <c r="A90" s="26"/>
      <c r="B90" s="26"/>
      <c r="C90" s="27"/>
      <c r="D90" s="27"/>
      <c r="E90" s="124"/>
    </row>
    <row r="91" spans="1:5" s="7" customFormat="1" ht="20.25">
      <c r="A91" s="26"/>
      <c r="B91" s="26"/>
      <c r="C91" s="27"/>
      <c r="D91" s="27"/>
      <c r="E91" s="124"/>
    </row>
    <row r="92" spans="1:5" s="7" customFormat="1" ht="20.25">
      <c r="A92" s="26"/>
      <c r="B92" s="26"/>
      <c r="C92" s="27"/>
      <c r="D92" s="27"/>
      <c r="E92" s="124"/>
    </row>
    <row r="93" spans="1:5" s="7" customFormat="1" ht="20.25">
      <c r="A93" s="26"/>
      <c r="B93" s="26"/>
      <c r="C93" s="27"/>
      <c r="D93" s="27"/>
      <c r="E93" s="124"/>
    </row>
    <row r="94" spans="1:5" s="7" customFormat="1" ht="20.25">
      <c r="A94" s="26"/>
      <c r="B94" s="26"/>
      <c r="C94" s="27"/>
      <c r="D94" s="27"/>
      <c r="E94" s="124"/>
    </row>
    <row r="95" spans="1:5" s="7" customFormat="1" ht="20.25">
      <c r="A95" s="26"/>
      <c r="B95" s="26"/>
      <c r="C95" s="27"/>
      <c r="D95" s="27"/>
      <c r="E95" s="124"/>
    </row>
    <row r="96" spans="1:5" s="7" customFormat="1" ht="20.25">
      <c r="A96" s="26"/>
      <c r="B96" s="26"/>
      <c r="C96" s="27"/>
      <c r="D96" s="27"/>
      <c r="E96" s="124"/>
    </row>
    <row r="97" spans="1:5" s="7" customFormat="1" ht="20.25">
      <c r="A97" s="26"/>
      <c r="B97" s="26"/>
      <c r="C97" s="27"/>
      <c r="D97" s="27"/>
      <c r="E97" s="124"/>
    </row>
    <row r="98" spans="1:5" s="7" customFormat="1" ht="20.25">
      <c r="A98" s="26"/>
      <c r="B98" s="26"/>
      <c r="C98" s="27"/>
      <c r="D98" s="27"/>
      <c r="E98" s="124"/>
    </row>
    <row r="99" spans="1:5" s="7" customFormat="1" ht="20.25">
      <c r="A99" s="26"/>
      <c r="B99" s="26"/>
      <c r="C99" s="27"/>
      <c r="D99" s="27"/>
      <c r="E99" s="124"/>
    </row>
    <row r="100" spans="1:5" s="7" customFormat="1" ht="20.25">
      <c r="A100" s="26"/>
      <c r="B100" s="26"/>
      <c r="C100" s="27"/>
      <c r="D100" s="27"/>
      <c r="E100" s="124"/>
    </row>
    <row r="101" spans="1:5" s="7" customFormat="1" ht="20.25">
      <c r="A101" s="26"/>
      <c r="B101" s="26"/>
      <c r="C101" s="27"/>
      <c r="D101" s="27"/>
      <c r="E101" s="124"/>
    </row>
    <row r="102" spans="1:5" s="7" customFormat="1" ht="20.25">
      <c r="A102" s="26"/>
      <c r="B102" s="26"/>
      <c r="C102" s="27"/>
      <c r="D102" s="27"/>
      <c r="E102" s="124"/>
    </row>
    <row r="103" spans="1:5" s="7" customFormat="1" ht="20.25">
      <c r="A103" s="26"/>
      <c r="B103" s="26"/>
      <c r="C103" s="27"/>
      <c r="D103" s="27"/>
      <c r="E103" s="124"/>
    </row>
    <row r="104" spans="1:5" s="7" customFormat="1" ht="20.25">
      <c r="A104" s="26"/>
      <c r="B104" s="26"/>
      <c r="C104" s="27"/>
      <c r="D104" s="27"/>
      <c r="E104" s="124"/>
    </row>
    <row r="105" spans="1:5" s="7" customFormat="1" ht="20.25">
      <c r="A105" s="26"/>
      <c r="B105" s="26"/>
      <c r="C105" s="27"/>
      <c r="D105" s="27"/>
      <c r="E105" s="124"/>
    </row>
    <row r="106" spans="1:5" s="7" customFormat="1" ht="20.25">
      <c r="A106" s="26"/>
      <c r="B106" s="26"/>
      <c r="C106" s="27"/>
      <c r="D106" s="27"/>
      <c r="E106" s="124"/>
    </row>
    <row r="107" spans="1:5" s="7" customFormat="1" ht="20.25">
      <c r="A107" s="26"/>
      <c r="B107" s="26"/>
      <c r="C107" s="27"/>
      <c r="D107" s="27"/>
      <c r="E107" s="124"/>
    </row>
    <row r="108" spans="1:5" s="7" customFormat="1" ht="20.25">
      <c r="A108" s="26"/>
      <c r="B108" s="26"/>
      <c r="C108" s="27"/>
      <c r="D108" s="27"/>
      <c r="E108" s="124"/>
    </row>
    <row r="109" spans="1:5" s="7" customFormat="1" ht="20.25">
      <c r="A109" s="26"/>
      <c r="B109" s="26"/>
      <c r="C109" s="27"/>
      <c r="D109" s="27"/>
      <c r="E109" s="124"/>
    </row>
    <row r="110" spans="1:5" s="7" customFormat="1" ht="20.25">
      <c r="A110" s="26"/>
      <c r="B110" s="26"/>
      <c r="C110" s="27"/>
      <c r="D110" s="27"/>
      <c r="E110" s="124"/>
    </row>
    <row r="111" spans="1:5" s="7" customFormat="1" ht="20.25">
      <c r="A111" s="26"/>
      <c r="B111" s="26"/>
      <c r="C111" s="27"/>
      <c r="D111" s="27"/>
      <c r="E111" s="124"/>
    </row>
    <row r="112" spans="1:5" s="7" customFormat="1" ht="20.25">
      <c r="A112" s="26"/>
      <c r="B112" s="26"/>
      <c r="C112" s="27"/>
      <c r="D112" s="27"/>
      <c r="E112" s="124"/>
    </row>
    <row r="113" spans="1:5" s="7" customFormat="1" ht="20.25">
      <c r="A113" s="26"/>
      <c r="B113" s="26"/>
      <c r="C113" s="27"/>
      <c r="D113" s="27"/>
      <c r="E113" s="124"/>
    </row>
    <row r="114" spans="1:5" s="7" customFormat="1" ht="20.25">
      <c r="A114" s="26"/>
      <c r="B114" s="26"/>
      <c r="C114" s="27"/>
      <c r="D114" s="27"/>
      <c r="E114" s="124"/>
    </row>
    <row r="115" spans="1:5" s="7" customFormat="1" ht="20.25">
      <c r="A115" s="26"/>
      <c r="B115" s="26"/>
      <c r="C115" s="27"/>
      <c r="D115" s="27"/>
      <c r="E115" s="124"/>
    </row>
    <row r="116" spans="1:5" s="7" customFormat="1" ht="20.25">
      <c r="A116" s="26"/>
      <c r="B116" s="26"/>
      <c r="C116" s="27"/>
      <c r="D116" s="27"/>
      <c r="E116" s="124"/>
    </row>
    <row r="117" spans="1:5" s="7" customFormat="1" ht="20.25">
      <c r="A117" s="26"/>
      <c r="B117" s="26"/>
      <c r="C117" s="27"/>
      <c r="D117" s="27"/>
      <c r="E117" s="124"/>
    </row>
    <row r="118" spans="1:5" s="7" customFormat="1" ht="20.25">
      <c r="A118" s="26"/>
      <c r="B118" s="26"/>
      <c r="C118" s="27"/>
      <c r="D118" s="27"/>
      <c r="E118" s="124"/>
    </row>
    <row r="119" spans="1:5" s="7" customFormat="1" ht="20.25">
      <c r="A119" s="26"/>
      <c r="B119" s="26"/>
      <c r="C119" s="27"/>
      <c r="D119" s="27"/>
      <c r="E119" s="124"/>
    </row>
    <row r="120" spans="1:5" s="7" customFormat="1" ht="20.25">
      <c r="A120" s="26"/>
      <c r="B120" s="26"/>
      <c r="C120" s="27"/>
      <c r="D120" s="27"/>
      <c r="E120" s="124"/>
    </row>
    <row r="121" spans="1:5" s="7" customFormat="1" ht="20.25">
      <c r="A121" s="26"/>
      <c r="B121" s="26"/>
      <c r="C121" s="27"/>
      <c r="D121" s="27"/>
      <c r="E121" s="124"/>
    </row>
    <row r="122" spans="1:5" s="7" customFormat="1" ht="20.25">
      <c r="A122" s="26"/>
      <c r="B122" s="26"/>
      <c r="C122" s="27"/>
      <c r="D122" s="27"/>
      <c r="E122" s="124"/>
    </row>
    <row r="123" spans="1:5" s="7" customFormat="1" ht="20.25">
      <c r="A123" s="26"/>
      <c r="B123" s="26"/>
      <c r="C123" s="27"/>
      <c r="D123" s="27"/>
      <c r="E123" s="124"/>
    </row>
    <row r="124" spans="1:5" s="7" customFormat="1" ht="20.25">
      <c r="A124" s="26"/>
      <c r="B124" s="26"/>
      <c r="C124" s="27"/>
      <c r="D124" s="27"/>
      <c r="E124" s="124"/>
    </row>
    <row r="125" spans="1:5" s="7" customFormat="1" ht="20.25">
      <c r="A125" s="26"/>
      <c r="B125" s="26"/>
      <c r="C125" s="27"/>
      <c r="D125" s="27"/>
      <c r="E125" s="124"/>
    </row>
    <row r="126" spans="1:5" s="7" customFormat="1" ht="20.25">
      <c r="A126" s="26"/>
      <c r="B126" s="26"/>
      <c r="C126" s="27"/>
      <c r="D126" s="27"/>
      <c r="E126" s="124"/>
    </row>
    <row r="127" spans="1:5" s="7" customFormat="1" ht="20.25">
      <c r="A127" s="26"/>
      <c r="B127" s="26"/>
      <c r="C127" s="27"/>
      <c r="D127" s="27"/>
      <c r="E127" s="124"/>
    </row>
    <row r="128" spans="1:5" s="7" customFormat="1" ht="20.25">
      <c r="A128" s="26"/>
      <c r="B128" s="26"/>
      <c r="C128" s="27"/>
      <c r="D128" s="27"/>
      <c r="E128" s="124"/>
    </row>
    <row r="129" spans="1:5" s="7" customFormat="1" ht="20.25">
      <c r="A129" s="26"/>
      <c r="B129" s="26"/>
      <c r="C129" s="27"/>
      <c r="D129" s="27"/>
      <c r="E129" s="124"/>
    </row>
    <row r="130" spans="1:5" s="7" customFormat="1" ht="20.25">
      <c r="A130" s="26"/>
      <c r="B130" s="26"/>
      <c r="C130" s="27"/>
      <c r="D130" s="27"/>
      <c r="E130" s="124"/>
    </row>
    <row r="131" spans="1:5" s="7" customFormat="1" ht="20.25">
      <c r="A131" s="26"/>
      <c r="B131" s="26"/>
      <c r="C131" s="27"/>
      <c r="D131" s="27"/>
      <c r="E131" s="124"/>
    </row>
    <row r="132" spans="1:5" s="7" customFormat="1" ht="20.25">
      <c r="A132" s="26"/>
      <c r="B132" s="26"/>
      <c r="C132" s="27"/>
      <c r="D132" s="27"/>
      <c r="E132" s="124"/>
    </row>
    <row r="133" spans="1:5" s="7" customFormat="1" ht="20.25">
      <c r="A133" s="26"/>
      <c r="B133" s="26"/>
      <c r="C133" s="27"/>
      <c r="D133" s="27"/>
      <c r="E133" s="124"/>
    </row>
    <row r="134" spans="1:5" s="7" customFormat="1" ht="20.25">
      <c r="A134" s="26"/>
      <c r="B134" s="26"/>
      <c r="C134" s="27"/>
      <c r="D134" s="27"/>
      <c r="E134" s="124"/>
    </row>
    <row r="135" spans="1:5" s="7" customFormat="1" ht="20.25">
      <c r="A135" s="26"/>
      <c r="B135" s="26"/>
      <c r="C135" s="27"/>
      <c r="D135" s="27"/>
      <c r="E135" s="124"/>
    </row>
    <row r="136" spans="1:5" s="7" customFormat="1" ht="20.25">
      <c r="A136" s="26"/>
      <c r="B136" s="26"/>
      <c r="C136" s="27"/>
      <c r="D136" s="27"/>
      <c r="E136" s="124"/>
    </row>
    <row r="137" spans="1:5" s="7" customFormat="1" ht="20.25">
      <c r="A137" s="26"/>
      <c r="B137" s="26"/>
      <c r="C137" s="27"/>
      <c r="D137" s="27"/>
      <c r="E137" s="124"/>
    </row>
    <row r="138" spans="1:5" s="7" customFormat="1" ht="20.25">
      <c r="A138" s="26"/>
      <c r="B138" s="26"/>
      <c r="C138" s="27"/>
      <c r="D138" s="27"/>
      <c r="E138" s="124"/>
    </row>
    <row r="139" spans="1:5" s="7" customFormat="1" ht="20.25">
      <c r="A139" s="26"/>
      <c r="B139" s="26"/>
      <c r="C139" s="27"/>
      <c r="D139" s="27"/>
      <c r="E139" s="124"/>
    </row>
    <row r="140" spans="1:5" s="7" customFormat="1" ht="20.25">
      <c r="A140" s="26"/>
      <c r="B140" s="26"/>
      <c r="C140" s="27"/>
      <c r="D140" s="27"/>
      <c r="E140" s="124"/>
    </row>
    <row r="141" spans="1:5" s="7" customFormat="1" ht="20.25">
      <c r="A141" s="26"/>
      <c r="B141" s="26"/>
      <c r="C141" s="27"/>
      <c r="D141" s="27"/>
      <c r="E141" s="124"/>
    </row>
    <row r="142" spans="1:5" s="7" customFormat="1" ht="20.25">
      <c r="A142" s="26"/>
      <c r="B142" s="26"/>
      <c r="C142" s="27"/>
      <c r="D142" s="27"/>
      <c r="E142" s="124"/>
    </row>
    <row r="143" spans="1:5" s="7" customFormat="1" ht="20.25">
      <c r="A143" s="26"/>
      <c r="B143" s="26"/>
      <c r="C143" s="27"/>
      <c r="D143" s="27"/>
      <c r="E143" s="124"/>
    </row>
    <row r="144" spans="1:5" s="7" customFormat="1" ht="20.25">
      <c r="A144" s="26"/>
      <c r="B144" s="26"/>
      <c r="C144" s="27"/>
      <c r="D144" s="27"/>
      <c r="E144" s="124"/>
    </row>
    <row r="145" spans="1:5" s="7" customFormat="1" ht="20.25">
      <c r="A145" s="26"/>
      <c r="B145" s="26"/>
      <c r="C145" s="27"/>
      <c r="D145" s="27"/>
      <c r="E145" s="124"/>
    </row>
    <row r="146" spans="1:5" s="7" customFormat="1" ht="20.25">
      <c r="A146" s="26"/>
      <c r="B146" s="26"/>
      <c r="C146" s="27"/>
      <c r="D146" s="27"/>
      <c r="E146" s="124"/>
    </row>
    <row r="147" spans="1:5" s="7" customFormat="1" ht="20.25">
      <c r="A147" s="26"/>
      <c r="B147" s="26"/>
      <c r="C147" s="27"/>
      <c r="D147" s="27"/>
      <c r="E147" s="124"/>
    </row>
    <row r="148" spans="1:5" s="7" customFormat="1" ht="20.25">
      <c r="A148" s="26"/>
      <c r="B148" s="26"/>
      <c r="C148" s="27"/>
      <c r="D148" s="27"/>
      <c r="E148" s="124"/>
    </row>
    <row r="149" spans="1:5" s="7" customFormat="1" ht="20.25">
      <c r="A149" s="26"/>
      <c r="B149" s="26"/>
      <c r="C149" s="27"/>
      <c r="D149" s="27"/>
      <c r="E149" s="124"/>
    </row>
    <row r="150" spans="1:5" s="7" customFormat="1" ht="20.25">
      <c r="A150" s="26"/>
      <c r="B150" s="26"/>
      <c r="C150" s="27"/>
      <c r="D150" s="27"/>
      <c r="E150" s="124"/>
    </row>
    <row r="151" spans="1:5" s="7" customFormat="1" ht="20.25">
      <c r="A151" s="26"/>
      <c r="B151" s="26"/>
      <c r="C151" s="27"/>
      <c r="D151" s="27"/>
      <c r="E151" s="124"/>
    </row>
    <row r="152" spans="1:5" s="7" customFormat="1" ht="20.25">
      <c r="A152" s="26"/>
      <c r="B152" s="26"/>
      <c r="C152" s="27"/>
      <c r="D152" s="27"/>
      <c r="E152" s="124"/>
    </row>
    <row r="153" spans="1:5" s="7" customFormat="1" ht="20.25">
      <c r="A153" s="26"/>
      <c r="B153" s="26"/>
      <c r="C153" s="27"/>
      <c r="D153" s="27"/>
      <c r="E153" s="124"/>
    </row>
    <row r="154" spans="1:5" s="7" customFormat="1" ht="20.25">
      <c r="A154" s="26"/>
      <c r="B154" s="26"/>
      <c r="C154" s="27"/>
      <c r="D154" s="27"/>
      <c r="E154" s="124"/>
    </row>
    <row r="155" spans="1:5" s="7" customFormat="1" ht="20.25">
      <c r="A155" s="26"/>
      <c r="B155" s="26"/>
      <c r="C155" s="27"/>
      <c r="D155" s="27"/>
      <c r="E155" s="124"/>
    </row>
    <row r="156" spans="1:5" s="7" customFormat="1" ht="20.25">
      <c r="A156" s="26"/>
      <c r="B156" s="26"/>
      <c r="C156" s="27"/>
      <c r="D156" s="27"/>
      <c r="E156" s="124"/>
    </row>
    <row r="157" spans="1:5" s="7" customFormat="1" ht="20.25">
      <c r="A157" s="26"/>
      <c r="B157" s="26"/>
      <c r="C157" s="27"/>
      <c r="D157" s="27"/>
      <c r="E157" s="124"/>
    </row>
    <row r="158" spans="1:5" s="7" customFormat="1" ht="20.25">
      <c r="A158" s="26"/>
      <c r="B158" s="26"/>
      <c r="C158" s="27"/>
      <c r="D158" s="27"/>
      <c r="E158" s="124"/>
    </row>
    <row r="159" spans="1:5" s="7" customFormat="1" ht="20.25">
      <c r="A159" s="26"/>
      <c r="B159" s="26"/>
      <c r="C159" s="27"/>
      <c r="D159" s="27"/>
      <c r="E159" s="124"/>
    </row>
    <row r="160" spans="1:5" s="7" customFormat="1" ht="20.25">
      <c r="A160" s="26"/>
      <c r="B160" s="26"/>
      <c r="C160" s="27"/>
      <c r="D160" s="27"/>
      <c r="E160" s="124"/>
    </row>
    <row r="161" spans="1:5" s="7" customFormat="1" ht="20.25">
      <c r="A161" s="26"/>
      <c r="B161" s="26"/>
      <c r="C161" s="27"/>
      <c r="D161" s="27"/>
      <c r="E161" s="124"/>
    </row>
    <row r="162" spans="1:5" s="7" customFormat="1" ht="20.25">
      <c r="A162" s="26"/>
      <c r="B162" s="26"/>
      <c r="C162" s="27"/>
      <c r="D162" s="27"/>
      <c r="E162" s="124"/>
    </row>
    <row r="163" spans="1:5" s="7" customFormat="1" ht="20.25">
      <c r="A163" s="26"/>
      <c r="B163" s="26"/>
      <c r="C163" s="27"/>
      <c r="D163" s="27"/>
      <c r="E163" s="124"/>
    </row>
    <row r="164" spans="1:5" s="7" customFormat="1" ht="20.25">
      <c r="A164" s="26"/>
      <c r="B164" s="26"/>
      <c r="C164" s="27"/>
      <c r="D164" s="27"/>
      <c r="E164" s="124"/>
    </row>
    <row r="165" spans="1:5" s="7" customFormat="1" ht="20.25">
      <c r="A165" s="26"/>
      <c r="B165" s="26"/>
      <c r="C165" s="27"/>
      <c r="D165" s="27"/>
      <c r="E165" s="124"/>
    </row>
    <row r="166" spans="1:5" s="7" customFormat="1" ht="20.25">
      <c r="A166" s="26"/>
      <c r="B166" s="26"/>
      <c r="C166" s="27"/>
      <c r="D166" s="27"/>
      <c r="E166" s="124"/>
    </row>
    <row r="167" spans="1:5" s="7" customFormat="1" ht="20.25">
      <c r="A167" s="26"/>
      <c r="B167" s="26"/>
      <c r="C167" s="27"/>
      <c r="D167" s="27"/>
      <c r="E167" s="124"/>
    </row>
    <row r="168" spans="1:5" s="7" customFormat="1" ht="20.25">
      <c r="A168" s="26"/>
      <c r="B168" s="26"/>
      <c r="C168" s="27"/>
      <c r="D168" s="27"/>
      <c r="E168" s="124"/>
    </row>
    <row r="169" spans="1:5" s="7" customFormat="1" ht="20.25">
      <c r="A169" s="26"/>
      <c r="B169" s="26"/>
      <c r="C169" s="27"/>
      <c r="D169" s="27"/>
      <c r="E169" s="124"/>
    </row>
    <row r="170" spans="1:5" s="7" customFormat="1" ht="20.25">
      <c r="A170" s="26"/>
      <c r="B170" s="26"/>
      <c r="C170" s="27"/>
      <c r="D170" s="27"/>
      <c r="E170" s="124"/>
    </row>
    <row r="171" spans="1:5" s="7" customFormat="1" ht="20.25">
      <c r="A171" s="26"/>
      <c r="B171" s="26"/>
      <c r="C171" s="27"/>
      <c r="D171" s="27"/>
      <c r="E171" s="124"/>
    </row>
    <row r="172" spans="1:5" s="7" customFormat="1" ht="20.25">
      <c r="A172" s="26"/>
      <c r="B172" s="26"/>
      <c r="C172" s="27"/>
      <c r="D172" s="27"/>
      <c r="E172" s="124"/>
    </row>
    <row r="173" spans="1:5" s="7" customFormat="1" ht="20.25">
      <c r="A173" s="26"/>
      <c r="B173" s="26"/>
      <c r="C173" s="27"/>
      <c r="D173" s="27"/>
      <c r="E173" s="124"/>
    </row>
    <row r="174" spans="1:5" s="7" customFormat="1" ht="20.25">
      <c r="A174" s="26"/>
      <c r="B174" s="26"/>
      <c r="C174" s="27"/>
      <c r="D174" s="27"/>
      <c r="E174" s="124"/>
    </row>
    <row r="175" spans="1:5" s="7" customFormat="1" ht="20.25">
      <c r="A175" s="26"/>
      <c r="B175" s="26"/>
      <c r="C175" s="27"/>
      <c r="D175" s="27"/>
      <c r="E175" s="124"/>
    </row>
    <row r="176" spans="1:5" s="7" customFormat="1" ht="20.25">
      <c r="A176" s="26"/>
      <c r="B176" s="26"/>
      <c r="C176" s="27"/>
      <c r="D176" s="27"/>
      <c r="E176" s="124"/>
    </row>
    <row r="177" spans="1:5" s="7" customFormat="1" ht="20.25">
      <c r="A177" s="26"/>
      <c r="B177" s="26"/>
      <c r="C177" s="27"/>
      <c r="D177" s="27"/>
      <c r="E177" s="124"/>
    </row>
    <row r="178" spans="1:5" s="7" customFormat="1" ht="20.25">
      <c r="A178" s="26"/>
      <c r="B178" s="26"/>
      <c r="C178" s="27"/>
      <c r="D178" s="27"/>
      <c r="E178" s="124"/>
    </row>
    <row r="179" spans="1:5" s="7" customFormat="1" ht="20.25">
      <c r="A179" s="26"/>
      <c r="B179" s="26"/>
      <c r="C179" s="27"/>
      <c r="D179" s="27"/>
      <c r="E179" s="124"/>
    </row>
    <row r="180" spans="1:5" s="7" customFormat="1" ht="20.25">
      <c r="A180" s="26"/>
      <c r="B180" s="26"/>
      <c r="C180" s="27"/>
      <c r="D180" s="27"/>
      <c r="E180" s="124"/>
    </row>
    <row r="181" spans="1:5" s="7" customFormat="1" ht="20.25">
      <c r="A181" s="26"/>
      <c r="B181" s="26"/>
      <c r="C181" s="27"/>
      <c r="D181" s="27"/>
      <c r="E181" s="124"/>
    </row>
    <row r="182" spans="1:5" s="7" customFormat="1" ht="20.25">
      <c r="A182" s="26"/>
      <c r="B182" s="26"/>
      <c r="C182" s="27"/>
      <c r="D182" s="27"/>
      <c r="E182" s="124"/>
    </row>
    <row r="183" spans="1:5" s="7" customFormat="1" ht="20.25">
      <c r="A183" s="26"/>
      <c r="B183" s="26"/>
      <c r="C183" s="27"/>
      <c r="D183" s="27"/>
      <c r="E183" s="124"/>
    </row>
    <row r="184" spans="1:5" s="7" customFormat="1" ht="20.25">
      <c r="A184" s="26"/>
      <c r="B184" s="26"/>
      <c r="C184" s="27"/>
      <c r="D184" s="27"/>
      <c r="E184" s="124"/>
    </row>
    <row r="185" spans="1:5" s="7" customFormat="1" ht="20.25">
      <c r="A185" s="26"/>
      <c r="B185" s="26"/>
      <c r="C185" s="27"/>
      <c r="D185" s="27"/>
      <c r="E185" s="124"/>
    </row>
    <row r="186" spans="1:5" s="7" customFormat="1" ht="20.25">
      <c r="A186" s="26"/>
      <c r="B186" s="26"/>
      <c r="C186" s="27"/>
      <c r="D186" s="27"/>
      <c r="E186" s="124"/>
    </row>
    <row r="187" spans="1:5" s="7" customFormat="1" ht="20.25">
      <c r="A187" s="26"/>
      <c r="B187" s="26"/>
      <c r="C187" s="27"/>
      <c r="D187" s="27"/>
      <c r="E187" s="124"/>
    </row>
    <row r="188" spans="1:5" s="7" customFormat="1" ht="20.25">
      <c r="A188" s="26"/>
      <c r="B188" s="26"/>
      <c r="C188" s="27"/>
      <c r="D188" s="27"/>
      <c r="E188" s="124"/>
    </row>
    <row r="189" spans="1:5" s="7" customFormat="1" ht="20.25">
      <c r="A189" s="26"/>
      <c r="B189" s="26"/>
      <c r="C189" s="27"/>
      <c r="D189" s="27"/>
      <c r="E189" s="124"/>
    </row>
    <row r="190" spans="1:5" s="7" customFormat="1" ht="20.25">
      <c r="A190" s="26"/>
      <c r="B190" s="26"/>
      <c r="C190" s="27"/>
      <c r="D190" s="27"/>
      <c r="E190" s="124"/>
    </row>
    <row r="191" spans="1:5" s="7" customFormat="1" ht="20.25">
      <c r="A191" s="26"/>
      <c r="B191" s="26"/>
      <c r="C191" s="27"/>
      <c r="D191" s="27"/>
      <c r="E191" s="124"/>
    </row>
    <row r="192" spans="1:5" s="7" customFormat="1" ht="20.25">
      <c r="A192" s="26"/>
      <c r="B192" s="26"/>
      <c r="C192" s="27"/>
      <c r="D192" s="27"/>
      <c r="E192" s="124"/>
    </row>
    <row r="193" spans="1:5" s="7" customFormat="1" ht="20.25">
      <c r="A193" s="26"/>
      <c r="B193" s="26"/>
      <c r="C193" s="27"/>
      <c r="D193" s="27"/>
      <c r="E193" s="124"/>
    </row>
    <row r="194" spans="1:5" s="7" customFormat="1" ht="20.25">
      <c r="A194" s="26"/>
      <c r="B194" s="26"/>
      <c r="C194" s="27"/>
      <c r="D194" s="27"/>
      <c r="E194" s="124"/>
    </row>
    <row r="195" spans="1:5" s="7" customFormat="1" ht="20.25">
      <c r="A195" s="26"/>
      <c r="B195" s="26"/>
      <c r="C195" s="27"/>
      <c r="D195" s="27"/>
      <c r="E195" s="124"/>
    </row>
    <row r="196" spans="1:5" s="7" customFormat="1" ht="20.25">
      <c r="A196" s="26"/>
      <c r="B196" s="26"/>
      <c r="C196" s="27"/>
      <c r="D196" s="27"/>
      <c r="E196" s="124"/>
    </row>
    <row r="197" spans="1:5" s="7" customFormat="1" ht="20.25">
      <c r="A197" s="26"/>
      <c r="B197" s="26"/>
      <c r="C197" s="27"/>
      <c r="D197" s="27"/>
      <c r="E197" s="124"/>
    </row>
    <row r="198" spans="1:5" s="7" customFormat="1" ht="20.25">
      <c r="A198" s="26"/>
      <c r="B198" s="26"/>
      <c r="C198" s="27"/>
      <c r="D198" s="27"/>
      <c r="E198" s="124"/>
    </row>
    <row r="199" spans="1:5" s="7" customFormat="1" ht="20.25">
      <c r="A199" s="26"/>
      <c r="B199" s="26"/>
      <c r="C199" s="27"/>
      <c r="D199" s="27"/>
      <c r="E199" s="124"/>
    </row>
    <row r="200" spans="1:5" s="7" customFormat="1" ht="20.25">
      <c r="A200" s="26"/>
      <c r="B200" s="26"/>
      <c r="C200" s="27"/>
      <c r="D200" s="27"/>
      <c r="E200" s="124"/>
    </row>
    <row r="201" spans="1:5" s="7" customFormat="1" ht="20.25">
      <c r="A201" s="26"/>
      <c r="B201" s="26"/>
      <c r="C201" s="27"/>
      <c r="D201" s="27"/>
      <c r="E201" s="124"/>
    </row>
    <row r="202" spans="1:5" s="7" customFormat="1" ht="20.25">
      <c r="A202" s="26"/>
      <c r="B202" s="26"/>
      <c r="C202" s="27"/>
      <c r="D202" s="27"/>
      <c r="E202" s="124"/>
    </row>
    <row r="203" spans="1:5" s="7" customFormat="1" ht="20.25">
      <c r="A203" s="26"/>
      <c r="B203" s="26"/>
      <c r="C203" s="27"/>
      <c r="D203" s="27"/>
      <c r="E203" s="124"/>
    </row>
    <row r="204" spans="1:5" s="7" customFormat="1" ht="20.25">
      <c r="A204" s="26"/>
      <c r="B204" s="26"/>
      <c r="C204" s="27"/>
      <c r="D204" s="27"/>
      <c r="E204" s="124"/>
    </row>
    <row r="205" spans="1:5" s="7" customFormat="1" ht="20.25">
      <c r="A205" s="26"/>
      <c r="B205" s="26"/>
      <c r="C205" s="27"/>
      <c r="D205" s="27"/>
      <c r="E205" s="124"/>
    </row>
    <row r="206" spans="1:5" s="7" customFormat="1" ht="20.25">
      <c r="A206" s="26"/>
      <c r="B206" s="26"/>
      <c r="C206" s="27"/>
      <c r="D206" s="27"/>
      <c r="E206" s="124"/>
    </row>
    <row r="207" spans="1:5" s="7" customFormat="1" ht="20.25">
      <c r="A207" s="26"/>
      <c r="B207" s="26"/>
      <c r="C207" s="27"/>
      <c r="D207" s="27"/>
      <c r="E207" s="124"/>
    </row>
    <row r="208" spans="1:5" s="7" customFormat="1" ht="20.25">
      <c r="A208" s="26"/>
      <c r="B208" s="26"/>
      <c r="C208" s="27"/>
      <c r="D208" s="27"/>
      <c r="E208" s="124"/>
    </row>
    <row r="209" spans="1:5" s="7" customFormat="1" ht="20.25">
      <c r="A209" s="26"/>
      <c r="B209" s="26"/>
      <c r="C209" s="27"/>
      <c r="D209" s="27"/>
      <c r="E209" s="124"/>
    </row>
    <row r="210" spans="1:5" s="7" customFormat="1" ht="20.25">
      <c r="A210" s="26"/>
      <c r="B210" s="26"/>
      <c r="C210" s="27"/>
      <c r="D210" s="27"/>
      <c r="E210" s="124"/>
    </row>
    <row r="211" spans="1:5" s="7" customFormat="1" ht="20.25">
      <c r="A211" s="26"/>
      <c r="B211" s="26"/>
      <c r="C211" s="27"/>
      <c r="D211" s="27"/>
      <c r="E211" s="124"/>
    </row>
    <row r="212" spans="1:5" s="7" customFormat="1" ht="20.25">
      <c r="A212" s="26"/>
      <c r="B212" s="26"/>
      <c r="C212" s="27"/>
      <c r="D212" s="27"/>
      <c r="E212" s="124"/>
    </row>
    <row r="213" spans="1:5" s="7" customFormat="1" ht="20.25">
      <c r="A213" s="26"/>
      <c r="B213" s="26"/>
      <c r="C213" s="27"/>
      <c r="D213" s="27"/>
      <c r="E213" s="124"/>
    </row>
    <row r="214" spans="1:5" s="7" customFormat="1" ht="20.25">
      <c r="A214" s="26"/>
      <c r="B214" s="26"/>
      <c r="C214" s="27"/>
      <c r="D214" s="27"/>
      <c r="E214" s="124"/>
    </row>
    <row r="215" spans="1:5" s="7" customFormat="1" ht="20.25">
      <c r="A215" s="26"/>
      <c r="B215" s="26"/>
      <c r="C215" s="27"/>
      <c r="D215" s="27"/>
      <c r="E215" s="124"/>
    </row>
    <row r="216" spans="1:5" s="7" customFormat="1" ht="20.25">
      <c r="A216" s="26"/>
      <c r="B216" s="26"/>
      <c r="C216" s="27"/>
      <c r="D216" s="27"/>
      <c r="E216" s="124"/>
    </row>
    <row r="217" spans="1:5" s="7" customFormat="1" ht="20.25">
      <c r="A217" s="26"/>
      <c r="B217" s="26"/>
      <c r="C217" s="27"/>
      <c r="D217" s="27"/>
      <c r="E217" s="124"/>
    </row>
    <row r="218" spans="1:5" s="7" customFormat="1" ht="20.25">
      <c r="A218" s="26"/>
      <c r="B218" s="26"/>
      <c r="C218" s="27"/>
      <c r="D218" s="27"/>
      <c r="E218" s="124"/>
    </row>
    <row r="219" spans="1:5" s="7" customFormat="1" ht="20.25">
      <c r="A219" s="26"/>
      <c r="B219" s="26"/>
      <c r="C219" s="27"/>
      <c r="D219" s="27"/>
      <c r="E219" s="124"/>
    </row>
    <row r="220" spans="1:5" s="7" customFormat="1" ht="20.25">
      <c r="A220" s="26"/>
      <c r="B220" s="26"/>
      <c r="C220" s="27"/>
      <c r="D220" s="27"/>
      <c r="E220" s="124"/>
    </row>
    <row r="221" spans="1:5" s="7" customFormat="1" ht="20.25">
      <c r="A221" s="26"/>
      <c r="B221" s="26"/>
      <c r="C221" s="27"/>
      <c r="D221" s="27"/>
      <c r="E221" s="124"/>
    </row>
    <row r="222" spans="1:5" s="7" customFormat="1" ht="20.25">
      <c r="A222" s="26"/>
      <c r="B222" s="26"/>
      <c r="C222" s="27"/>
      <c r="D222" s="27"/>
      <c r="E222" s="124"/>
    </row>
    <row r="223" spans="1:5" s="7" customFormat="1" ht="20.25">
      <c r="A223" s="26"/>
      <c r="B223" s="26"/>
      <c r="C223" s="27"/>
      <c r="D223" s="27"/>
      <c r="E223" s="124"/>
    </row>
    <row r="224" spans="1:5" s="7" customFormat="1" ht="20.25">
      <c r="A224" s="26"/>
      <c r="B224" s="26"/>
      <c r="C224" s="27"/>
      <c r="D224" s="27"/>
      <c r="E224" s="124"/>
    </row>
    <row r="225" spans="1:7" s="7" customFormat="1" ht="20.25">
      <c r="A225" s="26"/>
      <c r="B225" s="26"/>
      <c r="C225" s="27"/>
      <c r="D225" s="27"/>
      <c r="E225" s="124"/>
    </row>
    <row r="226" spans="1:7" s="7" customFormat="1" ht="20.25">
      <c r="A226" s="26"/>
      <c r="B226" s="26"/>
      <c r="C226" s="27"/>
      <c r="D226" s="27"/>
      <c r="E226" s="124"/>
    </row>
    <row r="227" spans="1:7" s="7" customFormat="1" ht="20.25">
      <c r="A227" s="26"/>
      <c r="B227" s="26"/>
      <c r="C227" s="27"/>
      <c r="D227" s="27"/>
      <c r="E227" s="124"/>
    </row>
    <row r="228" spans="1:7" s="7" customFormat="1" ht="20.25">
      <c r="A228" s="26"/>
      <c r="B228" s="26"/>
      <c r="C228" s="27"/>
      <c r="D228" s="27"/>
      <c r="E228" s="124"/>
    </row>
    <row r="229" spans="1:7" s="7" customFormat="1" ht="20.25">
      <c r="A229" s="26"/>
      <c r="B229" s="26"/>
      <c r="C229" s="27"/>
      <c r="D229" s="27"/>
      <c r="E229" s="124"/>
    </row>
    <row r="230" spans="1:7" s="7" customFormat="1" ht="20.25">
      <c r="A230" s="26"/>
      <c r="B230" s="26"/>
      <c r="C230" s="27"/>
      <c r="D230" s="27"/>
      <c r="E230" s="124"/>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135</v>
      </c>
      <c r="C237" s="31" t="s">
        <v>136</v>
      </c>
      <c r="D237" t="s">
        <v>135</v>
      </c>
      <c r="E237" s="119" t="s">
        <v>136</v>
      </c>
    </row>
    <row r="238" spans="1:7" ht="21">
      <c r="A238" s="7"/>
      <c r="B238" s="32" t="s">
        <v>137</v>
      </c>
      <c r="C238" s="32" t="s">
        <v>138</v>
      </c>
      <c r="D238" t="s">
        <v>137</v>
      </c>
      <c r="F238" t="s">
        <v>137</v>
      </c>
      <c r="G238" t="e">
        <f>IF(NOT(ISERROR(MATCH(F238,_xlfn.ANCHORARRAY(B249),0))),#REF!&amp;"Por favor no seleccionar los criterios de impacto",F238)</f>
        <v>#REF!</v>
      </c>
    </row>
    <row r="239" spans="1:7" ht="21">
      <c r="A239" s="7"/>
      <c r="B239" s="32" t="s">
        <v>137</v>
      </c>
      <c r="C239" s="32" t="s">
        <v>124</v>
      </c>
      <c r="E239" s="119" t="s">
        <v>138</v>
      </c>
    </row>
    <row r="240" spans="1:7" ht="21">
      <c r="A240" s="7"/>
      <c r="B240" s="32" t="s">
        <v>137</v>
      </c>
      <c r="C240" s="32" t="s">
        <v>127</v>
      </c>
      <c r="E240" s="119" t="s">
        <v>124</v>
      </c>
    </row>
    <row r="241" spans="1:5" ht="21">
      <c r="A241" s="7"/>
      <c r="B241" s="32" t="s">
        <v>137</v>
      </c>
      <c r="C241" s="32" t="s">
        <v>130</v>
      </c>
      <c r="E241" s="119" t="s">
        <v>127</v>
      </c>
    </row>
    <row r="242" spans="1:5" ht="21">
      <c r="A242" s="7"/>
      <c r="B242" s="32" t="s">
        <v>137</v>
      </c>
      <c r="C242" s="32" t="s">
        <v>132</v>
      </c>
      <c r="E242" s="119" t="s">
        <v>130</v>
      </c>
    </row>
    <row r="243" spans="1:5" ht="21">
      <c r="A243" s="7"/>
      <c r="B243" s="32" t="s">
        <v>120</v>
      </c>
      <c r="C243" s="32" t="s">
        <v>47</v>
      </c>
      <c r="E243" s="119" t="s">
        <v>132</v>
      </c>
    </row>
    <row r="244" spans="1:5" ht="21">
      <c r="A244" s="7"/>
      <c r="B244" s="32" t="s">
        <v>120</v>
      </c>
      <c r="C244" s="32" t="s">
        <v>125</v>
      </c>
      <c r="D244" t="s">
        <v>120</v>
      </c>
    </row>
    <row r="245" spans="1:5" ht="21">
      <c r="A245" s="7"/>
      <c r="B245" s="32" t="s">
        <v>120</v>
      </c>
      <c r="C245" s="32" t="s">
        <v>128</v>
      </c>
      <c r="E245" s="119" t="s">
        <v>47</v>
      </c>
    </row>
    <row r="246" spans="1:5" ht="21">
      <c r="A246" s="7"/>
      <c r="B246" s="32" t="s">
        <v>120</v>
      </c>
      <c r="C246" s="32" t="s">
        <v>49</v>
      </c>
      <c r="E246" s="119" t="s">
        <v>125</v>
      </c>
    </row>
    <row r="247" spans="1:5" ht="21">
      <c r="A247" s="7"/>
      <c r="B247" s="32" t="s">
        <v>120</v>
      </c>
      <c r="C247" s="32" t="s">
        <v>50</v>
      </c>
      <c r="E247" s="119" t="s">
        <v>128</v>
      </c>
    </row>
    <row r="248" spans="1:5">
      <c r="A248" s="7"/>
      <c r="B248" s="33"/>
      <c r="C248" s="33"/>
      <c r="E248" s="119" t="s">
        <v>49</v>
      </c>
    </row>
    <row r="249" spans="1:5">
      <c r="A249" s="7"/>
      <c r="B249" s="33" t="str" cm="1">
        <f t="array" ref="B249:B251">_xlfn.UNIQUE(Tabla13[[#All],[Criterios]])</f>
        <v>Criterios</v>
      </c>
      <c r="C249" s="33"/>
      <c r="E249" s="119"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A00-000000000000}">
      <formula1>#REF!</formula1>
    </dataValidation>
  </dataValidations>
  <pageMargins left="0.7" right="0.7" top="0.75" bottom="0.75" header="0.3" footer="0.3"/>
  <pageSetup orientation="portrait"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EG735"/>
  <sheetViews>
    <sheetView topLeftCell="A5" zoomScale="90" zoomScaleNormal="90" workbookViewId="0">
      <selection activeCell="C8" sqref="C8"/>
    </sheetView>
  </sheetViews>
  <sheetFormatPr baseColWidth="10" defaultRowHeight="15"/>
  <cols>
    <col min="2" max="2" width="24.140625" customWidth="1"/>
    <col min="3" max="3" width="75.7109375" customWidth="1"/>
    <col min="4" max="4" width="29.85546875" customWidth="1"/>
    <col min="32" max="137" width="11.42578125" style="107"/>
  </cols>
  <sheetData>
    <row r="1" spans="1:31" s="107" customFormat="1"/>
    <row r="2" spans="1:31" ht="23.25">
      <c r="A2" s="7"/>
      <c r="B2" s="431" t="s">
        <v>106</v>
      </c>
      <c r="C2" s="431"/>
      <c r="D2" s="431"/>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96"/>
      <c r="C3" s="96"/>
      <c r="D3" s="96"/>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09" t="s">
        <v>107</v>
      </c>
      <c r="D4" s="109" t="s">
        <v>108</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10" t="s">
        <v>109</v>
      </c>
      <c r="C5" s="111" t="s">
        <v>401</v>
      </c>
      <c r="D5" s="112">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13" t="s">
        <v>110</v>
      </c>
      <c r="C6" s="114" t="s">
        <v>111</v>
      </c>
      <c r="D6" s="115">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16" t="s">
        <v>112</v>
      </c>
      <c r="C7" s="114" t="s">
        <v>113</v>
      </c>
      <c r="D7" s="115">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17" t="s">
        <v>114</v>
      </c>
      <c r="C8" s="114" t="s">
        <v>115</v>
      </c>
      <c r="D8" s="115">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18" t="s">
        <v>116</v>
      </c>
      <c r="C9" s="114" t="s">
        <v>117</v>
      </c>
      <c r="D9" s="115">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07" customFormat="1"/>
    <row r="35" spans="1:31" s="107" customFormat="1"/>
    <row r="36" spans="1:31" s="107" customFormat="1"/>
    <row r="37" spans="1:31" s="107" customFormat="1"/>
    <row r="38" spans="1:31" s="107" customFormat="1"/>
    <row r="39" spans="1:31" s="107" customFormat="1"/>
    <row r="40" spans="1:31" s="107" customFormat="1"/>
    <row r="41" spans="1:31" s="107" customFormat="1"/>
    <row r="42" spans="1:31" s="107" customFormat="1"/>
    <row r="43" spans="1:31" s="107" customFormat="1"/>
    <row r="44" spans="1:31" s="107" customFormat="1"/>
    <row r="45" spans="1:31" s="107" customFormat="1"/>
    <row r="46" spans="1:31" s="107" customFormat="1"/>
    <row r="47" spans="1:31" s="107" customFormat="1"/>
    <row r="48" spans="1:31" s="107" customFormat="1"/>
    <row r="49" s="107" customFormat="1"/>
    <row r="50" s="107" customFormat="1"/>
    <row r="51" s="107" customFormat="1"/>
    <row r="52" s="107" customFormat="1"/>
    <row r="53" s="107" customFormat="1"/>
    <row r="54" s="107" customFormat="1"/>
    <row r="55" s="107" customFormat="1"/>
    <row r="56" s="107" customFormat="1"/>
    <row r="57" s="107" customFormat="1"/>
    <row r="58" s="107" customFormat="1"/>
    <row r="59" s="107" customFormat="1"/>
    <row r="60" s="107" customFormat="1"/>
    <row r="61" s="107" customFormat="1"/>
    <row r="62" s="107" customFormat="1"/>
    <row r="63" s="107" customFormat="1"/>
    <row r="64" s="107" customFormat="1"/>
    <row r="65" s="107" customFormat="1"/>
    <row r="66" s="107" customFormat="1"/>
    <row r="67" s="107" customFormat="1"/>
    <row r="68" s="107" customFormat="1"/>
    <row r="69" s="107" customFormat="1"/>
    <row r="70" s="107" customFormat="1"/>
    <row r="71" s="107" customFormat="1"/>
    <row r="72" s="107" customFormat="1"/>
    <row r="73" s="107" customFormat="1"/>
    <row r="74" s="107" customFormat="1"/>
    <row r="75" s="107" customFormat="1"/>
    <row r="76" s="107" customFormat="1"/>
    <row r="77" s="107" customFormat="1"/>
    <row r="78" s="107" customFormat="1"/>
    <row r="79" s="107" customFormat="1"/>
    <row r="80" s="107" customFormat="1"/>
    <row r="81" s="107" customFormat="1"/>
    <row r="82" s="107" customFormat="1"/>
    <row r="83" s="107" customFormat="1"/>
    <row r="84" s="107" customFormat="1"/>
    <row r="85" s="107" customFormat="1"/>
    <row r="86" s="107" customFormat="1"/>
    <row r="87" s="107" customFormat="1"/>
    <row r="88" s="107" customFormat="1"/>
    <row r="89" s="107" customFormat="1"/>
    <row r="90" s="107" customFormat="1"/>
    <row r="91" s="107" customFormat="1"/>
    <row r="92" s="107" customFormat="1"/>
    <row r="93" s="107" customFormat="1"/>
    <row r="94" s="107" customFormat="1"/>
    <row r="95" s="107" customFormat="1"/>
    <row r="96" s="107" customFormat="1"/>
    <row r="97" s="107" customFormat="1"/>
    <row r="98" s="107" customFormat="1"/>
    <row r="99" s="107" customFormat="1"/>
    <row r="100" s="107" customFormat="1"/>
    <row r="101" s="107" customFormat="1"/>
    <row r="102" s="107" customFormat="1"/>
    <row r="103" s="107" customFormat="1"/>
    <row r="104" s="107" customFormat="1"/>
    <row r="105" s="107" customFormat="1"/>
    <row r="106" s="107" customFormat="1"/>
    <row r="107" s="107" customFormat="1"/>
    <row r="108" s="107" customFormat="1"/>
    <row r="109" s="107" customFormat="1"/>
    <row r="110" s="107" customFormat="1"/>
    <row r="111" s="107" customFormat="1"/>
    <row r="112" s="107" customFormat="1"/>
    <row r="113" s="107" customFormat="1"/>
    <row r="114" s="107" customFormat="1"/>
    <row r="115" s="107" customFormat="1"/>
    <row r="116" s="107" customFormat="1"/>
    <row r="117" s="107" customFormat="1"/>
    <row r="118" s="107" customFormat="1"/>
    <row r="119" s="107" customFormat="1"/>
    <row r="120" s="107" customFormat="1"/>
    <row r="121" s="107" customFormat="1"/>
    <row r="122" s="107" customFormat="1"/>
    <row r="123" s="107" customFormat="1"/>
    <row r="124" s="107" customFormat="1"/>
    <row r="125" s="107" customFormat="1"/>
    <row r="126" s="107" customFormat="1"/>
    <row r="127" s="107" customFormat="1"/>
    <row r="128" s="107" customFormat="1"/>
    <row r="129" s="107" customFormat="1"/>
    <row r="130" s="107" customFormat="1"/>
    <row r="131" s="107" customFormat="1"/>
    <row r="132" s="107" customFormat="1"/>
    <row r="133" s="107" customFormat="1"/>
    <row r="134" s="107" customFormat="1"/>
    <row r="135" s="107" customFormat="1"/>
    <row r="136" s="107" customFormat="1"/>
    <row r="137" s="107" customFormat="1"/>
    <row r="138" s="107" customFormat="1"/>
    <row r="139" s="107" customFormat="1"/>
    <row r="140" s="107" customFormat="1"/>
    <row r="141" s="107" customFormat="1"/>
    <row r="142" s="107" customFormat="1"/>
    <row r="143" s="107" customFormat="1"/>
    <row r="144" s="107" customFormat="1"/>
    <row r="145" s="107" customFormat="1"/>
    <row r="146" s="107" customFormat="1"/>
    <row r="147" s="107" customFormat="1"/>
    <row r="148" s="107" customFormat="1"/>
    <row r="149" s="107" customFormat="1"/>
    <row r="150" s="107" customFormat="1"/>
    <row r="151" s="107" customFormat="1"/>
    <row r="152" s="107" customFormat="1"/>
    <row r="153" s="107" customFormat="1"/>
    <row r="154" s="107" customFormat="1"/>
    <row r="155" s="107" customFormat="1"/>
    <row r="156" s="107" customFormat="1"/>
    <row r="157" s="107" customFormat="1"/>
    <row r="158" s="107" customFormat="1"/>
    <row r="159" s="107" customFormat="1"/>
    <row r="160" s="107" customFormat="1"/>
    <row r="161" s="107" customFormat="1"/>
    <row r="162" s="107" customFormat="1"/>
    <row r="163" s="107" customFormat="1"/>
    <row r="164" s="107" customFormat="1"/>
    <row r="165" s="107" customFormat="1"/>
    <row r="166" s="107" customFormat="1"/>
    <row r="167" s="107" customFormat="1"/>
    <row r="168" s="107" customFormat="1"/>
    <row r="169" s="107" customFormat="1"/>
    <row r="170" s="107" customFormat="1"/>
    <row r="171" s="107" customFormat="1"/>
    <row r="172" s="107" customFormat="1"/>
    <row r="173" s="107" customFormat="1"/>
    <row r="174" s="107" customFormat="1"/>
    <row r="175" s="107" customFormat="1"/>
    <row r="176" s="107" customFormat="1"/>
    <row r="177" s="107" customFormat="1"/>
    <row r="178" s="107" customFormat="1"/>
    <row r="179" s="107" customFormat="1"/>
    <row r="180" s="107" customFormat="1"/>
    <row r="181" s="107" customFormat="1"/>
    <row r="182" s="107" customFormat="1"/>
    <row r="183" s="107" customFormat="1"/>
    <row r="184" s="107" customFormat="1"/>
    <row r="185" s="107" customFormat="1"/>
    <row r="186" s="107" customFormat="1"/>
    <row r="187" s="107" customFormat="1"/>
    <row r="188" s="107" customFormat="1"/>
    <row r="189" s="107" customFormat="1"/>
    <row r="190" s="107" customFormat="1"/>
    <row r="191" s="107" customFormat="1"/>
    <row r="192" s="107" customFormat="1"/>
    <row r="193" s="107" customFormat="1"/>
    <row r="194" s="107" customFormat="1"/>
    <row r="195" s="107" customFormat="1"/>
    <row r="196" s="107" customFormat="1"/>
    <row r="197" s="107" customFormat="1"/>
    <row r="198" s="107" customFormat="1"/>
    <row r="199" s="107" customFormat="1"/>
    <row r="200" s="107" customFormat="1"/>
    <row r="201" s="107" customFormat="1"/>
    <row r="202" s="107" customFormat="1"/>
    <row r="203" s="107" customFormat="1"/>
    <row r="204" s="107" customFormat="1"/>
    <row r="205" s="107" customFormat="1"/>
    <row r="206" s="107" customFormat="1"/>
    <row r="207" s="107" customFormat="1"/>
    <row r="208" s="107" customFormat="1"/>
    <row r="209" s="107" customFormat="1"/>
    <row r="210" s="107" customFormat="1"/>
    <row r="211" s="107" customFormat="1"/>
    <row r="212" s="107" customFormat="1"/>
    <row r="213" s="107" customFormat="1"/>
    <row r="214" s="107" customFormat="1"/>
    <row r="215" s="107" customFormat="1"/>
    <row r="216" s="107" customFormat="1"/>
    <row r="217" s="107" customFormat="1"/>
    <row r="218" s="107" customFormat="1"/>
    <row r="219" s="107" customFormat="1"/>
    <row r="220" s="107" customFormat="1"/>
    <row r="221" s="107" customFormat="1"/>
    <row r="222" s="107" customFormat="1"/>
    <row r="223" s="107" customFormat="1"/>
    <row r="224" s="107" customFormat="1"/>
    <row r="225" s="107" customFormat="1"/>
    <row r="226" s="107" customFormat="1"/>
    <row r="227" s="107" customFormat="1"/>
    <row r="228" s="107" customFormat="1"/>
    <row r="229" s="107" customFormat="1"/>
    <row r="230" s="107" customFormat="1"/>
    <row r="231" s="107" customFormat="1"/>
    <row r="232" s="107" customFormat="1"/>
    <row r="233" s="107" customFormat="1"/>
    <row r="234" s="107" customFormat="1"/>
    <row r="235" s="107" customFormat="1"/>
    <row r="236" s="107" customFormat="1"/>
    <row r="237" s="107" customFormat="1"/>
    <row r="238" s="107" customFormat="1"/>
    <row r="239" s="107" customFormat="1"/>
    <row r="240" s="107" customFormat="1"/>
    <row r="241" s="107" customFormat="1"/>
    <row r="242" s="107" customFormat="1"/>
    <row r="243" s="107" customFormat="1"/>
    <row r="244" s="107" customFormat="1"/>
    <row r="245" s="107" customFormat="1"/>
    <row r="246" s="107" customFormat="1"/>
    <row r="247" s="107" customFormat="1"/>
    <row r="248" s="107" customFormat="1"/>
    <row r="249" s="107" customFormat="1"/>
    <row r="250" s="107" customFormat="1"/>
    <row r="251" s="107" customFormat="1"/>
    <row r="252" s="107" customFormat="1"/>
    <row r="253" s="107" customFormat="1"/>
    <row r="254" s="107" customFormat="1"/>
    <row r="255" s="107" customFormat="1"/>
    <row r="256" s="107" customFormat="1"/>
    <row r="257" s="107" customFormat="1"/>
    <row r="258" s="107" customFormat="1"/>
    <row r="259" s="107" customFormat="1"/>
    <row r="260" s="107" customFormat="1"/>
    <row r="261" s="107" customFormat="1"/>
    <row r="262" s="107" customFormat="1"/>
    <row r="263" s="107" customFormat="1"/>
    <row r="264" s="107" customFormat="1"/>
    <row r="265" s="107" customFormat="1"/>
    <row r="266" s="107" customFormat="1"/>
    <row r="267" s="107" customFormat="1"/>
    <row r="268" s="107" customFormat="1"/>
    <row r="269" s="107" customFormat="1"/>
    <row r="270" s="107" customFormat="1"/>
    <row r="271" s="107" customFormat="1"/>
    <row r="272" s="107" customFormat="1"/>
    <row r="273" s="107" customFormat="1"/>
    <row r="274" s="107" customFormat="1"/>
    <row r="275" s="107" customFormat="1"/>
    <row r="276" s="107" customFormat="1"/>
    <row r="277" s="107" customFormat="1"/>
    <row r="278" s="107" customFormat="1"/>
    <row r="279" s="107" customFormat="1"/>
    <row r="280" s="107" customFormat="1"/>
    <row r="281" s="107" customFormat="1"/>
    <row r="282" s="107" customFormat="1"/>
    <row r="283" s="107" customFormat="1"/>
    <row r="284" s="107" customFormat="1"/>
    <row r="285" s="107" customFormat="1"/>
    <row r="286" s="107" customFormat="1"/>
    <row r="287" s="107" customFormat="1"/>
    <row r="288" s="107" customFormat="1"/>
    <row r="289" s="107" customFormat="1"/>
    <row r="290" s="107" customFormat="1"/>
    <row r="291" s="107" customFormat="1"/>
    <row r="292" s="107" customFormat="1"/>
    <row r="293" s="107" customFormat="1"/>
    <row r="294" s="107" customFormat="1"/>
    <row r="295" s="107" customFormat="1"/>
    <row r="296" s="107" customFormat="1"/>
    <row r="297" s="107" customFormat="1"/>
    <row r="298" s="107" customFormat="1"/>
    <row r="299" s="107" customFormat="1"/>
    <row r="300" s="107" customFormat="1"/>
    <row r="301" s="107" customFormat="1"/>
    <row r="302" s="107" customFormat="1"/>
    <row r="303" s="107" customFormat="1"/>
    <row r="304" s="107" customFormat="1"/>
    <row r="305" s="107" customFormat="1"/>
    <row r="306" s="107" customFormat="1"/>
    <row r="307" s="107" customFormat="1"/>
    <row r="308" s="107" customFormat="1"/>
    <row r="309" s="107" customFormat="1"/>
    <row r="310" s="107" customFormat="1"/>
    <row r="311" s="107" customFormat="1"/>
    <row r="312" s="107" customFormat="1"/>
    <row r="313" s="107" customFormat="1"/>
    <row r="314" s="107" customFormat="1"/>
    <row r="315" s="107" customFormat="1"/>
    <row r="316" s="107" customFormat="1"/>
    <row r="317" s="107" customFormat="1"/>
    <row r="318" s="107" customFormat="1"/>
    <row r="319" s="107" customFormat="1"/>
    <row r="320" s="107" customFormat="1"/>
    <row r="321" s="107" customFormat="1"/>
    <row r="322" s="107" customFormat="1"/>
    <row r="323" s="107" customFormat="1"/>
    <row r="324" s="107" customFormat="1"/>
    <row r="325" s="107" customFormat="1"/>
    <row r="326" s="107" customFormat="1"/>
    <row r="327" s="107" customFormat="1"/>
    <row r="328" s="107" customFormat="1"/>
    <row r="329" s="107" customFormat="1"/>
    <row r="330" s="107" customFormat="1"/>
    <row r="331" s="107" customFormat="1"/>
    <row r="332" s="107" customFormat="1"/>
    <row r="333" s="107" customFormat="1"/>
    <row r="334" s="107" customFormat="1"/>
    <row r="335" s="107" customFormat="1"/>
    <row r="336" s="107" customFormat="1"/>
    <row r="337" s="107" customFormat="1"/>
    <row r="338" s="107" customFormat="1"/>
    <row r="339" s="107" customFormat="1"/>
    <row r="340" s="107" customFormat="1"/>
    <row r="341" s="107" customFormat="1"/>
    <row r="342" s="107" customFormat="1"/>
    <row r="343" s="107" customFormat="1"/>
    <row r="344" s="107" customFormat="1"/>
    <row r="345" s="107" customFormat="1"/>
    <row r="346" s="107" customFormat="1"/>
    <row r="347" s="107" customFormat="1"/>
    <row r="348" s="107" customFormat="1"/>
    <row r="349" s="107" customFormat="1"/>
    <row r="350" s="107" customFormat="1"/>
    <row r="351" s="107" customFormat="1"/>
    <row r="352" s="107" customFormat="1"/>
    <row r="353" s="107" customFormat="1"/>
    <row r="354" s="107" customFormat="1"/>
    <row r="355" s="107" customFormat="1"/>
    <row r="356" s="107" customFormat="1"/>
    <row r="357" s="107" customFormat="1"/>
    <row r="358" s="107" customFormat="1"/>
    <row r="359" s="107" customFormat="1"/>
    <row r="360" s="107" customFormat="1"/>
    <row r="361" s="107" customFormat="1"/>
    <row r="362" s="107" customFormat="1"/>
    <row r="363" s="107" customFormat="1"/>
    <row r="364" s="107" customFormat="1"/>
    <row r="365" s="107" customFormat="1"/>
    <row r="366" s="107" customFormat="1"/>
    <row r="367" s="107" customFormat="1"/>
    <row r="368" s="107" customFormat="1"/>
    <row r="369" s="107" customFormat="1"/>
    <row r="370" s="107" customFormat="1"/>
    <row r="371" s="107" customFormat="1"/>
    <row r="372" s="107" customFormat="1"/>
    <row r="373" s="107" customFormat="1"/>
    <row r="374" s="107" customFormat="1"/>
    <row r="375" s="107" customFormat="1"/>
    <row r="376" s="107" customFormat="1"/>
    <row r="377" s="107" customFormat="1"/>
    <row r="378" s="107" customFormat="1"/>
    <row r="379" s="107" customFormat="1"/>
    <row r="380" s="107" customFormat="1"/>
    <row r="381" s="107" customFormat="1"/>
    <row r="382" s="107" customFormat="1"/>
    <row r="383" s="107" customFormat="1"/>
    <row r="384" s="107" customFormat="1"/>
    <row r="385" s="107" customFormat="1"/>
    <row r="386" s="107" customFormat="1"/>
    <row r="387" s="107" customFormat="1"/>
    <row r="388" s="107" customFormat="1"/>
    <row r="389" s="107" customFormat="1"/>
    <row r="390" s="107" customFormat="1"/>
    <row r="391" s="107" customFormat="1"/>
    <row r="392" s="107" customFormat="1"/>
    <row r="393" s="107" customFormat="1"/>
    <row r="394" s="107" customFormat="1"/>
    <row r="395" s="107" customFormat="1"/>
    <row r="396" s="107" customFormat="1"/>
    <row r="397" s="107" customFormat="1"/>
    <row r="398" s="107" customFormat="1"/>
    <row r="399" s="107" customFormat="1"/>
    <row r="400" s="107" customFormat="1"/>
    <row r="401" s="107" customFormat="1"/>
    <row r="402" s="107" customFormat="1"/>
    <row r="403" s="107" customFormat="1"/>
    <row r="404" s="107" customFormat="1"/>
    <row r="405" s="107" customFormat="1"/>
    <row r="406" s="107" customFormat="1"/>
    <row r="407" s="107" customFormat="1"/>
    <row r="408" s="107" customFormat="1"/>
    <row r="409" s="107" customFormat="1"/>
    <row r="410" s="107" customFormat="1"/>
    <row r="411" s="107" customFormat="1"/>
    <row r="412" s="107" customFormat="1"/>
    <row r="413" s="107" customFormat="1"/>
    <row r="414" s="107" customFormat="1"/>
    <row r="415" s="107" customFormat="1"/>
    <row r="416" s="107" customFormat="1"/>
    <row r="417" s="107" customFormat="1"/>
    <row r="418" s="107" customFormat="1"/>
    <row r="419" s="107" customFormat="1"/>
    <row r="420" s="107" customFormat="1"/>
    <row r="421" s="107" customFormat="1"/>
    <row r="422" s="107" customFormat="1"/>
    <row r="423" s="107" customFormat="1"/>
    <row r="424" s="107" customFormat="1"/>
    <row r="425" s="107" customFormat="1"/>
    <row r="426" s="107" customFormat="1"/>
    <row r="427" s="107" customFormat="1"/>
    <row r="428" s="107" customFormat="1"/>
    <row r="429" s="107" customFormat="1"/>
    <row r="430" s="107" customFormat="1"/>
    <row r="431" s="107" customFormat="1"/>
    <row r="432" s="107" customFormat="1"/>
    <row r="433" s="107" customFormat="1"/>
    <row r="434" s="107" customFormat="1"/>
    <row r="435" s="107" customFormat="1"/>
    <row r="436" s="107" customFormat="1"/>
    <row r="437" s="107" customFormat="1"/>
    <row r="438" s="107" customFormat="1"/>
    <row r="439" s="107" customFormat="1"/>
    <row r="440" s="107" customFormat="1"/>
    <row r="441" s="107" customFormat="1"/>
    <row r="442" s="107" customFormat="1"/>
    <row r="443" s="107" customFormat="1"/>
    <row r="444" s="107" customFormat="1"/>
    <row r="445" s="107" customFormat="1"/>
    <row r="446" s="107" customFormat="1"/>
    <row r="447" s="107" customFormat="1"/>
    <row r="448" s="107" customFormat="1"/>
    <row r="449" s="107" customFormat="1"/>
    <row r="450" s="107" customFormat="1"/>
    <row r="451" s="107" customFormat="1"/>
    <row r="452" s="107" customFormat="1"/>
    <row r="453" s="107" customFormat="1"/>
    <row r="454" s="107" customFormat="1"/>
    <row r="455" s="107" customFormat="1"/>
    <row r="456" s="107" customFormat="1"/>
    <row r="457" s="107" customFormat="1"/>
    <row r="458" s="107" customFormat="1"/>
    <row r="459" s="107" customFormat="1"/>
    <row r="460" s="107" customFormat="1"/>
    <row r="461" s="107" customFormat="1"/>
    <row r="462" s="107" customFormat="1"/>
    <row r="463" s="107" customFormat="1"/>
    <row r="464" s="107" customFormat="1"/>
    <row r="465" s="107" customFormat="1"/>
    <row r="466" s="107" customFormat="1"/>
    <row r="467" s="107" customFormat="1"/>
    <row r="468" s="107" customFormat="1"/>
    <row r="469" s="107" customFormat="1"/>
    <row r="470" s="107" customFormat="1"/>
    <row r="471" s="107" customFormat="1"/>
    <row r="472" s="107" customFormat="1"/>
    <row r="473" s="107" customFormat="1"/>
    <row r="474" s="107" customFormat="1"/>
    <row r="475" s="107" customFormat="1"/>
    <row r="476" s="107" customFormat="1"/>
    <row r="477" s="107" customFormat="1"/>
    <row r="478" s="107" customFormat="1"/>
    <row r="479" s="107" customFormat="1"/>
    <row r="480" s="107" customFormat="1"/>
    <row r="481" s="107" customFormat="1"/>
    <row r="482" s="107" customFormat="1"/>
    <row r="483" s="107" customFormat="1"/>
    <row r="484" s="107" customFormat="1"/>
    <row r="485" s="107" customFormat="1"/>
    <row r="486" s="107" customFormat="1"/>
    <row r="487" s="107" customFormat="1"/>
    <row r="488" s="107" customFormat="1"/>
    <row r="489" s="107" customFormat="1"/>
    <row r="490" s="107" customFormat="1"/>
    <row r="491" s="107" customFormat="1"/>
    <row r="492" s="107" customFormat="1"/>
    <row r="493" s="107" customFormat="1"/>
    <row r="494" s="107" customFormat="1"/>
    <row r="495" s="107" customFormat="1"/>
    <row r="496" s="107" customFormat="1"/>
    <row r="497" s="107" customFormat="1"/>
    <row r="498" s="107" customFormat="1"/>
    <row r="499" s="107" customFormat="1"/>
    <row r="500" s="107" customFormat="1"/>
    <row r="501" s="107" customFormat="1"/>
    <row r="502" s="107" customFormat="1"/>
    <row r="503" s="107" customFormat="1"/>
    <row r="504" s="107" customFormat="1"/>
    <row r="505" s="107" customFormat="1"/>
    <row r="506" s="107" customFormat="1"/>
    <row r="507" s="107" customFormat="1"/>
    <row r="508" s="107" customFormat="1"/>
    <row r="509" s="107" customFormat="1"/>
    <row r="510" s="107" customFormat="1"/>
    <row r="511" s="107" customFormat="1"/>
    <row r="512" s="107" customFormat="1"/>
    <row r="513" s="107" customFormat="1"/>
    <row r="514" s="107" customFormat="1"/>
    <row r="515" s="107" customFormat="1"/>
    <row r="516" s="107" customFormat="1"/>
    <row r="517" s="107" customFormat="1"/>
    <row r="518" s="107" customFormat="1"/>
    <row r="519" s="107" customFormat="1"/>
    <row r="520" s="107" customFormat="1"/>
    <row r="521" s="107" customFormat="1"/>
    <row r="522" s="107" customFormat="1"/>
    <row r="523" s="107" customFormat="1"/>
    <row r="524" s="107" customFormat="1"/>
    <row r="525" s="107" customFormat="1"/>
    <row r="526" s="107" customFormat="1"/>
    <row r="527" s="107" customFormat="1"/>
    <row r="528" s="107" customFormat="1"/>
    <row r="529" s="107" customFormat="1"/>
    <row r="530" s="107" customFormat="1"/>
    <row r="531" s="107" customFormat="1"/>
    <row r="532" s="107" customFormat="1"/>
    <row r="533" s="107" customFormat="1"/>
    <row r="534" s="107" customFormat="1"/>
    <row r="535" s="107" customFormat="1"/>
    <row r="536" s="107" customFormat="1"/>
    <row r="537" s="107" customFormat="1"/>
    <row r="538" s="107" customFormat="1"/>
    <row r="539" s="107" customFormat="1"/>
    <row r="540" s="107" customFormat="1"/>
    <row r="541" s="107" customFormat="1"/>
    <row r="542" s="107" customFormat="1"/>
    <row r="543" s="107" customFormat="1"/>
    <row r="544" s="107" customFormat="1"/>
    <row r="545" s="107" customFormat="1"/>
    <row r="546" s="107" customFormat="1"/>
    <row r="547" s="107" customFormat="1"/>
    <row r="548" s="107" customFormat="1"/>
    <row r="549" s="107" customFormat="1"/>
    <row r="550" s="107" customFormat="1"/>
    <row r="551" s="107" customFormat="1"/>
    <row r="552" s="107" customFormat="1"/>
    <row r="553" s="107" customFormat="1"/>
    <row r="554" s="107" customFormat="1"/>
    <row r="555" s="107" customFormat="1"/>
    <row r="556" s="107" customFormat="1"/>
    <row r="557" s="107" customFormat="1"/>
    <row r="558" s="107" customFormat="1"/>
    <row r="559" s="107" customFormat="1"/>
    <row r="560" s="107" customFormat="1"/>
    <row r="561" s="107" customFormat="1"/>
    <row r="562" s="107" customFormat="1"/>
    <row r="563" s="107" customFormat="1"/>
    <row r="564" s="107" customFormat="1"/>
    <row r="565" s="107" customFormat="1"/>
    <row r="566" s="107" customFormat="1"/>
    <row r="567" s="107" customFormat="1"/>
    <row r="568" s="107" customFormat="1"/>
    <row r="569" s="107" customFormat="1"/>
    <row r="570" s="107" customFormat="1"/>
    <row r="571" s="107" customFormat="1"/>
    <row r="572" s="107" customFormat="1"/>
    <row r="573" s="107" customFormat="1"/>
    <row r="574" s="107" customFormat="1"/>
    <row r="575" s="107" customFormat="1"/>
    <row r="576" s="107" customFormat="1"/>
    <row r="577" s="107" customFormat="1"/>
    <row r="578" s="107" customFormat="1"/>
    <row r="579" s="107" customFormat="1"/>
    <row r="580" s="107" customFormat="1"/>
    <row r="581" s="107" customFormat="1"/>
    <row r="582" s="107" customFormat="1"/>
    <row r="583" s="107" customFormat="1"/>
    <row r="584" s="107" customFormat="1"/>
    <row r="585" s="107" customFormat="1"/>
    <row r="586" s="107" customFormat="1"/>
    <row r="587" s="107" customFormat="1"/>
    <row r="588" s="107" customFormat="1"/>
    <row r="589" s="107" customFormat="1"/>
    <row r="590" s="107" customFormat="1"/>
    <row r="591" s="107" customFormat="1"/>
    <row r="592" s="107" customFormat="1"/>
    <row r="593" s="107" customFormat="1"/>
    <row r="594" s="107" customFormat="1"/>
    <row r="595" s="107" customFormat="1"/>
    <row r="596" s="107" customFormat="1"/>
    <row r="597" s="107" customFormat="1"/>
    <row r="598" s="107" customFormat="1"/>
    <row r="599" s="107" customFormat="1"/>
    <row r="600" s="107" customFormat="1"/>
    <row r="601" s="107" customFormat="1"/>
    <row r="602" s="107" customFormat="1"/>
    <row r="603" s="107" customFormat="1"/>
    <row r="604" s="107" customFormat="1"/>
    <row r="605" s="107" customFormat="1"/>
    <row r="606" s="107" customFormat="1"/>
    <row r="607" s="107" customFormat="1"/>
    <row r="608" s="107" customFormat="1"/>
    <row r="609" s="107" customFormat="1"/>
    <row r="610" s="107" customFormat="1"/>
    <row r="611" s="107" customFormat="1"/>
    <row r="612" s="107" customFormat="1"/>
    <row r="613" s="107" customFormat="1"/>
    <row r="614" s="107" customFormat="1"/>
    <row r="615" s="107" customFormat="1"/>
    <row r="616" s="107" customFormat="1"/>
    <row r="617" s="107" customFormat="1"/>
    <row r="618" s="107" customFormat="1"/>
    <row r="619" s="107" customFormat="1"/>
    <row r="620" s="107" customFormat="1"/>
    <row r="621" s="107" customFormat="1"/>
    <row r="622" s="107" customFormat="1"/>
    <row r="623" s="107" customFormat="1"/>
    <row r="624" s="107" customFormat="1"/>
    <row r="625" s="107" customFormat="1"/>
    <row r="626" s="107" customFormat="1"/>
    <row r="627" s="107" customFormat="1"/>
    <row r="628" s="107" customFormat="1"/>
    <row r="629" s="107" customFormat="1"/>
    <row r="630" s="107" customFormat="1"/>
    <row r="631" s="107" customFormat="1"/>
    <row r="632" s="107" customFormat="1"/>
    <row r="633" s="107" customFormat="1"/>
    <row r="634" s="107" customFormat="1"/>
    <row r="635" s="107" customFormat="1"/>
    <row r="636" s="107" customFormat="1"/>
    <row r="637" s="107" customFormat="1"/>
    <row r="638" s="107" customFormat="1"/>
    <row r="639" s="107" customFormat="1"/>
    <row r="640" s="107" customFormat="1"/>
    <row r="641" s="107" customFormat="1"/>
    <row r="642" s="107" customFormat="1"/>
    <row r="643" s="107" customFormat="1"/>
    <row r="644" s="107" customFormat="1"/>
    <row r="645" s="107" customFormat="1"/>
    <row r="646" s="107" customFormat="1"/>
    <row r="647" s="107" customFormat="1"/>
    <row r="648" s="107" customFormat="1"/>
    <row r="649" s="107" customFormat="1"/>
    <row r="650" s="107" customFormat="1"/>
    <row r="651" s="107" customFormat="1"/>
    <row r="652" s="107" customFormat="1"/>
    <row r="653" s="107" customFormat="1"/>
    <row r="654" s="107" customFormat="1"/>
    <row r="655" s="107" customFormat="1"/>
    <row r="656" s="107" customFormat="1"/>
    <row r="657" s="107" customFormat="1"/>
    <row r="658" s="107" customFormat="1"/>
    <row r="659" s="107" customFormat="1"/>
    <row r="660" s="107" customFormat="1"/>
    <row r="661" s="107" customFormat="1"/>
    <row r="662" s="107" customFormat="1"/>
    <row r="663" s="107" customFormat="1"/>
    <row r="664" s="107" customFormat="1"/>
    <row r="665" s="107" customFormat="1"/>
    <row r="666" s="107" customFormat="1"/>
    <row r="667" s="107" customFormat="1"/>
    <row r="668" s="107" customFormat="1"/>
    <row r="669" s="107" customFormat="1"/>
    <row r="670" s="107" customFormat="1"/>
    <row r="671" s="107" customFormat="1"/>
    <row r="672" s="107" customFormat="1"/>
    <row r="673" s="107" customFormat="1"/>
    <row r="674" s="107" customFormat="1"/>
    <row r="675" s="107" customFormat="1"/>
    <row r="676" s="107" customFormat="1"/>
    <row r="677" s="107" customFormat="1"/>
    <row r="678" s="107" customFormat="1"/>
    <row r="679" s="107" customFormat="1"/>
    <row r="680" s="107" customFormat="1"/>
    <row r="681" s="107" customFormat="1"/>
    <row r="682" s="107" customFormat="1"/>
    <row r="683" s="107" customFormat="1"/>
    <row r="684" s="107" customFormat="1"/>
    <row r="685" s="107" customFormat="1"/>
    <row r="686" s="107" customFormat="1"/>
    <row r="687" s="107" customFormat="1"/>
    <row r="688" s="107" customFormat="1"/>
    <row r="689" s="107" customFormat="1"/>
    <row r="690" s="107" customFormat="1"/>
    <row r="691" s="107" customFormat="1"/>
    <row r="692" s="107" customFormat="1"/>
    <row r="693" s="107" customFormat="1"/>
    <row r="694" s="107" customFormat="1"/>
    <row r="695" s="107" customFormat="1"/>
    <row r="696" s="107" customFormat="1"/>
    <row r="697" s="107" customFormat="1"/>
    <row r="698" s="107" customFormat="1"/>
    <row r="699" s="107" customFormat="1"/>
    <row r="700" s="107" customFormat="1"/>
    <row r="701" s="107" customFormat="1"/>
    <row r="702" s="107" customFormat="1"/>
    <row r="703" s="107" customFormat="1"/>
    <row r="704" s="107" customFormat="1"/>
    <row r="705" s="107" customFormat="1"/>
    <row r="706" s="107" customFormat="1"/>
    <row r="707" s="107" customFormat="1"/>
    <row r="708" s="107" customFormat="1"/>
    <row r="709" s="107" customFormat="1"/>
    <row r="710" s="107" customFormat="1"/>
    <row r="711" s="107" customFormat="1"/>
    <row r="712" s="107" customFormat="1"/>
    <row r="713" s="107" customFormat="1"/>
    <row r="714" s="107" customFormat="1"/>
    <row r="715" s="107" customFormat="1"/>
    <row r="716" s="107" customFormat="1"/>
    <row r="717" s="107" customFormat="1"/>
    <row r="718" s="107" customFormat="1"/>
    <row r="719" s="107" customFormat="1"/>
    <row r="720" s="107" customFormat="1"/>
    <row r="721" s="107" customFormat="1"/>
    <row r="722" s="107" customFormat="1"/>
    <row r="723" s="107" customFormat="1"/>
    <row r="724" s="107" customFormat="1"/>
    <row r="725" s="107" customFormat="1"/>
    <row r="726" s="107" customFormat="1"/>
    <row r="727" s="107" customFormat="1"/>
    <row r="728" s="107" customFormat="1"/>
    <row r="729" s="107" customFormat="1"/>
    <row r="730" s="107" customFormat="1"/>
    <row r="731" s="107" customFormat="1"/>
    <row r="732" s="107" customFormat="1"/>
    <row r="733" s="107" customFormat="1"/>
    <row r="734" s="107" customFormat="1"/>
    <row r="735" s="107" customFormat="1"/>
  </sheetData>
  <mergeCells count="1">
    <mergeCell ref="B2:D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K16"/>
  <sheetViews>
    <sheetView topLeftCell="B2"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33" t="s">
        <v>139</v>
      </c>
      <c r="C1" s="434"/>
      <c r="D1" s="434"/>
      <c r="E1" s="434"/>
      <c r="F1" s="435"/>
    </row>
    <row r="2" spans="2:11" ht="16.5" thickBot="1">
      <c r="B2" s="36"/>
      <c r="C2" s="36"/>
      <c r="D2" s="36"/>
      <c r="E2" s="36"/>
      <c r="F2" s="36"/>
      <c r="I2" s="128"/>
      <c r="J2" s="142" t="s">
        <v>56</v>
      </c>
      <c r="K2" s="142" t="s">
        <v>57</v>
      </c>
    </row>
    <row r="3" spans="2:11" ht="16.5" thickBot="1">
      <c r="B3" s="436" t="s">
        <v>140</v>
      </c>
      <c r="C3" s="437"/>
      <c r="D3" s="437"/>
      <c r="E3" s="37" t="s">
        <v>141</v>
      </c>
      <c r="F3" s="38" t="s">
        <v>142</v>
      </c>
      <c r="I3" s="141" t="s">
        <v>52</v>
      </c>
      <c r="J3" s="130">
        <v>0.5</v>
      </c>
      <c r="K3" s="130">
        <v>0.45</v>
      </c>
    </row>
    <row r="4" spans="2:11" ht="31.5">
      <c r="B4" s="438" t="s">
        <v>143</v>
      </c>
      <c r="C4" s="440" t="s">
        <v>31</v>
      </c>
      <c r="D4" s="39" t="s">
        <v>52</v>
      </c>
      <c r="E4" s="40" t="s">
        <v>144</v>
      </c>
      <c r="F4" s="41">
        <v>0.25</v>
      </c>
      <c r="I4" s="142" t="s">
        <v>53</v>
      </c>
      <c r="J4" s="130">
        <v>0.4</v>
      </c>
      <c r="K4" s="130">
        <v>0.35</v>
      </c>
    </row>
    <row r="5" spans="2:11" ht="47.25">
      <c r="B5" s="439"/>
      <c r="C5" s="441"/>
      <c r="D5" s="42" t="s">
        <v>53</v>
      </c>
      <c r="E5" s="43" t="s">
        <v>145</v>
      </c>
      <c r="F5" s="44">
        <v>0.15</v>
      </c>
      <c r="I5" s="142" t="s">
        <v>54</v>
      </c>
      <c r="J5" s="130">
        <v>0.35</v>
      </c>
      <c r="K5" s="130">
        <v>0.3</v>
      </c>
    </row>
    <row r="6" spans="2:11" ht="47.25">
      <c r="B6" s="439"/>
      <c r="C6" s="441"/>
      <c r="D6" s="42" t="s">
        <v>54</v>
      </c>
      <c r="E6" s="43" t="s">
        <v>146</v>
      </c>
      <c r="F6" s="44">
        <v>0.1</v>
      </c>
    </row>
    <row r="7" spans="2:11" ht="63">
      <c r="B7" s="439"/>
      <c r="C7" s="441" t="s">
        <v>32</v>
      </c>
      <c r="D7" s="42" t="s">
        <v>56</v>
      </c>
      <c r="E7" s="43" t="s">
        <v>147</v>
      </c>
      <c r="F7" s="44">
        <v>0.25</v>
      </c>
      <c r="G7" s="129"/>
    </row>
    <row r="8" spans="2:11" ht="31.5">
      <c r="B8" s="439"/>
      <c r="C8" s="441"/>
      <c r="D8" s="42" t="s">
        <v>57</v>
      </c>
      <c r="E8" s="43" t="s">
        <v>148</v>
      </c>
      <c r="F8" s="44">
        <v>0.2</v>
      </c>
      <c r="G8" s="129"/>
    </row>
    <row r="9" spans="2:11" ht="47.25">
      <c r="B9" s="439" t="s">
        <v>149</v>
      </c>
      <c r="C9" s="441" t="s">
        <v>34</v>
      </c>
      <c r="D9" s="42" t="s">
        <v>59</v>
      </c>
      <c r="E9" s="43" t="s">
        <v>150</v>
      </c>
      <c r="F9" s="45" t="s">
        <v>151</v>
      </c>
    </row>
    <row r="10" spans="2:11" ht="63">
      <c r="B10" s="439"/>
      <c r="C10" s="441"/>
      <c r="D10" s="42" t="s">
        <v>152</v>
      </c>
      <c r="E10" s="43" t="s">
        <v>153</v>
      </c>
      <c r="F10" s="45" t="s">
        <v>151</v>
      </c>
    </row>
    <row r="11" spans="2:11" ht="47.25">
      <c r="B11" s="439"/>
      <c r="C11" s="441" t="s">
        <v>35</v>
      </c>
      <c r="D11" s="42" t="s">
        <v>62</v>
      </c>
      <c r="E11" s="43" t="s">
        <v>154</v>
      </c>
      <c r="F11" s="45" t="s">
        <v>151</v>
      </c>
    </row>
    <row r="12" spans="2:11" ht="47.25">
      <c r="B12" s="439"/>
      <c r="C12" s="441"/>
      <c r="D12" s="42" t="s">
        <v>63</v>
      </c>
      <c r="E12" s="43" t="s">
        <v>155</v>
      </c>
      <c r="F12" s="45" t="s">
        <v>151</v>
      </c>
    </row>
    <row r="13" spans="2:11" ht="31.5">
      <c r="B13" s="439"/>
      <c r="C13" s="441" t="s">
        <v>36</v>
      </c>
      <c r="D13" s="42" t="s">
        <v>65</v>
      </c>
      <c r="E13" s="43" t="s">
        <v>156</v>
      </c>
      <c r="F13" s="45" t="s">
        <v>151</v>
      </c>
    </row>
    <row r="14" spans="2:11" ht="32.25" thickBot="1">
      <c r="B14" s="442"/>
      <c r="C14" s="443"/>
      <c r="D14" s="46" t="s">
        <v>66</v>
      </c>
      <c r="E14" s="47" t="s">
        <v>157</v>
      </c>
      <c r="F14" s="48" t="s">
        <v>151</v>
      </c>
    </row>
    <row r="15" spans="2:11" ht="49.5" customHeight="1">
      <c r="B15" s="432" t="s">
        <v>158</v>
      </c>
      <c r="C15" s="432"/>
      <c r="D15" s="432"/>
      <c r="E15" s="432"/>
      <c r="F15" s="432"/>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B4:AU63"/>
  <sheetViews>
    <sheetView topLeftCell="A6" workbookViewId="0">
      <selection activeCell="AN28" sqref="AN28:AS37"/>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74" t="s">
        <v>395</v>
      </c>
      <c r="C4" s="474"/>
      <c r="D4" s="474"/>
      <c r="E4" s="474"/>
      <c r="F4" s="474"/>
      <c r="G4" s="474"/>
      <c r="H4" s="474"/>
      <c r="I4" s="474"/>
      <c r="J4" s="475" t="s">
        <v>8</v>
      </c>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T4" s="476" t="s">
        <v>25</v>
      </c>
      <c r="AU4" s="476"/>
    </row>
    <row r="5" spans="2:47">
      <c r="B5" s="474"/>
      <c r="C5" s="474"/>
      <c r="D5" s="474"/>
      <c r="E5" s="474"/>
      <c r="F5" s="474"/>
      <c r="G5" s="474"/>
      <c r="H5" s="474"/>
      <c r="I5" s="474"/>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T5" s="476"/>
      <c r="AU5" s="476"/>
    </row>
    <row r="6" spans="2:47">
      <c r="B6" s="474"/>
      <c r="C6" s="474"/>
      <c r="D6" s="474"/>
      <c r="E6" s="474"/>
      <c r="F6" s="474"/>
      <c r="G6" s="474"/>
      <c r="H6" s="474"/>
      <c r="I6" s="474"/>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T6" s="476"/>
      <c r="AU6" s="476"/>
    </row>
    <row r="7" spans="2:47" ht="15.75" thickBot="1"/>
    <row r="8" spans="2:47" ht="15.75">
      <c r="B8" s="477" t="s">
        <v>108</v>
      </c>
      <c r="C8" s="477"/>
      <c r="D8" s="478"/>
      <c r="E8" s="444" t="s">
        <v>159</v>
      </c>
      <c r="F8" s="445"/>
      <c r="G8" s="445"/>
      <c r="H8" s="445"/>
      <c r="I8" s="446"/>
      <c r="J8" s="50" t="s">
        <v>396</v>
      </c>
      <c r="K8" s="51" t="s">
        <v>396</v>
      </c>
      <c r="L8" s="51" t="s">
        <v>396</v>
      </c>
      <c r="M8" s="51" t="s">
        <v>396</v>
      </c>
      <c r="N8" s="51" t="s">
        <v>396</v>
      </c>
      <c r="O8" s="52" t="s">
        <v>396</v>
      </c>
      <c r="P8" s="50" t="s">
        <v>396</v>
      </c>
      <c r="Q8" s="51" t="s">
        <v>396</v>
      </c>
      <c r="R8" s="51" t="s">
        <v>396</v>
      </c>
      <c r="S8" s="51" t="s">
        <v>396</v>
      </c>
      <c r="T8" s="51" t="s">
        <v>396</v>
      </c>
      <c r="U8" s="52" t="s">
        <v>396</v>
      </c>
      <c r="V8" s="50" t="s">
        <v>396</v>
      </c>
      <c r="W8" s="51" t="s">
        <v>396</v>
      </c>
      <c r="X8" s="51" t="s">
        <v>396</v>
      </c>
      <c r="Y8" s="51" t="s">
        <v>396</v>
      </c>
      <c r="Z8" s="51" t="s">
        <v>396</v>
      </c>
      <c r="AA8" s="52" t="s">
        <v>396</v>
      </c>
      <c r="AB8" s="50" t="s">
        <v>396</v>
      </c>
      <c r="AC8" s="51" t="s">
        <v>396</v>
      </c>
      <c r="AD8" s="51" t="s">
        <v>396</v>
      </c>
      <c r="AE8" s="51" t="s">
        <v>396</v>
      </c>
      <c r="AF8" s="51" t="s">
        <v>396</v>
      </c>
      <c r="AG8" s="52" t="s">
        <v>396</v>
      </c>
      <c r="AH8" s="53" t="s">
        <v>396</v>
      </c>
      <c r="AI8" s="54" t="s">
        <v>396</v>
      </c>
      <c r="AJ8" s="54" t="s">
        <v>396</v>
      </c>
      <c r="AK8" s="54" t="s">
        <v>396</v>
      </c>
      <c r="AL8" s="54" t="s">
        <v>396</v>
      </c>
      <c r="AN8" s="479" t="s">
        <v>160</v>
      </c>
      <c r="AO8" s="480"/>
      <c r="AP8" s="480"/>
      <c r="AQ8" s="480"/>
      <c r="AR8" s="480"/>
      <c r="AS8" s="481"/>
      <c r="AT8" s="463" t="s">
        <v>397</v>
      </c>
      <c r="AU8" s="463"/>
    </row>
    <row r="9" spans="2:47" ht="15.75">
      <c r="B9" s="477"/>
      <c r="C9" s="477"/>
      <c r="D9" s="478"/>
      <c r="E9" s="450"/>
      <c r="F9" s="454"/>
      <c r="G9" s="454"/>
      <c r="H9" s="454"/>
      <c r="I9" s="449"/>
      <c r="J9" s="55" t="s">
        <v>396</v>
      </c>
      <c r="K9" s="56" t="s">
        <v>396</v>
      </c>
      <c r="L9" s="56" t="s">
        <v>396</v>
      </c>
      <c r="M9" s="56" t="s">
        <v>396</v>
      </c>
      <c r="N9" s="56" t="s">
        <v>396</v>
      </c>
      <c r="O9" s="57" t="s">
        <v>396</v>
      </c>
      <c r="P9" s="55" t="s">
        <v>396</v>
      </c>
      <c r="Q9" s="56" t="s">
        <v>396</v>
      </c>
      <c r="R9" s="56" t="s">
        <v>396</v>
      </c>
      <c r="S9" s="56" t="s">
        <v>396</v>
      </c>
      <c r="T9" s="56" t="s">
        <v>396</v>
      </c>
      <c r="U9" s="57" t="s">
        <v>396</v>
      </c>
      <c r="V9" s="55" t="s">
        <v>396</v>
      </c>
      <c r="W9" s="56" t="s">
        <v>396</v>
      </c>
      <c r="X9" s="56" t="s">
        <v>396</v>
      </c>
      <c r="Y9" s="56" t="s">
        <v>396</v>
      </c>
      <c r="Z9" s="56" t="s">
        <v>396</v>
      </c>
      <c r="AA9" s="57" t="s">
        <v>396</v>
      </c>
      <c r="AB9" s="55" t="s">
        <v>396</v>
      </c>
      <c r="AC9" s="56" t="s">
        <v>396</v>
      </c>
      <c r="AD9" s="56" t="s">
        <v>396</v>
      </c>
      <c r="AE9" s="56" t="s">
        <v>396</v>
      </c>
      <c r="AF9" s="56" t="s">
        <v>396</v>
      </c>
      <c r="AG9" s="57" t="s">
        <v>396</v>
      </c>
      <c r="AH9" s="58" t="s">
        <v>396</v>
      </c>
      <c r="AI9" s="59" t="s">
        <v>396</v>
      </c>
      <c r="AJ9" s="59" t="s">
        <v>396</v>
      </c>
      <c r="AK9" s="59" t="s">
        <v>396</v>
      </c>
      <c r="AL9" s="59" t="s">
        <v>396</v>
      </c>
      <c r="AN9" s="482"/>
      <c r="AO9" s="483"/>
      <c r="AP9" s="483"/>
      <c r="AQ9" s="483"/>
      <c r="AR9" s="483"/>
      <c r="AS9" s="484"/>
      <c r="AT9" s="463"/>
      <c r="AU9" s="463"/>
    </row>
    <row r="10" spans="2:47" ht="15.75">
      <c r="B10" s="477"/>
      <c r="C10" s="477"/>
      <c r="D10" s="478"/>
      <c r="E10" s="450"/>
      <c r="F10" s="454"/>
      <c r="G10" s="454"/>
      <c r="H10" s="454"/>
      <c r="I10" s="449"/>
      <c r="J10" s="55" t="s">
        <v>396</v>
      </c>
      <c r="K10" s="56" t="s">
        <v>396</v>
      </c>
      <c r="L10" s="56" t="s">
        <v>396</v>
      </c>
      <c r="M10" s="56" t="s">
        <v>396</v>
      </c>
      <c r="N10" s="56" t="s">
        <v>396</v>
      </c>
      <c r="O10" s="57" t="s">
        <v>396</v>
      </c>
      <c r="P10" s="55" t="s">
        <v>396</v>
      </c>
      <c r="Q10" s="56" t="s">
        <v>396</v>
      </c>
      <c r="R10" s="56" t="s">
        <v>396</v>
      </c>
      <c r="S10" s="56" t="s">
        <v>396</v>
      </c>
      <c r="T10" s="56" t="s">
        <v>396</v>
      </c>
      <c r="U10" s="57" t="s">
        <v>396</v>
      </c>
      <c r="V10" s="55" t="s">
        <v>396</v>
      </c>
      <c r="W10" s="56" t="s">
        <v>396</v>
      </c>
      <c r="X10" s="56" t="s">
        <v>396</v>
      </c>
      <c r="Y10" s="56" t="s">
        <v>396</v>
      </c>
      <c r="Z10" s="56" t="s">
        <v>396</v>
      </c>
      <c r="AA10" s="57" t="s">
        <v>396</v>
      </c>
      <c r="AB10" s="55" t="s">
        <v>396</v>
      </c>
      <c r="AC10" s="56" t="s">
        <v>396</v>
      </c>
      <c r="AD10" s="56" t="s">
        <v>396</v>
      </c>
      <c r="AE10" s="56" t="s">
        <v>396</v>
      </c>
      <c r="AF10" s="56" t="s">
        <v>396</v>
      </c>
      <c r="AG10" s="57" t="s">
        <v>396</v>
      </c>
      <c r="AH10" s="58" t="s">
        <v>396</v>
      </c>
      <c r="AI10" s="59" t="s">
        <v>396</v>
      </c>
      <c r="AJ10" s="59" t="s">
        <v>396</v>
      </c>
      <c r="AK10" s="59" t="s">
        <v>396</v>
      </c>
      <c r="AL10" s="59" t="s">
        <v>396</v>
      </c>
      <c r="AN10" s="482"/>
      <c r="AO10" s="483"/>
      <c r="AP10" s="483"/>
      <c r="AQ10" s="483"/>
      <c r="AR10" s="483"/>
      <c r="AS10" s="484"/>
      <c r="AT10" s="463"/>
      <c r="AU10" s="463"/>
    </row>
    <row r="11" spans="2:47" ht="15.75">
      <c r="B11" s="477"/>
      <c r="C11" s="477"/>
      <c r="D11" s="478"/>
      <c r="E11" s="450"/>
      <c r="F11" s="454"/>
      <c r="G11" s="454"/>
      <c r="H11" s="454"/>
      <c r="I11" s="449"/>
      <c r="J11" s="55" t="s">
        <v>396</v>
      </c>
      <c r="K11" s="56" t="s">
        <v>396</v>
      </c>
      <c r="L11" s="56" t="s">
        <v>396</v>
      </c>
      <c r="M11" s="56" t="s">
        <v>396</v>
      </c>
      <c r="N11" s="56" t="s">
        <v>396</v>
      </c>
      <c r="O11" s="57" t="s">
        <v>396</v>
      </c>
      <c r="P11" s="55" t="s">
        <v>396</v>
      </c>
      <c r="Q11" s="56" t="s">
        <v>396</v>
      </c>
      <c r="R11" s="56" t="s">
        <v>396</v>
      </c>
      <c r="S11" s="56" t="s">
        <v>396</v>
      </c>
      <c r="T11" s="56" t="s">
        <v>396</v>
      </c>
      <c r="U11" s="57" t="s">
        <v>396</v>
      </c>
      <c r="V11" s="55" t="s">
        <v>396</v>
      </c>
      <c r="W11" s="56" t="s">
        <v>396</v>
      </c>
      <c r="X11" s="56" t="s">
        <v>396</v>
      </c>
      <c r="Y11" s="56" t="s">
        <v>396</v>
      </c>
      <c r="Z11" s="56" t="s">
        <v>396</v>
      </c>
      <c r="AA11" s="57" t="s">
        <v>396</v>
      </c>
      <c r="AB11" s="55" t="s">
        <v>396</v>
      </c>
      <c r="AC11" s="56" t="s">
        <v>396</v>
      </c>
      <c r="AD11" s="56" t="s">
        <v>396</v>
      </c>
      <c r="AE11" s="56" t="s">
        <v>396</v>
      </c>
      <c r="AF11" s="56" t="s">
        <v>396</v>
      </c>
      <c r="AG11" s="57" t="s">
        <v>396</v>
      </c>
      <c r="AH11" s="58" t="s">
        <v>396</v>
      </c>
      <c r="AI11" s="59" t="s">
        <v>396</v>
      </c>
      <c r="AJ11" s="59" t="s">
        <v>396</v>
      </c>
      <c r="AK11" s="59" t="s">
        <v>396</v>
      </c>
      <c r="AL11" s="59" t="s">
        <v>396</v>
      </c>
      <c r="AN11" s="482"/>
      <c r="AO11" s="483"/>
      <c r="AP11" s="483"/>
      <c r="AQ11" s="483"/>
      <c r="AR11" s="483"/>
      <c r="AS11" s="484"/>
      <c r="AT11" s="463"/>
      <c r="AU11" s="463"/>
    </row>
    <row r="12" spans="2:47" ht="15.75">
      <c r="B12" s="477"/>
      <c r="C12" s="477"/>
      <c r="D12" s="478"/>
      <c r="E12" s="450"/>
      <c r="F12" s="454"/>
      <c r="G12" s="454"/>
      <c r="H12" s="454"/>
      <c r="I12" s="449"/>
      <c r="J12" s="55" t="s">
        <v>396</v>
      </c>
      <c r="K12" s="56" t="s">
        <v>396</v>
      </c>
      <c r="L12" s="56" t="s">
        <v>396</v>
      </c>
      <c r="M12" s="56" t="s">
        <v>396</v>
      </c>
      <c r="N12" s="56" t="s">
        <v>396</v>
      </c>
      <c r="O12" s="57" t="s">
        <v>396</v>
      </c>
      <c r="P12" s="55" t="s">
        <v>396</v>
      </c>
      <c r="Q12" s="56" t="s">
        <v>396</v>
      </c>
      <c r="R12" s="56" t="s">
        <v>396</v>
      </c>
      <c r="S12" s="56" t="s">
        <v>396</v>
      </c>
      <c r="T12" s="56" t="s">
        <v>396</v>
      </c>
      <c r="U12" s="57" t="s">
        <v>396</v>
      </c>
      <c r="V12" s="55" t="s">
        <v>396</v>
      </c>
      <c r="W12" s="56" t="s">
        <v>396</v>
      </c>
      <c r="X12" s="56" t="s">
        <v>396</v>
      </c>
      <c r="Y12" s="56" t="s">
        <v>396</v>
      </c>
      <c r="Z12" s="56" t="s">
        <v>396</v>
      </c>
      <c r="AA12" s="57" t="s">
        <v>396</v>
      </c>
      <c r="AB12" s="55" t="s">
        <v>396</v>
      </c>
      <c r="AC12" s="56" t="s">
        <v>396</v>
      </c>
      <c r="AD12" s="56" t="s">
        <v>396</v>
      </c>
      <c r="AE12" s="56" t="s">
        <v>396</v>
      </c>
      <c r="AF12" s="56" t="s">
        <v>396</v>
      </c>
      <c r="AG12" s="57" t="s">
        <v>396</v>
      </c>
      <c r="AH12" s="58" t="s">
        <v>396</v>
      </c>
      <c r="AI12" s="59" t="s">
        <v>396</v>
      </c>
      <c r="AJ12" s="59" t="s">
        <v>396</v>
      </c>
      <c r="AK12" s="59" t="s">
        <v>396</v>
      </c>
      <c r="AL12" s="59" t="s">
        <v>396</v>
      </c>
      <c r="AN12" s="482"/>
      <c r="AO12" s="483"/>
      <c r="AP12" s="483"/>
      <c r="AQ12" s="483"/>
      <c r="AR12" s="483"/>
      <c r="AS12" s="484"/>
      <c r="AT12" s="463"/>
      <c r="AU12" s="463"/>
    </row>
    <row r="13" spans="2:47" ht="15.75">
      <c r="B13" s="477"/>
      <c r="C13" s="477"/>
      <c r="D13" s="478"/>
      <c r="E13" s="450"/>
      <c r="F13" s="454"/>
      <c r="G13" s="454"/>
      <c r="H13" s="454"/>
      <c r="I13" s="449"/>
      <c r="J13" s="55" t="s">
        <v>396</v>
      </c>
      <c r="K13" s="56" t="s">
        <v>396</v>
      </c>
      <c r="L13" s="56" t="s">
        <v>396</v>
      </c>
      <c r="M13" s="56" t="s">
        <v>396</v>
      </c>
      <c r="N13" s="56" t="s">
        <v>396</v>
      </c>
      <c r="O13" s="57" t="s">
        <v>396</v>
      </c>
      <c r="P13" s="55" t="s">
        <v>396</v>
      </c>
      <c r="Q13" s="56" t="s">
        <v>396</v>
      </c>
      <c r="R13" s="56" t="s">
        <v>396</v>
      </c>
      <c r="S13" s="56" t="s">
        <v>396</v>
      </c>
      <c r="T13" s="56" t="s">
        <v>396</v>
      </c>
      <c r="U13" s="57" t="s">
        <v>396</v>
      </c>
      <c r="V13" s="55" t="s">
        <v>396</v>
      </c>
      <c r="W13" s="56" t="s">
        <v>396</v>
      </c>
      <c r="X13" s="56" t="s">
        <v>396</v>
      </c>
      <c r="Y13" s="56" t="s">
        <v>396</v>
      </c>
      <c r="Z13" s="56" t="s">
        <v>396</v>
      </c>
      <c r="AA13" s="57" t="s">
        <v>396</v>
      </c>
      <c r="AB13" s="55" t="s">
        <v>396</v>
      </c>
      <c r="AC13" s="56" t="s">
        <v>396</v>
      </c>
      <c r="AD13" s="56" t="s">
        <v>396</v>
      </c>
      <c r="AE13" s="56" t="s">
        <v>396</v>
      </c>
      <c r="AF13" s="56" t="s">
        <v>396</v>
      </c>
      <c r="AG13" s="57" t="s">
        <v>396</v>
      </c>
      <c r="AH13" s="58" t="s">
        <v>396</v>
      </c>
      <c r="AI13" s="59" t="s">
        <v>396</v>
      </c>
      <c r="AJ13" s="59" t="s">
        <v>396</v>
      </c>
      <c r="AK13" s="59" t="s">
        <v>396</v>
      </c>
      <c r="AL13" s="59" t="s">
        <v>396</v>
      </c>
      <c r="AN13" s="482"/>
      <c r="AO13" s="483"/>
      <c r="AP13" s="483"/>
      <c r="AQ13" s="483"/>
      <c r="AR13" s="483"/>
      <c r="AS13" s="484"/>
      <c r="AT13" s="463"/>
      <c r="AU13" s="463"/>
    </row>
    <row r="14" spans="2:47" ht="5.25" customHeight="1" thickBot="1">
      <c r="B14" s="477"/>
      <c r="C14" s="477"/>
      <c r="D14" s="478"/>
      <c r="E14" s="450"/>
      <c r="F14" s="454"/>
      <c r="G14" s="454"/>
      <c r="H14" s="454"/>
      <c r="I14" s="449"/>
      <c r="J14" s="55" t="s">
        <v>396</v>
      </c>
      <c r="K14" s="56" t="s">
        <v>396</v>
      </c>
      <c r="L14" s="56" t="s">
        <v>396</v>
      </c>
      <c r="M14" s="56" t="s">
        <v>396</v>
      </c>
      <c r="N14" s="56" t="s">
        <v>396</v>
      </c>
      <c r="O14" s="57" t="s">
        <v>396</v>
      </c>
      <c r="P14" s="55" t="s">
        <v>396</v>
      </c>
      <c r="Q14" s="56" t="s">
        <v>396</v>
      </c>
      <c r="R14" s="56" t="s">
        <v>396</v>
      </c>
      <c r="S14" s="56" t="s">
        <v>396</v>
      </c>
      <c r="T14" s="56" t="s">
        <v>396</v>
      </c>
      <c r="U14" s="57" t="s">
        <v>396</v>
      </c>
      <c r="V14" s="55" t="s">
        <v>396</v>
      </c>
      <c r="W14" s="56" t="s">
        <v>396</v>
      </c>
      <c r="X14" s="56" t="s">
        <v>396</v>
      </c>
      <c r="Y14" s="56" t="s">
        <v>396</v>
      </c>
      <c r="Z14" s="56" t="s">
        <v>396</v>
      </c>
      <c r="AA14" s="57" t="s">
        <v>396</v>
      </c>
      <c r="AB14" s="55" t="s">
        <v>396</v>
      </c>
      <c r="AC14" s="56" t="s">
        <v>396</v>
      </c>
      <c r="AD14" s="56" t="s">
        <v>396</v>
      </c>
      <c r="AE14" s="56" t="s">
        <v>396</v>
      </c>
      <c r="AF14" s="56" t="s">
        <v>396</v>
      </c>
      <c r="AG14" s="57" t="s">
        <v>396</v>
      </c>
      <c r="AH14" s="58" t="s">
        <v>396</v>
      </c>
      <c r="AI14" s="59" t="s">
        <v>396</v>
      </c>
      <c r="AJ14" s="59" t="s">
        <v>396</v>
      </c>
      <c r="AK14" s="59" t="s">
        <v>396</v>
      </c>
      <c r="AL14" s="59" t="s">
        <v>396</v>
      </c>
      <c r="AN14" s="482"/>
      <c r="AO14" s="483"/>
      <c r="AP14" s="483"/>
      <c r="AQ14" s="483"/>
      <c r="AR14" s="483"/>
      <c r="AS14" s="484"/>
      <c r="AT14" s="463"/>
      <c r="AU14" s="463"/>
    </row>
    <row r="15" spans="2:47" ht="16.5" hidden="1" thickBot="1">
      <c r="B15" s="477"/>
      <c r="C15" s="477"/>
      <c r="D15" s="478"/>
      <c r="E15" s="450"/>
      <c r="F15" s="454"/>
      <c r="G15" s="454"/>
      <c r="H15" s="454"/>
      <c r="I15" s="449"/>
      <c r="J15" s="55" t="s">
        <v>396</v>
      </c>
      <c r="K15" s="56" t="s">
        <v>396</v>
      </c>
      <c r="L15" s="56" t="s">
        <v>396</v>
      </c>
      <c r="M15" s="56" t="s">
        <v>396</v>
      </c>
      <c r="N15" s="56" t="s">
        <v>396</v>
      </c>
      <c r="O15" s="57" t="s">
        <v>396</v>
      </c>
      <c r="P15" s="55" t="s">
        <v>396</v>
      </c>
      <c r="Q15" s="56" t="s">
        <v>396</v>
      </c>
      <c r="R15" s="56" t="s">
        <v>396</v>
      </c>
      <c r="S15" s="56" t="s">
        <v>396</v>
      </c>
      <c r="T15" s="56" t="s">
        <v>396</v>
      </c>
      <c r="U15" s="57" t="s">
        <v>396</v>
      </c>
      <c r="V15" s="55" t="s">
        <v>396</v>
      </c>
      <c r="W15" s="56" t="s">
        <v>396</v>
      </c>
      <c r="X15" s="56" t="s">
        <v>396</v>
      </c>
      <c r="Y15" s="56" t="s">
        <v>396</v>
      </c>
      <c r="Z15" s="56" t="s">
        <v>396</v>
      </c>
      <c r="AA15" s="57" t="s">
        <v>396</v>
      </c>
      <c r="AB15" s="55" t="s">
        <v>396</v>
      </c>
      <c r="AC15" s="56" t="s">
        <v>396</v>
      </c>
      <c r="AD15" s="56" t="s">
        <v>396</v>
      </c>
      <c r="AE15" s="56" t="s">
        <v>396</v>
      </c>
      <c r="AF15" s="56" t="s">
        <v>396</v>
      </c>
      <c r="AG15" s="57" t="s">
        <v>396</v>
      </c>
      <c r="AH15" s="58" t="s">
        <v>396</v>
      </c>
      <c r="AI15" s="59" t="s">
        <v>396</v>
      </c>
      <c r="AJ15" s="59" t="s">
        <v>396</v>
      </c>
      <c r="AK15" s="59" t="s">
        <v>396</v>
      </c>
      <c r="AL15" s="59" t="s">
        <v>396</v>
      </c>
      <c r="AN15" s="482"/>
      <c r="AO15" s="483"/>
      <c r="AP15" s="483"/>
      <c r="AQ15" s="483"/>
      <c r="AR15" s="483"/>
      <c r="AS15" s="484"/>
      <c r="AT15" s="36"/>
      <c r="AU15" s="36"/>
    </row>
    <row r="16" spans="2:47" ht="16.5" hidden="1" thickBot="1">
      <c r="B16" s="477"/>
      <c r="C16" s="477"/>
      <c r="D16" s="478"/>
      <c r="E16" s="450"/>
      <c r="F16" s="454"/>
      <c r="G16" s="454"/>
      <c r="H16" s="454"/>
      <c r="I16" s="449"/>
      <c r="J16" s="55" t="s">
        <v>396</v>
      </c>
      <c r="K16" s="56" t="s">
        <v>396</v>
      </c>
      <c r="L16" s="56" t="s">
        <v>396</v>
      </c>
      <c r="M16" s="56" t="s">
        <v>396</v>
      </c>
      <c r="N16" s="56" t="s">
        <v>396</v>
      </c>
      <c r="O16" s="57" t="s">
        <v>396</v>
      </c>
      <c r="P16" s="55" t="s">
        <v>396</v>
      </c>
      <c r="Q16" s="56" t="s">
        <v>396</v>
      </c>
      <c r="R16" s="56" t="s">
        <v>396</v>
      </c>
      <c r="S16" s="56" t="s">
        <v>396</v>
      </c>
      <c r="T16" s="56" t="s">
        <v>396</v>
      </c>
      <c r="U16" s="57" t="s">
        <v>396</v>
      </c>
      <c r="V16" s="55" t="s">
        <v>396</v>
      </c>
      <c r="W16" s="56" t="s">
        <v>396</v>
      </c>
      <c r="X16" s="56" t="s">
        <v>396</v>
      </c>
      <c r="Y16" s="56" t="s">
        <v>396</v>
      </c>
      <c r="Z16" s="56" t="s">
        <v>396</v>
      </c>
      <c r="AA16" s="57" t="s">
        <v>396</v>
      </c>
      <c r="AB16" s="55" t="s">
        <v>396</v>
      </c>
      <c r="AC16" s="56" t="s">
        <v>396</v>
      </c>
      <c r="AD16" s="56" t="s">
        <v>396</v>
      </c>
      <c r="AE16" s="56" t="s">
        <v>396</v>
      </c>
      <c r="AF16" s="56" t="s">
        <v>396</v>
      </c>
      <c r="AG16" s="57" t="s">
        <v>396</v>
      </c>
      <c r="AH16" s="58" t="s">
        <v>396</v>
      </c>
      <c r="AI16" s="59" t="s">
        <v>396</v>
      </c>
      <c r="AJ16" s="59" t="s">
        <v>396</v>
      </c>
      <c r="AK16" s="59" t="s">
        <v>396</v>
      </c>
      <c r="AL16" s="59" t="s">
        <v>396</v>
      </c>
      <c r="AN16" s="482"/>
      <c r="AO16" s="483"/>
      <c r="AP16" s="483"/>
      <c r="AQ16" s="483"/>
      <c r="AR16" s="483"/>
      <c r="AS16" s="484"/>
      <c r="AT16" s="36"/>
      <c r="AU16" s="36"/>
    </row>
    <row r="17" spans="2:47" ht="16.5" hidden="1" thickBot="1">
      <c r="B17" s="477"/>
      <c r="C17" s="477"/>
      <c r="D17" s="478"/>
      <c r="E17" s="451"/>
      <c r="F17" s="452"/>
      <c r="G17" s="452"/>
      <c r="H17" s="452"/>
      <c r="I17" s="453"/>
      <c r="J17" s="60" t="s">
        <v>396</v>
      </c>
      <c r="K17" s="61" t="s">
        <v>396</v>
      </c>
      <c r="L17" s="61" t="s">
        <v>396</v>
      </c>
      <c r="M17" s="61" t="s">
        <v>396</v>
      </c>
      <c r="N17" s="61" t="s">
        <v>396</v>
      </c>
      <c r="O17" s="62" t="s">
        <v>396</v>
      </c>
      <c r="P17" s="55" t="s">
        <v>396</v>
      </c>
      <c r="Q17" s="56" t="s">
        <v>396</v>
      </c>
      <c r="R17" s="56" t="s">
        <v>396</v>
      </c>
      <c r="S17" s="56" t="s">
        <v>396</v>
      </c>
      <c r="T17" s="56" t="s">
        <v>396</v>
      </c>
      <c r="U17" s="57" t="s">
        <v>396</v>
      </c>
      <c r="V17" s="60" t="s">
        <v>396</v>
      </c>
      <c r="W17" s="61" t="s">
        <v>396</v>
      </c>
      <c r="X17" s="61" t="s">
        <v>396</v>
      </c>
      <c r="Y17" s="61" t="s">
        <v>396</v>
      </c>
      <c r="Z17" s="61" t="s">
        <v>396</v>
      </c>
      <c r="AA17" s="62" t="s">
        <v>396</v>
      </c>
      <c r="AB17" s="55" t="s">
        <v>396</v>
      </c>
      <c r="AC17" s="56" t="s">
        <v>396</v>
      </c>
      <c r="AD17" s="56" t="s">
        <v>396</v>
      </c>
      <c r="AE17" s="56" t="s">
        <v>396</v>
      </c>
      <c r="AF17" s="56" t="s">
        <v>396</v>
      </c>
      <c r="AG17" s="57" t="s">
        <v>396</v>
      </c>
      <c r="AH17" s="63" t="s">
        <v>396</v>
      </c>
      <c r="AI17" s="64" t="s">
        <v>396</v>
      </c>
      <c r="AJ17" s="64" t="s">
        <v>396</v>
      </c>
      <c r="AK17" s="64" t="s">
        <v>396</v>
      </c>
      <c r="AL17" s="64" t="s">
        <v>396</v>
      </c>
      <c r="AN17" s="485"/>
      <c r="AO17" s="486"/>
      <c r="AP17" s="486"/>
      <c r="AQ17" s="486"/>
      <c r="AR17" s="486"/>
      <c r="AS17" s="487"/>
      <c r="AT17" s="36"/>
      <c r="AU17" s="36"/>
    </row>
    <row r="18" spans="2:47" ht="15.75" customHeight="1">
      <c r="B18" s="477"/>
      <c r="C18" s="477"/>
      <c r="D18" s="478"/>
      <c r="E18" s="444" t="s">
        <v>161</v>
      </c>
      <c r="F18" s="445"/>
      <c r="G18" s="445"/>
      <c r="H18" s="445"/>
      <c r="I18" s="445"/>
      <c r="J18" s="178" t="s">
        <v>396</v>
      </c>
      <c r="K18" s="179" t="s">
        <v>396</v>
      </c>
      <c r="L18" s="179" t="s">
        <v>396</v>
      </c>
      <c r="M18" s="179" t="s">
        <v>396</v>
      </c>
      <c r="N18" s="179" t="s">
        <v>396</v>
      </c>
      <c r="O18" s="180" t="s">
        <v>396</v>
      </c>
      <c r="P18" s="178" t="s">
        <v>396</v>
      </c>
      <c r="Q18" s="179" t="s">
        <v>396</v>
      </c>
      <c r="R18" s="65" t="s">
        <v>396</v>
      </c>
      <c r="S18" s="65" t="s">
        <v>396</v>
      </c>
      <c r="T18" s="65" t="s">
        <v>396</v>
      </c>
      <c r="U18" s="66" t="s">
        <v>396</v>
      </c>
      <c r="V18" s="50" t="s">
        <v>396</v>
      </c>
      <c r="W18" s="51" t="s">
        <v>396</v>
      </c>
      <c r="X18" s="51" t="s">
        <v>396</v>
      </c>
      <c r="Y18" s="51" t="s">
        <v>396</v>
      </c>
      <c r="Z18" s="51" t="s">
        <v>396</v>
      </c>
      <c r="AA18" s="52" t="s">
        <v>396</v>
      </c>
      <c r="AB18" s="50" t="s">
        <v>396</v>
      </c>
      <c r="AC18" s="51" t="s">
        <v>396</v>
      </c>
      <c r="AD18" s="51" t="s">
        <v>396</v>
      </c>
      <c r="AE18" s="51" t="s">
        <v>396</v>
      </c>
      <c r="AF18" s="51" t="s">
        <v>396</v>
      </c>
      <c r="AG18" s="52" t="s">
        <v>396</v>
      </c>
      <c r="AH18" s="53" t="s">
        <v>396</v>
      </c>
      <c r="AI18" s="54" t="s">
        <v>396</v>
      </c>
      <c r="AJ18" s="54" t="s">
        <v>396</v>
      </c>
      <c r="AK18" s="54" t="s">
        <v>396</v>
      </c>
      <c r="AL18" s="54" t="s">
        <v>396</v>
      </c>
      <c r="AN18" s="488" t="s">
        <v>162</v>
      </c>
      <c r="AO18" s="489"/>
      <c r="AP18" s="489"/>
      <c r="AQ18" s="489"/>
      <c r="AR18" s="489"/>
      <c r="AS18" s="489"/>
      <c r="AT18" s="494" t="s">
        <v>398</v>
      </c>
      <c r="AU18" s="495"/>
    </row>
    <row r="19" spans="2:47" ht="15.75" customHeight="1">
      <c r="B19" s="477"/>
      <c r="C19" s="477"/>
      <c r="D19" s="478"/>
      <c r="E19" s="447"/>
      <c r="F19" s="454"/>
      <c r="G19" s="454"/>
      <c r="H19" s="454"/>
      <c r="I19" s="454"/>
      <c r="J19" s="181" t="s">
        <v>396</v>
      </c>
      <c r="K19" s="182" t="s">
        <v>396</v>
      </c>
      <c r="L19" s="182" t="s">
        <v>396</v>
      </c>
      <c r="M19" s="182" t="s">
        <v>396</v>
      </c>
      <c r="N19" s="182" t="s">
        <v>396</v>
      </c>
      <c r="O19" s="183" t="s">
        <v>396</v>
      </c>
      <c r="P19" s="181" t="s">
        <v>396</v>
      </c>
      <c r="Q19" s="182" t="s">
        <v>396</v>
      </c>
      <c r="R19" s="68" t="s">
        <v>396</v>
      </c>
      <c r="S19" s="68" t="s">
        <v>396</v>
      </c>
      <c r="T19" s="68" t="s">
        <v>396</v>
      </c>
      <c r="U19" s="69" t="s">
        <v>396</v>
      </c>
      <c r="V19" s="55" t="s">
        <v>396</v>
      </c>
      <c r="W19" s="56" t="s">
        <v>396</v>
      </c>
      <c r="X19" s="56" t="s">
        <v>396</v>
      </c>
      <c r="Y19" s="56" t="s">
        <v>396</v>
      </c>
      <c r="Z19" s="56" t="s">
        <v>396</v>
      </c>
      <c r="AA19" s="57" t="s">
        <v>396</v>
      </c>
      <c r="AB19" s="55" t="s">
        <v>396</v>
      </c>
      <c r="AC19" s="56" t="s">
        <v>396</v>
      </c>
      <c r="AD19" s="56" t="s">
        <v>396</v>
      </c>
      <c r="AE19" s="56" t="s">
        <v>396</v>
      </c>
      <c r="AF19" s="56" t="s">
        <v>396</v>
      </c>
      <c r="AG19" s="57" t="s">
        <v>396</v>
      </c>
      <c r="AH19" s="58" t="s">
        <v>396</v>
      </c>
      <c r="AI19" s="59" t="s">
        <v>396</v>
      </c>
      <c r="AJ19" s="59" t="s">
        <v>396</v>
      </c>
      <c r="AK19" s="59" t="s">
        <v>396</v>
      </c>
      <c r="AL19" s="59" t="s">
        <v>396</v>
      </c>
      <c r="AN19" s="490"/>
      <c r="AO19" s="491"/>
      <c r="AP19" s="491"/>
      <c r="AQ19" s="491"/>
      <c r="AR19" s="491"/>
      <c r="AS19" s="491"/>
      <c r="AT19" s="496"/>
      <c r="AU19" s="497"/>
    </row>
    <row r="20" spans="2:47" ht="15.75" customHeight="1">
      <c r="B20" s="477"/>
      <c r="C20" s="477"/>
      <c r="D20" s="478"/>
      <c r="E20" s="450"/>
      <c r="F20" s="454"/>
      <c r="G20" s="454"/>
      <c r="H20" s="454"/>
      <c r="I20" s="454"/>
      <c r="J20" s="181" t="s">
        <v>396</v>
      </c>
      <c r="K20" s="182" t="s">
        <v>396</v>
      </c>
      <c r="L20" s="182" t="s">
        <v>396</v>
      </c>
      <c r="M20" s="182" t="s">
        <v>396</v>
      </c>
      <c r="N20" s="182" t="s">
        <v>396</v>
      </c>
      <c r="O20" s="183" t="s">
        <v>396</v>
      </c>
      <c r="P20" s="181" t="s">
        <v>396</v>
      </c>
      <c r="Q20" s="182" t="s">
        <v>396</v>
      </c>
      <c r="R20" s="68" t="s">
        <v>396</v>
      </c>
      <c r="S20" s="68" t="s">
        <v>396</v>
      </c>
      <c r="T20" s="68" t="s">
        <v>396</v>
      </c>
      <c r="U20" s="69" t="s">
        <v>396</v>
      </c>
      <c r="V20" s="55" t="s">
        <v>396</v>
      </c>
      <c r="W20" s="56" t="s">
        <v>396</v>
      </c>
      <c r="X20" s="56" t="s">
        <v>396</v>
      </c>
      <c r="Y20" s="56" t="s">
        <v>396</v>
      </c>
      <c r="Z20" s="56" t="s">
        <v>396</v>
      </c>
      <c r="AA20" s="57" t="s">
        <v>396</v>
      </c>
      <c r="AB20" s="55" t="s">
        <v>396</v>
      </c>
      <c r="AC20" s="56" t="s">
        <v>396</v>
      </c>
      <c r="AD20" s="56" t="s">
        <v>396</v>
      </c>
      <c r="AE20" s="56" t="s">
        <v>396</v>
      </c>
      <c r="AF20" s="56" t="s">
        <v>396</v>
      </c>
      <c r="AG20" s="57" t="s">
        <v>396</v>
      </c>
      <c r="AH20" s="58" t="s">
        <v>396</v>
      </c>
      <c r="AI20" s="59" t="s">
        <v>396</v>
      </c>
      <c r="AJ20" s="59" t="s">
        <v>396</v>
      </c>
      <c r="AK20" s="59" t="s">
        <v>396</v>
      </c>
      <c r="AL20" s="59" t="s">
        <v>396</v>
      </c>
      <c r="AN20" s="490"/>
      <c r="AO20" s="491"/>
      <c r="AP20" s="491"/>
      <c r="AQ20" s="491"/>
      <c r="AR20" s="491"/>
      <c r="AS20" s="491"/>
      <c r="AT20" s="496"/>
      <c r="AU20" s="497"/>
    </row>
    <row r="21" spans="2:47" ht="15.75" customHeight="1">
      <c r="B21" s="477"/>
      <c r="C21" s="477"/>
      <c r="D21" s="478"/>
      <c r="E21" s="450"/>
      <c r="F21" s="454"/>
      <c r="G21" s="454"/>
      <c r="H21" s="454"/>
      <c r="I21" s="454"/>
      <c r="J21" s="181" t="s">
        <v>396</v>
      </c>
      <c r="K21" s="182" t="s">
        <v>396</v>
      </c>
      <c r="L21" s="182" t="s">
        <v>396</v>
      </c>
      <c r="M21" s="182" t="s">
        <v>396</v>
      </c>
      <c r="N21" s="182" t="s">
        <v>396</v>
      </c>
      <c r="O21" s="183" t="s">
        <v>396</v>
      </c>
      <c r="P21" s="181" t="s">
        <v>396</v>
      </c>
      <c r="Q21" s="182" t="s">
        <v>396</v>
      </c>
      <c r="R21" s="68" t="s">
        <v>396</v>
      </c>
      <c r="S21" s="68" t="s">
        <v>396</v>
      </c>
      <c r="T21" s="68" t="s">
        <v>396</v>
      </c>
      <c r="U21" s="69" t="s">
        <v>396</v>
      </c>
      <c r="V21" s="55" t="s">
        <v>396</v>
      </c>
      <c r="W21" s="56" t="s">
        <v>396</v>
      </c>
      <c r="X21" s="56" t="s">
        <v>396</v>
      </c>
      <c r="Y21" s="56" t="s">
        <v>396</v>
      </c>
      <c r="Z21" s="56" t="s">
        <v>396</v>
      </c>
      <c r="AA21" s="57" t="s">
        <v>396</v>
      </c>
      <c r="AB21" s="55" t="s">
        <v>396</v>
      </c>
      <c r="AC21" s="56" t="s">
        <v>396</v>
      </c>
      <c r="AD21" s="56" t="s">
        <v>396</v>
      </c>
      <c r="AE21" s="56" t="s">
        <v>396</v>
      </c>
      <c r="AF21" s="56" t="s">
        <v>396</v>
      </c>
      <c r="AG21" s="57" t="s">
        <v>396</v>
      </c>
      <c r="AH21" s="58" t="s">
        <v>396</v>
      </c>
      <c r="AI21" s="59" t="s">
        <v>396</v>
      </c>
      <c r="AJ21" s="59" t="s">
        <v>396</v>
      </c>
      <c r="AK21" s="59" t="s">
        <v>396</v>
      </c>
      <c r="AL21" s="59" t="s">
        <v>396</v>
      </c>
      <c r="AN21" s="490"/>
      <c r="AO21" s="491"/>
      <c r="AP21" s="491"/>
      <c r="AQ21" s="491"/>
      <c r="AR21" s="491"/>
      <c r="AS21" s="491"/>
      <c r="AT21" s="496"/>
      <c r="AU21" s="497"/>
    </row>
    <row r="22" spans="2:47" ht="15.75" customHeight="1">
      <c r="B22" s="477"/>
      <c r="C22" s="477"/>
      <c r="D22" s="478"/>
      <c r="E22" s="450"/>
      <c r="F22" s="454"/>
      <c r="G22" s="454"/>
      <c r="H22" s="454"/>
      <c r="I22" s="454"/>
      <c r="J22" s="181" t="s">
        <v>396</v>
      </c>
      <c r="K22" s="182" t="s">
        <v>396</v>
      </c>
      <c r="L22" s="182" t="s">
        <v>396</v>
      </c>
      <c r="M22" s="182" t="s">
        <v>396</v>
      </c>
      <c r="N22" s="182" t="s">
        <v>396</v>
      </c>
      <c r="O22" s="183" t="s">
        <v>396</v>
      </c>
      <c r="P22" s="181" t="s">
        <v>396</v>
      </c>
      <c r="Q22" s="182" t="s">
        <v>396</v>
      </c>
      <c r="R22" s="68" t="s">
        <v>396</v>
      </c>
      <c r="S22" s="68" t="s">
        <v>396</v>
      </c>
      <c r="T22" s="68" t="s">
        <v>396</v>
      </c>
      <c r="U22" s="69" t="s">
        <v>396</v>
      </c>
      <c r="V22" s="55" t="s">
        <v>396</v>
      </c>
      <c r="W22" s="56" t="s">
        <v>396</v>
      </c>
      <c r="X22" s="56" t="s">
        <v>396</v>
      </c>
      <c r="Y22" s="56" t="s">
        <v>396</v>
      </c>
      <c r="Z22" s="56" t="s">
        <v>396</v>
      </c>
      <c r="AA22" s="57" t="s">
        <v>396</v>
      </c>
      <c r="AB22" s="55" t="s">
        <v>396</v>
      </c>
      <c r="AC22" s="56" t="s">
        <v>396</v>
      </c>
      <c r="AD22" s="56" t="s">
        <v>396</v>
      </c>
      <c r="AE22" s="56" t="s">
        <v>396</v>
      </c>
      <c r="AF22" s="56" t="s">
        <v>396</v>
      </c>
      <c r="AG22" s="57" t="s">
        <v>396</v>
      </c>
      <c r="AH22" s="58" t="s">
        <v>396</v>
      </c>
      <c r="AI22" s="59" t="s">
        <v>396</v>
      </c>
      <c r="AJ22" s="59" t="s">
        <v>396</v>
      </c>
      <c r="AK22" s="59" t="s">
        <v>396</v>
      </c>
      <c r="AL22" s="59" t="s">
        <v>396</v>
      </c>
      <c r="AN22" s="490"/>
      <c r="AO22" s="491"/>
      <c r="AP22" s="491"/>
      <c r="AQ22" s="491"/>
      <c r="AR22" s="491"/>
      <c r="AS22" s="491"/>
      <c r="AT22" s="496"/>
      <c r="AU22" s="497"/>
    </row>
    <row r="23" spans="2:47" ht="0.75" customHeight="1">
      <c r="B23" s="477"/>
      <c r="C23" s="477"/>
      <c r="D23" s="478"/>
      <c r="E23" s="450"/>
      <c r="F23" s="454"/>
      <c r="G23" s="454"/>
      <c r="H23" s="454"/>
      <c r="I23" s="454"/>
      <c r="J23" s="181" t="s">
        <v>396</v>
      </c>
      <c r="K23" s="182" t="s">
        <v>396</v>
      </c>
      <c r="L23" s="182" t="s">
        <v>396</v>
      </c>
      <c r="M23" s="182" t="s">
        <v>396</v>
      </c>
      <c r="N23" s="182" t="s">
        <v>396</v>
      </c>
      <c r="O23" s="183" t="s">
        <v>396</v>
      </c>
      <c r="P23" s="181" t="s">
        <v>396</v>
      </c>
      <c r="Q23" s="182" t="s">
        <v>396</v>
      </c>
      <c r="R23" s="68" t="s">
        <v>396</v>
      </c>
      <c r="S23" s="68" t="s">
        <v>396</v>
      </c>
      <c r="T23" s="68" t="s">
        <v>396</v>
      </c>
      <c r="U23" s="69" t="s">
        <v>396</v>
      </c>
      <c r="V23" s="55" t="s">
        <v>396</v>
      </c>
      <c r="W23" s="56" t="s">
        <v>396</v>
      </c>
      <c r="X23" s="56" t="s">
        <v>396</v>
      </c>
      <c r="Y23" s="56" t="s">
        <v>396</v>
      </c>
      <c r="Z23" s="56" t="s">
        <v>396</v>
      </c>
      <c r="AA23" s="57" t="s">
        <v>396</v>
      </c>
      <c r="AB23" s="55" t="s">
        <v>396</v>
      </c>
      <c r="AC23" s="56" t="s">
        <v>396</v>
      </c>
      <c r="AD23" s="56" t="s">
        <v>396</v>
      </c>
      <c r="AE23" s="56" t="s">
        <v>396</v>
      </c>
      <c r="AF23" s="56" t="s">
        <v>396</v>
      </c>
      <c r="AG23" s="57" t="s">
        <v>396</v>
      </c>
      <c r="AH23" s="58" t="s">
        <v>396</v>
      </c>
      <c r="AI23" s="59" t="s">
        <v>396</v>
      </c>
      <c r="AJ23" s="59" t="s">
        <v>396</v>
      </c>
      <c r="AK23" s="59" t="s">
        <v>396</v>
      </c>
      <c r="AL23" s="59" t="s">
        <v>396</v>
      </c>
      <c r="AN23" s="490"/>
      <c r="AO23" s="491"/>
      <c r="AP23" s="491"/>
      <c r="AQ23" s="491"/>
      <c r="AR23" s="491"/>
      <c r="AS23" s="491"/>
      <c r="AT23" s="496"/>
      <c r="AU23" s="497"/>
    </row>
    <row r="24" spans="2:47" ht="15.75" hidden="1" customHeight="1">
      <c r="B24" s="477"/>
      <c r="C24" s="477"/>
      <c r="D24" s="478"/>
      <c r="E24" s="450"/>
      <c r="F24" s="454"/>
      <c r="G24" s="454"/>
      <c r="H24" s="454"/>
      <c r="I24" s="454"/>
      <c r="J24" s="181" t="s">
        <v>396</v>
      </c>
      <c r="K24" s="182" t="s">
        <v>396</v>
      </c>
      <c r="L24" s="182" t="s">
        <v>396</v>
      </c>
      <c r="M24" s="182" t="s">
        <v>396</v>
      </c>
      <c r="N24" s="182" t="s">
        <v>396</v>
      </c>
      <c r="O24" s="183" t="s">
        <v>396</v>
      </c>
      <c r="P24" s="181" t="s">
        <v>396</v>
      </c>
      <c r="Q24" s="182" t="s">
        <v>396</v>
      </c>
      <c r="R24" s="68" t="s">
        <v>396</v>
      </c>
      <c r="S24" s="68" t="s">
        <v>396</v>
      </c>
      <c r="T24" s="68" t="s">
        <v>396</v>
      </c>
      <c r="U24" s="69" t="s">
        <v>396</v>
      </c>
      <c r="V24" s="55" t="s">
        <v>396</v>
      </c>
      <c r="W24" s="56" t="s">
        <v>396</v>
      </c>
      <c r="X24" s="56" t="s">
        <v>396</v>
      </c>
      <c r="Y24" s="56" t="s">
        <v>396</v>
      </c>
      <c r="Z24" s="56" t="s">
        <v>396</v>
      </c>
      <c r="AA24" s="57" t="s">
        <v>396</v>
      </c>
      <c r="AB24" s="55" t="s">
        <v>396</v>
      </c>
      <c r="AC24" s="56" t="s">
        <v>396</v>
      </c>
      <c r="AD24" s="56" t="s">
        <v>396</v>
      </c>
      <c r="AE24" s="56" t="s">
        <v>396</v>
      </c>
      <c r="AF24" s="56" t="s">
        <v>396</v>
      </c>
      <c r="AG24" s="57" t="s">
        <v>396</v>
      </c>
      <c r="AH24" s="58" t="s">
        <v>396</v>
      </c>
      <c r="AI24" s="59" t="s">
        <v>396</v>
      </c>
      <c r="AJ24" s="59" t="s">
        <v>396</v>
      </c>
      <c r="AK24" s="59" t="s">
        <v>396</v>
      </c>
      <c r="AL24" s="59" t="s">
        <v>396</v>
      </c>
      <c r="AN24" s="490"/>
      <c r="AO24" s="491"/>
      <c r="AP24" s="491"/>
      <c r="AQ24" s="491"/>
      <c r="AR24" s="491"/>
      <c r="AS24" s="491"/>
      <c r="AT24" s="496"/>
      <c r="AU24" s="497"/>
    </row>
    <row r="25" spans="2:47" ht="15.75" hidden="1" customHeight="1" thickBot="1">
      <c r="B25" s="477"/>
      <c r="C25" s="477"/>
      <c r="D25" s="478"/>
      <c r="E25" s="450"/>
      <c r="F25" s="454"/>
      <c r="G25" s="454"/>
      <c r="H25" s="454"/>
      <c r="I25" s="454"/>
      <c r="J25" s="181" t="s">
        <v>396</v>
      </c>
      <c r="K25" s="182" t="s">
        <v>396</v>
      </c>
      <c r="L25" s="182" t="s">
        <v>396</v>
      </c>
      <c r="M25" s="182" t="s">
        <v>396</v>
      </c>
      <c r="N25" s="182" t="s">
        <v>396</v>
      </c>
      <c r="O25" s="183" t="s">
        <v>396</v>
      </c>
      <c r="P25" s="181" t="s">
        <v>396</v>
      </c>
      <c r="Q25" s="182" t="s">
        <v>396</v>
      </c>
      <c r="R25" s="68" t="s">
        <v>396</v>
      </c>
      <c r="S25" s="68" t="s">
        <v>396</v>
      </c>
      <c r="T25" s="68" t="s">
        <v>396</v>
      </c>
      <c r="U25" s="69" t="s">
        <v>396</v>
      </c>
      <c r="V25" s="55" t="s">
        <v>396</v>
      </c>
      <c r="W25" s="56" t="s">
        <v>396</v>
      </c>
      <c r="X25" s="56" t="s">
        <v>396</v>
      </c>
      <c r="Y25" s="56" t="s">
        <v>396</v>
      </c>
      <c r="Z25" s="56" t="s">
        <v>396</v>
      </c>
      <c r="AA25" s="57" t="s">
        <v>396</v>
      </c>
      <c r="AB25" s="55" t="s">
        <v>396</v>
      </c>
      <c r="AC25" s="56" t="s">
        <v>396</v>
      </c>
      <c r="AD25" s="56" t="s">
        <v>396</v>
      </c>
      <c r="AE25" s="56" t="s">
        <v>396</v>
      </c>
      <c r="AF25" s="56" t="s">
        <v>396</v>
      </c>
      <c r="AG25" s="57" t="s">
        <v>396</v>
      </c>
      <c r="AH25" s="58" t="s">
        <v>396</v>
      </c>
      <c r="AI25" s="59" t="s">
        <v>396</v>
      </c>
      <c r="AJ25" s="59" t="s">
        <v>396</v>
      </c>
      <c r="AK25" s="59" t="s">
        <v>396</v>
      </c>
      <c r="AL25" s="59" t="s">
        <v>396</v>
      </c>
      <c r="AN25" s="490"/>
      <c r="AO25" s="491"/>
      <c r="AP25" s="491"/>
      <c r="AQ25" s="491"/>
      <c r="AR25" s="491"/>
      <c r="AS25" s="491"/>
      <c r="AT25" s="496"/>
      <c r="AU25" s="497"/>
    </row>
    <row r="26" spans="2:47" ht="15.75" hidden="1" customHeight="1" thickBot="1">
      <c r="B26" s="477"/>
      <c r="C26" s="477"/>
      <c r="D26" s="478"/>
      <c r="E26" s="450"/>
      <c r="F26" s="454"/>
      <c r="G26" s="454"/>
      <c r="H26" s="454"/>
      <c r="I26" s="454"/>
      <c r="J26" s="181" t="s">
        <v>396</v>
      </c>
      <c r="K26" s="182" t="s">
        <v>396</v>
      </c>
      <c r="L26" s="182" t="s">
        <v>396</v>
      </c>
      <c r="M26" s="182" t="s">
        <v>396</v>
      </c>
      <c r="N26" s="182" t="s">
        <v>396</v>
      </c>
      <c r="O26" s="183" t="s">
        <v>396</v>
      </c>
      <c r="P26" s="181" t="s">
        <v>396</v>
      </c>
      <c r="Q26" s="182" t="s">
        <v>396</v>
      </c>
      <c r="R26" s="68" t="s">
        <v>396</v>
      </c>
      <c r="S26" s="68" t="s">
        <v>396</v>
      </c>
      <c r="T26" s="68" t="s">
        <v>396</v>
      </c>
      <c r="U26" s="69" t="s">
        <v>396</v>
      </c>
      <c r="V26" s="55" t="s">
        <v>396</v>
      </c>
      <c r="W26" s="56" t="s">
        <v>396</v>
      </c>
      <c r="X26" s="56" t="s">
        <v>396</v>
      </c>
      <c r="Y26" s="56" t="s">
        <v>396</v>
      </c>
      <c r="Z26" s="56" t="s">
        <v>396</v>
      </c>
      <c r="AA26" s="57" t="s">
        <v>396</v>
      </c>
      <c r="AB26" s="55" t="s">
        <v>396</v>
      </c>
      <c r="AC26" s="56" t="s">
        <v>396</v>
      </c>
      <c r="AD26" s="56" t="s">
        <v>396</v>
      </c>
      <c r="AE26" s="56" t="s">
        <v>396</v>
      </c>
      <c r="AF26" s="56" t="s">
        <v>396</v>
      </c>
      <c r="AG26" s="57" t="s">
        <v>396</v>
      </c>
      <c r="AH26" s="58" t="s">
        <v>396</v>
      </c>
      <c r="AI26" s="59" t="s">
        <v>396</v>
      </c>
      <c r="AJ26" s="59" t="s">
        <v>396</v>
      </c>
      <c r="AK26" s="59" t="s">
        <v>396</v>
      </c>
      <c r="AL26" s="59" t="s">
        <v>396</v>
      </c>
      <c r="AN26" s="490"/>
      <c r="AO26" s="491"/>
      <c r="AP26" s="491"/>
      <c r="AQ26" s="491"/>
      <c r="AR26" s="491"/>
      <c r="AS26" s="491"/>
      <c r="AT26" s="496"/>
      <c r="AU26" s="497"/>
    </row>
    <row r="27" spans="2:47" ht="21" customHeight="1" thickBot="1">
      <c r="B27" s="477"/>
      <c r="C27" s="477"/>
      <c r="D27" s="478"/>
      <c r="E27" s="451"/>
      <c r="F27" s="452"/>
      <c r="G27" s="452"/>
      <c r="H27" s="452"/>
      <c r="I27" s="452"/>
      <c r="J27" s="184" t="s">
        <v>396</v>
      </c>
      <c r="K27" s="185" t="s">
        <v>396</v>
      </c>
      <c r="L27" s="185" t="s">
        <v>396</v>
      </c>
      <c r="M27" s="185" t="s">
        <v>396</v>
      </c>
      <c r="N27" s="185" t="s">
        <v>396</v>
      </c>
      <c r="O27" s="186" t="s">
        <v>396</v>
      </c>
      <c r="P27" s="184" t="s">
        <v>396</v>
      </c>
      <c r="Q27" s="185" t="s">
        <v>396</v>
      </c>
      <c r="R27" s="71" t="s">
        <v>396</v>
      </c>
      <c r="S27" s="71" t="s">
        <v>396</v>
      </c>
      <c r="T27" s="71" t="s">
        <v>396</v>
      </c>
      <c r="U27" s="72" t="s">
        <v>396</v>
      </c>
      <c r="V27" s="60" t="s">
        <v>396</v>
      </c>
      <c r="W27" s="61" t="s">
        <v>396</v>
      </c>
      <c r="X27" s="61" t="s">
        <v>396</v>
      </c>
      <c r="Y27" s="61" t="s">
        <v>396</v>
      </c>
      <c r="Z27" s="61" t="s">
        <v>396</v>
      </c>
      <c r="AA27" s="62" t="s">
        <v>396</v>
      </c>
      <c r="AB27" s="60" t="s">
        <v>396</v>
      </c>
      <c r="AC27" s="61" t="s">
        <v>396</v>
      </c>
      <c r="AD27" s="61" t="s">
        <v>396</v>
      </c>
      <c r="AE27" s="61" t="s">
        <v>396</v>
      </c>
      <c r="AF27" s="61" t="s">
        <v>396</v>
      </c>
      <c r="AG27" s="62" t="s">
        <v>396</v>
      </c>
      <c r="AH27" s="63" t="s">
        <v>396</v>
      </c>
      <c r="AI27" s="64" t="s">
        <v>396</v>
      </c>
      <c r="AJ27" s="64" t="s">
        <v>396</v>
      </c>
      <c r="AK27" s="64" t="s">
        <v>396</v>
      </c>
      <c r="AL27" s="64" t="s">
        <v>396</v>
      </c>
      <c r="AN27" s="492"/>
      <c r="AO27" s="493"/>
      <c r="AP27" s="493"/>
      <c r="AQ27" s="493"/>
      <c r="AR27" s="493"/>
      <c r="AS27" s="493"/>
      <c r="AT27" s="498"/>
      <c r="AU27" s="499"/>
    </row>
    <row r="28" spans="2:47" ht="15.75" customHeight="1">
      <c r="B28" s="477"/>
      <c r="C28" s="477"/>
      <c r="D28" s="478"/>
      <c r="E28" s="444" t="s">
        <v>163</v>
      </c>
      <c r="F28" s="445"/>
      <c r="G28" s="445"/>
      <c r="H28" s="445"/>
      <c r="I28" s="446"/>
      <c r="J28" s="178" t="s">
        <v>396</v>
      </c>
      <c r="K28" s="179" t="s">
        <v>396</v>
      </c>
      <c r="L28" s="179" t="s">
        <v>396</v>
      </c>
      <c r="M28" s="179" t="s">
        <v>396</v>
      </c>
      <c r="N28" s="179" t="s">
        <v>396</v>
      </c>
      <c r="O28" s="180" t="s">
        <v>396</v>
      </c>
      <c r="P28" s="178" t="s">
        <v>396</v>
      </c>
      <c r="Q28" s="179" t="s">
        <v>396</v>
      </c>
      <c r="R28" s="179" t="s">
        <v>396</v>
      </c>
      <c r="S28" s="179" t="s">
        <v>396</v>
      </c>
      <c r="T28" s="179" t="s">
        <v>396</v>
      </c>
      <c r="U28" s="180" t="s">
        <v>396</v>
      </c>
      <c r="V28" s="178" t="s">
        <v>396</v>
      </c>
      <c r="W28" s="179" t="s">
        <v>396</v>
      </c>
      <c r="X28" s="65" t="s">
        <v>396</v>
      </c>
      <c r="Y28" s="65" t="s">
        <v>396</v>
      </c>
      <c r="Z28" s="65" t="s">
        <v>396</v>
      </c>
      <c r="AA28" s="66" t="s">
        <v>396</v>
      </c>
      <c r="AB28" s="50" t="s">
        <v>396</v>
      </c>
      <c r="AC28" s="51" t="s">
        <v>396</v>
      </c>
      <c r="AD28" s="51" t="s">
        <v>396</v>
      </c>
      <c r="AE28" s="51" t="s">
        <v>396</v>
      </c>
      <c r="AF28" s="51" t="s">
        <v>396</v>
      </c>
      <c r="AG28" s="52" t="s">
        <v>396</v>
      </c>
      <c r="AH28" s="53" t="s">
        <v>396</v>
      </c>
      <c r="AI28" s="54" t="s">
        <v>396</v>
      </c>
      <c r="AJ28" s="54" t="s">
        <v>396</v>
      </c>
      <c r="AK28" s="54" t="s">
        <v>396</v>
      </c>
      <c r="AL28" s="54" t="s">
        <v>396</v>
      </c>
      <c r="AN28" s="455" t="s">
        <v>126</v>
      </c>
      <c r="AO28" s="456"/>
      <c r="AP28" s="456"/>
      <c r="AQ28" s="456"/>
      <c r="AR28" s="456"/>
      <c r="AS28" s="456"/>
      <c r="AT28" s="463" t="s">
        <v>399</v>
      </c>
      <c r="AU28" s="463"/>
    </row>
    <row r="29" spans="2:47" ht="15.75">
      <c r="B29" s="477"/>
      <c r="C29" s="477"/>
      <c r="D29" s="478"/>
      <c r="E29" s="447"/>
      <c r="F29" s="454"/>
      <c r="G29" s="454"/>
      <c r="H29" s="454"/>
      <c r="I29" s="449"/>
      <c r="J29" s="181" t="s">
        <v>396</v>
      </c>
      <c r="K29" s="182" t="s">
        <v>396</v>
      </c>
      <c r="L29" s="182" t="s">
        <v>396</v>
      </c>
      <c r="M29" s="182" t="s">
        <v>396</v>
      </c>
      <c r="N29" s="182" t="s">
        <v>396</v>
      </c>
      <c r="O29" s="183" t="s">
        <v>396</v>
      </c>
      <c r="P29" s="181" t="s">
        <v>396</v>
      </c>
      <c r="Q29" s="182" t="s">
        <v>396</v>
      </c>
      <c r="R29" s="182" t="s">
        <v>396</v>
      </c>
      <c r="S29" s="182" t="s">
        <v>396</v>
      </c>
      <c r="T29" s="182" t="s">
        <v>396</v>
      </c>
      <c r="U29" s="183" t="s">
        <v>396</v>
      </c>
      <c r="V29" s="181" t="s">
        <v>396</v>
      </c>
      <c r="W29" s="182" t="s">
        <v>396</v>
      </c>
      <c r="X29" s="68" t="s">
        <v>396</v>
      </c>
      <c r="Y29" s="68" t="s">
        <v>396</v>
      </c>
      <c r="Z29" s="68" t="s">
        <v>396</v>
      </c>
      <c r="AA29" s="69" t="s">
        <v>396</v>
      </c>
      <c r="AB29" s="55" t="s">
        <v>396</v>
      </c>
      <c r="AC29" s="56" t="s">
        <v>396</v>
      </c>
      <c r="AD29" s="56" t="s">
        <v>396</v>
      </c>
      <c r="AE29" s="56" t="s">
        <v>396</v>
      </c>
      <c r="AF29" s="56" t="s">
        <v>396</v>
      </c>
      <c r="AG29" s="57" t="s">
        <v>396</v>
      </c>
      <c r="AH29" s="58" t="s">
        <v>396</v>
      </c>
      <c r="AI29" s="59" t="s">
        <v>396</v>
      </c>
      <c r="AJ29" s="59" t="s">
        <v>396</v>
      </c>
      <c r="AK29" s="59" t="s">
        <v>396</v>
      </c>
      <c r="AL29" s="59" t="s">
        <v>396</v>
      </c>
      <c r="AN29" s="457"/>
      <c r="AO29" s="458"/>
      <c r="AP29" s="458"/>
      <c r="AQ29" s="458"/>
      <c r="AR29" s="458"/>
      <c r="AS29" s="458"/>
      <c r="AT29" s="463"/>
      <c r="AU29" s="463"/>
    </row>
    <row r="30" spans="2:47" ht="15.75">
      <c r="B30" s="477"/>
      <c r="C30" s="477"/>
      <c r="D30" s="478"/>
      <c r="E30" s="450"/>
      <c r="F30" s="454"/>
      <c r="G30" s="454"/>
      <c r="H30" s="454"/>
      <c r="I30" s="449"/>
      <c r="J30" s="181" t="s">
        <v>396</v>
      </c>
      <c r="K30" s="182" t="s">
        <v>396</v>
      </c>
      <c r="L30" s="182" t="s">
        <v>396</v>
      </c>
      <c r="M30" s="182" t="s">
        <v>396</v>
      </c>
      <c r="N30" s="182" t="s">
        <v>396</v>
      </c>
      <c r="O30" s="183" t="s">
        <v>396</v>
      </c>
      <c r="P30" s="181" t="s">
        <v>396</v>
      </c>
      <c r="Q30" s="182" t="s">
        <v>396</v>
      </c>
      <c r="R30" s="182" t="s">
        <v>396</v>
      </c>
      <c r="S30" s="182" t="s">
        <v>396</v>
      </c>
      <c r="T30" s="182" t="s">
        <v>396</v>
      </c>
      <c r="U30" s="183" t="s">
        <v>396</v>
      </c>
      <c r="V30" s="181" t="s">
        <v>396</v>
      </c>
      <c r="W30" s="182" t="s">
        <v>396</v>
      </c>
      <c r="X30" s="68" t="s">
        <v>396</v>
      </c>
      <c r="Y30" s="68" t="s">
        <v>396</v>
      </c>
      <c r="Z30" s="68" t="s">
        <v>396</v>
      </c>
      <c r="AA30" s="69" t="s">
        <v>396</v>
      </c>
      <c r="AB30" s="55" t="s">
        <v>396</v>
      </c>
      <c r="AC30" s="56" t="s">
        <v>396</v>
      </c>
      <c r="AD30" s="56" t="s">
        <v>396</v>
      </c>
      <c r="AE30" s="56" t="s">
        <v>396</v>
      </c>
      <c r="AF30" s="56" t="s">
        <v>396</v>
      </c>
      <c r="AG30" s="57" t="s">
        <v>396</v>
      </c>
      <c r="AH30" s="58" t="s">
        <v>396</v>
      </c>
      <c r="AI30" s="59" t="s">
        <v>396</v>
      </c>
      <c r="AJ30" s="59" t="s">
        <v>396</v>
      </c>
      <c r="AK30" s="59" t="s">
        <v>396</v>
      </c>
      <c r="AL30" s="59" t="s">
        <v>396</v>
      </c>
      <c r="AN30" s="457"/>
      <c r="AO30" s="458"/>
      <c r="AP30" s="458"/>
      <c r="AQ30" s="458"/>
      <c r="AR30" s="458"/>
      <c r="AS30" s="458"/>
      <c r="AT30" s="463"/>
      <c r="AU30" s="463"/>
    </row>
    <row r="31" spans="2:47" ht="15.75">
      <c r="B31" s="477"/>
      <c r="C31" s="477"/>
      <c r="D31" s="478"/>
      <c r="E31" s="450"/>
      <c r="F31" s="454"/>
      <c r="G31" s="454"/>
      <c r="H31" s="454"/>
      <c r="I31" s="449"/>
      <c r="J31" s="181" t="s">
        <v>396</v>
      </c>
      <c r="K31" s="182" t="s">
        <v>396</v>
      </c>
      <c r="L31" s="182" t="s">
        <v>396</v>
      </c>
      <c r="M31" s="182" t="s">
        <v>396</v>
      </c>
      <c r="N31" s="182" t="s">
        <v>396</v>
      </c>
      <c r="O31" s="183" t="s">
        <v>396</v>
      </c>
      <c r="P31" s="181" t="s">
        <v>396</v>
      </c>
      <c r="Q31" s="182" t="s">
        <v>396</v>
      </c>
      <c r="R31" s="182" t="s">
        <v>396</v>
      </c>
      <c r="S31" s="182" t="s">
        <v>396</v>
      </c>
      <c r="T31" s="182" t="s">
        <v>396</v>
      </c>
      <c r="U31" s="183" t="s">
        <v>396</v>
      </c>
      <c r="V31" s="181" t="s">
        <v>396</v>
      </c>
      <c r="W31" s="182" t="s">
        <v>396</v>
      </c>
      <c r="X31" s="68" t="s">
        <v>396</v>
      </c>
      <c r="Y31" s="68" t="s">
        <v>396</v>
      </c>
      <c r="Z31" s="68" t="s">
        <v>396</v>
      </c>
      <c r="AA31" s="69" t="s">
        <v>396</v>
      </c>
      <c r="AB31" s="55" t="s">
        <v>396</v>
      </c>
      <c r="AC31" s="56" t="s">
        <v>396</v>
      </c>
      <c r="AD31" s="56" t="s">
        <v>396</v>
      </c>
      <c r="AE31" s="56" t="s">
        <v>396</v>
      </c>
      <c r="AF31" s="56" t="s">
        <v>396</v>
      </c>
      <c r="AG31" s="57" t="s">
        <v>396</v>
      </c>
      <c r="AH31" s="58" t="s">
        <v>396</v>
      </c>
      <c r="AI31" s="59" t="s">
        <v>396</v>
      </c>
      <c r="AJ31" s="59" t="s">
        <v>396</v>
      </c>
      <c r="AK31" s="59" t="s">
        <v>396</v>
      </c>
      <c r="AL31" s="59" t="s">
        <v>396</v>
      </c>
      <c r="AN31" s="457"/>
      <c r="AO31" s="458"/>
      <c r="AP31" s="458"/>
      <c r="AQ31" s="458"/>
      <c r="AR31" s="458"/>
      <c r="AS31" s="458"/>
      <c r="AT31" s="463"/>
      <c r="AU31" s="463"/>
    </row>
    <row r="32" spans="2:47" ht="15.75">
      <c r="B32" s="477"/>
      <c r="C32" s="477"/>
      <c r="D32" s="478"/>
      <c r="E32" s="450"/>
      <c r="F32" s="454"/>
      <c r="G32" s="454"/>
      <c r="H32" s="454"/>
      <c r="I32" s="449"/>
      <c r="J32" s="181" t="s">
        <v>396</v>
      </c>
      <c r="K32" s="182" t="s">
        <v>396</v>
      </c>
      <c r="L32" s="182" t="s">
        <v>396</v>
      </c>
      <c r="M32" s="182" t="s">
        <v>396</v>
      </c>
      <c r="N32" s="182" t="s">
        <v>396</v>
      </c>
      <c r="O32" s="183" t="s">
        <v>396</v>
      </c>
      <c r="P32" s="181" t="s">
        <v>396</v>
      </c>
      <c r="Q32" s="182" t="s">
        <v>396</v>
      </c>
      <c r="R32" s="182" t="s">
        <v>396</v>
      </c>
      <c r="S32" s="182" t="s">
        <v>396</v>
      </c>
      <c r="T32" s="182" t="s">
        <v>396</v>
      </c>
      <c r="U32" s="183" t="s">
        <v>396</v>
      </c>
      <c r="V32" s="181" t="s">
        <v>396</v>
      </c>
      <c r="W32" s="182" t="s">
        <v>396</v>
      </c>
      <c r="X32" s="68" t="s">
        <v>396</v>
      </c>
      <c r="Y32" s="68" t="s">
        <v>396</v>
      </c>
      <c r="Z32" s="68" t="s">
        <v>396</v>
      </c>
      <c r="AA32" s="69" t="s">
        <v>396</v>
      </c>
      <c r="AB32" s="55" t="s">
        <v>396</v>
      </c>
      <c r="AC32" s="56" t="s">
        <v>396</v>
      </c>
      <c r="AD32" s="56" t="s">
        <v>396</v>
      </c>
      <c r="AE32" s="56" t="s">
        <v>396</v>
      </c>
      <c r="AF32" s="56" t="s">
        <v>396</v>
      </c>
      <c r="AG32" s="57" t="s">
        <v>396</v>
      </c>
      <c r="AH32" s="58" t="s">
        <v>396</v>
      </c>
      <c r="AI32" s="59" t="s">
        <v>396</v>
      </c>
      <c r="AJ32" s="59" t="s">
        <v>396</v>
      </c>
      <c r="AK32" s="59" t="s">
        <v>396</v>
      </c>
      <c r="AL32" s="59" t="s">
        <v>396</v>
      </c>
      <c r="AN32" s="457"/>
      <c r="AO32" s="458"/>
      <c r="AP32" s="458"/>
      <c r="AQ32" s="458"/>
      <c r="AR32" s="458"/>
      <c r="AS32" s="458"/>
      <c r="AT32" s="463"/>
      <c r="AU32" s="463"/>
    </row>
    <row r="33" spans="2:47" ht="15.75">
      <c r="B33" s="477"/>
      <c r="C33" s="477"/>
      <c r="D33" s="478"/>
      <c r="E33" s="450"/>
      <c r="F33" s="454"/>
      <c r="G33" s="454"/>
      <c r="H33" s="454"/>
      <c r="I33" s="449"/>
      <c r="J33" s="181" t="s">
        <v>396</v>
      </c>
      <c r="K33" s="182" t="s">
        <v>396</v>
      </c>
      <c r="L33" s="182" t="s">
        <v>396</v>
      </c>
      <c r="M33" s="182" t="s">
        <v>396</v>
      </c>
      <c r="N33" s="182" t="s">
        <v>396</v>
      </c>
      <c r="O33" s="183" t="s">
        <v>396</v>
      </c>
      <c r="P33" s="181" t="s">
        <v>396</v>
      </c>
      <c r="Q33" s="182" t="s">
        <v>396</v>
      </c>
      <c r="R33" s="182" t="s">
        <v>396</v>
      </c>
      <c r="S33" s="182" t="s">
        <v>396</v>
      </c>
      <c r="T33" s="182" t="s">
        <v>396</v>
      </c>
      <c r="U33" s="183" t="s">
        <v>396</v>
      </c>
      <c r="V33" s="181" t="s">
        <v>396</v>
      </c>
      <c r="W33" s="182" t="s">
        <v>396</v>
      </c>
      <c r="X33" s="68" t="s">
        <v>396</v>
      </c>
      <c r="Y33" s="68" t="s">
        <v>396</v>
      </c>
      <c r="Z33" s="68" t="s">
        <v>396</v>
      </c>
      <c r="AA33" s="69" t="s">
        <v>396</v>
      </c>
      <c r="AB33" s="55" t="s">
        <v>396</v>
      </c>
      <c r="AC33" s="56" t="s">
        <v>396</v>
      </c>
      <c r="AD33" s="56" t="s">
        <v>396</v>
      </c>
      <c r="AE33" s="56" t="s">
        <v>396</v>
      </c>
      <c r="AF33" s="56" t="s">
        <v>396</v>
      </c>
      <c r="AG33" s="57" t="s">
        <v>396</v>
      </c>
      <c r="AH33" s="58" t="s">
        <v>396</v>
      </c>
      <c r="AI33" s="59" t="s">
        <v>396</v>
      </c>
      <c r="AJ33" s="59" t="s">
        <v>396</v>
      </c>
      <c r="AK33" s="59" t="s">
        <v>396</v>
      </c>
      <c r="AL33" s="59" t="s">
        <v>396</v>
      </c>
      <c r="AN33" s="457"/>
      <c r="AO33" s="458"/>
      <c r="AP33" s="458"/>
      <c r="AQ33" s="458"/>
      <c r="AR33" s="458"/>
      <c r="AS33" s="458"/>
      <c r="AT33" s="463"/>
      <c r="AU33" s="463"/>
    </row>
    <row r="34" spans="2:47" ht="15.75">
      <c r="B34" s="477"/>
      <c r="C34" s="477"/>
      <c r="D34" s="478"/>
      <c r="E34" s="450"/>
      <c r="F34" s="454"/>
      <c r="G34" s="454"/>
      <c r="H34" s="454"/>
      <c r="I34" s="449"/>
      <c r="J34" s="181" t="s">
        <v>396</v>
      </c>
      <c r="K34" s="182" t="s">
        <v>396</v>
      </c>
      <c r="L34" s="182" t="s">
        <v>396</v>
      </c>
      <c r="M34" s="182" t="s">
        <v>396</v>
      </c>
      <c r="N34" s="182" t="s">
        <v>396</v>
      </c>
      <c r="O34" s="183" t="s">
        <v>396</v>
      </c>
      <c r="P34" s="181" t="s">
        <v>396</v>
      </c>
      <c r="Q34" s="182" t="s">
        <v>396</v>
      </c>
      <c r="R34" s="182" t="s">
        <v>396</v>
      </c>
      <c r="S34" s="182" t="s">
        <v>396</v>
      </c>
      <c r="T34" s="182" t="s">
        <v>396</v>
      </c>
      <c r="U34" s="183" t="s">
        <v>396</v>
      </c>
      <c r="V34" s="181" t="s">
        <v>396</v>
      </c>
      <c r="W34" s="182" t="s">
        <v>396</v>
      </c>
      <c r="X34" s="68" t="s">
        <v>396</v>
      </c>
      <c r="Y34" s="68" t="s">
        <v>396</v>
      </c>
      <c r="Z34" s="68" t="s">
        <v>396</v>
      </c>
      <c r="AA34" s="69" t="s">
        <v>396</v>
      </c>
      <c r="AB34" s="55" t="s">
        <v>396</v>
      </c>
      <c r="AC34" s="56" t="s">
        <v>396</v>
      </c>
      <c r="AD34" s="56" t="s">
        <v>396</v>
      </c>
      <c r="AE34" s="56" t="s">
        <v>396</v>
      </c>
      <c r="AF34" s="56" t="s">
        <v>396</v>
      </c>
      <c r="AG34" s="57" t="s">
        <v>396</v>
      </c>
      <c r="AH34" s="58" t="s">
        <v>396</v>
      </c>
      <c r="AI34" s="59" t="s">
        <v>396</v>
      </c>
      <c r="AJ34" s="59" t="s">
        <v>396</v>
      </c>
      <c r="AK34" s="59" t="s">
        <v>396</v>
      </c>
      <c r="AL34" s="59" t="s">
        <v>396</v>
      </c>
      <c r="AN34" s="457"/>
      <c r="AO34" s="458"/>
      <c r="AP34" s="458"/>
      <c r="AQ34" s="458"/>
      <c r="AR34" s="458"/>
      <c r="AS34" s="458"/>
      <c r="AT34" s="463"/>
      <c r="AU34" s="463"/>
    </row>
    <row r="35" spans="2:47" ht="6" customHeight="1" thickBot="1">
      <c r="B35" s="477"/>
      <c r="C35" s="477"/>
      <c r="D35" s="478"/>
      <c r="E35" s="450"/>
      <c r="F35" s="454"/>
      <c r="G35" s="454"/>
      <c r="H35" s="454"/>
      <c r="I35" s="449"/>
      <c r="J35" s="181" t="s">
        <v>396</v>
      </c>
      <c r="K35" s="182" t="s">
        <v>396</v>
      </c>
      <c r="L35" s="182" t="s">
        <v>396</v>
      </c>
      <c r="M35" s="182" t="s">
        <v>396</v>
      </c>
      <c r="N35" s="182" t="s">
        <v>396</v>
      </c>
      <c r="O35" s="183" t="s">
        <v>396</v>
      </c>
      <c r="P35" s="181" t="s">
        <v>396</v>
      </c>
      <c r="Q35" s="182" t="s">
        <v>396</v>
      </c>
      <c r="R35" s="182" t="s">
        <v>396</v>
      </c>
      <c r="S35" s="182" t="s">
        <v>396</v>
      </c>
      <c r="T35" s="182" t="s">
        <v>396</v>
      </c>
      <c r="U35" s="183" t="s">
        <v>396</v>
      </c>
      <c r="V35" s="181" t="s">
        <v>396</v>
      </c>
      <c r="W35" s="182" t="s">
        <v>396</v>
      </c>
      <c r="X35" s="68" t="s">
        <v>396</v>
      </c>
      <c r="Y35" s="68" t="s">
        <v>396</v>
      </c>
      <c r="Z35" s="68" t="s">
        <v>396</v>
      </c>
      <c r="AA35" s="69" t="s">
        <v>396</v>
      </c>
      <c r="AB35" s="55" t="s">
        <v>396</v>
      </c>
      <c r="AC35" s="56" t="s">
        <v>396</v>
      </c>
      <c r="AD35" s="56" t="s">
        <v>396</v>
      </c>
      <c r="AE35" s="56" t="s">
        <v>396</v>
      </c>
      <c r="AF35" s="56" t="s">
        <v>396</v>
      </c>
      <c r="AG35" s="57" t="s">
        <v>396</v>
      </c>
      <c r="AH35" s="58" t="s">
        <v>396</v>
      </c>
      <c r="AI35" s="59" t="s">
        <v>396</v>
      </c>
      <c r="AJ35" s="59" t="s">
        <v>396</v>
      </c>
      <c r="AK35" s="59" t="s">
        <v>396</v>
      </c>
      <c r="AL35" s="59" t="s">
        <v>396</v>
      </c>
      <c r="AN35" s="457"/>
      <c r="AO35" s="458"/>
      <c r="AP35" s="458"/>
      <c r="AQ35" s="458"/>
      <c r="AR35" s="458"/>
      <c r="AS35" s="458"/>
      <c r="AT35" s="463"/>
      <c r="AU35" s="463"/>
    </row>
    <row r="36" spans="2:47" ht="16.5" hidden="1" thickBot="1">
      <c r="B36" s="477"/>
      <c r="C36" s="477"/>
      <c r="D36" s="478"/>
      <c r="E36" s="450"/>
      <c r="F36" s="454"/>
      <c r="G36" s="454"/>
      <c r="H36" s="454"/>
      <c r="I36" s="449"/>
      <c r="J36" s="67" t="s">
        <v>396</v>
      </c>
      <c r="K36" s="68" t="s">
        <v>396</v>
      </c>
      <c r="L36" s="68" t="s">
        <v>396</v>
      </c>
      <c r="M36" s="68" t="s">
        <v>396</v>
      </c>
      <c r="N36" s="68" t="s">
        <v>396</v>
      </c>
      <c r="O36" s="69" t="s">
        <v>396</v>
      </c>
      <c r="P36" s="67" t="s">
        <v>396</v>
      </c>
      <c r="Q36" s="68" t="s">
        <v>396</v>
      </c>
      <c r="R36" s="68" t="s">
        <v>396</v>
      </c>
      <c r="S36" s="68" t="s">
        <v>396</v>
      </c>
      <c r="T36" s="68" t="s">
        <v>396</v>
      </c>
      <c r="U36" s="69" t="s">
        <v>396</v>
      </c>
      <c r="V36" s="67" t="s">
        <v>396</v>
      </c>
      <c r="W36" s="68" t="s">
        <v>396</v>
      </c>
      <c r="X36" s="68" t="s">
        <v>396</v>
      </c>
      <c r="Y36" s="68" t="s">
        <v>396</v>
      </c>
      <c r="Z36" s="68" t="s">
        <v>396</v>
      </c>
      <c r="AA36" s="69" t="s">
        <v>396</v>
      </c>
      <c r="AB36" s="55" t="s">
        <v>396</v>
      </c>
      <c r="AC36" s="56" t="s">
        <v>396</v>
      </c>
      <c r="AD36" s="56" t="s">
        <v>396</v>
      </c>
      <c r="AE36" s="56" t="s">
        <v>396</v>
      </c>
      <c r="AF36" s="56" t="s">
        <v>396</v>
      </c>
      <c r="AG36" s="57" t="s">
        <v>396</v>
      </c>
      <c r="AH36" s="58" t="s">
        <v>396</v>
      </c>
      <c r="AI36" s="59" t="s">
        <v>396</v>
      </c>
      <c r="AJ36" s="59" t="s">
        <v>396</v>
      </c>
      <c r="AK36" s="59" t="s">
        <v>396</v>
      </c>
      <c r="AL36" s="59" t="s">
        <v>396</v>
      </c>
      <c r="AN36" s="457"/>
      <c r="AO36" s="458"/>
      <c r="AP36" s="458"/>
      <c r="AQ36" s="458"/>
      <c r="AR36" s="458"/>
      <c r="AS36" s="459"/>
      <c r="AT36" s="36"/>
      <c r="AU36" s="36"/>
    </row>
    <row r="37" spans="2:47" ht="16.5" hidden="1" thickBot="1">
      <c r="B37" s="477"/>
      <c r="C37" s="477"/>
      <c r="D37" s="478"/>
      <c r="E37" s="451"/>
      <c r="F37" s="452"/>
      <c r="G37" s="452"/>
      <c r="H37" s="452"/>
      <c r="I37" s="453"/>
      <c r="J37" s="67" t="s">
        <v>396</v>
      </c>
      <c r="K37" s="68" t="s">
        <v>396</v>
      </c>
      <c r="L37" s="68" t="s">
        <v>396</v>
      </c>
      <c r="M37" s="68" t="s">
        <v>396</v>
      </c>
      <c r="N37" s="68" t="s">
        <v>396</v>
      </c>
      <c r="O37" s="69" t="s">
        <v>396</v>
      </c>
      <c r="P37" s="67" t="s">
        <v>396</v>
      </c>
      <c r="Q37" s="68" t="s">
        <v>396</v>
      </c>
      <c r="R37" s="68" t="s">
        <v>396</v>
      </c>
      <c r="S37" s="68" t="s">
        <v>396</v>
      </c>
      <c r="T37" s="68" t="s">
        <v>396</v>
      </c>
      <c r="U37" s="69" t="s">
        <v>396</v>
      </c>
      <c r="V37" s="67" t="s">
        <v>396</v>
      </c>
      <c r="W37" s="68" t="s">
        <v>396</v>
      </c>
      <c r="X37" s="68" t="s">
        <v>396</v>
      </c>
      <c r="Y37" s="68" t="s">
        <v>396</v>
      </c>
      <c r="Z37" s="68" t="s">
        <v>396</v>
      </c>
      <c r="AA37" s="69" t="s">
        <v>396</v>
      </c>
      <c r="AB37" s="60" t="s">
        <v>396</v>
      </c>
      <c r="AC37" s="61" t="s">
        <v>396</v>
      </c>
      <c r="AD37" s="61" t="s">
        <v>396</v>
      </c>
      <c r="AE37" s="61" t="s">
        <v>396</v>
      </c>
      <c r="AF37" s="61" t="s">
        <v>396</v>
      </c>
      <c r="AG37" s="62" t="s">
        <v>396</v>
      </c>
      <c r="AH37" s="63" t="s">
        <v>396</v>
      </c>
      <c r="AI37" s="64" t="s">
        <v>396</v>
      </c>
      <c r="AJ37" s="64" t="s">
        <v>396</v>
      </c>
      <c r="AK37" s="64" t="s">
        <v>396</v>
      </c>
      <c r="AL37" s="64" t="s">
        <v>396</v>
      </c>
      <c r="AN37" s="460"/>
      <c r="AO37" s="461"/>
      <c r="AP37" s="461"/>
      <c r="AQ37" s="461"/>
      <c r="AR37" s="461"/>
      <c r="AS37" s="462"/>
      <c r="AT37" s="36"/>
      <c r="AU37" s="36"/>
    </row>
    <row r="38" spans="2:47" ht="15.75">
      <c r="B38" s="477"/>
      <c r="C38" s="477"/>
      <c r="D38" s="478"/>
      <c r="E38" s="444" t="s">
        <v>164</v>
      </c>
      <c r="F38" s="445"/>
      <c r="G38" s="445"/>
      <c r="H38" s="445"/>
      <c r="I38" s="445"/>
      <c r="J38" s="73" t="s">
        <v>396</v>
      </c>
      <c r="K38" s="74" t="s">
        <v>396</v>
      </c>
      <c r="L38" s="74" t="s">
        <v>396</v>
      </c>
      <c r="M38" s="74" t="s">
        <v>396</v>
      </c>
      <c r="N38" s="74" t="s">
        <v>396</v>
      </c>
      <c r="O38" s="75" t="s">
        <v>396</v>
      </c>
      <c r="P38" s="178" t="s">
        <v>396</v>
      </c>
      <c r="Q38" s="179" t="s">
        <v>396</v>
      </c>
      <c r="R38" s="179" t="s">
        <v>396</v>
      </c>
      <c r="S38" s="179" t="s">
        <v>396</v>
      </c>
      <c r="T38" s="179" t="s">
        <v>396</v>
      </c>
      <c r="U38" s="180" t="s">
        <v>396</v>
      </c>
      <c r="V38" s="178"/>
      <c r="W38" s="179"/>
      <c r="X38" s="65" t="s">
        <v>396</v>
      </c>
      <c r="Y38" s="65" t="s">
        <v>396</v>
      </c>
      <c r="Z38" s="65" t="s">
        <v>396</v>
      </c>
      <c r="AA38" s="66" t="s">
        <v>396</v>
      </c>
      <c r="AB38" s="50" t="s">
        <v>396</v>
      </c>
      <c r="AC38" s="51" t="s">
        <v>396</v>
      </c>
      <c r="AD38" s="51" t="s">
        <v>396</v>
      </c>
      <c r="AE38" s="51" t="s">
        <v>396</v>
      </c>
      <c r="AF38" s="51" t="s">
        <v>396</v>
      </c>
      <c r="AG38" s="52" t="s">
        <v>396</v>
      </c>
      <c r="AH38" s="53" t="s">
        <v>396</v>
      </c>
      <c r="AI38" s="54" t="s">
        <v>396</v>
      </c>
      <c r="AJ38" s="54" t="s">
        <v>396</v>
      </c>
      <c r="AK38" s="54" t="s">
        <v>396</v>
      </c>
      <c r="AL38" s="54" t="s">
        <v>396</v>
      </c>
      <c r="AN38" s="464" t="s">
        <v>165</v>
      </c>
      <c r="AO38" s="465"/>
      <c r="AP38" s="465"/>
      <c r="AQ38" s="465"/>
      <c r="AR38" s="465"/>
      <c r="AS38" s="465"/>
      <c r="AT38" s="463" t="s">
        <v>400</v>
      </c>
      <c r="AU38" s="472"/>
    </row>
    <row r="39" spans="2:47" ht="15.75">
      <c r="B39" s="477"/>
      <c r="C39" s="477"/>
      <c r="D39" s="478"/>
      <c r="E39" s="447"/>
      <c r="F39" s="454"/>
      <c r="G39" s="454"/>
      <c r="H39" s="454"/>
      <c r="I39" s="454"/>
      <c r="J39" s="76" t="s">
        <v>396</v>
      </c>
      <c r="K39" s="77" t="s">
        <v>396</v>
      </c>
      <c r="L39" s="77" t="s">
        <v>396</v>
      </c>
      <c r="M39" s="77" t="s">
        <v>396</v>
      </c>
      <c r="N39" s="77" t="s">
        <v>396</v>
      </c>
      <c r="O39" s="78" t="s">
        <v>396</v>
      </c>
      <c r="P39" s="181" t="s">
        <v>396</v>
      </c>
      <c r="Q39" s="182" t="s">
        <v>396</v>
      </c>
      <c r="R39" s="182" t="s">
        <v>396</v>
      </c>
      <c r="S39" s="182" t="s">
        <v>396</v>
      </c>
      <c r="T39" s="182" t="s">
        <v>396</v>
      </c>
      <c r="U39" s="183" t="s">
        <v>396</v>
      </c>
      <c r="V39" s="181" t="s">
        <v>396</v>
      </c>
      <c r="W39" s="182" t="s">
        <v>396</v>
      </c>
      <c r="X39" s="68" t="s">
        <v>396</v>
      </c>
      <c r="Y39" s="68" t="s">
        <v>396</v>
      </c>
      <c r="Z39" s="68" t="s">
        <v>396</v>
      </c>
      <c r="AA39" s="69" t="s">
        <v>396</v>
      </c>
      <c r="AB39" s="55" t="s">
        <v>396</v>
      </c>
      <c r="AC39" s="56" t="s">
        <v>396</v>
      </c>
      <c r="AD39" s="56" t="s">
        <v>396</v>
      </c>
      <c r="AE39" s="56" t="s">
        <v>396</v>
      </c>
      <c r="AF39" s="56" t="s">
        <v>396</v>
      </c>
      <c r="AG39" s="57" t="s">
        <v>396</v>
      </c>
      <c r="AH39" s="58" t="s">
        <v>396</v>
      </c>
      <c r="AI39" s="59" t="s">
        <v>396</v>
      </c>
      <c r="AJ39" s="59" t="s">
        <v>396</v>
      </c>
      <c r="AK39" s="59" t="s">
        <v>396</v>
      </c>
      <c r="AL39" s="59" t="s">
        <v>396</v>
      </c>
      <c r="AN39" s="466"/>
      <c r="AO39" s="467"/>
      <c r="AP39" s="467"/>
      <c r="AQ39" s="467"/>
      <c r="AR39" s="467"/>
      <c r="AS39" s="467"/>
      <c r="AT39" s="472"/>
      <c r="AU39" s="472"/>
    </row>
    <row r="40" spans="2:47" ht="15.75">
      <c r="B40" s="477"/>
      <c r="C40" s="477"/>
      <c r="D40" s="478"/>
      <c r="E40" s="450"/>
      <c r="F40" s="454"/>
      <c r="G40" s="454"/>
      <c r="H40" s="454"/>
      <c r="I40" s="454"/>
      <c r="J40" s="76" t="s">
        <v>396</v>
      </c>
      <c r="K40" s="77" t="s">
        <v>396</v>
      </c>
      <c r="L40" s="77" t="s">
        <v>396</v>
      </c>
      <c r="M40" s="77" t="s">
        <v>396</v>
      </c>
      <c r="N40" s="77" t="s">
        <v>396</v>
      </c>
      <c r="O40" s="78" t="s">
        <v>396</v>
      </c>
      <c r="P40" s="181" t="s">
        <v>396</v>
      </c>
      <c r="Q40" s="182" t="s">
        <v>396</v>
      </c>
      <c r="R40" s="182" t="s">
        <v>396</v>
      </c>
      <c r="S40" s="182" t="s">
        <v>396</v>
      </c>
      <c r="T40" s="182" t="s">
        <v>396</v>
      </c>
      <c r="U40" s="183" t="s">
        <v>396</v>
      </c>
      <c r="V40" s="181" t="s">
        <v>396</v>
      </c>
      <c r="W40" s="182" t="s">
        <v>396</v>
      </c>
      <c r="X40" s="68" t="s">
        <v>396</v>
      </c>
      <c r="Y40" s="68" t="s">
        <v>396</v>
      </c>
      <c r="Z40" s="68" t="s">
        <v>396</v>
      </c>
      <c r="AA40" s="69" t="s">
        <v>396</v>
      </c>
      <c r="AB40" s="55" t="s">
        <v>396</v>
      </c>
      <c r="AC40" s="56" t="s">
        <v>396</v>
      </c>
      <c r="AD40" s="56" t="s">
        <v>396</v>
      </c>
      <c r="AE40" s="56" t="s">
        <v>396</v>
      </c>
      <c r="AF40" s="56" t="s">
        <v>396</v>
      </c>
      <c r="AG40" s="57" t="s">
        <v>396</v>
      </c>
      <c r="AH40" s="58" t="s">
        <v>396</v>
      </c>
      <c r="AI40" s="59" t="s">
        <v>396</v>
      </c>
      <c r="AJ40" s="59" t="s">
        <v>396</v>
      </c>
      <c r="AK40" s="59" t="s">
        <v>396</v>
      </c>
      <c r="AL40" s="59" t="s">
        <v>396</v>
      </c>
      <c r="AN40" s="466"/>
      <c r="AO40" s="467"/>
      <c r="AP40" s="467"/>
      <c r="AQ40" s="467"/>
      <c r="AR40" s="467"/>
      <c r="AS40" s="467"/>
      <c r="AT40" s="472"/>
      <c r="AU40" s="472"/>
    </row>
    <row r="41" spans="2:47" ht="15.75">
      <c r="B41" s="477"/>
      <c r="C41" s="477"/>
      <c r="D41" s="478"/>
      <c r="E41" s="450"/>
      <c r="F41" s="454"/>
      <c r="G41" s="454"/>
      <c r="H41" s="454"/>
      <c r="I41" s="454"/>
      <c r="J41" s="76" t="s">
        <v>396</v>
      </c>
      <c r="K41" s="77" t="s">
        <v>396</v>
      </c>
      <c r="L41" s="77" t="s">
        <v>396</v>
      </c>
      <c r="M41" s="77" t="s">
        <v>396</v>
      </c>
      <c r="N41" s="77" t="s">
        <v>396</v>
      </c>
      <c r="O41" s="78" t="s">
        <v>396</v>
      </c>
      <c r="P41" s="181" t="s">
        <v>396</v>
      </c>
      <c r="Q41" s="182" t="s">
        <v>396</v>
      </c>
      <c r="R41" s="182" t="s">
        <v>396</v>
      </c>
      <c r="S41" s="182" t="s">
        <v>396</v>
      </c>
      <c r="T41" s="182" t="s">
        <v>396</v>
      </c>
      <c r="U41" s="183" t="s">
        <v>396</v>
      </c>
      <c r="V41" s="181" t="s">
        <v>396</v>
      </c>
      <c r="W41" s="182" t="s">
        <v>396</v>
      </c>
      <c r="X41" s="68" t="s">
        <v>396</v>
      </c>
      <c r="Y41" s="68" t="s">
        <v>396</v>
      </c>
      <c r="Z41" s="68" t="s">
        <v>396</v>
      </c>
      <c r="AA41" s="69" t="s">
        <v>396</v>
      </c>
      <c r="AB41" s="55" t="s">
        <v>396</v>
      </c>
      <c r="AC41" s="56" t="s">
        <v>396</v>
      </c>
      <c r="AD41" s="56" t="s">
        <v>396</v>
      </c>
      <c r="AE41" s="56" t="s">
        <v>396</v>
      </c>
      <c r="AF41" s="56" t="s">
        <v>396</v>
      </c>
      <c r="AG41" s="57" t="s">
        <v>396</v>
      </c>
      <c r="AH41" s="58" t="s">
        <v>396</v>
      </c>
      <c r="AI41" s="59" t="s">
        <v>396</v>
      </c>
      <c r="AJ41" s="59" t="s">
        <v>396</v>
      </c>
      <c r="AK41" s="59" t="s">
        <v>396</v>
      </c>
      <c r="AL41" s="59" t="s">
        <v>396</v>
      </c>
      <c r="AN41" s="466"/>
      <c r="AO41" s="467"/>
      <c r="AP41" s="467"/>
      <c r="AQ41" s="467"/>
      <c r="AR41" s="467"/>
      <c r="AS41" s="467"/>
      <c r="AT41" s="472"/>
      <c r="AU41" s="472"/>
    </row>
    <row r="42" spans="2:47" ht="15.75">
      <c r="B42" s="477"/>
      <c r="C42" s="477"/>
      <c r="D42" s="478"/>
      <c r="E42" s="450"/>
      <c r="F42" s="454"/>
      <c r="G42" s="454"/>
      <c r="H42" s="454"/>
      <c r="I42" s="454"/>
      <c r="J42" s="76" t="s">
        <v>396</v>
      </c>
      <c r="K42" s="77" t="s">
        <v>396</v>
      </c>
      <c r="L42" s="77" t="s">
        <v>396</v>
      </c>
      <c r="M42" s="77" t="s">
        <v>396</v>
      </c>
      <c r="N42" s="77" t="s">
        <v>396</v>
      </c>
      <c r="O42" s="78" t="s">
        <v>396</v>
      </c>
      <c r="P42" s="181" t="s">
        <v>396</v>
      </c>
      <c r="Q42" s="182" t="s">
        <v>396</v>
      </c>
      <c r="R42" s="182" t="s">
        <v>396</v>
      </c>
      <c r="S42" s="182" t="s">
        <v>396</v>
      </c>
      <c r="T42" s="182" t="s">
        <v>396</v>
      </c>
      <c r="U42" s="183" t="s">
        <v>396</v>
      </c>
      <c r="V42" s="181" t="s">
        <v>396</v>
      </c>
      <c r="W42" s="182" t="s">
        <v>396</v>
      </c>
      <c r="X42" s="68" t="s">
        <v>396</v>
      </c>
      <c r="Y42" s="68" t="s">
        <v>396</v>
      </c>
      <c r="Z42" s="68" t="s">
        <v>396</v>
      </c>
      <c r="AA42" s="69" t="s">
        <v>396</v>
      </c>
      <c r="AB42" s="55" t="s">
        <v>396</v>
      </c>
      <c r="AC42" s="56" t="s">
        <v>396</v>
      </c>
      <c r="AD42" s="56" t="s">
        <v>396</v>
      </c>
      <c r="AE42" s="56" t="s">
        <v>396</v>
      </c>
      <c r="AF42" s="56" t="s">
        <v>396</v>
      </c>
      <c r="AG42" s="57" t="s">
        <v>396</v>
      </c>
      <c r="AH42" s="58" t="s">
        <v>396</v>
      </c>
      <c r="AI42" s="59" t="s">
        <v>396</v>
      </c>
      <c r="AJ42" s="59" t="s">
        <v>396</v>
      </c>
      <c r="AK42" s="59" t="s">
        <v>396</v>
      </c>
      <c r="AL42" s="59" t="s">
        <v>396</v>
      </c>
      <c r="AN42" s="466"/>
      <c r="AO42" s="467"/>
      <c r="AP42" s="467"/>
      <c r="AQ42" s="467"/>
      <c r="AR42" s="467"/>
      <c r="AS42" s="467"/>
      <c r="AT42" s="472"/>
      <c r="AU42" s="472"/>
    </row>
    <row r="43" spans="2:47" ht="15.75">
      <c r="B43" s="477"/>
      <c r="C43" s="477"/>
      <c r="D43" s="478"/>
      <c r="E43" s="450"/>
      <c r="F43" s="454"/>
      <c r="G43" s="454"/>
      <c r="H43" s="454"/>
      <c r="I43" s="454"/>
      <c r="J43" s="76" t="s">
        <v>396</v>
      </c>
      <c r="K43" s="77" t="s">
        <v>396</v>
      </c>
      <c r="L43" s="77" t="s">
        <v>396</v>
      </c>
      <c r="M43" s="77" t="s">
        <v>396</v>
      </c>
      <c r="N43" s="77" t="s">
        <v>396</v>
      </c>
      <c r="O43" s="78" t="s">
        <v>396</v>
      </c>
      <c r="P43" s="181" t="s">
        <v>396</v>
      </c>
      <c r="Q43" s="182" t="s">
        <v>396</v>
      </c>
      <c r="R43" s="182" t="s">
        <v>396</v>
      </c>
      <c r="S43" s="182" t="s">
        <v>396</v>
      </c>
      <c r="T43" s="182" t="s">
        <v>396</v>
      </c>
      <c r="U43" s="183" t="s">
        <v>396</v>
      </c>
      <c r="V43" s="181" t="s">
        <v>396</v>
      </c>
      <c r="W43" s="182" t="s">
        <v>396</v>
      </c>
      <c r="X43" s="68" t="s">
        <v>396</v>
      </c>
      <c r="Y43" s="68" t="s">
        <v>396</v>
      </c>
      <c r="Z43" s="68" t="s">
        <v>396</v>
      </c>
      <c r="AA43" s="69" t="s">
        <v>396</v>
      </c>
      <c r="AB43" s="55" t="s">
        <v>396</v>
      </c>
      <c r="AC43" s="56" t="s">
        <v>396</v>
      </c>
      <c r="AD43" s="56" t="s">
        <v>396</v>
      </c>
      <c r="AE43" s="56" t="s">
        <v>396</v>
      </c>
      <c r="AF43" s="56" t="s">
        <v>396</v>
      </c>
      <c r="AG43" s="57" t="s">
        <v>396</v>
      </c>
      <c r="AH43" s="58" t="s">
        <v>396</v>
      </c>
      <c r="AI43" s="59" t="s">
        <v>396</v>
      </c>
      <c r="AJ43" s="59" t="s">
        <v>396</v>
      </c>
      <c r="AK43" s="59" t="s">
        <v>396</v>
      </c>
      <c r="AL43" s="59" t="s">
        <v>396</v>
      </c>
      <c r="AN43" s="466"/>
      <c r="AO43" s="467"/>
      <c r="AP43" s="467"/>
      <c r="AQ43" s="467"/>
      <c r="AR43" s="467"/>
      <c r="AS43" s="467"/>
      <c r="AT43" s="472"/>
      <c r="AU43" s="472"/>
    </row>
    <row r="44" spans="2:47" ht="15.75">
      <c r="B44" s="477"/>
      <c r="C44" s="477"/>
      <c r="D44" s="478"/>
      <c r="E44" s="450"/>
      <c r="F44" s="454"/>
      <c r="G44" s="454"/>
      <c r="H44" s="454"/>
      <c r="I44" s="454"/>
      <c r="J44" s="76" t="s">
        <v>396</v>
      </c>
      <c r="K44" s="77" t="s">
        <v>396</v>
      </c>
      <c r="L44" s="77" t="s">
        <v>396</v>
      </c>
      <c r="M44" s="77" t="s">
        <v>396</v>
      </c>
      <c r="N44" s="77" t="s">
        <v>396</v>
      </c>
      <c r="O44" s="78" t="s">
        <v>396</v>
      </c>
      <c r="P44" s="181" t="s">
        <v>396</v>
      </c>
      <c r="Q44" s="182" t="s">
        <v>396</v>
      </c>
      <c r="R44" s="182" t="s">
        <v>396</v>
      </c>
      <c r="S44" s="182" t="s">
        <v>396</v>
      </c>
      <c r="T44" s="182" t="s">
        <v>396</v>
      </c>
      <c r="U44" s="183" t="s">
        <v>396</v>
      </c>
      <c r="V44" s="181" t="s">
        <v>396</v>
      </c>
      <c r="W44" s="182" t="s">
        <v>396</v>
      </c>
      <c r="X44" s="68" t="s">
        <v>396</v>
      </c>
      <c r="Y44" s="68" t="s">
        <v>396</v>
      </c>
      <c r="Z44" s="68" t="s">
        <v>396</v>
      </c>
      <c r="AA44" s="69" t="s">
        <v>396</v>
      </c>
      <c r="AB44" s="55" t="s">
        <v>396</v>
      </c>
      <c r="AC44" s="56" t="s">
        <v>396</v>
      </c>
      <c r="AD44" s="56" t="s">
        <v>396</v>
      </c>
      <c r="AE44" s="56" t="s">
        <v>396</v>
      </c>
      <c r="AF44" s="56" t="s">
        <v>396</v>
      </c>
      <c r="AG44" s="57" t="s">
        <v>396</v>
      </c>
      <c r="AH44" s="58" t="s">
        <v>396</v>
      </c>
      <c r="AI44" s="59" t="s">
        <v>396</v>
      </c>
      <c r="AJ44" s="59" t="s">
        <v>396</v>
      </c>
      <c r="AK44" s="59" t="s">
        <v>396</v>
      </c>
      <c r="AL44" s="59" t="s">
        <v>396</v>
      </c>
      <c r="AN44" s="466"/>
      <c r="AO44" s="467"/>
      <c r="AP44" s="467"/>
      <c r="AQ44" s="467"/>
      <c r="AR44" s="467"/>
      <c r="AS44" s="467"/>
      <c r="AT44" s="472"/>
      <c r="AU44" s="472"/>
    </row>
    <row r="45" spans="2:47" ht="3" customHeight="1" thickBot="1">
      <c r="B45" s="477"/>
      <c r="C45" s="477"/>
      <c r="D45" s="478"/>
      <c r="E45" s="450"/>
      <c r="F45" s="454"/>
      <c r="G45" s="454"/>
      <c r="H45" s="454"/>
      <c r="I45" s="454"/>
      <c r="J45" s="76" t="s">
        <v>396</v>
      </c>
      <c r="K45" s="77" t="s">
        <v>396</v>
      </c>
      <c r="L45" s="77" t="s">
        <v>396</v>
      </c>
      <c r="M45" s="77" t="s">
        <v>396</v>
      </c>
      <c r="N45" s="77" t="s">
        <v>396</v>
      </c>
      <c r="O45" s="78" t="s">
        <v>396</v>
      </c>
      <c r="P45" s="181" t="s">
        <v>396</v>
      </c>
      <c r="Q45" s="182" t="s">
        <v>396</v>
      </c>
      <c r="R45" s="182" t="s">
        <v>396</v>
      </c>
      <c r="S45" s="182" t="s">
        <v>396</v>
      </c>
      <c r="T45" s="182" t="s">
        <v>396</v>
      </c>
      <c r="U45" s="183" t="s">
        <v>396</v>
      </c>
      <c r="V45" s="181" t="s">
        <v>396</v>
      </c>
      <c r="W45" s="182" t="s">
        <v>396</v>
      </c>
      <c r="X45" s="68" t="s">
        <v>396</v>
      </c>
      <c r="Y45" s="68" t="s">
        <v>396</v>
      </c>
      <c r="Z45" s="68" t="s">
        <v>396</v>
      </c>
      <c r="AA45" s="69" t="s">
        <v>396</v>
      </c>
      <c r="AB45" s="55" t="s">
        <v>396</v>
      </c>
      <c r="AC45" s="56" t="s">
        <v>396</v>
      </c>
      <c r="AD45" s="56" t="s">
        <v>396</v>
      </c>
      <c r="AE45" s="56" t="s">
        <v>396</v>
      </c>
      <c r="AF45" s="56" t="s">
        <v>396</v>
      </c>
      <c r="AG45" s="57" t="s">
        <v>396</v>
      </c>
      <c r="AH45" s="58" t="s">
        <v>396</v>
      </c>
      <c r="AI45" s="59" t="s">
        <v>396</v>
      </c>
      <c r="AJ45" s="59" t="s">
        <v>396</v>
      </c>
      <c r="AK45" s="59" t="s">
        <v>396</v>
      </c>
      <c r="AL45" s="59" t="s">
        <v>396</v>
      </c>
      <c r="AN45" s="466"/>
      <c r="AO45" s="467"/>
      <c r="AP45" s="467"/>
      <c r="AQ45" s="467"/>
      <c r="AR45" s="467"/>
      <c r="AS45" s="468"/>
      <c r="AT45" s="36"/>
      <c r="AU45" s="36"/>
    </row>
    <row r="46" spans="2:47" ht="16.5" hidden="1" thickBot="1">
      <c r="B46" s="477"/>
      <c r="C46" s="477"/>
      <c r="D46" s="478"/>
      <c r="E46" s="450"/>
      <c r="F46" s="454"/>
      <c r="G46" s="454"/>
      <c r="H46" s="454"/>
      <c r="I46" s="454"/>
      <c r="J46" s="76" t="s">
        <v>396</v>
      </c>
      <c r="K46" s="77" t="s">
        <v>396</v>
      </c>
      <c r="L46" s="77" t="s">
        <v>396</v>
      </c>
      <c r="M46" s="77" t="s">
        <v>396</v>
      </c>
      <c r="N46" s="77" t="s">
        <v>396</v>
      </c>
      <c r="O46" s="78" t="s">
        <v>396</v>
      </c>
      <c r="P46" s="67" t="s">
        <v>396</v>
      </c>
      <c r="Q46" s="68" t="s">
        <v>396</v>
      </c>
      <c r="R46" s="68" t="s">
        <v>396</v>
      </c>
      <c r="S46" s="68" t="s">
        <v>396</v>
      </c>
      <c r="T46" s="68" t="s">
        <v>396</v>
      </c>
      <c r="U46" s="69" t="s">
        <v>396</v>
      </c>
      <c r="V46" s="67" t="s">
        <v>396</v>
      </c>
      <c r="W46" s="68" t="s">
        <v>396</v>
      </c>
      <c r="X46" s="68" t="s">
        <v>396</v>
      </c>
      <c r="Y46" s="68" t="s">
        <v>396</v>
      </c>
      <c r="Z46" s="68" t="s">
        <v>396</v>
      </c>
      <c r="AA46" s="69" t="s">
        <v>396</v>
      </c>
      <c r="AB46" s="55" t="s">
        <v>396</v>
      </c>
      <c r="AC46" s="56" t="s">
        <v>396</v>
      </c>
      <c r="AD46" s="56" t="s">
        <v>396</v>
      </c>
      <c r="AE46" s="56" t="s">
        <v>396</v>
      </c>
      <c r="AF46" s="56" t="s">
        <v>396</v>
      </c>
      <c r="AG46" s="57" t="s">
        <v>396</v>
      </c>
      <c r="AH46" s="58" t="s">
        <v>396</v>
      </c>
      <c r="AI46" s="59" t="s">
        <v>396</v>
      </c>
      <c r="AJ46" s="59" t="s">
        <v>396</v>
      </c>
      <c r="AK46" s="59" t="s">
        <v>396</v>
      </c>
      <c r="AL46" s="59" t="s">
        <v>396</v>
      </c>
      <c r="AN46" s="466"/>
      <c r="AO46" s="467"/>
      <c r="AP46" s="467"/>
      <c r="AQ46" s="467"/>
      <c r="AR46" s="467"/>
      <c r="AS46" s="468"/>
    </row>
    <row r="47" spans="2:47" ht="16.5" hidden="1" thickBot="1">
      <c r="B47" s="477"/>
      <c r="C47" s="477"/>
      <c r="D47" s="478"/>
      <c r="E47" s="451"/>
      <c r="F47" s="452"/>
      <c r="G47" s="452"/>
      <c r="H47" s="452"/>
      <c r="I47" s="452"/>
      <c r="J47" s="79" t="s">
        <v>396</v>
      </c>
      <c r="K47" s="80" t="s">
        <v>396</v>
      </c>
      <c r="L47" s="80" t="s">
        <v>396</v>
      </c>
      <c r="M47" s="80" t="s">
        <v>396</v>
      </c>
      <c r="N47" s="80" t="s">
        <v>396</v>
      </c>
      <c r="O47" s="81" t="s">
        <v>396</v>
      </c>
      <c r="P47" s="67" t="s">
        <v>396</v>
      </c>
      <c r="Q47" s="68" t="s">
        <v>396</v>
      </c>
      <c r="R47" s="68" t="s">
        <v>396</v>
      </c>
      <c r="S47" s="68" t="s">
        <v>396</v>
      </c>
      <c r="T47" s="68" t="s">
        <v>396</v>
      </c>
      <c r="U47" s="69" t="s">
        <v>396</v>
      </c>
      <c r="V47" s="70" t="s">
        <v>396</v>
      </c>
      <c r="W47" s="71" t="s">
        <v>396</v>
      </c>
      <c r="X47" s="71" t="s">
        <v>396</v>
      </c>
      <c r="Y47" s="71" t="s">
        <v>396</v>
      </c>
      <c r="Z47" s="71" t="s">
        <v>396</v>
      </c>
      <c r="AA47" s="72" t="s">
        <v>396</v>
      </c>
      <c r="AB47" s="60" t="s">
        <v>396</v>
      </c>
      <c r="AC47" s="61" t="s">
        <v>396</v>
      </c>
      <c r="AD47" s="61" t="s">
        <v>396</v>
      </c>
      <c r="AE47" s="61" t="s">
        <v>396</v>
      </c>
      <c r="AF47" s="61" t="s">
        <v>396</v>
      </c>
      <c r="AG47" s="62" t="s">
        <v>396</v>
      </c>
      <c r="AH47" s="63" t="s">
        <v>396</v>
      </c>
      <c r="AI47" s="64" t="s">
        <v>396</v>
      </c>
      <c r="AJ47" s="64" t="s">
        <v>396</v>
      </c>
      <c r="AK47" s="64" t="s">
        <v>396</v>
      </c>
      <c r="AL47" s="64" t="s">
        <v>396</v>
      </c>
      <c r="AN47" s="469"/>
      <c r="AO47" s="470"/>
      <c r="AP47" s="470"/>
      <c r="AQ47" s="470"/>
      <c r="AR47" s="470"/>
      <c r="AS47" s="471"/>
    </row>
    <row r="48" spans="2:47" ht="23.25">
      <c r="B48" s="477"/>
      <c r="C48" s="477"/>
      <c r="D48" s="478"/>
      <c r="E48" s="444" t="s">
        <v>166</v>
      </c>
      <c r="F48" s="445"/>
      <c r="G48" s="445"/>
      <c r="H48" s="445"/>
      <c r="I48" s="446"/>
      <c r="J48" s="73" t="s">
        <v>396</v>
      </c>
      <c r="K48" s="74" t="s">
        <v>396</v>
      </c>
      <c r="L48" s="74" t="s">
        <v>396</v>
      </c>
      <c r="M48" s="74" t="s">
        <v>396</v>
      </c>
      <c r="N48" s="74" t="s">
        <v>396</v>
      </c>
      <c r="O48" s="75" t="s">
        <v>396</v>
      </c>
      <c r="P48" s="73" t="s">
        <v>396</v>
      </c>
      <c r="Q48" s="74" t="s">
        <v>396</v>
      </c>
      <c r="R48" s="74" t="s">
        <v>396</v>
      </c>
      <c r="S48" s="74" t="s">
        <v>396</v>
      </c>
      <c r="T48" s="74" t="s">
        <v>396</v>
      </c>
      <c r="U48" s="75" t="s">
        <v>396</v>
      </c>
      <c r="V48" s="178" t="s">
        <v>396</v>
      </c>
      <c r="W48" s="187" t="s">
        <v>396</v>
      </c>
      <c r="X48" s="65" t="s">
        <v>396</v>
      </c>
      <c r="Y48" s="65" t="s">
        <v>396</v>
      </c>
      <c r="Z48" s="65" t="s">
        <v>396</v>
      </c>
      <c r="AA48" s="66" t="s">
        <v>396</v>
      </c>
      <c r="AB48" s="50" t="s">
        <v>396</v>
      </c>
      <c r="AC48" s="51" t="s">
        <v>396</v>
      </c>
      <c r="AD48" s="51" t="s">
        <v>396</v>
      </c>
      <c r="AE48" s="51" t="s">
        <v>396</v>
      </c>
      <c r="AF48" s="51" t="s">
        <v>396</v>
      </c>
      <c r="AG48" s="52" t="s">
        <v>396</v>
      </c>
      <c r="AH48" s="53" t="s">
        <v>396</v>
      </c>
      <c r="AI48" s="54" t="s">
        <v>396</v>
      </c>
      <c r="AJ48" s="54" t="s">
        <v>396</v>
      </c>
      <c r="AK48" s="54" t="s">
        <v>396</v>
      </c>
      <c r="AL48" s="54" t="s">
        <v>396</v>
      </c>
    </row>
    <row r="49" spans="2:38" ht="15.75">
      <c r="B49" s="477"/>
      <c r="C49" s="477"/>
      <c r="D49" s="478"/>
      <c r="E49" s="447"/>
      <c r="F49" s="454"/>
      <c r="G49" s="454"/>
      <c r="H49" s="454"/>
      <c r="I49" s="449"/>
      <c r="J49" s="76" t="s">
        <v>396</v>
      </c>
      <c r="K49" s="77" t="s">
        <v>396</v>
      </c>
      <c r="L49" s="77" t="s">
        <v>396</v>
      </c>
      <c r="M49" s="77" t="s">
        <v>396</v>
      </c>
      <c r="N49" s="77" t="s">
        <v>396</v>
      </c>
      <c r="O49" s="78" t="s">
        <v>396</v>
      </c>
      <c r="P49" s="76" t="s">
        <v>396</v>
      </c>
      <c r="Q49" s="77" t="s">
        <v>396</v>
      </c>
      <c r="R49" s="77" t="s">
        <v>396</v>
      </c>
      <c r="S49" s="77" t="s">
        <v>396</v>
      </c>
      <c r="T49" s="77" t="s">
        <v>396</v>
      </c>
      <c r="U49" s="78" t="s">
        <v>396</v>
      </c>
      <c r="V49" s="181" t="s">
        <v>396</v>
      </c>
      <c r="W49" s="182" t="s">
        <v>396</v>
      </c>
      <c r="X49" s="68" t="s">
        <v>396</v>
      </c>
      <c r="Y49" s="68" t="s">
        <v>396</v>
      </c>
      <c r="Z49" s="68" t="s">
        <v>396</v>
      </c>
      <c r="AA49" s="69" t="s">
        <v>396</v>
      </c>
      <c r="AB49" s="55" t="s">
        <v>396</v>
      </c>
      <c r="AC49" s="56" t="s">
        <v>396</v>
      </c>
      <c r="AD49" s="56" t="s">
        <v>396</v>
      </c>
      <c r="AE49" s="56" t="s">
        <v>396</v>
      </c>
      <c r="AF49" s="56" t="s">
        <v>396</v>
      </c>
      <c r="AG49" s="57" t="s">
        <v>396</v>
      </c>
      <c r="AH49" s="58" t="s">
        <v>396</v>
      </c>
      <c r="AI49" s="59" t="s">
        <v>396</v>
      </c>
      <c r="AJ49" s="59" t="s">
        <v>396</v>
      </c>
      <c r="AK49" s="59" t="s">
        <v>396</v>
      </c>
      <c r="AL49" s="59" t="s">
        <v>396</v>
      </c>
    </row>
    <row r="50" spans="2:38" ht="15.75">
      <c r="B50" s="477"/>
      <c r="C50" s="477"/>
      <c r="D50" s="478"/>
      <c r="E50" s="447"/>
      <c r="F50" s="454"/>
      <c r="G50" s="454"/>
      <c r="H50" s="454"/>
      <c r="I50" s="449"/>
      <c r="J50" s="76" t="s">
        <v>396</v>
      </c>
      <c r="K50" s="77" t="s">
        <v>396</v>
      </c>
      <c r="L50" s="77" t="s">
        <v>396</v>
      </c>
      <c r="M50" s="77" t="s">
        <v>396</v>
      </c>
      <c r="N50" s="77" t="s">
        <v>396</v>
      </c>
      <c r="O50" s="78" t="s">
        <v>396</v>
      </c>
      <c r="P50" s="76" t="s">
        <v>396</v>
      </c>
      <c r="Q50" s="77" t="s">
        <v>396</v>
      </c>
      <c r="R50" s="77" t="s">
        <v>396</v>
      </c>
      <c r="S50" s="77" t="s">
        <v>396</v>
      </c>
      <c r="T50" s="77" t="s">
        <v>396</v>
      </c>
      <c r="U50" s="78" t="s">
        <v>396</v>
      </c>
      <c r="V50" s="181" t="s">
        <v>396</v>
      </c>
      <c r="W50" s="182" t="s">
        <v>396</v>
      </c>
      <c r="X50" s="68" t="s">
        <v>396</v>
      </c>
      <c r="Y50" s="68" t="s">
        <v>396</v>
      </c>
      <c r="Z50" s="68" t="s">
        <v>396</v>
      </c>
      <c r="AA50" s="69" t="s">
        <v>396</v>
      </c>
      <c r="AB50" s="55" t="s">
        <v>396</v>
      </c>
      <c r="AC50" s="56" t="s">
        <v>396</v>
      </c>
      <c r="AD50" s="56" t="s">
        <v>396</v>
      </c>
      <c r="AE50" s="56" t="s">
        <v>396</v>
      </c>
      <c r="AF50" s="56" t="s">
        <v>396</v>
      </c>
      <c r="AG50" s="57" t="s">
        <v>396</v>
      </c>
      <c r="AH50" s="58" t="s">
        <v>396</v>
      </c>
      <c r="AI50" s="59" t="s">
        <v>396</v>
      </c>
      <c r="AJ50" s="59" t="s">
        <v>396</v>
      </c>
      <c r="AK50" s="59" t="s">
        <v>396</v>
      </c>
      <c r="AL50" s="59" t="s">
        <v>396</v>
      </c>
    </row>
    <row r="51" spans="2:38" ht="15.75">
      <c r="B51" s="477"/>
      <c r="C51" s="477"/>
      <c r="D51" s="478"/>
      <c r="E51" s="450"/>
      <c r="F51" s="454"/>
      <c r="G51" s="454"/>
      <c r="H51" s="454"/>
      <c r="I51" s="449"/>
      <c r="J51" s="76" t="s">
        <v>396</v>
      </c>
      <c r="K51" s="77" t="s">
        <v>396</v>
      </c>
      <c r="L51" s="77" t="s">
        <v>396</v>
      </c>
      <c r="M51" s="77" t="s">
        <v>396</v>
      </c>
      <c r="N51" s="77" t="s">
        <v>396</v>
      </c>
      <c r="O51" s="78" t="s">
        <v>396</v>
      </c>
      <c r="P51" s="76" t="s">
        <v>396</v>
      </c>
      <c r="Q51" s="77" t="s">
        <v>396</v>
      </c>
      <c r="R51" s="77" t="s">
        <v>396</v>
      </c>
      <c r="S51" s="77" t="s">
        <v>396</v>
      </c>
      <c r="T51" s="77" t="s">
        <v>396</v>
      </c>
      <c r="U51" s="78" t="s">
        <v>396</v>
      </c>
      <c r="V51" s="181" t="s">
        <v>396</v>
      </c>
      <c r="W51" s="182" t="s">
        <v>396</v>
      </c>
      <c r="X51" s="68" t="s">
        <v>396</v>
      </c>
      <c r="Y51" s="68" t="s">
        <v>396</v>
      </c>
      <c r="Z51" s="68" t="s">
        <v>396</v>
      </c>
      <c r="AA51" s="69" t="s">
        <v>396</v>
      </c>
      <c r="AB51" s="55" t="s">
        <v>396</v>
      </c>
      <c r="AC51" s="56" t="s">
        <v>396</v>
      </c>
      <c r="AD51" s="56" t="s">
        <v>396</v>
      </c>
      <c r="AE51" s="56" t="s">
        <v>396</v>
      </c>
      <c r="AF51" s="56" t="s">
        <v>396</v>
      </c>
      <c r="AG51" s="57" t="s">
        <v>396</v>
      </c>
      <c r="AH51" s="58" t="s">
        <v>396</v>
      </c>
      <c r="AI51" s="59" t="s">
        <v>396</v>
      </c>
      <c r="AJ51" s="59" t="s">
        <v>396</v>
      </c>
      <c r="AK51" s="59" t="s">
        <v>396</v>
      </c>
      <c r="AL51" s="59" t="s">
        <v>396</v>
      </c>
    </row>
    <row r="52" spans="2:38" ht="15.75">
      <c r="B52" s="477"/>
      <c r="C52" s="477"/>
      <c r="D52" s="478"/>
      <c r="E52" s="450"/>
      <c r="F52" s="454"/>
      <c r="G52" s="454"/>
      <c r="H52" s="454"/>
      <c r="I52" s="449"/>
      <c r="J52" s="76" t="s">
        <v>396</v>
      </c>
      <c r="K52" s="77" t="s">
        <v>396</v>
      </c>
      <c r="L52" s="77" t="s">
        <v>396</v>
      </c>
      <c r="M52" s="77" t="s">
        <v>396</v>
      </c>
      <c r="N52" s="77" t="s">
        <v>396</v>
      </c>
      <c r="O52" s="78" t="s">
        <v>396</v>
      </c>
      <c r="P52" s="76" t="s">
        <v>396</v>
      </c>
      <c r="Q52" s="77" t="s">
        <v>396</v>
      </c>
      <c r="R52" s="77" t="s">
        <v>396</v>
      </c>
      <c r="S52" s="77" t="s">
        <v>396</v>
      </c>
      <c r="T52" s="77" t="s">
        <v>396</v>
      </c>
      <c r="U52" s="78" t="s">
        <v>396</v>
      </c>
      <c r="V52" s="181" t="s">
        <v>396</v>
      </c>
      <c r="W52" s="182" t="s">
        <v>396</v>
      </c>
      <c r="X52" s="68" t="s">
        <v>396</v>
      </c>
      <c r="Y52" s="68" t="s">
        <v>396</v>
      </c>
      <c r="Z52" s="68" t="s">
        <v>396</v>
      </c>
      <c r="AA52" s="69" t="s">
        <v>396</v>
      </c>
      <c r="AB52" s="55" t="s">
        <v>396</v>
      </c>
      <c r="AC52" s="56" t="s">
        <v>396</v>
      </c>
      <c r="AD52" s="56" t="s">
        <v>396</v>
      </c>
      <c r="AE52" s="56" t="s">
        <v>396</v>
      </c>
      <c r="AF52" s="56" t="s">
        <v>396</v>
      </c>
      <c r="AG52" s="57" t="s">
        <v>396</v>
      </c>
      <c r="AH52" s="58" t="s">
        <v>396</v>
      </c>
      <c r="AI52" s="59" t="s">
        <v>396</v>
      </c>
      <c r="AJ52" s="59" t="s">
        <v>396</v>
      </c>
      <c r="AK52" s="59" t="s">
        <v>396</v>
      </c>
      <c r="AL52" s="59" t="s">
        <v>396</v>
      </c>
    </row>
    <row r="53" spans="2:38" ht="5.25" customHeight="1">
      <c r="B53" s="477"/>
      <c r="C53" s="477"/>
      <c r="D53" s="478"/>
      <c r="E53" s="450"/>
      <c r="F53" s="454"/>
      <c r="G53" s="454"/>
      <c r="H53" s="454"/>
      <c r="I53" s="449"/>
      <c r="J53" s="76" t="s">
        <v>396</v>
      </c>
      <c r="K53" s="77" t="s">
        <v>396</v>
      </c>
      <c r="L53" s="77" t="s">
        <v>396</v>
      </c>
      <c r="M53" s="77" t="s">
        <v>396</v>
      </c>
      <c r="N53" s="77" t="s">
        <v>396</v>
      </c>
      <c r="O53" s="78" t="s">
        <v>396</v>
      </c>
      <c r="P53" s="76" t="s">
        <v>396</v>
      </c>
      <c r="Q53" s="77" t="s">
        <v>396</v>
      </c>
      <c r="R53" s="77" t="s">
        <v>396</v>
      </c>
      <c r="S53" s="77" t="s">
        <v>396</v>
      </c>
      <c r="T53" s="77" t="s">
        <v>396</v>
      </c>
      <c r="U53" s="78" t="s">
        <v>396</v>
      </c>
      <c r="V53" s="181" t="s">
        <v>396</v>
      </c>
      <c r="W53" s="182" t="s">
        <v>396</v>
      </c>
      <c r="X53" s="68" t="s">
        <v>396</v>
      </c>
      <c r="Y53" s="68" t="s">
        <v>396</v>
      </c>
      <c r="Z53" s="68" t="s">
        <v>396</v>
      </c>
      <c r="AA53" s="69" t="s">
        <v>396</v>
      </c>
      <c r="AB53" s="55" t="s">
        <v>396</v>
      </c>
      <c r="AC53" s="56" t="s">
        <v>396</v>
      </c>
      <c r="AD53" s="56" t="s">
        <v>396</v>
      </c>
      <c r="AE53" s="56" t="s">
        <v>396</v>
      </c>
      <c r="AF53" s="56" t="s">
        <v>396</v>
      </c>
      <c r="AG53" s="57" t="s">
        <v>396</v>
      </c>
      <c r="AH53" s="58" t="s">
        <v>396</v>
      </c>
      <c r="AI53" s="59" t="s">
        <v>396</v>
      </c>
      <c r="AJ53" s="59" t="s">
        <v>396</v>
      </c>
      <c r="AK53" s="59" t="s">
        <v>396</v>
      </c>
      <c r="AL53" s="59" t="s">
        <v>396</v>
      </c>
    </row>
    <row r="54" spans="2:38" ht="3" hidden="1" customHeight="1">
      <c r="B54" s="477"/>
      <c r="C54" s="477"/>
      <c r="D54" s="478"/>
      <c r="E54" s="450"/>
      <c r="F54" s="454"/>
      <c r="G54" s="454"/>
      <c r="H54" s="454"/>
      <c r="I54" s="449"/>
      <c r="J54" s="76" t="s">
        <v>396</v>
      </c>
      <c r="K54" s="77" t="s">
        <v>396</v>
      </c>
      <c r="L54" s="77" t="s">
        <v>396</v>
      </c>
      <c r="M54" s="77" t="s">
        <v>396</v>
      </c>
      <c r="N54" s="77" t="s">
        <v>396</v>
      </c>
      <c r="O54" s="78" t="s">
        <v>396</v>
      </c>
      <c r="P54" s="76" t="s">
        <v>396</v>
      </c>
      <c r="Q54" s="77" t="s">
        <v>396</v>
      </c>
      <c r="R54" s="77" t="s">
        <v>396</v>
      </c>
      <c r="S54" s="77" t="s">
        <v>396</v>
      </c>
      <c r="T54" s="77" t="s">
        <v>396</v>
      </c>
      <c r="U54" s="78" t="s">
        <v>396</v>
      </c>
      <c r="V54" s="181" t="s">
        <v>396</v>
      </c>
      <c r="W54" s="182" t="s">
        <v>396</v>
      </c>
      <c r="X54" s="68" t="s">
        <v>396</v>
      </c>
      <c r="Y54" s="68" t="s">
        <v>396</v>
      </c>
      <c r="Z54" s="68" t="s">
        <v>396</v>
      </c>
      <c r="AA54" s="69" t="s">
        <v>396</v>
      </c>
      <c r="AB54" s="55" t="s">
        <v>396</v>
      </c>
      <c r="AC54" s="56" t="s">
        <v>396</v>
      </c>
      <c r="AD54" s="56" t="s">
        <v>396</v>
      </c>
      <c r="AE54" s="56" t="s">
        <v>396</v>
      </c>
      <c r="AF54" s="56" t="s">
        <v>396</v>
      </c>
      <c r="AG54" s="57" t="s">
        <v>396</v>
      </c>
      <c r="AH54" s="58" t="s">
        <v>396</v>
      </c>
      <c r="AI54" s="59" t="s">
        <v>396</v>
      </c>
      <c r="AJ54" s="59" t="s">
        <v>396</v>
      </c>
      <c r="AK54" s="59" t="s">
        <v>396</v>
      </c>
      <c r="AL54" s="59" t="s">
        <v>396</v>
      </c>
    </row>
    <row r="55" spans="2:38" ht="15.75" hidden="1">
      <c r="B55" s="477"/>
      <c r="C55" s="477"/>
      <c r="D55" s="478"/>
      <c r="E55" s="450"/>
      <c r="F55" s="454"/>
      <c r="G55" s="454"/>
      <c r="H55" s="454"/>
      <c r="I55" s="449"/>
      <c r="J55" s="76" t="s">
        <v>396</v>
      </c>
      <c r="K55" s="77" t="s">
        <v>396</v>
      </c>
      <c r="L55" s="77" t="s">
        <v>396</v>
      </c>
      <c r="M55" s="77" t="s">
        <v>396</v>
      </c>
      <c r="N55" s="77" t="s">
        <v>396</v>
      </c>
      <c r="O55" s="78" t="s">
        <v>396</v>
      </c>
      <c r="P55" s="76" t="s">
        <v>396</v>
      </c>
      <c r="Q55" s="77" t="s">
        <v>396</v>
      </c>
      <c r="R55" s="77" t="s">
        <v>396</v>
      </c>
      <c r="S55" s="77" t="s">
        <v>396</v>
      </c>
      <c r="T55" s="77" t="s">
        <v>396</v>
      </c>
      <c r="U55" s="78" t="s">
        <v>396</v>
      </c>
      <c r="V55" s="181" t="s">
        <v>396</v>
      </c>
      <c r="W55" s="182" t="s">
        <v>396</v>
      </c>
      <c r="X55" s="68" t="s">
        <v>396</v>
      </c>
      <c r="Y55" s="68" t="s">
        <v>396</v>
      </c>
      <c r="Z55" s="68" t="s">
        <v>396</v>
      </c>
      <c r="AA55" s="69" t="s">
        <v>396</v>
      </c>
      <c r="AB55" s="55" t="s">
        <v>396</v>
      </c>
      <c r="AC55" s="56" t="s">
        <v>396</v>
      </c>
      <c r="AD55" s="56" t="s">
        <v>396</v>
      </c>
      <c r="AE55" s="56" t="s">
        <v>396</v>
      </c>
      <c r="AF55" s="56" t="s">
        <v>396</v>
      </c>
      <c r="AG55" s="57" t="s">
        <v>396</v>
      </c>
      <c r="AH55" s="58" t="s">
        <v>396</v>
      </c>
      <c r="AI55" s="59" t="s">
        <v>396</v>
      </c>
      <c r="AJ55" s="59" t="s">
        <v>396</v>
      </c>
      <c r="AK55" s="59" t="s">
        <v>396</v>
      </c>
      <c r="AL55" s="59" t="s">
        <v>396</v>
      </c>
    </row>
    <row r="56" spans="2:38" ht="15.75" hidden="1">
      <c r="B56" s="477"/>
      <c r="C56" s="477"/>
      <c r="D56" s="478"/>
      <c r="E56" s="450"/>
      <c r="F56" s="454"/>
      <c r="G56" s="454"/>
      <c r="H56" s="454"/>
      <c r="I56" s="449"/>
      <c r="J56" s="76" t="s">
        <v>396</v>
      </c>
      <c r="K56" s="77" t="s">
        <v>396</v>
      </c>
      <c r="L56" s="77" t="s">
        <v>396</v>
      </c>
      <c r="M56" s="77" t="s">
        <v>396</v>
      </c>
      <c r="N56" s="77" t="s">
        <v>396</v>
      </c>
      <c r="O56" s="78" t="s">
        <v>396</v>
      </c>
      <c r="P56" s="76" t="s">
        <v>396</v>
      </c>
      <c r="Q56" s="77" t="s">
        <v>396</v>
      </c>
      <c r="R56" s="77" t="s">
        <v>396</v>
      </c>
      <c r="S56" s="77" t="s">
        <v>396</v>
      </c>
      <c r="T56" s="77" t="s">
        <v>396</v>
      </c>
      <c r="U56" s="78" t="s">
        <v>396</v>
      </c>
      <c r="V56" s="181" t="s">
        <v>396</v>
      </c>
      <c r="W56" s="182" t="s">
        <v>396</v>
      </c>
      <c r="X56" s="68" t="s">
        <v>396</v>
      </c>
      <c r="Y56" s="68" t="s">
        <v>396</v>
      </c>
      <c r="Z56" s="68" t="s">
        <v>396</v>
      </c>
      <c r="AA56" s="69" t="s">
        <v>396</v>
      </c>
      <c r="AB56" s="55" t="s">
        <v>396</v>
      </c>
      <c r="AC56" s="56" t="s">
        <v>396</v>
      </c>
      <c r="AD56" s="56" t="s">
        <v>396</v>
      </c>
      <c r="AE56" s="56" t="s">
        <v>396</v>
      </c>
      <c r="AF56" s="56" t="s">
        <v>396</v>
      </c>
      <c r="AG56" s="57" t="s">
        <v>396</v>
      </c>
      <c r="AH56" s="58" t="s">
        <v>396</v>
      </c>
      <c r="AI56" s="59" t="s">
        <v>396</v>
      </c>
      <c r="AJ56" s="59" t="s">
        <v>396</v>
      </c>
      <c r="AK56" s="59" t="s">
        <v>396</v>
      </c>
      <c r="AL56" s="59" t="s">
        <v>396</v>
      </c>
    </row>
    <row r="57" spans="2:38" ht="16.5" thickBot="1">
      <c r="B57" s="477"/>
      <c r="C57" s="477"/>
      <c r="D57" s="478"/>
      <c r="E57" s="451"/>
      <c r="F57" s="452"/>
      <c r="G57" s="452"/>
      <c r="H57" s="452"/>
      <c r="I57" s="453"/>
      <c r="J57" s="79" t="s">
        <v>396</v>
      </c>
      <c r="K57" s="80" t="s">
        <v>396</v>
      </c>
      <c r="L57" s="80" t="s">
        <v>396</v>
      </c>
      <c r="M57" s="80" t="s">
        <v>396</v>
      </c>
      <c r="N57" s="80" t="s">
        <v>396</v>
      </c>
      <c r="O57" s="81" t="s">
        <v>396</v>
      </c>
      <c r="P57" s="79" t="s">
        <v>396</v>
      </c>
      <c r="Q57" s="80" t="s">
        <v>396</v>
      </c>
      <c r="R57" s="80" t="s">
        <v>396</v>
      </c>
      <c r="S57" s="80" t="s">
        <v>396</v>
      </c>
      <c r="T57" s="80" t="s">
        <v>396</v>
      </c>
      <c r="U57" s="81" t="s">
        <v>396</v>
      </c>
      <c r="V57" s="184" t="s">
        <v>396</v>
      </c>
      <c r="W57" s="185" t="s">
        <v>396</v>
      </c>
      <c r="X57" s="71" t="s">
        <v>396</v>
      </c>
      <c r="Y57" s="71" t="s">
        <v>396</v>
      </c>
      <c r="Z57" s="71" t="s">
        <v>396</v>
      </c>
      <c r="AA57" s="72" t="s">
        <v>396</v>
      </c>
      <c r="AB57" s="60" t="s">
        <v>396</v>
      </c>
      <c r="AC57" s="61" t="s">
        <v>396</v>
      </c>
      <c r="AD57" s="61" t="s">
        <v>396</v>
      </c>
      <c r="AE57" s="61" t="s">
        <v>396</v>
      </c>
      <c r="AF57" s="61" t="s">
        <v>396</v>
      </c>
      <c r="AG57" s="62" t="s">
        <v>396</v>
      </c>
      <c r="AH57" s="58" t="s">
        <v>396</v>
      </c>
      <c r="AI57" s="59" t="s">
        <v>396</v>
      </c>
      <c r="AJ57" s="59" t="s">
        <v>396</v>
      </c>
      <c r="AK57" s="59" t="s">
        <v>396</v>
      </c>
      <c r="AL57" s="59" t="s">
        <v>396</v>
      </c>
    </row>
    <row r="58" spans="2:38" ht="15" customHeight="1">
      <c r="J58" s="444" t="s">
        <v>167</v>
      </c>
      <c r="K58" s="445"/>
      <c r="L58" s="445"/>
      <c r="M58" s="445"/>
      <c r="N58" s="445"/>
      <c r="O58" s="446"/>
      <c r="P58" s="444" t="s">
        <v>168</v>
      </c>
      <c r="Q58" s="445"/>
      <c r="R58" s="445"/>
      <c r="S58" s="445"/>
      <c r="T58" s="445"/>
      <c r="U58" s="446"/>
      <c r="V58" s="444" t="s">
        <v>169</v>
      </c>
      <c r="W58" s="445"/>
      <c r="X58" s="445"/>
      <c r="Y58" s="445"/>
      <c r="Z58" s="445"/>
      <c r="AA58" s="446"/>
      <c r="AB58" s="444" t="s">
        <v>170</v>
      </c>
      <c r="AC58" s="473"/>
      <c r="AD58" s="445"/>
      <c r="AE58" s="445"/>
      <c r="AF58" s="445"/>
      <c r="AG58" s="445"/>
      <c r="AH58" s="444" t="s">
        <v>171</v>
      </c>
      <c r="AI58" s="445"/>
      <c r="AJ58" s="445"/>
      <c r="AK58" s="445"/>
      <c r="AL58" s="446"/>
    </row>
    <row r="59" spans="2:38" ht="15" customHeight="1">
      <c r="J59" s="450"/>
      <c r="K59" s="454"/>
      <c r="L59" s="454"/>
      <c r="M59" s="454"/>
      <c r="N59" s="454"/>
      <c r="O59" s="449"/>
      <c r="P59" s="450"/>
      <c r="Q59" s="454"/>
      <c r="R59" s="454"/>
      <c r="S59" s="454"/>
      <c r="T59" s="454"/>
      <c r="U59" s="449"/>
      <c r="V59" s="450"/>
      <c r="W59" s="454"/>
      <c r="X59" s="454"/>
      <c r="Y59" s="454"/>
      <c r="Z59" s="454"/>
      <c r="AA59" s="449"/>
      <c r="AB59" s="450"/>
      <c r="AC59" s="454"/>
      <c r="AD59" s="454"/>
      <c r="AE59" s="454"/>
      <c r="AF59" s="454"/>
      <c r="AG59" s="454"/>
      <c r="AH59" s="447"/>
      <c r="AI59" s="448"/>
      <c r="AJ59" s="448"/>
      <c r="AK59" s="448"/>
      <c r="AL59" s="449"/>
    </row>
    <row r="60" spans="2:38" ht="15" customHeight="1">
      <c r="J60" s="450"/>
      <c r="K60" s="454"/>
      <c r="L60" s="454"/>
      <c r="M60" s="454"/>
      <c r="N60" s="454"/>
      <c r="O60" s="449"/>
      <c r="P60" s="450"/>
      <c r="Q60" s="454"/>
      <c r="R60" s="454"/>
      <c r="S60" s="454"/>
      <c r="T60" s="454"/>
      <c r="U60" s="449"/>
      <c r="V60" s="450"/>
      <c r="W60" s="454"/>
      <c r="X60" s="454"/>
      <c r="Y60" s="454"/>
      <c r="Z60" s="454"/>
      <c r="AA60" s="449"/>
      <c r="AB60" s="450"/>
      <c r="AC60" s="454"/>
      <c r="AD60" s="454"/>
      <c r="AE60" s="454"/>
      <c r="AF60" s="454"/>
      <c r="AG60" s="454"/>
      <c r="AH60" s="447"/>
      <c r="AI60" s="448"/>
      <c r="AJ60" s="448"/>
      <c r="AK60" s="448"/>
      <c r="AL60" s="449"/>
    </row>
    <row r="61" spans="2:38" ht="15" customHeight="1">
      <c r="J61" s="450"/>
      <c r="K61" s="454"/>
      <c r="L61" s="454"/>
      <c r="M61" s="454"/>
      <c r="N61" s="454"/>
      <c r="O61" s="449"/>
      <c r="P61" s="450"/>
      <c r="Q61" s="454"/>
      <c r="R61" s="454"/>
      <c r="S61" s="454"/>
      <c r="T61" s="454"/>
      <c r="U61" s="449"/>
      <c r="V61" s="450"/>
      <c r="W61" s="454"/>
      <c r="X61" s="454"/>
      <c r="Y61" s="454"/>
      <c r="Z61" s="454"/>
      <c r="AA61" s="449"/>
      <c r="AB61" s="450"/>
      <c r="AC61" s="454"/>
      <c r="AD61" s="454"/>
      <c r="AE61" s="454"/>
      <c r="AF61" s="454"/>
      <c r="AG61" s="454"/>
      <c r="AH61" s="450"/>
      <c r="AI61" s="448"/>
      <c r="AJ61" s="448"/>
      <c r="AK61" s="448"/>
      <c r="AL61" s="449"/>
    </row>
    <row r="62" spans="2:38" ht="15" customHeight="1">
      <c r="J62" s="450"/>
      <c r="K62" s="454"/>
      <c r="L62" s="454"/>
      <c r="M62" s="454"/>
      <c r="N62" s="454"/>
      <c r="O62" s="449"/>
      <c r="P62" s="450"/>
      <c r="Q62" s="454"/>
      <c r="R62" s="454"/>
      <c r="S62" s="454"/>
      <c r="T62" s="454"/>
      <c r="U62" s="449"/>
      <c r="V62" s="450"/>
      <c r="W62" s="454"/>
      <c r="X62" s="454"/>
      <c r="Y62" s="454"/>
      <c r="Z62" s="454"/>
      <c r="AA62" s="449"/>
      <c r="AB62" s="450"/>
      <c r="AC62" s="454"/>
      <c r="AD62" s="454"/>
      <c r="AE62" s="454"/>
      <c r="AF62" s="454"/>
      <c r="AG62" s="454"/>
      <c r="AH62" s="450"/>
      <c r="AI62" s="448"/>
      <c r="AJ62" s="448"/>
      <c r="AK62" s="448"/>
      <c r="AL62" s="449"/>
    </row>
    <row r="63" spans="2:38" ht="28.5" customHeight="1" thickBot="1">
      <c r="J63" s="451"/>
      <c r="K63" s="452"/>
      <c r="L63" s="452"/>
      <c r="M63" s="452"/>
      <c r="N63" s="452"/>
      <c r="O63" s="453"/>
      <c r="P63" s="451"/>
      <c r="Q63" s="452"/>
      <c r="R63" s="452"/>
      <c r="S63" s="452"/>
      <c r="T63" s="452"/>
      <c r="U63" s="453"/>
      <c r="V63" s="451"/>
      <c r="W63" s="452"/>
      <c r="X63" s="452"/>
      <c r="Y63" s="452"/>
      <c r="Z63" s="452"/>
      <c r="AA63" s="453"/>
      <c r="AB63" s="451"/>
      <c r="AC63" s="452"/>
      <c r="AD63" s="452"/>
      <c r="AE63" s="452"/>
      <c r="AF63" s="452"/>
      <c r="AG63" s="452"/>
      <c r="AH63" s="451"/>
      <c r="AI63" s="452"/>
      <c r="AJ63" s="452"/>
      <c r="AK63" s="452"/>
      <c r="AL63" s="453"/>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84"/>
  <sheetViews>
    <sheetView topLeftCell="C1" zoomScale="80" zoomScaleNormal="80" workbookViewId="0">
      <selection activeCell="B1" sqref="B1:D1"/>
    </sheetView>
  </sheetViews>
  <sheetFormatPr baseColWidth="10" defaultColWidth="10.42578125" defaultRowHeight="14.25"/>
  <cols>
    <col min="1" max="1" width="53.28515625" style="231" customWidth="1"/>
    <col min="2" max="2" width="15.42578125" style="217" customWidth="1"/>
    <col min="3" max="3" width="55.7109375" style="200" customWidth="1"/>
    <col min="4" max="4" width="24.140625" style="217" customWidth="1"/>
    <col min="5" max="5" width="55.7109375" style="200" customWidth="1"/>
    <col min="6" max="6" width="4.7109375" style="200" customWidth="1"/>
    <col min="7" max="16384" width="10.42578125" style="200"/>
  </cols>
  <sheetData>
    <row r="1" spans="1:8" ht="79.900000000000006" customHeight="1">
      <c r="A1" s="198"/>
      <c r="B1" s="261" t="s">
        <v>519</v>
      </c>
      <c r="C1" s="261"/>
      <c r="D1" s="261"/>
      <c r="E1" s="198"/>
      <c r="F1" s="199"/>
      <c r="G1" s="199"/>
      <c r="H1" s="199"/>
    </row>
    <row r="2" spans="1:8" ht="54.75" customHeight="1">
      <c r="A2" s="201" t="s">
        <v>520</v>
      </c>
      <c r="B2" s="265" t="s">
        <v>184</v>
      </c>
      <c r="C2" s="266"/>
      <c r="D2" s="202" t="s">
        <v>457</v>
      </c>
      <c r="E2" s="203" t="s">
        <v>480</v>
      </c>
    </row>
    <row r="3" spans="1:8" ht="16.899999999999999" customHeight="1">
      <c r="A3" s="204"/>
      <c r="B3" s="205"/>
      <c r="C3" s="205"/>
      <c r="D3" s="206"/>
      <c r="E3" s="205"/>
    </row>
    <row r="4" spans="1:8" ht="54.75" customHeight="1">
      <c r="A4" s="201" t="s">
        <v>521</v>
      </c>
      <c r="B4" s="267" t="s">
        <v>481</v>
      </c>
      <c r="C4" s="268"/>
      <c r="D4" s="268"/>
      <c r="E4" s="268"/>
    </row>
    <row r="5" spans="1:8" ht="13.15" customHeight="1">
      <c r="A5" s="207"/>
      <c r="B5" s="208"/>
      <c r="D5" s="206"/>
      <c r="E5" s="206"/>
    </row>
    <row r="6" spans="1:8" ht="21" customHeight="1">
      <c r="A6" s="269" t="s">
        <v>522</v>
      </c>
      <c r="B6" s="270" t="s">
        <v>523</v>
      </c>
      <c r="C6" s="270"/>
      <c r="D6" s="270" t="s">
        <v>524</v>
      </c>
      <c r="E6" s="270"/>
    </row>
    <row r="7" spans="1:8" ht="216" customHeight="1">
      <c r="A7" s="269"/>
      <c r="B7" s="271" t="s">
        <v>482</v>
      </c>
      <c r="C7" s="272"/>
      <c r="D7" s="273" t="s">
        <v>525</v>
      </c>
      <c r="E7" s="274"/>
    </row>
    <row r="8" spans="1:8" ht="21" customHeight="1">
      <c r="A8" s="207"/>
      <c r="B8" s="208"/>
      <c r="D8" s="206"/>
      <c r="E8" s="206"/>
    </row>
    <row r="9" spans="1:8" ht="19.899999999999999" customHeight="1">
      <c r="A9" s="275" t="s">
        <v>194</v>
      </c>
      <c r="B9" s="275"/>
      <c r="C9" s="275"/>
      <c r="D9" s="275"/>
      <c r="E9" s="275"/>
    </row>
    <row r="10" spans="1:8" ht="19.899999999999999" customHeight="1">
      <c r="A10" s="209" t="s">
        <v>526</v>
      </c>
      <c r="B10" s="209" t="s">
        <v>195</v>
      </c>
      <c r="C10" s="209" t="s">
        <v>196</v>
      </c>
      <c r="D10" s="209" t="s">
        <v>197</v>
      </c>
      <c r="E10" s="209" t="s">
        <v>198</v>
      </c>
    </row>
    <row r="11" spans="1:8" s="213" customFormat="1" ht="118.5" customHeight="1">
      <c r="A11" s="276" t="s">
        <v>527</v>
      </c>
      <c r="B11" s="210">
        <v>1</v>
      </c>
      <c r="C11" s="211" t="s">
        <v>528</v>
      </c>
      <c r="D11" s="212">
        <v>1</v>
      </c>
      <c r="E11" s="211" t="s">
        <v>529</v>
      </c>
    </row>
    <row r="12" spans="1:8" s="213" customFormat="1">
      <c r="A12" s="276"/>
      <c r="B12" s="210"/>
      <c r="C12" s="211"/>
      <c r="D12" s="212"/>
      <c r="E12" s="211"/>
    </row>
    <row r="13" spans="1:8" ht="42.75">
      <c r="A13" s="214" t="s">
        <v>530</v>
      </c>
      <c r="B13" s="215"/>
      <c r="C13" s="216" t="s">
        <v>482</v>
      </c>
      <c r="E13" s="215" t="s">
        <v>482</v>
      </c>
    </row>
    <row r="14" spans="1:8" ht="71.25">
      <c r="A14" s="262" t="s">
        <v>531</v>
      </c>
      <c r="B14" s="215">
        <v>2</v>
      </c>
      <c r="C14" s="216" t="s">
        <v>532</v>
      </c>
      <c r="D14" s="215">
        <v>2</v>
      </c>
      <c r="E14" s="211" t="s">
        <v>533</v>
      </c>
    </row>
    <row r="15" spans="1:8" ht="42.75">
      <c r="A15" s="262"/>
      <c r="B15" s="215">
        <v>3</v>
      </c>
      <c r="C15" s="216" t="s">
        <v>534</v>
      </c>
      <c r="D15" s="215">
        <v>3</v>
      </c>
      <c r="E15" s="211" t="s">
        <v>535</v>
      </c>
    </row>
    <row r="16" spans="1:8" ht="28.5">
      <c r="A16" s="262"/>
      <c r="B16" s="215">
        <v>4</v>
      </c>
      <c r="C16" s="216" t="s">
        <v>536</v>
      </c>
      <c r="D16" s="215"/>
      <c r="E16" s="211"/>
    </row>
    <row r="17" spans="1:10" ht="57">
      <c r="A17" s="262"/>
      <c r="B17" s="215">
        <v>5</v>
      </c>
      <c r="C17" s="216" t="s">
        <v>537</v>
      </c>
      <c r="D17" s="215">
        <v>4</v>
      </c>
      <c r="E17" s="211" t="s">
        <v>484</v>
      </c>
    </row>
    <row r="18" spans="1:10" ht="28.5">
      <c r="A18" s="262"/>
      <c r="B18" s="215">
        <v>6</v>
      </c>
      <c r="C18" s="216" t="s">
        <v>538</v>
      </c>
      <c r="D18" s="215"/>
      <c r="E18" s="211"/>
      <c r="J18" s="218"/>
    </row>
    <row r="19" spans="1:10" ht="28.5">
      <c r="A19" s="262"/>
      <c r="B19" s="215">
        <v>7</v>
      </c>
      <c r="C19" s="216" t="s">
        <v>539</v>
      </c>
      <c r="D19" s="215"/>
      <c r="E19" s="216"/>
      <c r="J19" s="218"/>
    </row>
    <row r="20" spans="1:10" ht="28.5">
      <c r="A20" s="262"/>
      <c r="B20" s="215">
        <v>8</v>
      </c>
      <c r="C20" s="216" t="s">
        <v>540</v>
      </c>
      <c r="D20" s="215"/>
      <c r="E20" s="216"/>
      <c r="J20" s="218"/>
    </row>
    <row r="21" spans="1:10" ht="156.75">
      <c r="A21" s="262"/>
      <c r="B21" s="215">
        <v>9</v>
      </c>
      <c r="C21" s="216" t="s">
        <v>483</v>
      </c>
      <c r="D21" s="215"/>
      <c r="E21" s="216"/>
      <c r="J21" s="218"/>
    </row>
    <row r="22" spans="1:10" ht="71.25">
      <c r="A22" s="262"/>
      <c r="B22" s="215">
        <v>10</v>
      </c>
      <c r="C22" s="216" t="s">
        <v>458</v>
      </c>
      <c r="D22" s="215"/>
      <c r="E22" s="216"/>
      <c r="J22" s="218"/>
    </row>
    <row r="23" spans="1:10" ht="28.5">
      <c r="A23" s="262" t="s">
        <v>541</v>
      </c>
      <c r="B23" s="215">
        <v>11</v>
      </c>
      <c r="C23" s="211" t="s">
        <v>542</v>
      </c>
      <c r="D23" s="210">
        <v>5</v>
      </c>
      <c r="E23" s="211" t="s">
        <v>543</v>
      </c>
    </row>
    <row r="24" spans="1:10" ht="42.75">
      <c r="A24" s="262"/>
      <c r="B24" s="215">
        <v>12</v>
      </c>
      <c r="C24" s="211" t="s">
        <v>544</v>
      </c>
      <c r="D24" s="210">
        <v>6</v>
      </c>
      <c r="E24" s="211" t="s">
        <v>545</v>
      </c>
    </row>
    <row r="25" spans="1:10" ht="42.75">
      <c r="A25" s="262"/>
      <c r="B25" s="215">
        <v>13</v>
      </c>
      <c r="C25" s="211" t="s">
        <v>546</v>
      </c>
      <c r="D25" s="210">
        <v>7</v>
      </c>
      <c r="E25" s="211" t="s">
        <v>547</v>
      </c>
    </row>
    <row r="26" spans="1:10" ht="57">
      <c r="A26" s="262"/>
      <c r="B26" s="212">
        <v>14</v>
      </c>
      <c r="C26" s="211" t="s">
        <v>548</v>
      </c>
      <c r="D26" s="212">
        <v>8</v>
      </c>
      <c r="E26" s="211" t="s">
        <v>485</v>
      </c>
    </row>
    <row r="27" spans="1:10" ht="57">
      <c r="A27" s="262"/>
      <c r="B27" s="212">
        <v>15</v>
      </c>
      <c r="C27" s="211" t="s">
        <v>199</v>
      </c>
      <c r="D27" s="212">
        <v>9</v>
      </c>
      <c r="E27" s="211" t="s">
        <v>200</v>
      </c>
    </row>
    <row r="28" spans="1:10" ht="28.5">
      <c r="A28" s="262"/>
      <c r="B28" s="212">
        <v>16</v>
      </c>
      <c r="C28" s="211" t="s">
        <v>205</v>
      </c>
      <c r="D28" s="211"/>
      <c r="E28" s="211"/>
    </row>
    <row r="29" spans="1:10" ht="42.75">
      <c r="A29" s="214" t="s">
        <v>549</v>
      </c>
      <c r="B29" s="215">
        <v>17</v>
      </c>
      <c r="C29" s="211" t="s">
        <v>550</v>
      </c>
      <c r="D29" s="210">
        <v>10</v>
      </c>
      <c r="E29" s="211" t="s">
        <v>551</v>
      </c>
    </row>
    <row r="30" spans="1:10" ht="28.5">
      <c r="A30" s="262" t="s">
        <v>552</v>
      </c>
      <c r="B30" s="215">
        <v>18</v>
      </c>
      <c r="C30" s="219" t="s">
        <v>553</v>
      </c>
      <c r="D30" s="215"/>
      <c r="E30" s="216"/>
    </row>
    <row r="31" spans="1:10" ht="28.5">
      <c r="A31" s="262"/>
      <c r="B31" s="215">
        <v>19</v>
      </c>
      <c r="C31" s="219" t="s">
        <v>554</v>
      </c>
      <c r="D31" s="215"/>
      <c r="E31" s="216"/>
    </row>
    <row r="32" spans="1:10" ht="19.899999999999999" customHeight="1">
      <c r="A32" s="275" t="s">
        <v>201</v>
      </c>
      <c r="B32" s="275"/>
      <c r="C32" s="275"/>
      <c r="D32" s="275"/>
      <c r="E32" s="275"/>
    </row>
    <row r="33" spans="1:5" ht="19.899999999999999" customHeight="1">
      <c r="A33" s="209" t="s">
        <v>526</v>
      </c>
      <c r="B33" s="209" t="s">
        <v>195</v>
      </c>
      <c r="C33" s="209" t="s">
        <v>202</v>
      </c>
      <c r="D33" s="209" t="s">
        <v>197</v>
      </c>
      <c r="E33" s="209" t="s">
        <v>555</v>
      </c>
    </row>
    <row r="34" spans="1:5" ht="85.5">
      <c r="A34" s="262" t="s">
        <v>556</v>
      </c>
      <c r="B34" s="210">
        <v>1</v>
      </c>
      <c r="C34" s="211" t="s">
        <v>557</v>
      </c>
      <c r="D34" s="210">
        <v>1</v>
      </c>
      <c r="E34" s="211" t="s">
        <v>558</v>
      </c>
    </row>
    <row r="35" spans="1:5" ht="57">
      <c r="A35" s="262"/>
      <c r="B35" s="210">
        <v>2</v>
      </c>
      <c r="C35" s="211" t="s">
        <v>559</v>
      </c>
      <c r="D35" s="210">
        <v>2</v>
      </c>
      <c r="E35" s="211" t="s">
        <v>560</v>
      </c>
    </row>
    <row r="36" spans="1:5" ht="42.75">
      <c r="A36" s="262"/>
      <c r="B36" s="210">
        <v>3</v>
      </c>
      <c r="C36" s="211" t="s">
        <v>561</v>
      </c>
      <c r="D36" s="210">
        <v>3</v>
      </c>
      <c r="E36" s="211" t="s">
        <v>562</v>
      </c>
    </row>
    <row r="37" spans="1:5" ht="28.5">
      <c r="A37" s="262"/>
      <c r="B37" s="210"/>
      <c r="C37" s="211"/>
      <c r="D37" s="210">
        <v>4</v>
      </c>
      <c r="E37" s="211" t="s">
        <v>563</v>
      </c>
    </row>
    <row r="38" spans="1:5" ht="28.5">
      <c r="A38" s="262"/>
      <c r="B38" s="210"/>
      <c r="C38" s="213"/>
      <c r="D38" s="210">
        <v>5</v>
      </c>
      <c r="E38" s="211" t="s">
        <v>564</v>
      </c>
    </row>
    <row r="39" spans="1:5" ht="28.5">
      <c r="A39" s="262"/>
      <c r="B39" s="210"/>
      <c r="C39" s="219"/>
      <c r="D39" s="210">
        <v>6</v>
      </c>
      <c r="E39" s="211" t="s">
        <v>565</v>
      </c>
    </row>
    <row r="40" spans="1:5">
      <c r="A40" s="262"/>
      <c r="B40" s="210"/>
      <c r="C40" s="219"/>
      <c r="D40" s="210">
        <v>7</v>
      </c>
      <c r="E40" s="219" t="s">
        <v>486</v>
      </c>
    </row>
    <row r="41" spans="1:5" ht="28.5">
      <c r="A41" s="214" t="s">
        <v>203</v>
      </c>
      <c r="B41" s="210"/>
      <c r="C41" s="219" t="s">
        <v>482</v>
      </c>
      <c r="D41" s="210"/>
      <c r="E41" s="219" t="s">
        <v>482</v>
      </c>
    </row>
    <row r="42" spans="1:5" s="221" customFormat="1" ht="42.75">
      <c r="A42" s="262" t="s">
        <v>566</v>
      </c>
      <c r="B42" s="210">
        <v>4</v>
      </c>
      <c r="C42" s="211" t="s">
        <v>567</v>
      </c>
      <c r="D42" s="210">
        <v>8</v>
      </c>
      <c r="E42" s="220" t="s">
        <v>568</v>
      </c>
    </row>
    <row r="43" spans="1:5" s="221" customFormat="1" ht="28.5">
      <c r="A43" s="262"/>
      <c r="B43" s="210">
        <v>5</v>
      </c>
      <c r="C43" s="211" t="s">
        <v>569</v>
      </c>
      <c r="D43" s="210"/>
      <c r="E43" s="211"/>
    </row>
    <row r="44" spans="1:5" s="221" customFormat="1" ht="57">
      <c r="A44" s="262"/>
      <c r="B44" s="210">
        <v>6</v>
      </c>
      <c r="C44" s="211" t="s">
        <v>570</v>
      </c>
      <c r="D44" s="210">
        <v>9</v>
      </c>
      <c r="E44" s="211" t="s">
        <v>571</v>
      </c>
    </row>
    <row r="45" spans="1:5" s="221" customFormat="1" ht="42.75">
      <c r="A45" s="262"/>
      <c r="B45" s="210">
        <v>7</v>
      </c>
      <c r="C45" s="211" t="s">
        <v>572</v>
      </c>
      <c r="D45" s="210">
        <v>10</v>
      </c>
      <c r="E45" s="211" t="s">
        <v>573</v>
      </c>
    </row>
    <row r="46" spans="1:5" ht="28.5">
      <c r="A46" s="262"/>
      <c r="B46" s="210">
        <v>8</v>
      </c>
      <c r="C46" s="220" t="s">
        <v>574</v>
      </c>
      <c r="D46" s="210">
        <v>11</v>
      </c>
      <c r="E46" s="211" t="s">
        <v>575</v>
      </c>
    </row>
    <row r="47" spans="1:5" ht="57">
      <c r="A47" s="262"/>
      <c r="B47" s="210">
        <v>9</v>
      </c>
      <c r="C47" s="211" t="s">
        <v>576</v>
      </c>
      <c r="D47" s="210">
        <v>12</v>
      </c>
      <c r="E47" s="211" t="s">
        <v>577</v>
      </c>
    </row>
    <row r="48" spans="1:5" ht="85.5">
      <c r="A48" s="262" t="s">
        <v>578</v>
      </c>
      <c r="B48" s="210">
        <v>10</v>
      </c>
      <c r="C48" s="211" t="s">
        <v>579</v>
      </c>
      <c r="D48" s="210">
        <v>13</v>
      </c>
      <c r="E48" s="211" t="s">
        <v>580</v>
      </c>
    </row>
    <row r="49" spans="1:5" ht="57">
      <c r="A49" s="262"/>
      <c r="B49" s="210">
        <v>11</v>
      </c>
      <c r="C49" s="211" t="s">
        <v>581</v>
      </c>
      <c r="D49" s="212">
        <v>14</v>
      </c>
      <c r="E49" s="211" t="s">
        <v>582</v>
      </c>
    </row>
    <row r="50" spans="1:5" ht="42.75">
      <c r="A50" s="262"/>
      <c r="B50" s="210">
        <v>12</v>
      </c>
      <c r="C50" s="211" t="s">
        <v>583</v>
      </c>
      <c r="D50" s="212"/>
      <c r="E50" s="211"/>
    </row>
    <row r="51" spans="1:5" ht="42.75">
      <c r="A51" s="262"/>
      <c r="B51" s="212">
        <v>13</v>
      </c>
      <c r="C51" s="211" t="s">
        <v>487</v>
      </c>
      <c r="D51" s="212">
        <v>15</v>
      </c>
      <c r="E51" s="211" t="s">
        <v>488</v>
      </c>
    </row>
    <row r="52" spans="1:5" ht="128.25">
      <c r="A52" s="262"/>
      <c r="B52" s="212">
        <v>14</v>
      </c>
      <c r="C52" s="211" t="s">
        <v>584</v>
      </c>
      <c r="D52" s="211"/>
      <c r="E52" s="211"/>
    </row>
    <row r="53" spans="1:5" ht="57">
      <c r="A53" s="262" t="s">
        <v>204</v>
      </c>
      <c r="B53" s="210">
        <v>15</v>
      </c>
      <c r="C53" s="211" t="s">
        <v>585</v>
      </c>
      <c r="D53" s="212">
        <v>16</v>
      </c>
      <c r="E53" s="220" t="s">
        <v>485</v>
      </c>
    </row>
    <row r="54" spans="1:5" ht="28.5">
      <c r="A54" s="262"/>
      <c r="B54" s="210">
        <v>16</v>
      </c>
      <c r="C54" s="211" t="s">
        <v>586</v>
      </c>
      <c r="D54" s="212">
        <v>17</v>
      </c>
      <c r="E54" s="220" t="s">
        <v>587</v>
      </c>
    </row>
    <row r="55" spans="1:5" ht="71.25">
      <c r="A55" s="262"/>
      <c r="B55" s="210">
        <v>17</v>
      </c>
      <c r="C55" s="211" t="s">
        <v>588</v>
      </c>
      <c r="D55" s="212"/>
      <c r="E55" s="220"/>
    </row>
    <row r="56" spans="1:5" ht="28.5">
      <c r="A56" s="262"/>
      <c r="B56" s="210">
        <v>18</v>
      </c>
      <c r="C56" s="211" t="s">
        <v>589</v>
      </c>
      <c r="D56" s="212"/>
      <c r="E56" s="220"/>
    </row>
    <row r="57" spans="1:5">
      <c r="A57" s="262"/>
      <c r="B57" s="210">
        <v>19</v>
      </c>
      <c r="C57" s="211" t="s">
        <v>590</v>
      </c>
      <c r="D57" s="212"/>
      <c r="E57" s="220"/>
    </row>
    <row r="58" spans="1:5" ht="28.5">
      <c r="A58" s="262"/>
      <c r="B58" s="210">
        <v>20</v>
      </c>
      <c r="C58" s="211" t="s">
        <v>591</v>
      </c>
      <c r="D58" s="212"/>
      <c r="E58" s="220"/>
    </row>
    <row r="59" spans="1:5" ht="28.5">
      <c r="A59" s="262"/>
      <c r="B59" s="210">
        <v>21</v>
      </c>
      <c r="C59" s="211" t="s">
        <v>592</v>
      </c>
      <c r="D59" s="212"/>
      <c r="E59" s="220"/>
    </row>
    <row r="60" spans="1:5" ht="28.5">
      <c r="A60" s="262"/>
      <c r="B60" s="210">
        <v>22</v>
      </c>
      <c r="C60" s="211" t="s">
        <v>593</v>
      </c>
      <c r="D60" s="212"/>
      <c r="E60" s="220"/>
    </row>
    <row r="61" spans="1:5" ht="42.75">
      <c r="A61" s="262"/>
      <c r="B61" s="210">
        <v>23</v>
      </c>
      <c r="C61" s="211" t="s">
        <v>594</v>
      </c>
      <c r="D61" s="212"/>
      <c r="E61" s="220"/>
    </row>
    <row r="62" spans="1:5" ht="28.5">
      <c r="A62" s="262"/>
      <c r="B62" s="210">
        <v>24</v>
      </c>
      <c r="C62" s="211" t="s">
        <v>489</v>
      </c>
      <c r="D62" s="212"/>
      <c r="E62" s="222"/>
    </row>
    <row r="63" spans="1:5" ht="57">
      <c r="A63" s="262" t="s">
        <v>595</v>
      </c>
      <c r="B63" s="210">
        <v>25</v>
      </c>
      <c r="C63" s="211" t="s">
        <v>596</v>
      </c>
      <c r="D63" s="212">
        <v>18</v>
      </c>
      <c r="E63" s="220" t="s">
        <v>597</v>
      </c>
    </row>
    <row r="64" spans="1:5" ht="42.75">
      <c r="A64" s="262"/>
      <c r="B64" s="210">
        <v>26</v>
      </c>
      <c r="C64" s="211" t="s">
        <v>598</v>
      </c>
      <c r="D64" s="212">
        <v>19</v>
      </c>
      <c r="E64" s="211" t="s">
        <v>206</v>
      </c>
    </row>
    <row r="65" spans="1:5" ht="28.5">
      <c r="A65" s="262"/>
      <c r="B65" s="210">
        <v>27</v>
      </c>
      <c r="C65" s="211" t="s">
        <v>599</v>
      </c>
      <c r="D65" s="212"/>
      <c r="E65" s="211"/>
    </row>
    <row r="66" spans="1:5" ht="28.5">
      <c r="A66" s="262"/>
      <c r="B66" s="210">
        <v>28</v>
      </c>
      <c r="C66" s="211" t="s">
        <v>600</v>
      </c>
      <c r="D66" s="212"/>
      <c r="E66" s="220"/>
    </row>
    <row r="67" spans="1:5" ht="57">
      <c r="A67" s="263" t="s">
        <v>207</v>
      </c>
      <c r="B67" s="210">
        <v>29</v>
      </c>
      <c r="C67" s="211" t="s">
        <v>601</v>
      </c>
      <c r="D67" s="212">
        <v>20</v>
      </c>
      <c r="E67" s="220" t="s">
        <v>602</v>
      </c>
    </row>
    <row r="68" spans="1:5">
      <c r="A68" s="264"/>
      <c r="B68" s="210"/>
      <c r="C68" s="211"/>
      <c r="D68" s="212"/>
      <c r="E68" s="212"/>
    </row>
    <row r="69" spans="1:5" ht="28.5">
      <c r="A69" s="262" t="s">
        <v>603</v>
      </c>
      <c r="B69" s="210">
        <v>30</v>
      </c>
      <c r="C69" s="211" t="s">
        <v>604</v>
      </c>
      <c r="D69" s="212">
        <v>21</v>
      </c>
      <c r="E69" s="211" t="s">
        <v>605</v>
      </c>
    </row>
    <row r="70" spans="1:5" ht="38.25" customHeight="1">
      <c r="A70" s="262"/>
      <c r="B70" s="210"/>
      <c r="C70" s="211"/>
      <c r="D70" s="212">
        <v>22</v>
      </c>
      <c r="E70" s="211" t="s">
        <v>606</v>
      </c>
    </row>
    <row r="71" spans="1:5" ht="28.5">
      <c r="A71" s="262" t="s">
        <v>607</v>
      </c>
      <c r="B71" s="210">
        <v>31</v>
      </c>
      <c r="C71" s="220" t="s">
        <v>608</v>
      </c>
      <c r="D71" s="212">
        <v>23</v>
      </c>
      <c r="E71" s="220" t="s">
        <v>609</v>
      </c>
    </row>
    <row r="72" spans="1:5" ht="28.5">
      <c r="A72" s="262"/>
      <c r="B72" s="210">
        <v>32</v>
      </c>
      <c r="C72" s="220" t="s">
        <v>610</v>
      </c>
      <c r="D72" s="212">
        <v>24</v>
      </c>
      <c r="E72" s="220" t="s">
        <v>611</v>
      </c>
    </row>
    <row r="73" spans="1:5" ht="28.5">
      <c r="A73" s="262"/>
      <c r="B73" s="210"/>
      <c r="C73" s="213"/>
      <c r="D73" s="212">
        <v>25</v>
      </c>
      <c r="E73" s="220" t="s">
        <v>612</v>
      </c>
    </row>
    <row r="74" spans="1:5" ht="28.5">
      <c r="A74" s="262"/>
      <c r="B74" s="210"/>
      <c r="C74" s="223"/>
      <c r="D74" s="212">
        <v>26</v>
      </c>
      <c r="E74" s="220" t="s">
        <v>613</v>
      </c>
    </row>
    <row r="75" spans="1:5">
      <c r="A75" s="262"/>
      <c r="B75" s="210"/>
      <c r="C75" s="220"/>
      <c r="D75" s="212">
        <v>27</v>
      </c>
      <c r="E75" s="220" t="s">
        <v>614</v>
      </c>
    </row>
    <row r="76" spans="1:5">
      <c r="A76" s="262"/>
      <c r="B76" s="210"/>
      <c r="C76" s="220"/>
      <c r="D76" s="212">
        <v>28</v>
      </c>
      <c r="E76" s="220" t="s">
        <v>615</v>
      </c>
    </row>
    <row r="77" spans="1:5">
      <c r="A77" s="262"/>
      <c r="B77" s="210"/>
      <c r="C77" s="220"/>
      <c r="D77" s="212">
        <v>29</v>
      </c>
      <c r="E77" s="223" t="s">
        <v>616</v>
      </c>
    </row>
    <row r="78" spans="1:5" ht="28.5">
      <c r="A78" s="262"/>
      <c r="B78" s="210"/>
      <c r="C78" s="212"/>
      <c r="D78" s="212">
        <v>30</v>
      </c>
      <c r="E78" s="220" t="s">
        <v>617</v>
      </c>
    </row>
    <row r="79" spans="1:5" ht="42.75">
      <c r="A79" s="263" t="s">
        <v>618</v>
      </c>
      <c r="B79" s="210">
        <v>33</v>
      </c>
      <c r="C79" s="211" t="s">
        <v>490</v>
      </c>
      <c r="D79" s="212">
        <v>31</v>
      </c>
      <c r="E79" s="211" t="s">
        <v>619</v>
      </c>
    </row>
    <row r="80" spans="1:5" ht="28.5">
      <c r="A80" s="277"/>
      <c r="B80" s="210">
        <v>34</v>
      </c>
      <c r="C80" s="211" t="s">
        <v>491</v>
      </c>
      <c r="D80" s="212">
        <v>32</v>
      </c>
      <c r="E80" s="211" t="s">
        <v>620</v>
      </c>
    </row>
    <row r="81" spans="1:10" ht="28.5">
      <c r="A81" s="277"/>
      <c r="B81" s="210">
        <v>35</v>
      </c>
      <c r="C81" s="211" t="s">
        <v>621</v>
      </c>
      <c r="D81" s="224">
        <v>33</v>
      </c>
      <c r="E81" s="211" t="s">
        <v>622</v>
      </c>
    </row>
    <row r="82" spans="1:10" ht="42.75">
      <c r="A82" s="277"/>
      <c r="B82" s="210">
        <v>36</v>
      </c>
      <c r="C82" s="211" t="s">
        <v>623</v>
      </c>
      <c r="D82" s="224">
        <v>34</v>
      </c>
      <c r="E82" s="211" t="s">
        <v>624</v>
      </c>
      <c r="J82" s="200" t="s">
        <v>625</v>
      </c>
    </row>
    <row r="83" spans="1:10" ht="42.75">
      <c r="A83" s="277"/>
      <c r="B83" s="225">
        <v>37</v>
      </c>
      <c r="C83" s="226" t="s">
        <v>626</v>
      </c>
      <c r="D83" s="227">
        <v>35</v>
      </c>
      <c r="E83" s="226" t="s">
        <v>627</v>
      </c>
    </row>
    <row r="84" spans="1:10" ht="72" customHeight="1">
      <c r="A84" s="228"/>
      <c r="B84" s="229"/>
      <c r="C84" s="230"/>
      <c r="D84" s="229"/>
      <c r="E84" s="230"/>
    </row>
  </sheetData>
  <mergeCells count="23">
    <mergeCell ref="A71:A78"/>
    <mergeCell ref="A79:A83"/>
    <mergeCell ref="A32:E32"/>
    <mergeCell ref="A34:A40"/>
    <mergeCell ref="A42:A47"/>
    <mergeCell ref="A48:A52"/>
    <mergeCell ref="A53:A62"/>
    <mergeCell ref="B1:D1"/>
    <mergeCell ref="A63:A66"/>
    <mergeCell ref="A67:A68"/>
    <mergeCell ref="A69:A70"/>
    <mergeCell ref="B2:C2"/>
    <mergeCell ref="B4:E4"/>
    <mergeCell ref="A6:A7"/>
    <mergeCell ref="B6:C6"/>
    <mergeCell ref="D6:E6"/>
    <mergeCell ref="B7:C7"/>
    <mergeCell ref="D7:E7"/>
    <mergeCell ref="A9:E9"/>
    <mergeCell ref="A11:A12"/>
    <mergeCell ref="A14:A22"/>
    <mergeCell ref="A23:A28"/>
    <mergeCell ref="A30:A3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7" workbookViewId="0">
      <selection activeCell="F13" sqref="F13"/>
    </sheetView>
  </sheetViews>
  <sheetFormatPr baseColWidth="10" defaultColWidth="10.42578125" defaultRowHeight="15"/>
  <cols>
    <col min="1" max="1" width="60.7109375" style="247" customWidth="1"/>
    <col min="2" max="2" width="15.7109375" style="248" customWidth="1"/>
    <col min="3" max="5" width="15.7109375" style="249" customWidth="1"/>
    <col min="6" max="6" width="40.7109375" style="247" customWidth="1"/>
    <col min="7" max="7" width="2.7109375" style="233" customWidth="1"/>
    <col min="8" max="16384" width="10.42578125" style="233"/>
  </cols>
  <sheetData>
    <row r="1" spans="1:6" ht="56.25" customHeight="1">
      <c r="A1" s="232"/>
      <c r="B1" s="278" t="s">
        <v>628</v>
      </c>
      <c r="C1" s="278"/>
      <c r="D1" s="278"/>
      <c r="E1" s="278"/>
      <c r="F1" s="232"/>
    </row>
    <row r="2" spans="1:6">
      <c r="A2" s="279" t="s">
        <v>186</v>
      </c>
      <c r="B2" s="279"/>
      <c r="C2" s="279"/>
      <c r="D2" s="279"/>
      <c r="E2" s="279"/>
      <c r="F2" s="279"/>
    </row>
    <row r="3" spans="1:6" ht="28.5" customHeight="1">
      <c r="A3" s="280" t="s">
        <v>187</v>
      </c>
      <c r="B3" s="281" t="s">
        <v>188</v>
      </c>
      <c r="C3" s="281"/>
      <c r="D3" s="281"/>
      <c r="E3" s="281"/>
      <c r="F3" s="234" t="s">
        <v>189</v>
      </c>
    </row>
    <row r="4" spans="1:6" ht="46.5" customHeight="1">
      <c r="A4" s="280"/>
      <c r="B4" s="235" t="s">
        <v>190</v>
      </c>
      <c r="C4" s="235" t="s">
        <v>191</v>
      </c>
      <c r="D4" s="235" t="s">
        <v>192</v>
      </c>
      <c r="E4" s="235" t="s">
        <v>193</v>
      </c>
      <c r="F4" s="236"/>
    </row>
    <row r="5" spans="1:6" ht="45">
      <c r="A5" s="237" t="s">
        <v>629</v>
      </c>
      <c r="B5" s="238" t="s">
        <v>630</v>
      </c>
      <c r="C5" s="239" t="s">
        <v>631</v>
      </c>
      <c r="D5" s="239" t="s">
        <v>632</v>
      </c>
      <c r="E5" s="239" t="s">
        <v>633</v>
      </c>
      <c r="F5" s="240" t="s">
        <v>634</v>
      </c>
    </row>
    <row r="6" spans="1:6" ht="45">
      <c r="A6" s="241" t="s">
        <v>635</v>
      </c>
      <c r="B6" s="238"/>
      <c r="C6" s="239">
        <v>2</v>
      </c>
      <c r="D6" s="239" t="s">
        <v>636</v>
      </c>
      <c r="E6" s="239" t="s">
        <v>637</v>
      </c>
      <c r="F6" s="240" t="s">
        <v>634</v>
      </c>
    </row>
    <row r="7" spans="1:6" ht="30">
      <c r="A7" s="241" t="s">
        <v>638</v>
      </c>
      <c r="B7" s="242"/>
      <c r="C7" s="243">
        <v>2</v>
      </c>
      <c r="D7" s="243" t="s">
        <v>639</v>
      </c>
      <c r="E7" s="243">
        <v>1</v>
      </c>
      <c r="F7" s="240" t="s">
        <v>634</v>
      </c>
    </row>
    <row r="8" spans="1:6" ht="60">
      <c r="A8" s="244" t="s">
        <v>640</v>
      </c>
      <c r="B8" s="238" t="s">
        <v>641</v>
      </c>
      <c r="C8" s="239" t="s">
        <v>642</v>
      </c>
      <c r="D8" s="239" t="s">
        <v>643</v>
      </c>
      <c r="E8" s="239" t="s">
        <v>644</v>
      </c>
      <c r="F8" s="240" t="s">
        <v>634</v>
      </c>
    </row>
    <row r="9" spans="1:6" ht="105">
      <c r="A9" s="244" t="s">
        <v>645</v>
      </c>
      <c r="B9" s="242">
        <v>1</v>
      </c>
      <c r="C9" s="242" t="s">
        <v>646</v>
      </c>
      <c r="D9" s="239" t="s">
        <v>647</v>
      </c>
      <c r="E9" s="239" t="s">
        <v>648</v>
      </c>
      <c r="F9" s="240" t="s">
        <v>634</v>
      </c>
    </row>
    <row r="10" spans="1:6" ht="30">
      <c r="A10" s="241" t="s">
        <v>649</v>
      </c>
      <c r="B10" s="238"/>
      <c r="C10" s="239">
        <v>1</v>
      </c>
      <c r="D10" s="239" t="s">
        <v>650</v>
      </c>
      <c r="E10" s="239">
        <v>22</v>
      </c>
      <c r="F10" s="240" t="s">
        <v>634</v>
      </c>
    </row>
    <row r="11" spans="1:6" ht="75">
      <c r="A11" s="245" t="s">
        <v>651</v>
      </c>
      <c r="B11" s="238" t="s">
        <v>652</v>
      </c>
      <c r="C11" s="239" t="s">
        <v>653</v>
      </c>
      <c r="D11" s="239" t="s">
        <v>654</v>
      </c>
      <c r="E11" s="239" t="s">
        <v>655</v>
      </c>
      <c r="F11" s="246" t="s">
        <v>634</v>
      </c>
    </row>
    <row r="12" spans="1:6" ht="45">
      <c r="A12" s="245" t="s">
        <v>656</v>
      </c>
      <c r="B12" s="242">
        <v>19</v>
      </c>
      <c r="C12" s="243">
        <v>2</v>
      </c>
      <c r="D12" s="239" t="s">
        <v>657</v>
      </c>
      <c r="E12" s="239" t="s">
        <v>658</v>
      </c>
      <c r="F12" s="246" t="s">
        <v>676</v>
      </c>
    </row>
    <row r="13" spans="1:6" ht="30">
      <c r="A13" s="245" t="s">
        <v>659</v>
      </c>
      <c r="B13" s="242" t="s">
        <v>660</v>
      </c>
      <c r="C13" s="243" t="s">
        <v>661</v>
      </c>
      <c r="D13" s="239" t="s">
        <v>662</v>
      </c>
      <c r="E13" s="239" t="s">
        <v>663</v>
      </c>
      <c r="F13" s="246" t="s">
        <v>634</v>
      </c>
    </row>
    <row r="14" spans="1:6" ht="60">
      <c r="A14" s="245" t="s">
        <v>492</v>
      </c>
      <c r="B14" s="242">
        <v>16</v>
      </c>
      <c r="C14" s="243"/>
      <c r="D14" s="239" t="s">
        <v>664</v>
      </c>
      <c r="E14" s="243"/>
      <c r="F14" s="246" t="s">
        <v>634</v>
      </c>
    </row>
    <row r="15" spans="1:6" ht="105">
      <c r="A15" s="245" t="s">
        <v>493</v>
      </c>
      <c r="B15" s="238" t="s">
        <v>665</v>
      </c>
      <c r="C15" s="239" t="s">
        <v>666</v>
      </c>
      <c r="D15" s="239" t="s">
        <v>667</v>
      </c>
      <c r="E15" s="239" t="s">
        <v>668</v>
      </c>
      <c r="F15" s="246" t="s">
        <v>676</v>
      </c>
    </row>
    <row r="16" spans="1:6" ht="75">
      <c r="A16" s="245" t="s">
        <v>669</v>
      </c>
      <c r="B16" s="238" t="s">
        <v>665</v>
      </c>
      <c r="C16" s="239" t="s">
        <v>670</v>
      </c>
      <c r="D16" s="239" t="s">
        <v>671</v>
      </c>
      <c r="E16" s="239" t="s">
        <v>668</v>
      </c>
      <c r="F16" s="246" t="s">
        <v>676</v>
      </c>
    </row>
  </sheetData>
  <mergeCells count="4">
    <mergeCell ref="B1:E1"/>
    <mergeCell ref="A2:F2"/>
    <mergeCell ref="A3:A4"/>
    <mergeCell ref="B3:E3"/>
  </mergeCells>
  <dataValidations count="2">
    <dataValidation allowBlank="1" showInputMessage="1" showErrorMessage="1" prompt="Proponer y escribir en una frase la estrategia para gestionar la debilidad, la oportunidad, la amenaza o la fortaleza.Usar verbo de acción en infinitivo._x000a_" sqref="G1 A3" xr:uid="{00000000-0002-0000-02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4 F3" xr:uid="{00000000-0002-0000-0200-00000100000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KL64"/>
  <sheetViews>
    <sheetView zoomScale="64" zoomScaleNormal="64" workbookViewId="0">
      <pane xSplit="2" ySplit="9" topLeftCell="C50" activePane="bottomRight" state="frozen"/>
      <selection pane="topRight" activeCell="C1" sqref="C1"/>
      <selection pane="bottomLeft" activeCell="A10" sqref="A10"/>
      <selection pane="bottomRight" activeCell="D50" sqref="D50:D54"/>
    </sheetView>
  </sheetViews>
  <sheetFormatPr baseColWidth="10" defaultColWidth="11.42578125" defaultRowHeight="15"/>
  <cols>
    <col min="1" max="1" width="11.5703125" customWidth="1"/>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8.5703125" customWidth="1"/>
    <col min="12" max="12" width="22.85546875" customWidth="1"/>
    <col min="13" max="15" width="11.5703125"/>
    <col min="16" max="16" width="33.42578125" customWidth="1"/>
    <col min="17" max="17" width="18.28515625" customWidth="1"/>
    <col min="18" max="20" width="11.5703125"/>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2" max="32" width="11.5703125"/>
    <col min="33" max="33" width="13.42578125" customWidth="1"/>
    <col min="34" max="34" width="21.140625" customWidth="1"/>
    <col min="35" max="35" width="47.140625" customWidth="1"/>
    <col min="36" max="36" width="15" customWidth="1"/>
    <col min="37" max="37" width="16.140625" customWidth="1"/>
    <col min="38" max="38" width="17.85546875" bestFit="1" customWidth="1"/>
    <col min="39" max="39" width="12" bestFit="1" customWidth="1"/>
    <col min="40" max="40" width="11.5703125"/>
    <col min="41" max="298" width="11.42578125" style="108"/>
    <col min="299" max="16384" width="11.42578125" style="138"/>
  </cols>
  <sheetData>
    <row r="1" spans="1:298" s="135" customFormat="1" ht="16.5" customHeight="1">
      <c r="A1" s="307"/>
      <c r="B1" s="308"/>
      <c r="C1" s="308"/>
      <c r="D1" s="297" t="s">
        <v>675</v>
      </c>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9" t="s">
        <v>67</v>
      </c>
      <c r="AM1" s="299"/>
      <c r="AN1" s="299"/>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c r="IR1" s="134"/>
      <c r="IS1" s="134"/>
      <c r="IT1" s="134"/>
      <c r="IU1" s="134"/>
      <c r="IV1" s="134"/>
      <c r="IW1" s="134"/>
      <c r="IX1" s="134"/>
      <c r="IY1" s="134"/>
      <c r="IZ1" s="134"/>
      <c r="JA1" s="134"/>
      <c r="JB1" s="134"/>
      <c r="JC1" s="134"/>
      <c r="JD1" s="134"/>
      <c r="JE1" s="134"/>
      <c r="JF1" s="134"/>
      <c r="JG1" s="134"/>
      <c r="JH1" s="134"/>
      <c r="JI1" s="134"/>
      <c r="JJ1" s="134"/>
      <c r="JK1" s="134"/>
      <c r="JL1" s="134"/>
      <c r="JM1" s="134"/>
      <c r="JN1" s="134"/>
      <c r="JO1" s="134"/>
      <c r="JP1" s="134"/>
      <c r="JQ1" s="134"/>
      <c r="JR1" s="134"/>
      <c r="JS1" s="134"/>
      <c r="JT1" s="134"/>
      <c r="JU1" s="134"/>
      <c r="JV1" s="134"/>
      <c r="JW1" s="134"/>
      <c r="JX1" s="134"/>
      <c r="JY1" s="134"/>
      <c r="JZ1" s="134"/>
      <c r="KA1" s="134"/>
      <c r="KB1" s="134"/>
      <c r="KC1" s="134"/>
      <c r="KD1" s="134"/>
      <c r="KE1" s="134"/>
      <c r="KF1" s="134"/>
      <c r="KG1" s="134"/>
      <c r="KH1" s="134"/>
      <c r="KI1" s="134"/>
      <c r="KJ1" s="134"/>
      <c r="KK1" s="134"/>
      <c r="KL1" s="134"/>
    </row>
    <row r="2" spans="1:298" s="135" customFormat="1" ht="39.75" customHeight="1">
      <c r="A2" s="309"/>
      <c r="B2" s="310"/>
      <c r="C2" s="310"/>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9"/>
      <c r="AM2" s="299"/>
      <c r="AN2" s="299"/>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row>
    <row r="3" spans="1:298" s="135" customFormat="1" ht="16.5">
      <c r="A3" s="2"/>
      <c r="B3" s="2"/>
      <c r="C3" s="3"/>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9"/>
      <c r="AM3" s="299"/>
      <c r="AN3" s="299"/>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row>
    <row r="4" spans="1:298" s="135" customFormat="1" ht="26.25" customHeight="1">
      <c r="A4" s="300" t="s">
        <v>0</v>
      </c>
      <c r="B4" s="301"/>
      <c r="C4" s="302"/>
      <c r="D4" s="303" t="s">
        <v>480</v>
      </c>
      <c r="E4" s="304"/>
      <c r="F4" s="304"/>
      <c r="G4" s="304"/>
      <c r="H4" s="304"/>
      <c r="I4" s="304"/>
      <c r="J4" s="304"/>
      <c r="K4" s="304"/>
      <c r="L4" s="304"/>
      <c r="M4" s="304"/>
      <c r="N4" s="305"/>
      <c r="O4" s="306"/>
      <c r="P4" s="306"/>
      <c r="Q4" s="306"/>
      <c r="R4" s="1"/>
      <c r="S4" s="1"/>
      <c r="T4" s="1"/>
      <c r="U4" s="1"/>
      <c r="V4" s="1"/>
      <c r="W4" s="1"/>
      <c r="X4" s="1"/>
      <c r="Y4" s="1"/>
      <c r="Z4" s="1"/>
      <c r="AA4" s="1"/>
      <c r="AB4" s="1"/>
      <c r="AC4" s="1"/>
      <c r="AD4" s="1"/>
      <c r="AE4" s="1"/>
      <c r="AF4" s="1"/>
      <c r="AG4" s="1"/>
      <c r="AH4" s="1"/>
      <c r="AI4" s="1"/>
      <c r="AJ4" s="1"/>
      <c r="AK4" s="1"/>
      <c r="AL4" s="1"/>
      <c r="AM4" s="1"/>
      <c r="AN4" s="1"/>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row>
    <row r="5" spans="1:298" s="135" customFormat="1" ht="109.5" customHeight="1">
      <c r="A5" s="300" t="s">
        <v>1</v>
      </c>
      <c r="B5" s="301"/>
      <c r="C5" s="302"/>
      <c r="D5" s="311" t="s">
        <v>475</v>
      </c>
      <c r="E5" s="312"/>
      <c r="F5" s="312"/>
      <c r="G5" s="312"/>
      <c r="H5" s="312"/>
      <c r="I5" s="312"/>
      <c r="J5" s="312"/>
      <c r="K5" s="312"/>
      <c r="L5" s="312"/>
      <c r="M5" s="312"/>
      <c r="N5" s="313"/>
      <c r="O5" s="1"/>
      <c r="P5" s="1"/>
      <c r="Q5" s="1"/>
      <c r="R5" s="1"/>
      <c r="S5" s="1"/>
      <c r="T5" s="1"/>
      <c r="U5" s="1"/>
      <c r="V5" s="1"/>
      <c r="W5" s="1"/>
      <c r="X5" s="1"/>
      <c r="Y5" s="1"/>
      <c r="Z5" s="1"/>
      <c r="AA5" s="1"/>
      <c r="AB5" s="1"/>
      <c r="AC5" s="1"/>
      <c r="AD5" s="1"/>
      <c r="AE5" s="1"/>
      <c r="AF5" s="1"/>
      <c r="AG5" s="1"/>
      <c r="AH5" s="1"/>
      <c r="AI5" s="1"/>
      <c r="AJ5" s="1"/>
      <c r="AK5" s="1"/>
      <c r="AL5" s="1"/>
      <c r="AM5" s="1"/>
      <c r="AN5" s="1"/>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c r="JS5" s="134"/>
      <c r="JT5" s="134"/>
      <c r="JU5" s="134"/>
      <c r="JV5" s="134"/>
      <c r="JW5" s="134"/>
      <c r="JX5" s="134"/>
      <c r="JY5" s="134"/>
      <c r="JZ5" s="134"/>
      <c r="KA5" s="134"/>
      <c r="KB5" s="134"/>
      <c r="KC5" s="134"/>
      <c r="KD5" s="134"/>
      <c r="KE5" s="134"/>
      <c r="KF5" s="134"/>
      <c r="KG5" s="134"/>
      <c r="KH5" s="134"/>
      <c r="KI5" s="134"/>
      <c r="KJ5" s="134"/>
      <c r="KK5" s="134"/>
      <c r="KL5" s="134"/>
    </row>
    <row r="6" spans="1:298" s="135" customFormat="1" ht="57.75" customHeight="1">
      <c r="A6" s="300" t="s">
        <v>2</v>
      </c>
      <c r="B6" s="301"/>
      <c r="C6" s="302"/>
      <c r="D6" s="314" t="s">
        <v>494</v>
      </c>
      <c r="E6" s="315"/>
      <c r="F6" s="315"/>
      <c r="G6" s="315"/>
      <c r="H6" s="315"/>
      <c r="I6" s="315"/>
      <c r="J6" s="315"/>
      <c r="K6" s="315"/>
      <c r="L6" s="315"/>
      <c r="M6" s="315"/>
      <c r="N6" s="316"/>
      <c r="O6" s="1"/>
      <c r="P6" s="1"/>
      <c r="Q6" s="1"/>
      <c r="R6" s="1"/>
      <c r="S6" s="1"/>
      <c r="T6" s="1"/>
      <c r="U6" s="1"/>
      <c r="V6" s="1"/>
      <c r="W6" s="1"/>
      <c r="X6" s="1"/>
      <c r="Y6" s="1"/>
      <c r="Z6" s="1"/>
      <c r="AA6" s="1"/>
      <c r="AB6" s="1"/>
      <c r="AC6" s="1"/>
      <c r="AD6" s="1"/>
      <c r="AE6" s="1"/>
      <c r="AF6" s="1"/>
      <c r="AG6" s="1"/>
      <c r="AH6" s="1"/>
      <c r="AI6" s="1"/>
      <c r="AJ6" s="1"/>
      <c r="AK6" s="1"/>
      <c r="AL6" s="1"/>
      <c r="AM6" s="1"/>
      <c r="AN6" s="1"/>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c r="IW6" s="134"/>
      <c r="IX6" s="134"/>
      <c r="IY6" s="134"/>
      <c r="IZ6" s="134"/>
      <c r="JA6" s="134"/>
      <c r="JB6" s="134"/>
      <c r="JC6" s="134"/>
      <c r="JD6" s="134"/>
      <c r="JE6" s="134"/>
      <c r="JF6" s="134"/>
      <c r="JG6" s="134"/>
      <c r="JH6" s="134"/>
      <c r="JI6" s="134"/>
      <c r="JJ6" s="134"/>
      <c r="JK6" s="134"/>
      <c r="JL6" s="134"/>
      <c r="JM6" s="134"/>
      <c r="JN6" s="134"/>
      <c r="JO6" s="134"/>
      <c r="JP6" s="134"/>
      <c r="JQ6" s="134"/>
      <c r="JR6" s="134"/>
      <c r="JS6" s="134"/>
      <c r="JT6" s="134"/>
      <c r="JU6" s="134"/>
      <c r="JV6" s="134"/>
      <c r="JW6" s="134"/>
      <c r="JX6" s="134"/>
      <c r="JY6" s="134"/>
      <c r="JZ6" s="134"/>
      <c r="KA6" s="134"/>
      <c r="KB6" s="134"/>
      <c r="KC6" s="134"/>
      <c r="KD6" s="134"/>
      <c r="KE6" s="134"/>
      <c r="KF6" s="134"/>
      <c r="KG6" s="134"/>
      <c r="KH6" s="134"/>
      <c r="KI6" s="134"/>
      <c r="KJ6" s="134"/>
      <c r="KK6" s="134"/>
      <c r="KL6" s="134"/>
    </row>
    <row r="7" spans="1:298" s="135" customFormat="1" ht="16.5">
      <c r="A7" s="294" t="s">
        <v>3</v>
      </c>
      <c r="B7" s="295"/>
      <c r="C7" s="295"/>
      <c r="D7" s="295"/>
      <c r="E7" s="295"/>
      <c r="F7" s="295"/>
      <c r="G7" s="295"/>
      <c r="H7" s="296"/>
      <c r="I7" s="294" t="s">
        <v>4</v>
      </c>
      <c r="J7" s="295"/>
      <c r="K7" s="295"/>
      <c r="L7" s="295"/>
      <c r="M7" s="295"/>
      <c r="N7" s="296"/>
      <c r="O7" s="294" t="s">
        <v>5</v>
      </c>
      <c r="P7" s="295"/>
      <c r="Q7" s="295"/>
      <c r="R7" s="295"/>
      <c r="S7" s="295"/>
      <c r="T7" s="295"/>
      <c r="U7" s="295"/>
      <c r="V7" s="295"/>
      <c r="W7" s="296"/>
      <c r="X7" s="294" t="s">
        <v>6</v>
      </c>
      <c r="Y7" s="295"/>
      <c r="Z7" s="295"/>
      <c r="AA7" s="295"/>
      <c r="AB7" s="295"/>
      <c r="AC7" s="295"/>
      <c r="AD7" s="295"/>
      <c r="AE7" s="295"/>
      <c r="AF7" s="295"/>
      <c r="AG7" s="295"/>
      <c r="AH7" s="296"/>
      <c r="AI7" s="294" t="s">
        <v>7</v>
      </c>
      <c r="AJ7" s="295"/>
      <c r="AK7" s="295"/>
      <c r="AL7" s="295"/>
      <c r="AM7" s="295"/>
      <c r="AN7" s="317"/>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4"/>
      <c r="JW7" s="134"/>
      <c r="JX7" s="134"/>
      <c r="JY7" s="134"/>
      <c r="JZ7" s="134"/>
      <c r="KA7" s="134"/>
      <c r="KB7" s="134"/>
      <c r="KC7" s="134"/>
      <c r="KD7" s="134"/>
      <c r="KE7" s="134"/>
      <c r="KF7" s="134"/>
      <c r="KG7" s="134"/>
      <c r="KH7" s="134"/>
      <c r="KI7" s="134"/>
      <c r="KJ7" s="134"/>
      <c r="KK7" s="134"/>
      <c r="KL7" s="134"/>
    </row>
    <row r="8" spans="1:298" s="135" customFormat="1" ht="16.5" customHeight="1">
      <c r="A8" s="321" t="s">
        <v>37</v>
      </c>
      <c r="B8" s="321" t="s">
        <v>420</v>
      </c>
      <c r="C8" s="323" t="s">
        <v>8</v>
      </c>
      <c r="D8" s="325" t="s">
        <v>9</v>
      </c>
      <c r="E8" s="325" t="s">
        <v>10</v>
      </c>
      <c r="F8" s="326" t="s">
        <v>11</v>
      </c>
      <c r="G8" s="318" t="s">
        <v>12</v>
      </c>
      <c r="H8" s="325" t="s">
        <v>13</v>
      </c>
      <c r="I8" s="319" t="s">
        <v>14</v>
      </c>
      <c r="J8" s="320" t="s">
        <v>15</v>
      </c>
      <c r="K8" s="318" t="s">
        <v>16</v>
      </c>
      <c r="L8" s="318" t="s">
        <v>17</v>
      </c>
      <c r="M8" s="320" t="s">
        <v>15</v>
      </c>
      <c r="N8" s="325" t="s">
        <v>18</v>
      </c>
      <c r="O8" s="328" t="s">
        <v>19</v>
      </c>
      <c r="P8" s="327" t="s">
        <v>20</v>
      </c>
      <c r="Q8" s="318" t="s">
        <v>21</v>
      </c>
      <c r="R8" s="327" t="s">
        <v>22</v>
      </c>
      <c r="S8" s="327"/>
      <c r="T8" s="327"/>
      <c r="U8" s="327"/>
      <c r="V8" s="327"/>
      <c r="W8" s="327"/>
      <c r="X8" s="333" t="s">
        <v>282</v>
      </c>
      <c r="Y8" s="328" t="s">
        <v>243</v>
      </c>
      <c r="Z8" s="328" t="s">
        <v>15</v>
      </c>
      <c r="AA8" s="194"/>
      <c r="AB8" s="194"/>
      <c r="AC8" s="328" t="s">
        <v>23</v>
      </c>
      <c r="AD8" s="328" t="s">
        <v>15</v>
      </c>
      <c r="AE8" s="194"/>
      <c r="AF8" s="194"/>
      <c r="AG8" s="333" t="s">
        <v>24</v>
      </c>
      <c r="AH8" s="328" t="s">
        <v>25</v>
      </c>
      <c r="AI8" s="327" t="s">
        <v>7</v>
      </c>
      <c r="AJ8" s="327" t="s">
        <v>26</v>
      </c>
      <c r="AK8" s="327" t="s">
        <v>27</v>
      </c>
      <c r="AL8" s="327" t="s">
        <v>28</v>
      </c>
      <c r="AM8" s="331" t="s">
        <v>29</v>
      </c>
      <c r="AN8" s="331" t="s">
        <v>30</v>
      </c>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c r="IR8" s="134"/>
      <c r="IS8" s="134"/>
      <c r="IT8" s="134"/>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row>
    <row r="9" spans="1:298" s="137" customFormat="1" ht="94.5" customHeight="1">
      <c r="A9" s="322"/>
      <c r="B9" s="330"/>
      <c r="C9" s="324"/>
      <c r="D9" s="318"/>
      <c r="E9" s="318"/>
      <c r="F9" s="324"/>
      <c r="G9" s="319"/>
      <c r="H9" s="318"/>
      <c r="I9" s="319"/>
      <c r="J9" s="320"/>
      <c r="K9" s="319"/>
      <c r="L9" s="319"/>
      <c r="M9" s="320"/>
      <c r="N9" s="318"/>
      <c r="O9" s="329"/>
      <c r="P9" s="318"/>
      <c r="Q9" s="319"/>
      <c r="R9" s="123" t="s">
        <v>31</v>
      </c>
      <c r="S9" s="123" t="s">
        <v>32</v>
      </c>
      <c r="T9" s="123" t="s">
        <v>33</v>
      </c>
      <c r="U9" s="123" t="s">
        <v>34</v>
      </c>
      <c r="V9" s="123" t="s">
        <v>35</v>
      </c>
      <c r="W9" s="123" t="s">
        <v>36</v>
      </c>
      <c r="X9" s="328"/>
      <c r="Y9" s="334"/>
      <c r="Z9" s="334"/>
      <c r="AA9" s="196" t="s">
        <v>271</v>
      </c>
      <c r="AB9" s="196" t="s">
        <v>15</v>
      </c>
      <c r="AC9" s="334"/>
      <c r="AD9" s="334"/>
      <c r="AE9" s="195" t="s">
        <v>23</v>
      </c>
      <c r="AF9" s="195" t="s">
        <v>15</v>
      </c>
      <c r="AG9" s="328"/>
      <c r="AH9" s="329"/>
      <c r="AI9" s="318"/>
      <c r="AJ9" s="318"/>
      <c r="AK9" s="318"/>
      <c r="AL9" s="318"/>
      <c r="AM9" s="332"/>
      <c r="AN9" s="332"/>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6"/>
      <c r="JW9" s="136"/>
      <c r="JX9" s="136"/>
      <c r="JY9" s="136"/>
      <c r="JZ9" s="136"/>
      <c r="KA9" s="136"/>
      <c r="KB9" s="136"/>
      <c r="KC9" s="136"/>
      <c r="KD9" s="136"/>
      <c r="KE9" s="136"/>
      <c r="KF9" s="136"/>
      <c r="KG9" s="136"/>
      <c r="KH9" s="136"/>
      <c r="KI9" s="136"/>
      <c r="KJ9" s="136"/>
      <c r="KK9" s="136"/>
      <c r="KL9" s="136"/>
    </row>
    <row r="10" spans="1:298" ht="54.75" customHeight="1">
      <c r="A10" s="285">
        <v>1</v>
      </c>
      <c r="B10" s="285" t="s">
        <v>442</v>
      </c>
      <c r="C10" s="288" t="s">
        <v>314</v>
      </c>
      <c r="D10" s="290" t="s">
        <v>495</v>
      </c>
      <c r="E10" s="285" t="s">
        <v>373</v>
      </c>
      <c r="F10" s="288" t="s">
        <v>496</v>
      </c>
      <c r="G10" s="288" t="s">
        <v>41</v>
      </c>
      <c r="H10" s="288">
        <v>400</v>
      </c>
      <c r="I10" s="291" t="str">
        <f>IF(H10&lt;=2,'[3]Tabla probabilidad'!$B$5,IF(H10&lt;=24,'[3]Tabla probabilidad'!$B$6,IF(H10&lt;=500,'[3]Tabla probabilidad'!$B$7,IF(H10&lt;=5000,'[3]Tabla probabilidad'!$B$8,IF(H10&gt;5000,'[3]Tabla probabilidad'!$B$9)))))</f>
        <v>Media</v>
      </c>
      <c r="J10" s="292">
        <f>IF(H10&lt;=2,'[3]Tabla probabilidad'!$D$5,IF(H10&lt;=24,'[3]Tabla probabilidad'!$D$6,IF(H10&lt;=500,'[3]Tabla probabilidad'!$D$7,IF(H10&lt;=5000,'[3]Tabla probabilidad'!$D$8,IF(H10&gt;5000,'[3]Tabla probabilidad'!$D$9)))))</f>
        <v>0.6</v>
      </c>
      <c r="K10" s="288" t="s">
        <v>294</v>
      </c>
      <c r="L10" s="28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28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288" t="str">
        <f>VLOOKUP((I10&amp;L10),[3]Hoja1!$B$4:$C$28,2,0)</f>
        <v>Moderado</v>
      </c>
      <c r="O10" s="190">
        <v>1</v>
      </c>
      <c r="P10" s="146" t="s">
        <v>374</v>
      </c>
      <c r="Q10" s="190" t="str">
        <f t="shared" ref="Q10:Q19" si="0">IF(R10="Preventivo","Probabilidad",IF(R10="Detectivo","Probabilidad", IF(R10="Correctivo","Impacto")))</f>
        <v>Probabilidad</v>
      </c>
      <c r="R10" s="190" t="s">
        <v>52</v>
      </c>
      <c r="S10" s="190" t="s">
        <v>57</v>
      </c>
      <c r="T10" s="191">
        <f>VLOOKUP(R10&amp;S10,[3]Hoja1!$Q$4:$R$9,2,0)</f>
        <v>0.45</v>
      </c>
      <c r="U10" s="190" t="s">
        <v>59</v>
      </c>
      <c r="V10" s="190" t="s">
        <v>62</v>
      </c>
      <c r="W10" s="190" t="s">
        <v>65</v>
      </c>
      <c r="X10" s="191">
        <f t="shared" ref="X10:X19" si="1">IF(Q10="Probabilidad",($J$10*T10),IF(Q10="Impacto"," "))</f>
        <v>0.27</v>
      </c>
      <c r="Y10" s="191" t="str">
        <f>IF(Z10&lt;=20%,'[3]Tabla probabilidad'!$B$5,IF(Z10&lt;=40%,'[3]Tabla probabilidad'!$B$6,IF(Z10&lt;=60%,'[3]Tabla probabilidad'!$B$7,IF(Z10&lt;=80%,'[3]Tabla probabilidad'!$B$8,IF(Z10&lt;=100%,'[3]Tabla probabilidad'!$B$9)))))</f>
        <v>Baja</v>
      </c>
      <c r="Z10" s="191">
        <f t="shared" ref="Z10:Z19" si="2">IF(R10="Preventivo",($J$10-($J$10*T10)),IF(R10="Detectivo",($J$10-($J$10*T10)),IF(R10="Correctivo",($J$10))))</f>
        <v>0.32999999999999996</v>
      </c>
      <c r="AA10" s="282" t="str">
        <f>IF(AB10&lt;=20%,'[3]Tabla probabilidad'!$B$5,IF(AB10&lt;=40%,'[3]Tabla probabilidad'!$B$6,IF(AB10&lt;=60%,'[3]Tabla probabilidad'!$B$7,IF(AB10&lt;=80%,'[3]Tabla probabilidad'!$B$8,IF(AB10&lt;=100%,'[3]Tabla probabilidad'!$B$9)))))</f>
        <v>Baja</v>
      </c>
      <c r="AB10" s="282">
        <f>AVERAGE(Z10:Z14)</f>
        <v>0.32999999999999996</v>
      </c>
      <c r="AC10" s="191" t="str">
        <f t="shared" ref="AC10:AC19" si="3">IF(AD10&lt;=20%,"Leve",IF(AD10&lt;=40%,"Menor",IF(AD10&lt;=60%,"Moderado",IF(AD10&lt;=80%,"Mayor",IF(AD10&lt;=100%,"Catastrófico")))))</f>
        <v>Moderado</v>
      </c>
      <c r="AD10" s="191">
        <f t="shared" ref="AD10:AD19" si="4">IF(Q10="Probabilidad",(($M$10-0)),IF(Q10="Impacto",($M$10-($M$10*T10))))</f>
        <v>0.6</v>
      </c>
      <c r="AE10" s="282" t="str">
        <f>IF(AF10&lt;=20%,"Leve",IF(AF10&lt;=40%,"Menor",IF(AF10&lt;=60%,"Moderado",IF(AF10&lt;=80%,"Mayor",IF(AF10&lt;=100%,"Catastrófico")))))</f>
        <v>Moderado</v>
      </c>
      <c r="AF10" s="282">
        <f>AVERAGE(AD10:AD14)</f>
        <v>0.6</v>
      </c>
      <c r="AG10" s="285" t="str">
        <f>VLOOKUP(AA10&amp;AE10,[3]Hoja1!$B$4:$C$28,2,0)</f>
        <v>Moderado</v>
      </c>
      <c r="AH10" s="288" t="s">
        <v>287</v>
      </c>
      <c r="AI10" s="288" t="s">
        <v>478</v>
      </c>
      <c r="AJ10" s="288" t="s">
        <v>502</v>
      </c>
      <c r="AK10" s="288"/>
      <c r="AL10" s="288"/>
      <c r="AM10" s="288"/>
      <c r="AN10" s="288"/>
    </row>
    <row r="11" spans="1:298" ht="60.75" customHeight="1">
      <c r="A11" s="286"/>
      <c r="B11" s="286"/>
      <c r="C11" s="288"/>
      <c r="D11" s="290"/>
      <c r="E11" s="286"/>
      <c r="F11" s="288"/>
      <c r="G11" s="288"/>
      <c r="H11" s="288"/>
      <c r="I11" s="291"/>
      <c r="J11" s="292"/>
      <c r="K11" s="288"/>
      <c r="L11" s="289"/>
      <c r="M11" s="289"/>
      <c r="N11" s="288"/>
      <c r="O11" s="190">
        <v>2</v>
      </c>
      <c r="P11" s="188" t="s">
        <v>375</v>
      </c>
      <c r="Q11" s="190" t="str">
        <f t="shared" si="0"/>
        <v>Probabilidad</v>
      </c>
      <c r="R11" s="190" t="s">
        <v>52</v>
      </c>
      <c r="S11" s="190" t="s">
        <v>57</v>
      </c>
      <c r="T11" s="191">
        <f>VLOOKUP(R11&amp;S11,[3]Hoja1!$Q$4:$R$9,2,0)</f>
        <v>0.45</v>
      </c>
      <c r="U11" s="190" t="s">
        <v>59</v>
      </c>
      <c r="V11" s="190" t="s">
        <v>62</v>
      </c>
      <c r="W11" s="190" t="s">
        <v>65</v>
      </c>
      <c r="X11" s="191">
        <f t="shared" si="1"/>
        <v>0.27</v>
      </c>
      <c r="Y11" s="191" t="str">
        <f>IF(Z11&lt;=20%,'[3]Tabla probabilidad'!$B$5,IF(Z11&lt;=40%,'[3]Tabla probabilidad'!$B$6,IF(Z11&lt;=60%,'[3]Tabla probabilidad'!$B$7,IF(Z11&lt;=80%,'[3]Tabla probabilidad'!$B$8,IF(Z11&lt;=100%,'[3]Tabla probabilidad'!$B$9)))))</f>
        <v>Baja</v>
      </c>
      <c r="Z11" s="191">
        <f t="shared" si="2"/>
        <v>0.32999999999999996</v>
      </c>
      <c r="AA11" s="283"/>
      <c r="AB11" s="283"/>
      <c r="AC11" s="191" t="str">
        <f t="shared" si="3"/>
        <v>Moderado</v>
      </c>
      <c r="AD11" s="191">
        <f t="shared" si="4"/>
        <v>0.6</v>
      </c>
      <c r="AE11" s="283"/>
      <c r="AF11" s="283"/>
      <c r="AG11" s="286"/>
      <c r="AH11" s="288"/>
      <c r="AI11" s="288"/>
      <c r="AJ11" s="288"/>
      <c r="AK11" s="288"/>
      <c r="AL11" s="288"/>
      <c r="AM11" s="288"/>
      <c r="AN11" s="288"/>
    </row>
    <row r="12" spans="1:298" ht="69" customHeight="1">
      <c r="A12" s="286"/>
      <c r="B12" s="286"/>
      <c r="C12" s="288"/>
      <c r="D12" s="290"/>
      <c r="E12" s="286"/>
      <c r="F12" s="288"/>
      <c r="G12" s="288"/>
      <c r="H12" s="288"/>
      <c r="I12" s="291"/>
      <c r="J12" s="292"/>
      <c r="K12" s="288"/>
      <c r="L12" s="289"/>
      <c r="M12" s="289"/>
      <c r="N12" s="288"/>
      <c r="O12" s="190">
        <v>3</v>
      </c>
      <c r="P12" s="146" t="s">
        <v>376</v>
      </c>
      <c r="Q12" s="190" t="str">
        <f t="shared" si="0"/>
        <v>Probabilidad</v>
      </c>
      <c r="R12" s="190" t="s">
        <v>52</v>
      </c>
      <c r="S12" s="190" t="s">
        <v>57</v>
      </c>
      <c r="T12" s="191">
        <f>VLOOKUP(R12&amp;S12,[3]Hoja1!$Q$4:$R$9,2,0)</f>
        <v>0.45</v>
      </c>
      <c r="U12" s="190" t="s">
        <v>60</v>
      </c>
      <c r="V12" s="190" t="s">
        <v>62</v>
      </c>
      <c r="W12" s="190" t="s">
        <v>66</v>
      </c>
      <c r="X12" s="191">
        <f t="shared" si="1"/>
        <v>0.27</v>
      </c>
      <c r="Y12" s="191" t="str">
        <f>IF(Z12&lt;=20%,'[3]Tabla probabilidad'!$B$5,IF(Z12&lt;=40%,'[3]Tabla probabilidad'!$B$6,IF(Z12&lt;=60%,'[3]Tabla probabilidad'!$B$7,IF(Z12&lt;=80%,'[3]Tabla probabilidad'!$B$8,IF(Z12&lt;=100%,'[3]Tabla probabilidad'!$B$9)))))</f>
        <v>Baja</v>
      </c>
      <c r="Z12" s="191">
        <f t="shared" si="2"/>
        <v>0.32999999999999996</v>
      </c>
      <c r="AA12" s="283"/>
      <c r="AB12" s="283"/>
      <c r="AC12" s="191" t="str">
        <f t="shared" si="3"/>
        <v>Moderado</v>
      </c>
      <c r="AD12" s="191">
        <f t="shared" si="4"/>
        <v>0.6</v>
      </c>
      <c r="AE12" s="283"/>
      <c r="AF12" s="283"/>
      <c r="AG12" s="286"/>
      <c r="AH12" s="288"/>
      <c r="AI12" s="288"/>
      <c r="AJ12" s="288"/>
      <c r="AK12" s="288"/>
      <c r="AL12" s="288"/>
      <c r="AM12" s="288"/>
      <c r="AN12" s="288"/>
    </row>
    <row r="13" spans="1:298" ht="75.75" customHeight="1">
      <c r="A13" s="286"/>
      <c r="B13" s="286"/>
      <c r="C13" s="288"/>
      <c r="D13" s="290"/>
      <c r="E13" s="286"/>
      <c r="F13" s="288"/>
      <c r="G13" s="288"/>
      <c r="H13" s="288"/>
      <c r="I13" s="291"/>
      <c r="J13" s="292"/>
      <c r="K13" s="288"/>
      <c r="L13" s="289"/>
      <c r="M13" s="289"/>
      <c r="N13" s="288"/>
      <c r="O13" s="190">
        <v>4</v>
      </c>
      <c r="P13" s="146" t="s">
        <v>497</v>
      </c>
      <c r="Q13" s="190" t="str">
        <f t="shared" si="0"/>
        <v>Probabilidad</v>
      </c>
      <c r="R13" s="190" t="s">
        <v>52</v>
      </c>
      <c r="S13" s="190" t="s">
        <v>57</v>
      </c>
      <c r="T13" s="191">
        <f>VLOOKUP(R13&amp;S13,[3]Hoja1!$Q$4:$R$9,2,0)</f>
        <v>0.45</v>
      </c>
      <c r="U13" s="190" t="s">
        <v>60</v>
      </c>
      <c r="V13" s="190" t="s">
        <v>62</v>
      </c>
      <c r="W13" s="190" t="s">
        <v>66</v>
      </c>
      <c r="X13" s="191">
        <f t="shared" si="1"/>
        <v>0.27</v>
      </c>
      <c r="Y13" s="191" t="str">
        <f>IF(Z13&lt;=20%,'[3]Tabla probabilidad'!$B$5,IF(Z13&lt;=40%,'[3]Tabla probabilidad'!$B$6,IF(Z13&lt;=60%,'[3]Tabla probabilidad'!$B$7,IF(Z13&lt;=80%,'[3]Tabla probabilidad'!$B$8,IF(Z13&lt;=100%,'[3]Tabla probabilidad'!$B$9)))))</f>
        <v>Baja</v>
      </c>
      <c r="Z13" s="191">
        <f t="shared" si="2"/>
        <v>0.32999999999999996</v>
      </c>
      <c r="AA13" s="283"/>
      <c r="AB13" s="283"/>
      <c r="AC13" s="191" t="str">
        <f t="shared" si="3"/>
        <v>Moderado</v>
      </c>
      <c r="AD13" s="191">
        <f t="shared" si="4"/>
        <v>0.6</v>
      </c>
      <c r="AE13" s="283"/>
      <c r="AF13" s="283"/>
      <c r="AG13" s="286"/>
      <c r="AH13" s="288"/>
      <c r="AI13" s="288"/>
      <c r="AJ13" s="288"/>
      <c r="AK13" s="288"/>
      <c r="AL13" s="288"/>
      <c r="AM13" s="288"/>
      <c r="AN13" s="288"/>
    </row>
    <row r="14" spans="1:298" ht="139.5" customHeight="1">
      <c r="A14" s="287"/>
      <c r="B14" s="287"/>
      <c r="C14" s="288"/>
      <c r="D14" s="290"/>
      <c r="E14" s="287"/>
      <c r="F14" s="285"/>
      <c r="G14" s="288"/>
      <c r="H14" s="288"/>
      <c r="I14" s="291"/>
      <c r="J14" s="292"/>
      <c r="K14" s="288"/>
      <c r="L14" s="289"/>
      <c r="M14" s="289"/>
      <c r="N14" s="288"/>
      <c r="O14" s="190">
        <v>5</v>
      </c>
      <c r="P14" s="146" t="s">
        <v>380</v>
      </c>
      <c r="Q14" s="190" t="str">
        <f t="shared" si="0"/>
        <v>Probabilidad</v>
      </c>
      <c r="R14" s="190" t="s">
        <v>52</v>
      </c>
      <c r="S14" s="190" t="s">
        <v>57</v>
      </c>
      <c r="T14" s="191">
        <f>VLOOKUP(R14&amp;S14,[3]Hoja1!$Q$4:$R$9,2,0)</f>
        <v>0.45</v>
      </c>
      <c r="U14" s="190" t="s">
        <v>59</v>
      </c>
      <c r="V14" s="190" t="s">
        <v>62</v>
      </c>
      <c r="W14" s="190" t="s">
        <v>65</v>
      </c>
      <c r="X14" s="191">
        <f t="shared" si="1"/>
        <v>0.27</v>
      </c>
      <c r="Y14" s="191" t="str">
        <f>IF(Z14&lt;=20%,'[3]Tabla probabilidad'!$B$5,IF(Z14&lt;=40%,'[3]Tabla probabilidad'!$B$6,IF(Z14&lt;=60%,'[3]Tabla probabilidad'!$B$7,IF(Z14&lt;=80%,'[3]Tabla probabilidad'!$B$8,IF(Z14&lt;=100%,'[3]Tabla probabilidad'!$B$9)))))</f>
        <v>Baja</v>
      </c>
      <c r="Z14" s="191">
        <f t="shared" si="2"/>
        <v>0.32999999999999996</v>
      </c>
      <c r="AA14" s="284"/>
      <c r="AB14" s="284"/>
      <c r="AC14" s="191" t="str">
        <f t="shared" si="3"/>
        <v>Moderado</v>
      </c>
      <c r="AD14" s="191">
        <f t="shared" si="4"/>
        <v>0.6</v>
      </c>
      <c r="AE14" s="284"/>
      <c r="AF14" s="284"/>
      <c r="AG14" s="287"/>
      <c r="AH14" s="288"/>
      <c r="AI14" s="288"/>
      <c r="AJ14" s="288"/>
      <c r="AK14" s="288"/>
      <c r="AL14" s="288"/>
      <c r="AM14" s="288"/>
      <c r="AN14" s="288"/>
    </row>
    <row r="15" spans="1:298" ht="50.1" customHeight="1">
      <c r="A15" s="285">
        <v>2</v>
      </c>
      <c r="B15" s="285" t="s">
        <v>443</v>
      </c>
      <c r="C15" s="288" t="s">
        <v>314</v>
      </c>
      <c r="D15" s="290" t="s">
        <v>377</v>
      </c>
      <c r="E15" s="285" t="s">
        <v>378</v>
      </c>
      <c r="F15" s="285" t="s">
        <v>498</v>
      </c>
      <c r="G15" s="288" t="s">
        <v>41</v>
      </c>
      <c r="H15" s="288">
        <v>8000</v>
      </c>
      <c r="I15" s="291" t="str">
        <f>IF(H15&lt;=2,'[3]Tabla probabilidad'!$B$5,IF(H15&lt;=24,'[3]Tabla probabilidad'!$B$6,IF(H15&lt;=500,'[3]Tabla probabilidad'!$B$7,IF(H15&lt;=5000,'[3]Tabla probabilidad'!$B$8,IF(H15&gt;5000,'[3]Tabla probabilidad'!$B$9)))))</f>
        <v>Muy Alta</v>
      </c>
      <c r="J15" s="292">
        <f>IF(H15&lt;=2,'[3]Tabla probabilidad'!$D$5,IF(H15&lt;=24,'[3]Tabla probabilidad'!$D$6,IF(H15&lt;=500,'[3]Tabla probabilidad'!$D$7,IF(H15&lt;=5000,'[3]Tabla probabilidad'!$D$8,IF(H15&gt;5000,'[3]Tabla probabilidad'!$D$9)))))</f>
        <v>1</v>
      </c>
      <c r="K15" s="288" t="s">
        <v>439</v>
      </c>
      <c r="L15" s="28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8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88" t="str">
        <f>VLOOKUP((I15&amp;L15),[3]Hoja1!$B$4:$C$28,2,0)</f>
        <v xml:space="preserve">Alto </v>
      </c>
      <c r="O15" s="190">
        <v>1</v>
      </c>
      <c r="P15" s="146" t="s">
        <v>499</v>
      </c>
      <c r="Q15" s="190" t="str">
        <f t="shared" si="0"/>
        <v>Probabilidad</v>
      </c>
      <c r="R15" s="190" t="s">
        <v>52</v>
      </c>
      <c r="S15" s="190" t="s">
        <v>57</v>
      </c>
      <c r="T15" s="191">
        <f>VLOOKUP(R15&amp;S15,[3]Hoja1!$Q$4:$R$9,2,0)</f>
        <v>0.45</v>
      </c>
      <c r="U15" s="190" t="s">
        <v>59</v>
      </c>
      <c r="V15" s="190" t="s">
        <v>62</v>
      </c>
      <c r="W15" s="190" t="s">
        <v>65</v>
      </c>
      <c r="X15" s="191">
        <f t="shared" si="1"/>
        <v>0.27</v>
      </c>
      <c r="Y15" s="191" t="str">
        <f>IF(Z15&lt;=20%,'[3]Tabla probabilidad'!$B$5,IF(Z15&lt;=40%,'[3]Tabla probabilidad'!$B$6,IF(Z15&lt;=60%,'[3]Tabla probabilidad'!$B$7,IF(Z15&lt;=80%,'[3]Tabla probabilidad'!$B$8,IF(Z15&lt;=100%,'[3]Tabla probabilidad'!$B$9)))))</f>
        <v>Baja</v>
      </c>
      <c r="Z15" s="191">
        <f t="shared" si="2"/>
        <v>0.32999999999999996</v>
      </c>
      <c r="AA15" s="282" t="str">
        <f>IF(AB15&lt;=20%,'[3]Tabla probabilidad'!$B$5,IF(AB15&lt;=40%,'[3]Tabla probabilidad'!$B$6,IF(AB15&lt;=60%,'[3]Tabla probabilidad'!$B$7,IF(AB15&lt;=80%,'[3]Tabla probabilidad'!$B$8,IF(AB15&lt;=100%,'[3]Tabla probabilidad'!$B$9)))))</f>
        <v>Baja</v>
      </c>
      <c r="AB15" s="282">
        <f>AVERAGE(Z15:Z19)</f>
        <v>0.32999999999999996</v>
      </c>
      <c r="AC15" s="191" t="str">
        <f t="shared" si="3"/>
        <v>Moderado</v>
      </c>
      <c r="AD15" s="191">
        <f t="shared" si="4"/>
        <v>0.6</v>
      </c>
      <c r="AE15" s="282" t="str">
        <f>IF(AF15&lt;=20%,"Leve",IF(AF15&lt;=40%,"Menor",IF(AF15&lt;=60%,"Moderado",IF(AF15&lt;=80%,"Mayor",IF(AF15&lt;=100%,"Catastrófico")))))</f>
        <v>Moderado</v>
      </c>
      <c r="AF15" s="282">
        <f>AVERAGE(AD15:AD19)</f>
        <v>0.6</v>
      </c>
      <c r="AG15" s="285" t="str">
        <f>VLOOKUP(AA15&amp;AE15,[3]Hoja1!$B$4:$C$28,2,0)</f>
        <v>Moderado</v>
      </c>
      <c r="AH15" s="288" t="s">
        <v>287</v>
      </c>
      <c r="AI15" s="288" t="s">
        <v>478</v>
      </c>
      <c r="AJ15" s="288" t="s">
        <v>502</v>
      </c>
      <c r="AK15" s="288"/>
      <c r="AL15" s="288"/>
      <c r="AM15" s="288"/>
      <c r="AN15" s="288"/>
    </row>
    <row r="16" spans="1:298" ht="62.25" customHeight="1">
      <c r="A16" s="286"/>
      <c r="B16" s="286"/>
      <c r="C16" s="288"/>
      <c r="D16" s="290"/>
      <c r="E16" s="286"/>
      <c r="F16" s="286"/>
      <c r="G16" s="288"/>
      <c r="H16" s="288"/>
      <c r="I16" s="291"/>
      <c r="J16" s="292"/>
      <c r="K16" s="288"/>
      <c r="L16" s="289"/>
      <c r="M16" s="289"/>
      <c r="N16" s="288"/>
      <c r="O16" s="190">
        <v>2</v>
      </c>
      <c r="P16" s="146" t="s">
        <v>500</v>
      </c>
      <c r="Q16" s="190" t="str">
        <f t="shared" si="0"/>
        <v>Probabilidad</v>
      </c>
      <c r="R16" s="190" t="s">
        <v>52</v>
      </c>
      <c r="S16" s="190" t="s">
        <v>57</v>
      </c>
      <c r="T16" s="191">
        <f>VLOOKUP(R16&amp;S16,[3]Hoja1!$Q$4:$R$9,2,0)</f>
        <v>0.45</v>
      </c>
      <c r="U16" s="190" t="s">
        <v>59</v>
      </c>
      <c r="V16" s="190" t="s">
        <v>62</v>
      </c>
      <c r="W16" s="190" t="s">
        <v>65</v>
      </c>
      <c r="X16" s="191">
        <f t="shared" si="1"/>
        <v>0.27</v>
      </c>
      <c r="Y16" s="191" t="str">
        <f>IF(Z16&lt;=20%,'[3]Tabla probabilidad'!$B$5,IF(Z16&lt;=40%,'[3]Tabla probabilidad'!$B$6,IF(Z16&lt;=60%,'[3]Tabla probabilidad'!$B$7,IF(Z16&lt;=80%,'[3]Tabla probabilidad'!$B$8,IF(Z16&lt;=100%,'[3]Tabla probabilidad'!$B$9)))))</f>
        <v>Baja</v>
      </c>
      <c r="Z16" s="191">
        <f t="shared" si="2"/>
        <v>0.32999999999999996</v>
      </c>
      <c r="AA16" s="283"/>
      <c r="AB16" s="283"/>
      <c r="AC16" s="191" t="str">
        <f t="shared" si="3"/>
        <v>Moderado</v>
      </c>
      <c r="AD16" s="191">
        <f t="shared" si="4"/>
        <v>0.6</v>
      </c>
      <c r="AE16" s="283"/>
      <c r="AF16" s="283"/>
      <c r="AG16" s="286"/>
      <c r="AH16" s="288"/>
      <c r="AI16" s="288"/>
      <c r="AJ16" s="288"/>
      <c r="AK16" s="288"/>
      <c r="AL16" s="288"/>
      <c r="AM16" s="288"/>
      <c r="AN16" s="288"/>
    </row>
    <row r="17" spans="1:40" ht="61.5" customHeight="1">
      <c r="A17" s="286"/>
      <c r="B17" s="286"/>
      <c r="C17" s="288"/>
      <c r="D17" s="290"/>
      <c r="E17" s="286"/>
      <c r="F17" s="286"/>
      <c r="G17" s="288"/>
      <c r="H17" s="288"/>
      <c r="I17" s="291"/>
      <c r="J17" s="292"/>
      <c r="K17" s="288"/>
      <c r="L17" s="289"/>
      <c r="M17" s="289"/>
      <c r="N17" s="288"/>
      <c r="O17" s="190">
        <v>3</v>
      </c>
      <c r="P17" s="188" t="s">
        <v>381</v>
      </c>
      <c r="Q17" s="190" t="str">
        <f t="shared" si="0"/>
        <v>Probabilidad</v>
      </c>
      <c r="R17" s="190" t="s">
        <v>52</v>
      </c>
      <c r="S17" s="190" t="s">
        <v>57</v>
      </c>
      <c r="T17" s="191">
        <f>VLOOKUP(R17&amp;S17,[3]Hoja1!$Q$4:$R$9,2,0)</f>
        <v>0.45</v>
      </c>
      <c r="U17" s="190" t="s">
        <v>60</v>
      </c>
      <c r="V17" s="190" t="s">
        <v>62</v>
      </c>
      <c r="W17" s="190" t="s">
        <v>66</v>
      </c>
      <c r="X17" s="191">
        <f t="shared" si="1"/>
        <v>0.27</v>
      </c>
      <c r="Y17" s="191" t="str">
        <f>IF(Z17&lt;=20%,'[3]Tabla probabilidad'!$B$5,IF(Z17&lt;=40%,'[3]Tabla probabilidad'!$B$6,IF(Z17&lt;=60%,'[3]Tabla probabilidad'!$B$7,IF(Z17&lt;=80%,'[3]Tabla probabilidad'!$B$8,IF(Z17&lt;=100%,'[3]Tabla probabilidad'!$B$9)))))</f>
        <v>Baja</v>
      </c>
      <c r="Z17" s="191">
        <f t="shared" si="2"/>
        <v>0.32999999999999996</v>
      </c>
      <c r="AA17" s="283"/>
      <c r="AB17" s="283"/>
      <c r="AC17" s="191" t="str">
        <f t="shared" si="3"/>
        <v>Moderado</v>
      </c>
      <c r="AD17" s="191">
        <f t="shared" si="4"/>
        <v>0.6</v>
      </c>
      <c r="AE17" s="283"/>
      <c r="AF17" s="283"/>
      <c r="AG17" s="286"/>
      <c r="AH17" s="288"/>
      <c r="AI17" s="288"/>
      <c r="AJ17" s="288"/>
      <c r="AK17" s="288"/>
      <c r="AL17" s="288"/>
      <c r="AM17" s="288"/>
      <c r="AN17" s="288"/>
    </row>
    <row r="18" spans="1:40" ht="73.5" customHeight="1">
      <c r="A18" s="286"/>
      <c r="B18" s="286"/>
      <c r="C18" s="288"/>
      <c r="D18" s="290"/>
      <c r="E18" s="286"/>
      <c r="F18" s="286"/>
      <c r="G18" s="288"/>
      <c r="H18" s="288"/>
      <c r="I18" s="291"/>
      <c r="J18" s="292"/>
      <c r="K18" s="288"/>
      <c r="L18" s="289"/>
      <c r="M18" s="289"/>
      <c r="N18" s="288"/>
      <c r="O18" s="190">
        <v>4</v>
      </c>
      <c r="P18" s="146" t="s">
        <v>501</v>
      </c>
      <c r="Q18" s="190" t="str">
        <f t="shared" si="0"/>
        <v>Probabilidad</v>
      </c>
      <c r="R18" s="190" t="s">
        <v>52</v>
      </c>
      <c r="S18" s="190" t="s">
        <v>57</v>
      </c>
      <c r="T18" s="191">
        <f>VLOOKUP(R18&amp;S18,[3]Hoja1!$Q$4:$R$9,2,0)</f>
        <v>0.45</v>
      </c>
      <c r="U18" s="190" t="s">
        <v>59</v>
      </c>
      <c r="V18" s="190" t="s">
        <v>62</v>
      </c>
      <c r="W18" s="190" t="s">
        <v>65</v>
      </c>
      <c r="X18" s="191">
        <f t="shared" si="1"/>
        <v>0.27</v>
      </c>
      <c r="Y18" s="191" t="str">
        <f>IF(Z18&lt;=20%,'[3]Tabla probabilidad'!$B$5,IF(Z18&lt;=40%,'[3]Tabla probabilidad'!$B$6,IF(Z18&lt;=60%,'[3]Tabla probabilidad'!$B$7,IF(Z18&lt;=80%,'[3]Tabla probabilidad'!$B$8,IF(Z18&lt;=100%,'[3]Tabla probabilidad'!$B$9)))))</f>
        <v>Baja</v>
      </c>
      <c r="Z18" s="191">
        <f t="shared" si="2"/>
        <v>0.32999999999999996</v>
      </c>
      <c r="AA18" s="283"/>
      <c r="AB18" s="283"/>
      <c r="AC18" s="191" t="str">
        <f t="shared" si="3"/>
        <v>Moderado</v>
      </c>
      <c r="AD18" s="191">
        <f t="shared" si="4"/>
        <v>0.6</v>
      </c>
      <c r="AE18" s="283"/>
      <c r="AF18" s="283"/>
      <c r="AG18" s="286"/>
      <c r="AH18" s="288"/>
      <c r="AI18" s="288"/>
      <c r="AJ18" s="288"/>
      <c r="AK18" s="288"/>
      <c r="AL18" s="288"/>
      <c r="AM18" s="288"/>
      <c r="AN18" s="288"/>
    </row>
    <row r="19" spans="1:40" ht="108" customHeight="1">
      <c r="A19" s="287"/>
      <c r="B19" s="287"/>
      <c r="C19" s="288"/>
      <c r="D19" s="290"/>
      <c r="E19" s="287"/>
      <c r="F19" s="287"/>
      <c r="G19" s="288"/>
      <c r="H19" s="288"/>
      <c r="I19" s="291"/>
      <c r="J19" s="292"/>
      <c r="K19" s="288"/>
      <c r="L19" s="289"/>
      <c r="M19" s="289"/>
      <c r="N19" s="288"/>
      <c r="O19" s="190">
        <v>5</v>
      </c>
      <c r="P19" s="146" t="s">
        <v>379</v>
      </c>
      <c r="Q19" s="190" t="str">
        <f t="shared" si="0"/>
        <v>Probabilidad</v>
      </c>
      <c r="R19" s="190" t="s">
        <v>52</v>
      </c>
      <c r="S19" s="190" t="s">
        <v>57</v>
      </c>
      <c r="T19" s="191">
        <f>VLOOKUP(R19&amp;S19,[3]Hoja1!$Q$4:$R$9,2,0)</f>
        <v>0.45</v>
      </c>
      <c r="U19" s="190" t="s">
        <v>59</v>
      </c>
      <c r="V19" s="190" t="s">
        <v>62</v>
      </c>
      <c r="W19" s="190" t="s">
        <v>65</v>
      </c>
      <c r="X19" s="191">
        <f t="shared" si="1"/>
        <v>0.27</v>
      </c>
      <c r="Y19" s="191" t="str">
        <f>IF(Z19&lt;=20%,'[3]Tabla probabilidad'!$B$5,IF(Z19&lt;=40%,'[3]Tabla probabilidad'!$B$6,IF(Z19&lt;=60%,'[3]Tabla probabilidad'!$B$7,IF(Z19&lt;=80%,'[3]Tabla probabilidad'!$B$8,IF(Z19&lt;=100%,'[3]Tabla probabilidad'!$B$9)))))</f>
        <v>Baja</v>
      </c>
      <c r="Z19" s="191">
        <f t="shared" si="2"/>
        <v>0.32999999999999996</v>
      </c>
      <c r="AA19" s="284"/>
      <c r="AB19" s="284"/>
      <c r="AC19" s="191" t="str">
        <f t="shared" si="3"/>
        <v>Moderado</v>
      </c>
      <c r="AD19" s="191">
        <f t="shared" si="4"/>
        <v>0.6</v>
      </c>
      <c r="AE19" s="284"/>
      <c r="AF19" s="284"/>
      <c r="AG19" s="287"/>
      <c r="AH19" s="288"/>
      <c r="AI19" s="288"/>
      <c r="AJ19" s="288"/>
      <c r="AK19" s="288"/>
      <c r="AL19" s="288"/>
      <c r="AM19" s="288"/>
      <c r="AN19" s="288"/>
    </row>
    <row r="20" spans="1:40" ht="48" customHeight="1">
      <c r="A20" s="288">
        <v>3</v>
      </c>
      <c r="B20" s="285" t="s">
        <v>466</v>
      </c>
      <c r="C20" s="288" t="s">
        <v>314</v>
      </c>
      <c r="D20" s="335" t="s">
        <v>316</v>
      </c>
      <c r="E20" s="285" t="s">
        <v>308</v>
      </c>
      <c r="F20" s="285" t="s">
        <v>309</v>
      </c>
      <c r="G20" s="288" t="s">
        <v>315</v>
      </c>
      <c r="H20" s="285">
        <v>900</v>
      </c>
      <c r="I20" s="291" t="str">
        <f>IF(H20&lt;=2,'[3]Tabla probabilidad'!$B$5,IF(H20&lt;=24,'[3]Tabla probabilidad'!$B$6,IF(H20&lt;=500,'[3]Tabla probabilidad'!$B$7,IF(H20&lt;=5000,'[3]Tabla probabilidad'!$B$8,IF(H20&gt;5000,'[3]Tabla probabilidad'!$B$9)))))</f>
        <v>Alta</v>
      </c>
      <c r="J20" s="292">
        <f>IF(H20&lt;=2,'[3]Tabla probabilidad'!$D$5,IF(H20&lt;=24,'[3]Tabla probabilidad'!$D$6,IF(H20&lt;=500,'[3]Tabla probabilidad'!$D$7,IF(H20&lt;=5000,'[3]Tabla probabilidad'!$D$8,IF(H20&gt;5000,'[3]Tabla probabilidad'!$D$9)))))</f>
        <v>0.8</v>
      </c>
      <c r="K20" s="288" t="s">
        <v>439</v>
      </c>
      <c r="L20" s="28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28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288" t="str">
        <f>VLOOKUP((I20&amp;L20),[3]Hoja1!$B$4:$C$28,2,0)</f>
        <v xml:space="preserve">Alto </v>
      </c>
      <c r="O20" s="190">
        <v>1</v>
      </c>
      <c r="P20" s="193" t="s">
        <v>310</v>
      </c>
      <c r="Q20" s="190" t="str">
        <f>IF(R20="Preventivo","Probabilidad",IF(R20="Detectivo","Probabilidad", IF(R20="Correctivo","Impacto")))</f>
        <v>Probabilidad</v>
      </c>
      <c r="R20" s="190" t="s">
        <v>52</v>
      </c>
      <c r="S20" s="190" t="s">
        <v>57</v>
      </c>
      <c r="T20" s="191">
        <f>VLOOKUP(R20&amp;S20,[3]Hoja1!$Q$4:$R$9,2,0)</f>
        <v>0.45</v>
      </c>
      <c r="U20" s="190" t="s">
        <v>59</v>
      </c>
      <c r="V20" s="190" t="s">
        <v>62</v>
      </c>
      <c r="W20" s="190" t="s">
        <v>65</v>
      </c>
      <c r="X20" s="191">
        <f>IF(Q20="Probabilidad",($J$20*T20),IF(Q20="Impacto"," "))</f>
        <v>0.36000000000000004</v>
      </c>
      <c r="Y20" s="191" t="str">
        <f>IF(Z20&lt;=20%,'[3]Tabla probabilidad'!$B$5,IF(Z20&lt;=40%,'[3]Tabla probabilidad'!$B$6,IF(Z20&lt;=60%,'[3]Tabla probabilidad'!$B$7,IF(Z20&lt;=80%,'[3]Tabla probabilidad'!$B$8,IF(Z20&lt;=100%,'[3]Tabla probabilidad'!$B$9)))))</f>
        <v>Media</v>
      </c>
      <c r="Z20" s="191">
        <f>IF(R20="Preventivo",($J$20-($J$20*T20)),IF(R20="Detectivo",($J$20-($J$20*T20)),IF(R20="Correctivo",($J$20))))</f>
        <v>0.44</v>
      </c>
      <c r="AA20" s="282" t="str">
        <f>IF(AB20&lt;=20%,'[3]Tabla probabilidad'!$B$5,IF(AB20&lt;=40%,'[3]Tabla probabilidad'!$B$6,IF(AB20&lt;=60%,'[3]Tabla probabilidad'!$B$7,IF(AB20&lt;=80%,'[3]Tabla probabilidad'!$B$8,IF(AB20&lt;=100%,'[3]Tabla probabilidad'!$B$9)))))</f>
        <v>Media</v>
      </c>
      <c r="AB20" s="282">
        <f>AVERAGE(Z20:Z24)</f>
        <v>0.44000000000000006</v>
      </c>
      <c r="AC20" s="191" t="str">
        <f>IF(AD20&lt;=20%,"Leve",IF(AD20&lt;=40%,"Menor",IF(AD20&lt;=60%,"Moderado",IF(AD20&lt;=80%,"Mayor",IF(AD20&lt;=100%,"Catastrófico")))))</f>
        <v>Mayor</v>
      </c>
      <c r="AD20" s="191">
        <f>IF(Q20="Probabilidad",(($M$20-0)),IF(Q20="Impacto",($M$20-($M$20*T20))))</f>
        <v>0.8</v>
      </c>
      <c r="AE20" s="282" t="str">
        <f>IF(AF20&lt;=20%,"Leve",IF(AF20&lt;=40%,"Menor",IF(AF20&lt;=60%,"Moderado",IF(AF20&lt;=80%,"Mayor",IF(AF20&lt;=100%,"Catastrófico")))))</f>
        <v>Mayor</v>
      </c>
      <c r="AF20" s="282">
        <f>AVERAGE(AD20:AD24)</f>
        <v>0.8</v>
      </c>
      <c r="AG20" s="285" t="str">
        <f>VLOOKUP(AA20&amp;AE20,[3]Hoja1!$B$4:$C$28,2,0)</f>
        <v xml:space="preserve">Alto </v>
      </c>
      <c r="AH20" s="288" t="s">
        <v>287</v>
      </c>
      <c r="AI20" s="288" t="s">
        <v>478</v>
      </c>
      <c r="AJ20" s="288" t="s">
        <v>502</v>
      </c>
      <c r="AK20" s="293">
        <v>45078</v>
      </c>
      <c r="AL20" s="288"/>
      <c r="AM20" s="288"/>
      <c r="AN20" s="288" t="s">
        <v>176</v>
      </c>
    </row>
    <row r="21" spans="1:40" ht="55.5" customHeight="1">
      <c r="A21" s="288"/>
      <c r="B21" s="286"/>
      <c r="C21" s="288"/>
      <c r="D21" s="336"/>
      <c r="E21" s="286"/>
      <c r="F21" s="286"/>
      <c r="G21" s="288"/>
      <c r="H21" s="286"/>
      <c r="I21" s="291"/>
      <c r="J21" s="292"/>
      <c r="K21" s="288"/>
      <c r="L21" s="289"/>
      <c r="M21" s="289"/>
      <c r="N21" s="288"/>
      <c r="O21" s="190">
        <v>2</v>
      </c>
      <c r="P21" s="193" t="s">
        <v>311</v>
      </c>
      <c r="Q21" s="190" t="str">
        <f>IF(R21="Preventivo","Probabilidad",IF(R21="Detectivo","Probabilidad", IF(R21="Correctivo","Impacto")))</f>
        <v>Probabilidad</v>
      </c>
      <c r="R21" s="190" t="s">
        <v>52</v>
      </c>
      <c r="S21" s="190" t="s">
        <v>57</v>
      </c>
      <c r="T21" s="191">
        <f>VLOOKUP(R21&amp;S21,[3]Hoja1!$Q$4:$R$9,2,0)</f>
        <v>0.45</v>
      </c>
      <c r="U21" s="190" t="s">
        <v>59</v>
      </c>
      <c r="V21" s="190" t="s">
        <v>62</v>
      </c>
      <c r="W21" s="190" t="s">
        <v>65</v>
      </c>
      <c r="X21" s="191">
        <f>IF(Q21="Probabilidad",($J$20*T21),IF(Q21="Impacto"," "))</f>
        <v>0.36000000000000004</v>
      </c>
      <c r="Y21" s="191" t="str">
        <f>IF(Z21&lt;=20%,'[3]Tabla probabilidad'!$B$5,IF(Z21&lt;=40%,'[3]Tabla probabilidad'!$B$6,IF(Z21&lt;=60%,'[3]Tabla probabilidad'!$B$7,IF(Z21&lt;=80%,'[3]Tabla probabilidad'!$B$8,IF(Z21&lt;=100%,'[3]Tabla probabilidad'!$B$9)))))</f>
        <v>Media</v>
      </c>
      <c r="Z21" s="191">
        <f>IF(R21="Preventivo",($J$20-($J$20*T21)),IF(R21="Detectivo",($J$20-($J$20*T21)),IF(R21="Correctivo",($J$20))))</f>
        <v>0.44</v>
      </c>
      <c r="AA21" s="283"/>
      <c r="AB21" s="283"/>
      <c r="AC21" s="191" t="str">
        <f>IF(AD21&lt;=20%,"Leve",IF(AD21&lt;=40%,"Menor",IF(AD21&lt;=60%,"Moderado",IF(AD21&lt;=80%,"Mayor",IF(AD21&lt;=100%,"Catastrófico")))))</f>
        <v>Mayor</v>
      </c>
      <c r="AD21" s="191">
        <f>IF(Q21="Probabilidad",(($M$20-0)),IF(Q21="Impacto",($M$20-($M$20*T21))))</f>
        <v>0.8</v>
      </c>
      <c r="AE21" s="283"/>
      <c r="AF21" s="283"/>
      <c r="AG21" s="286"/>
      <c r="AH21" s="288"/>
      <c r="AI21" s="288"/>
      <c r="AJ21" s="288"/>
      <c r="AK21" s="288"/>
      <c r="AL21" s="288"/>
      <c r="AM21" s="288"/>
      <c r="AN21" s="288"/>
    </row>
    <row r="22" spans="1:40" ht="42" customHeight="1">
      <c r="A22" s="288"/>
      <c r="B22" s="286"/>
      <c r="C22" s="288"/>
      <c r="D22" s="336"/>
      <c r="E22" s="286"/>
      <c r="F22" s="286"/>
      <c r="G22" s="288"/>
      <c r="H22" s="286"/>
      <c r="I22" s="291"/>
      <c r="J22" s="292"/>
      <c r="K22" s="288"/>
      <c r="L22" s="289"/>
      <c r="M22" s="289"/>
      <c r="N22" s="288"/>
      <c r="O22" s="190">
        <v>3</v>
      </c>
      <c r="P22" s="193" t="s">
        <v>312</v>
      </c>
      <c r="Q22" s="190" t="str">
        <f>IF(R22="Preventivo","Probabilidad",IF(R22="Detectivo","Probabilidad", IF(R22="Correctivo","Impacto")))</f>
        <v>Probabilidad</v>
      </c>
      <c r="R22" s="190" t="s">
        <v>52</v>
      </c>
      <c r="S22" s="190" t="s">
        <v>57</v>
      </c>
      <c r="T22" s="191">
        <f>VLOOKUP(R22&amp;S22,[3]Hoja1!$Q$4:$R$9,2,0)</f>
        <v>0.45</v>
      </c>
      <c r="U22" s="190" t="s">
        <v>59</v>
      </c>
      <c r="V22" s="190" t="s">
        <v>62</v>
      </c>
      <c r="W22" s="190" t="s">
        <v>65</v>
      </c>
      <c r="X22" s="191">
        <f>IF(Q22="Probabilidad",($J$20*T22),IF(Q22="Impacto"," "))</f>
        <v>0.36000000000000004</v>
      </c>
      <c r="Y22" s="191" t="str">
        <f>IF(Z22&lt;=20%,'[3]Tabla probabilidad'!$B$5,IF(Z22&lt;=40%,'[3]Tabla probabilidad'!$B$6,IF(Z22&lt;=60%,'[3]Tabla probabilidad'!$B$7,IF(Z22&lt;=80%,'[3]Tabla probabilidad'!$B$8,IF(Z22&lt;=100%,'[3]Tabla probabilidad'!$B$9)))))</f>
        <v>Media</v>
      </c>
      <c r="Z22" s="191">
        <f>IF(R22="Preventivo",($J$20-($J$20*T22)),IF(R22="Detectivo",($J$20-($J$20*T22)),IF(R22="Correctivo",($J$20))))</f>
        <v>0.44</v>
      </c>
      <c r="AA22" s="283"/>
      <c r="AB22" s="283"/>
      <c r="AC22" s="191" t="str">
        <f>IF(AD22&lt;=20%,"Leve",IF(AD22&lt;=40%,"Menor",IF(AD22&lt;=60%,"Moderado",IF(AD22&lt;=80%,"Mayor",IF(AD22&lt;=100%,"Catastrófico")))))</f>
        <v>Mayor</v>
      </c>
      <c r="AD22" s="191">
        <f>IF(Q22="Probabilidad",(($M$20-0)),IF(Q22="Impacto",($M$20-($M$20*T22))))</f>
        <v>0.8</v>
      </c>
      <c r="AE22" s="283"/>
      <c r="AF22" s="283"/>
      <c r="AG22" s="286"/>
      <c r="AH22" s="288"/>
      <c r="AI22" s="288"/>
      <c r="AJ22" s="288"/>
      <c r="AK22" s="288"/>
      <c r="AL22" s="288"/>
      <c r="AM22" s="288"/>
      <c r="AN22" s="288"/>
    </row>
    <row r="23" spans="1:40" ht="96.75" customHeight="1">
      <c r="A23" s="288"/>
      <c r="B23" s="286"/>
      <c r="C23" s="288"/>
      <c r="D23" s="336"/>
      <c r="E23" s="286"/>
      <c r="F23" s="286"/>
      <c r="G23" s="288"/>
      <c r="H23" s="286"/>
      <c r="I23" s="291"/>
      <c r="J23" s="292"/>
      <c r="K23" s="288"/>
      <c r="L23" s="289"/>
      <c r="M23" s="289"/>
      <c r="N23" s="288"/>
      <c r="O23" s="190">
        <v>4</v>
      </c>
      <c r="P23" s="193" t="s">
        <v>313</v>
      </c>
      <c r="Q23" s="190" t="str">
        <f>IF(R23="Preventivo","Probabilidad",IF(R23="Detectivo","Probabilidad", IF(R23="Correctivo","Impacto")))</f>
        <v>Probabilidad</v>
      </c>
      <c r="R23" s="190" t="s">
        <v>52</v>
      </c>
      <c r="S23" s="190" t="s">
        <v>57</v>
      </c>
      <c r="T23" s="191">
        <f>VLOOKUP(R23&amp;S23,[3]Hoja1!$Q$4:$R$9,2,0)</f>
        <v>0.45</v>
      </c>
      <c r="U23" s="190" t="s">
        <v>60</v>
      </c>
      <c r="V23" s="190" t="s">
        <v>62</v>
      </c>
      <c r="W23" s="190" t="s">
        <v>66</v>
      </c>
      <c r="X23" s="191">
        <f>IF(Q23="Probabilidad",($J$20*T23),IF(Q23="Impacto"," "))</f>
        <v>0.36000000000000004</v>
      </c>
      <c r="Y23" s="191" t="str">
        <f>IF(Z23&lt;=20%,'[3]Tabla probabilidad'!$B$5,IF(Z23&lt;=40%,'[3]Tabla probabilidad'!$B$6,IF(Z23&lt;=60%,'[3]Tabla probabilidad'!$B$7,IF(Z23&lt;=80%,'[3]Tabla probabilidad'!$B$8,IF(Z23&lt;=100%,'[3]Tabla probabilidad'!$B$9)))))</f>
        <v>Media</v>
      </c>
      <c r="Z23" s="191">
        <f>IF(R23="Preventivo",($J$20-($J$20*T23)),IF(R23="Detectivo",($J$20-($J$20*T23)),IF(R23="Correctivo",($J$20))))</f>
        <v>0.44</v>
      </c>
      <c r="AA23" s="283"/>
      <c r="AB23" s="283"/>
      <c r="AC23" s="191" t="str">
        <f>IF(AD23&lt;=20%,"Leve",IF(AD23&lt;=40%,"Menor",IF(AD23&lt;=60%,"Moderado",IF(AD23&lt;=80%,"Mayor",IF(AD23&lt;=100%,"Catastrófico")))))</f>
        <v>Mayor</v>
      </c>
      <c r="AD23" s="191">
        <f>IF(Q23="Probabilidad",(($M$20-0)),IF(Q23="Impacto",($M$20-($M$20*T23))))</f>
        <v>0.8</v>
      </c>
      <c r="AE23" s="283"/>
      <c r="AF23" s="283"/>
      <c r="AG23" s="286"/>
      <c r="AH23" s="288"/>
      <c r="AI23" s="288"/>
      <c r="AJ23" s="288"/>
      <c r="AK23" s="288"/>
      <c r="AL23" s="288"/>
      <c r="AM23" s="288"/>
      <c r="AN23" s="288"/>
    </row>
    <row r="24" spans="1:40" ht="104.25" customHeight="1">
      <c r="A24" s="288"/>
      <c r="B24" s="287"/>
      <c r="C24" s="288"/>
      <c r="D24" s="337"/>
      <c r="E24" s="287"/>
      <c r="F24" s="287"/>
      <c r="G24" s="288"/>
      <c r="H24" s="287"/>
      <c r="I24" s="291"/>
      <c r="J24" s="292"/>
      <c r="K24" s="288"/>
      <c r="L24" s="289"/>
      <c r="M24" s="289"/>
      <c r="N24" s="288"/>
      <c r="O24" s="190">
        <v>5</v>
      </c>
      <c r="P24" s="140" t="s">
        <v>454</v>
      </c>
      <c r="Q24" s="190" t="str">
        <f>IF(R24="Preventivo","Probabilidad",IF(R24="Detectivo","Probabilidad", IF(R24="Correctivo","Impacto")))</f>
        <v>Probabilidad</v>
      </c>
      <c r="R24" s="190" t="s">
        <v>52</v>
      </c>
      <c r="S24" s="190" t="s">
        <v>57</v>
      </c>
      <c r="T24" s="191">
        <f>VLOOKUP(R24&amp;S24,[3]Hoja1!$Q$4:$R$9,2,0)</f>
        <v>0.45</v>
      </c>
      <c r="U24" s="190" t="s">
        <v>59</v>
      </c>
      <c r="V24" s="190" t="s">
        <v>62</v>
      </c>
      <c r="W24" s="190" t="s">
        <v>65</v>
      </c>
      <c r="X24" s="191">
        <f>IF(Q24="Probabilidad",($J$20*T24),IF(Q24="Impacto"," "))</f>
        <v>0.36000000000000004</v>
      </c>
      <c r="Y24" s="191" t="str">
        <f>IF(Z24&lt;=20%,'[3]Tabla probabilidad'!$B$5,IF(Z24&lt;=40%,'[3]Tabla probabilidad'!$B$6,IF(Z24&lt;=60%,'[3]Tabla probabilidad'!$B$7,IF(Z24&lt;=80%,'[3]Tabla probabilidad'!$B$8,IF(Z24&lt;=100%,'[3]Tabla probabilidad'!$B$9)))))</f>
        <v>Media</v>
      </c>
      <c r="Z24" s="191">
        <f>IF(R24="Preventivo",($J$20-($J$20*T24)),IF(R24="Detectivo",($J$20-($J$20*T24)),IF(R24="Correctivo",($J$20))))</f>
        <v>0.44</v>
      </c>
      <c r="AA24" s="284"/>
      <c r="AB24" s="284"/>
      <c r="AC24" s="191" t="str">
        <f>IF(AD24&lt;=20%,"Leve",IF(AD24&lt;=40%,"Menor",IF(AD24&lt;=60%,"Moderado",IF(AD24&lt;=80%,"Mayor",IF(AD24&lt;=100%,"Catastrófico")))))</f>
        <v>Mayor</v>
      </c>
      <c r="AD24" s="191">
        <f>IF(Q24="Probabilidad",(($M$20-0)),IF(Q24="Impacto",($M$20-($M$20*T24))))</f>
        <v>0.8</v>
      </c>
      <c r="AE24" s="284"/>
      <c r="AF24" s="284"/>
      <c r="AG24" s="287"/>
      <c r="AH24" s="288"/>
      <c r="AI24" s="288"/>
      <c r="AJ24" s="288"/>
      <c r="AK24" s="288"/>
      <c r="AL24" s="288"/>
      <c r="AM24" s="288"/>
      <c r="AN24" s="288"/>
    </row>
    <row r="25" spans="1:40" ht="66.75" customHeight="1">
      <c r="A25" s="285">
        <v>4</v>
      </c>
      <c r="B25" s="285" t="s">
        <v>459</v>
      </c>
      <c r="C25" s="288" t="s">
        <v>314</v>
      </c>
      <c r="D25" s="290" t="s">
        <v>377</v>
      </c>
      <c r="E25" s="285" t="s">
        <v>460</v>
      </c>
      <c r="F25" s="285" t="s">
        <v>461</v>
      </c>
      <c r="G25" s="288" t="s">
        <v>41</v>
      </c>
      <c r="H25" s="288">
        <v>400</v>
      </c>
      <c r="I25" s="291" t="str">
        <f>IF(H25&lt;=2,'[3]Tabla probabilidad'!$B$5,IF(H25&lt;=24,'[3]Tabla probabilidad'!$B$6,IF(H25&lt;=500,'[3]Tabla probabilidad'!$B$7,IF(H25&lt;=5000,'[3]Tabla probabilidad'!$B$8,IF(H25&gt;5000,'[3]Tabla probabilidad'!$B$9)))))</f>
        <v>Media</v>
      </c>
      <c r="J25" s="292">
        <f>IF(H25&lt;=2,'[3]Tabla probabilidad'!$D$5,IF(H25&lt;=24,'[3]Tabla probabilidad'!$D$6,IF(H25&lt;=500,'[3]Tabla probabilidad'!$D$7,IF(H25&lt;=5000,'[3]Tabla probabilidad'!$D$8,IF(H25&gt;5000,'[3]Tabla probabilidad'!$D$9)))))</f>
        <v>0.6</v>
      </c>
      <c r="K25" s="288" t="s">
        <v>293</v>
      </c>
      <c r="L25" s="28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Menor</v>
      </c>
      <c r="M25" s="28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40%</v>
      </c>
      <c r="N25" s="288" t="str">
        <f>VLOOKUP((I25&amp;L25),[3]Hoja1!$B$4:$C$28,2,0)</f>
        <v>Moderado</v>
      </c>
      <c r="O25" s="190">
        <v>1</v>
      </c>
      <c r="P25" s="146" t="s">
        <v>462</v>
      </c>
      <c r="Q25" s="190" t="str">
        <f t="shared" ref="Q25:Q64" si="5">IF(R25="Preventivo","Probabilidad",IF(R25="Detectivo","Probabilidad", IF(R25="Correctivo","Impacto")))</f>
        <v>Probabilidad</v>
      </c>
      <c r="R25" s="190" t="s">
        <v>52</v>
      </c>
      <c r="S25" s="190" t="s">
        <v>57</v>
      </c>
      <c r="T25" s="191">
        <f>VLOOKUP(R25&amp;S25,[3]Hoja1!$Q$4:$R$9,2,0)</f>
        <v>0.45</v>
      </c>
      <c r="U25" s="190" t="s">
        <v>59</v>
      </c>
      <c r="V25" s="190" t="s">
        <v>62</v>
      </c>
      <c r="W25" s="190" t="s">
        <v>65</v>
      </c>
      <c r="X25" s="191">
        <f>IF(Q25="Probabilidad",($J$10*T25),IF(Q25="Impacto"," "))</f>
        <v>0.27</v>
      </c>
      <c r="Y25" s="191" t="str">
        <f>IF(Z25&lt;=20%,'[3]Tabla probabilidad'!$B$5,IF(Z25&lt;=40%,'[3]Tabla probabilidad'!$B$6,IF(Z25&lt;=60%,'[3]Tabla probabilidad'!$B$7,IF(Z25&lt;=80%,'[3]Tabla probabilidad'!$B$8,IF(Z25&lt;=100%,'[3]Tabla probabilidad'!$B$9)))))</f>
        <v>Baja</v>
      </c>
      <c r="Z25" s="191">
        <f>IF(R25="Preventivo",($J$10-($J$10*T25)),IF(R25="Detectivo",($J$10-($J$10*T25)),IF(R25="Correctivo",($J$10))))</f>
        <v>0.32999999999999996</v>
      </c>
      <c r="AA25" s="282" t="str">
        <f>IF(AB25&lt;=20%,'[3]Tabla probabilidad'!$B$5,IF(AB25&lt;=40%,'[3]Tabla probabilidad'!$B$6,IF(AB25&lt;=60%,'[3]Tabla probabilidad'!$B$7,IF(AB25&lt;=80%,'[3]Tabla probabilidad'!$B$8,IF(AB25&lt;=100%,'[3]Tabla probabilidad'!$B$9)))))</f>
        <v>Baja</v>
      </c>
      <c r="AB25" s="282">
        <f>AVERAGE(Z25:Z29)</f>
        <v>0.32999999999999996</v>
      </c>
      <c r="AC25" s="191" t="str">
        <f t="shared" ref="AC25:AC64" si="6">IF(AD25&lt;=20%,"Leve",IF(AD25&lt;=40%,"Menor",IF(AD25&lt;=60%,"Moderado",IF(AD25&lt;=80%,"Mayor",IF(AD25&lt;=100%,"Catastrófico")))))</f>
        <v>Moderado</v>
      </c>
      <c r="AD25" s="191">
        <f>IF(Q25="Probabilidad",(($M$10-0)),IF(Q25="Impacto",($M$10-($M$10*T25))))</f>
        <v>0.6</v>
      </c>
      <c r="AE25" s="282" t="str">
        <f>IF(AF25&lt;=20%,"Leve",IF(AF25&lt;=40%,"Menor",IF(AF25&lt;=60%,"Moderado",IF(AF25&lt;=80%,"Mayor",IF(AF25&lt;=100%,"Catastrófico")))))</f>
        <v>Moderado</v>
      </c>
      <c r="AF25" s="282">
        <f>AVERAGE(AD25:AD29)</f>
        <v>0.6</v>
      </c>
      <c r="AG25" s="285" t="str">
        <f>VLOOKUP(AA25&amp;AE25,[3]Hoja1!$B$4:$C$28,2,0)</f>
        <v>Moderado</v>
      </c>
      <c r="AH25" s="288" t="s">
        <v>284</v>
      </c>
      <c r="AI25" s="288"/>
      <c r="AJ25" s="288"/>
      <c r="AK25" s="288"/>
      <c r="AL25" s="288"/>
      <c r="AM25" s="288"/>
      <c r="AN25" s="288"/>
    </row>
    <row r="26" spans="1:40" ht="48.75" customHeight="1">
      <c r="A26" s="286"/>
      <c r="B26" s="286"/>
      <c r="C26" s="288"/>
      <c r="D26" s="290"/>
      <c r="E26" s="286"/>
      <c r="F26" s="286"/>
      <c r="G26" s="288"/>
      <c r="H26" s="288"/>
      <c r="I26" s="291"/>
      <c r="J26" s="292"/>
      <c r="K26" s="288"/>
      <c r="L26" s="289"/>
      <c r="M26" s="289"/>
      <c r="N26" s="288"/>
      <c r="O26" s="190">
        <v>2</v>
      </c>
      <c r="P26" s="146" t="s">
        <v>463</v>
      </c>
      <c r="Q26" s="190" t="str">
        <f t="shared" si="5"/>
        <v>Probabilidad</v>
      </c>
      <c r="R26" s="190" t="s">
        <v>52</v>
      </c>
      <c r="S26" s="190" t="s">
        <v>57</v>
      </c>
      <c r="T26" s="191">
        <f>VLOOKUP(R26&amp;S26,[3]Hoja1!$Q$4:$R$9,2,0)</f>
        <v>0.45</v>
      </c>
      <c r="U26" s="190" t="s">
        <v>59</v>
      </c>
      <c r="V26" s="190" t="s">
        <v>62</v>
      </c>
      <c r="W26" s="190" t="s">
        <v>65</v>
      </c>
      <c r="X26" s="191">
        <f>IF(Q26="Probabilidad",($J$10*T26),IF(Q26="Impacto"," "))</f>
        <v>0.27</v>
      </c>
      <c r="Y26" s="191" t="str">
        <f>IF(Z26&lt;=20%,'[3]Tabla probabilidad'!$B$5,IF(Z26&lt;=40%,'[3]Tabla probabilidad'!$B$6,IF(Z26&lt;=60%,'[3]Tabla probabilidad'!$B$7,IF(Z26&lt;=80%,'[3]Tabla probabilidad'!$B$8,IF(Z26&lt;=100%,'[3]Tabla probabilidad'!$B$9)))))</f>
        <v>Baja</v>
      </c>
      <c r="Z26" s="191">
        <f>IF(R26="Preventivo",($J$10-($J$10*T26)),IF(R26="Detectivo",($J$10-($J$10*T26)),IF(R26="Correctivo",($J$10))))</f>
        <v>0.32999999999999996</v>
      </c>
      <c r="AA26" s="283"/>
      <c r="AB26" s="283"/>
      <c r="AC26" s="191" t="str">
        <f t="shared" si="6"/>
        <v>Moderado</v>
      </c>
      <c r="AD26" s="191">
        <f>IF(Q26="Probabilidad",(($M$10-0)),IF(Q26="Impacto",($M$10-($M$10*T26))))</f>
        <v>0.6</v>
      </c>
      <c r="AE26" s="283"/>
      <c r="AF26" s="283"/>
      <c r="AG26" s="286"/>
      <c r="AH26" s="288"/>
      <c r="AI26" s="288"/>
      <c r="AJ26" s="288"/>
      <c r="AK26" s="288"/>
      <c r="AL26" s="288"/>
      <c r="AM26" s="288"/>
      <c r="AN26" s="288"/>
    </row>
    <row r="27" spans="1:40" ht="76.5" customHeight="1">
      <c r="A27" s="286"/>
      <c r="B27" s="286"/>
      <c r="C27" s="288"/>
      <c r="D27" s="290"/>
      <c r="E27" s="286"/>
      <c r="F27" s="286"/>
      <c r="G27" s="288"/>
      <c r="H27" s="288"/>
      <c r="I27" s="291"/>
      <c r="J27" s="292"/>
      <c r="K27" s="288"/>
      <c r="L27" s="289"/>
      <c r="M27" s="289"/>
      <c r="N27" s="288"/>
      <c r="O27" s="190">
        <v>3</v>
      </c>
      <c r="P27" s="188" t="s">
        <v>381</v>
      </c>
      <c r="Q27" s="190" t="str">
        <f t="shared" si="5"/>
        <v>Probabilidad</v>
      </c>
      <c r="R27" s="190" t="s">
        <v>52</v>
      </c>
      <c r="S27" s="190" t="s">
        <v>57</v>
      </c>
      <c r="T27" s="191">
        <f>VLOOKUP(R27&amp;S27,[3]Hoja1!$Q$4:$R$9,2,0)</f>
        <v>0.45</v>
      </c>
      <c r="U27" s="190" t="s">
        <v>60</v>
      </c>
      <c r="V27" s="190" t="s">
        <v>62</v>
      </c>
      <c r="W27" s="190" t="s">
        <v>65</v>
      </c>
      <c r="X27" s="191">
        <f>IF(Q27="Probabilidad",($J$10*T27),IF(Q27="Impacto"," "))</f>
        <v>0.27</v>
      </c>
      <c r="Y27" s="191" t="str">
        <f>IF(Z27&lt;=20%,'[3]Tabla probabilidad'!$B$5,IF(Z27&lt;=40%,'[3]Tabla probabilidad'!$B$6,IF(Z27&lt;=60%,'[3]Tabla probabilidad'!$B$7,IF(Z27&lt;=80%,'[3]Tabla probabilidad'!$B$8,IF(Z27&lt;=100%,'[3]Tabla probabilidad'!$B$9)))))</f>
        <v>Baja</v>
      </c>
      <c r="Z27" s="191">
        <f>IF(R27="Preventivo",($J$10-($J$10*T27)),IF(R27="Detectivo",($J$10-($J$10*T27)),IF(R27="Correctivo",($J$10))))</f>
        <v>0.32999999999999996</v>
      </c>
      <c r="AA27" s="283"/>
      <c r="AB27" s="283"/>
      <c r="AC27" s="191" t="str">
        <f t="shared" si="6"/>
        <v>Moderado</v>
      </c>
      <c r="AD27" s="191">
        <f>IF(Q27="Probabilidad",(($M$10-0)),IF(Q27="Impacto",($M$10-($M$10*T27))))</f>
        <v>0.6</v>
      </c>
      <c r="AE27" s="283"/>
      <c r="AF27" s="283"/>
      <c r="AG27" s="286"/>
      <c r="AH27" s="288"/>
      <c r="AI27" s="288"/>
      <c r="AJ27" s="288"/>
      <c r="AK27" s="288"/>
      <c r="AL27" s="288"/>
      <c r="AM27" s="288"/>
      <c r="AN27" s="288"/>
    </row>
    <row r="28" spans="1:40" ht="54" customHeight="1">
      <c r="A28" s="286"/>
      <c r="B28" s="286"/>
      <c r="C28" s="288"/>
      <c r="D28" s="290"/>
      <c r="E28" s="286"/>
      <c r="F28" s="286"/>
      <c r="G28" s="288"/>
      <c r="H28" s="288"/>
      <c r="I28" s="291"/>
      <c r="J28" s="292"/>
      <c r="K28" s="288"/>
      <c r="L28" s="289"/>
      <c r="M28" s="289"/>
      <c r="N28" s="288"/>
      <c r="O28" s="190">
        <v>4</v>
      </c>
      <c r="P28" s="146" t="s">
        <v>464</v>
      </c>
      <c r="Q28" s="190" t="str">
        <f t="shared" si="5"/>
        <v>Probabilidad</v>
      </c>
      <c r="R28" s="190" t="s">
        <v>52</v>
      </c>
      <c r="S28" s="190" t="s">
        <v>57</v>
      </c>
      <c r="T28" s="191">
        <f>VLOOKUP(R28&amp;S28,[3]Hoja1!$Q$4:$R$9,2,0)</f>
        <v>0.45</v>
      </c>
      <c r="U28" s="190" t="s">
        <v>59</v>
      </c>
      <c r="V28" s="190" t="s">
        <v>62</v>
      </c>
      <c r="W28" s="190" t="s">
        <v>65</v>
      </c>
      <c r="X28" s="191">
        <f>IF(Q28="Probabilidad",($J$10*T28),IF(Q28="Impacto"," "))</f>
        <v>0.27</v>
      </c>
      <c r="Y28" s="191" t="str">
        <f>IF(Z28&lt;=20%,'[3]Tabla probabilidad'!$B$5,IF(Z28&lt;=40%,'[3]Tabla probabilidad'!$B$6,IF(Z28&lt;=60%,'[3]Tabla probabilidad'!$B$7,IF(Z28&lt;=80%,'[3]Tabla probabilidad'!$B$8,IF(Z28&lt;=100%,'[3]Tabla probabilidad'!$B$9)))))</f>
        <v>Baja</v>
      </c>
      <c r="Z28" s="191">
        <f>IF(R28="Preventivo",($J$10-($J$10*T28)),IF(R28="Detectivo",($J$10-($J$10*T28)),IF(R28="Correctivo",($J$10))))</f>
        <v>0.32999999999999996</v>
      </c>
      <c r="AA28" s="283"/>
      <c r="AB28" s="283"/>
      <c r="AC28" s="191" t="str">
        <f t="shared" si="6"/>
        <v>Moderado</v>
      </c>
      <c r="AD28" s="191">
        <f>IF(Q28="Probabilidad",(($M$10-0)),IF(Q28="Impacto",($M$10-($M$10*T28))))</f>
        <v>0.6</v>
      </c>
      <c r="AE28" s="283"/>
      <c r="AF28" s="283"/>
      <c r="AG28" s="286"/>
      <c r="AH28" s="288"/>
      <c r="AI28" s="288"/>
      <c r="AJ28" s="288"/>
      <c r="AK28" s="288"/>
      <c r="AL28" s="288"/>
      <c r="AM28" s="288"/>
      <c r="AN28" s="288"/>
    </row>
    <row r="29" spans="1:40" ht="61.5" customHeight="1">
      <c r="A29" s="287"/>
      <c r="B29" s="287"/>
      <c r="C29" s="288"/>
      <c r="D29" s="290"/>
      <c r="E29" s="287"/>
      <c r="F29" s="287"/>
      <c r="G29" s="288"/>
      <c r="H29" s="288"/>
      <c r="I29" s="291"/>
      <c r="J29" s="292"/>
      <c r="K29" s="288"/>
      <c r="L29" s="289"/>
      <c r="M29" s="289"/>
      <c r="N29" s="288"/>
      <c r="O29" s="190">
        <v>5</v>
      </c>
      <c r="P29" s="146" t="s">
        <v>465</v>
      </c>
      <c r="Q29" s="190" t="str">
        <f t="shared" si="5"/>
        <v>Probabilidad</v>
      </c>
      <c r="R29" s="190" t="s">
        <v>52</v>
      </c>
      <c r="S29" s="190" t="s">
        <v>57</v>
      </c>
      <c r="T29" s="191">
        <f>VLOOKUP(R29&amp;S29,[3]Hoja1!$Q$4:$R$9,2,0)</f>
        <v>0.45</v>
      </c>
      <c r="U29" s="190" t="s">
        <v>59</v>
      </c>
      <c r="V29" s="190" t="s">
        <v>62</v>
      </c>
      <c r="W29" s="190" t="s">
        <v>65</v>
      </c>
      <c r="X29" s="191">
        <f>IF(Q29="Probabilidad",($J$10*T29),IF(Q29="Impacto"," "))</f>
        <v>0.27</v>
      </c>
      <c r="Y29" s="191" t="str">
        <f>IF(Z29&lt;=20%,'[3]Tabla probabilidad'!$B$5,IF(Z29&lt;=40%,'[3]Tabla probabilidad'!$B$6,IF(Z29&lt;=60%,'[3]Tabla probabilidad'!$B$7,IF(Z29&lt;=80%,'[3]Tabla probabilidad'!$B$8,IF(Z29&lt;=100%,'[3]Tabla probabilidad'!$B$9)))))</f>
        <v>Baja</v>
      </c>
      <c r="Z29" s="191">
        <f>IF(R29="Preventivo",($J$10-($J$10*T29)),IF(R29="Detectivo",($J$10-($J$10*T29)),IF(R29="Correctivo",($J$10))))</f>
        <v>0.32999999999999996</v>
      </c>
      <c r="AA29" s="284"/>
      <c r="AB29" s="284"/>
      <c r="AC29" s="191" t="str">
        <f t="shared" si="6"/>
        <v>Moderado</v>
      </c>
      <c r="AD29" s="191">
        <f>IF(Q29="Probabilidad",(($M$10-0)),IF(Q29="Impacto",($M$10-($M$10*T29))))</f>
        <v>0.6</v>
      </c>
      <c r="AE29" s="284"/>
      <c r="AF29" s="284"/>
      <c r="AG29" s="287"/>
      <c r="AH29" s="288"/>
      <c r="AI29" s="288"/>
      <c r="AJ29" s="288"/>
      <c r="AK29" s="288"/>
      <c r="AL29" s="288"/>
      <c r="AM29" s="288"/>
      <c r="AN29" s="288"/>
    </row>
    <row r="30" spans="1:40" ht="117.75" customHeight="1">
      <c r="A30" s="285">
        <v>5</v>
      </c>
      <c r="B30" s="285" t="s">
        <v>447</v>
      </c>
      <c r="C30" s="285" t="s">
        <v>314</v>
      </c>
      <c r="D30" s="335" t="s">
        <v>503</v>
      </c>
      <c r="E30" s="285" t="s">
        <v>367</v>
      </c>
      <c r="F30" s="285" t="s">
        <v>368</v>
      </c>
      <c r="G30" s="285" t="s">
        <v>315</v>
      </c>
      <c r="H30" s="285">
        <v>4000</v>
      </c>
      <c r="I30" s="338" t="str">
        <f>IF(H30&lt;=2,'[3]Tabla probabilidad'!$B$5,IF(H30&lt;=24,'[3]Tabla probabilidad'!$B$6,IF(H30&lt;=500,'[3]Tabla probabilidad'!$B$7,IF(H30&lt;=5000,'[3]Tabla probabilidad'!$B$8,IF(H30&gt;5000,'[3]Tabla probabilidad'!$B$9)))))</f>
        <v>Alta</v>
      </c>
      <c r="J30" s="282">
        <f>IF(H30&lt;=2,'[3]Tabla probabilidad'!$D$5,IF(H30&lt;=24,'[3]Tabla probabilidad'!$D$6,IF(H30&lt;=500,'[3]Tabla probabilidad'!$D$7,IF(H30&lt;=5000,'[3]Tabla probabilidad'!$D$8,IF(H30&gt;5000,'[3]Tabla probabilidad'!$D$9)))))</f>
        <v>0.8</v>
      </c>
      <c r="K30" s="285" t="s">
        <v>293</v>
      </c>
      <c r="L30" s="285"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Menor</v>
      </c>
      <c r="M30" s="285"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40%</v>
      </c>
      <c r="N30" s="285" t="str">
        <f>VLOOKUP((I30&amp;L30),[3]Hoja1!$B$4:$C$28,2,0)</f>
        <v>Moderado</v>
      </c>
      <c r="O30" s="190">
        <v>1</v>
      </c>
      <c r="P30" s="146" t="s">
        <v>370</v>
      </c>
      <c r="Q30" s="190" t="str">
        <f t="shared" si="5"/>
        <v>Probabilidad</v>
      </c>
      <c r="R30" s="190" t="s">
        <v>52</v>
      </c>
      <c r="S30" s="190" t="s">
        <v>57</v>
      </c>
      <c r="T30" s="191">
        <f>VLOOKUP(R30&amp;S30,[3]Hoja1!$Q$4:$R$9,2,0)</f>
        <v>0.45</v>
      </c>
      <c r="U30" s="190" t="s">
        <v>59</v>
      </c>
      <c r="V30" s="190" t="s">
        <v>62</v>
      </c>
      <c r="W30" s="190" t="s">
        <v>65</v>
      </c>
      <c r="X30" s="191">
        <f>IF(Q30="Probabilidad",($J$30*T30),IF(Q30="Impacto"," "))</f>
        <v>0.36000000000000004</v>
      </c>
      <c r="Y30" s="191" t="str">
        <f>IF(Z30&lt;=20%,'[3]Tabla probabilidad'!$B$5,IF(Z30&lt;=40%,'[3]Tabla probabilidad'!$B$6,IF(Z30&lt;=60%,'[3]Tabla probabilidad'!$B$7,IF(Z30&lt;=80%,'[3]Tabla probabilidad'!$B$8,IF(Z30&lt;=100%,'[3]Tabla probabilidad'!$B$9)))))</f>
        <v>Media</v>
      </c>
      <c r="Z30" s="191">
        <f>IF(R30="Preventivo",($J$30-($J$30*T30)),IF(R30="Detectivo",($J$30-($J$30*T30)),IF(R30="Correctivo",($J$30))))</f>
        <v>0.44</v>
      </c>
      <c r="AA30" s="282" t="str">
        <f>IF(AB30&lt;=20%,'[3]Tabla probabilidad'!$B$5,IF(AB30&lt;=40%,'[3]Tabla probabilidad'!$B$6,IF(AB30&lt;=60%,'[3]Tabla probabilidad'!$B$7,IF(AB30&lt;=80%,'[3]Tabla probabilidad'!$B$8,IF(AB30&lt;=100%,'[3]Tabla probabilidad'!$B$9)))))</f>
        <v>Media</v>
      </c>
      <c r="AB30" s="282">
        <f>AVERAGE(Z30:Z34)</f>
        <v>0.44000000000000006</v>
      </c>
      <c r="AC30" s="191" t="str">
        <f t="shared" si="6"/>
        <v>Menor</v>
      </c>
      <c r="AD30" s="191">
        <f>IF(Q30="Probabilidad",(($M$30-0)),IF(Q30="Impacto",($M$30-($M$30*T30))))</f>
        <v>0.4</v>
      </c>
      <c r="AE30" s="282" t="str">
        <f>IF(AF30&lt;=20%,"Leve",IF(AF30&lt;=40%,"Menor",IF(AF30&lt;=60%,"Moderado",IF(AF30&lt;=80%,"Mayor",IF(AF30&lt;=100%,"Catastrófico")))))</f>
        <v>Menor</v>
      </c>
      <c r="AF30" s="282">
        <f>AVERAGE(AD30:AD34)</f>
        <v>0.4</v>
      </c>
      <c r="AG30" s="285" t="str">
        <f>VLOOKUP(AA30&amp;AE30,[3]Hoja1!$B$4:$C$28,2,0)</f>
        <v>Moderado</v>
      </c>
      <c r="AH30" s="285" t="s">
        <v>284</v>
      </c>
      <c r="AI30" s="285"/>
      <c r="AJ30" s="285"/>
      <c r="AK30" s="285"/>
      <c r="AL30" s="285"/>
      <c r="AM30" s="285"/>
      <c r="AN30" s="285"/>
    </row>
    <row r="31" spans="1:40" ht="92.25" customHeight="1">
      <c r="A31" s="286"/>
      <c r="B31" s="286"/>
      <c r="C31" s="286"/>
      <c r="D31" s="336"/>
      <c r="E31" s="286"/>
      <c r="F31" s="286"/>
      <c r="G31" s="286"/>
      <c r="H31" s="286"/>
      <c r="I31" s="339"/>
      <c r="J31" s="283"/>
      <c r="K31" s="286"/>
      <c r="L31" s="286"/>
      <c r="M31" s="286"/>
      <c r="N31" s="286"/>
      <c r="O31" s="190">
        <v>2</v>
      </c>
      <c r="P31" s="146" t="s">
        <v>369</v>
      </c>
      <c r="Q31" s="190" t="str">
        <f t="shared" si="5"/>
        <v>Probabilidad</v>
      </c>
      <c r="R31" s="190" t="s">
        <v>52</v>
      </c>
      <c r="S31" s="190" t="s">
        <v>57</v>
      </c>
      <c r="T31" s="191">
        <f>VLOOKUP(R31&amp;S31,[3]Hoja1!$Q$4:$R$9,2,0)</f>
        <v>0.45</v>
      </c>
      <c r="U31" s="190" t="s">
        <v>59</v>
      </c>
      <c r="V31" s="190" t="s">
        <v>62</v>
      </c>
      <c r="W31" s="190" t="s">
        <v>65</v>
      </c>
      <c r="X31" s="191">
        <f t="shared" ref="X31:X34" si="7">IF(Q31="Probabilidad",($J$30*T31),IF(Q31="Impacto"," "))</f>
        <v>0.36000000000000004</v>
      </c>
      <c r="Y31" s="191" t="str">
        <f>IF(Z31&lt;=20%,'[3]Tabla probabilidad'!$B$5,IF(Z31&lt;=40%,'[3]Tabla probabilidad'!$B$6,IF(Z31&lt;=60%,'[3]Tabla probabilidad'!$B$7,IF(Z31&lt;=80%,'[3]Tabla probabilidad'!$B$8,IF(Z31&lt;=100%,'[3]Tabla probabilidad'!$B$9)))))</f>
        <v>Media</v>
      </c>
      <c r="Z31" s="191">
        <f t="shared" ref="Z31:Z34" si="8">IF(R31="Preventivo",($J$30-($J$30*T31)),IF(R31="Detectivo",($J$30-($J$30*T31)),IF(R31="Correctivo",($J$30))))</f>
        <v>0.44</v>
      </c>
      <c r="AA31" s="283"/>
      <c r="AB31" s="283"/>
      <c r="AC31" s="191" t="str">
        <f t="shared" si="6"/>
        <v>Menor</v>
      </c>
      <c r="AD31" s="191">
        <f t="shared" ref="AD31:AD34" si="9">IF(Q31="Probabilidad",(($M$30-0)),IF(Q31="Impacto",($M$30-($M$30*T31))))</f>
        <v>0.4</v>
      </c>
      <c r="AE31" s="283"/>
      <c r="AF31" s="283"/>
      <c r="AG31" s="286"/>
      <c r="AH31" s="286"/>
      <c r="AI31" s="286"/>
      <c r="AJ31" s="286"/>
      <c r="AK31" s="286"/>
      <c r="AL31" s="286"/>
      <c r="AM31" s="286"/>
      <c r="AN31" s="286"/>
    </row>
    <row r="32" spans="1:40" ht="86.25" customHeight="1">
      <c r="A32" s="286"/>
      <c r="B32" s="286"/>
      <c r="C32" s="286"/>
      <c r="D32" s="336"/>
      <c r="E32" s="286"/>
      <c r="F32" s="286"/>
      <c r="G32" s="286"/>
      <c r="H32" s="286"/>
      <c r="I32" s="339"/>
      <c r="J32" s="283"/>
      <c r="K32" s="286"/>
      <c r="L32" s="286"/>
      <c r="M32" s="286"/>
      <c r="N32" s="286"/>
      <c r="O32" s="190">
        <v>3</v>
      </c>
      <c r="P32" s="146" t="s">
        <v>371</v>
      </c>
      <c r="Q32" s="190" t="str">
        <f t="shared" si="5"/>
        <v>Probabilidad</v>
      </c>
      <c r="R32" s="190" t="s">
        <v>52</v>
      </c>
      <c r="S32" s="190" t="s">
        <v>57</v>
      </c>
      <c r="T32" s="191">
        <f>VLOOKUP(R32&amp;S32,[3]Hoja1!$Q$4:$R$9,2,0)</f>
        <v>0.45</v>
      </c>
      <c r="U32" s="190" t="s">
        <v>60</v>
      </c>
      <c r="V32" s="190" t="s">
        <v>62</v>
      </c>
      <c r="W32" s="190" t="s">
        <v>66</v>
      </c>
      <c r="X32" s="191">
        <f t="shared" si="7"/>
        <v>0.36000000000000004</v>
      </c>
      <c r="Y32" s="191" t="str">
        <f>IF(Z32&lt;=20%,'[3]Tabla probabilidad'!$B$5,IF(Z32&lt;=40%,'[3]Tabla probabilidad'!$B$6,IF(Z32&lt;=60%,'[3]Tabla probabilidad'!$B$7,IF(Z32&lt;=80%,'[3]Tabla probabilidad'!$B$8,IF(Z32&lt;=100%,'[3]Tabla probabilidad'!$B$9)))))</f>
        <v>Media</v>
      </c>
      <c r="Z32" s="191">
        <f t="shared" si="8"/>
        <v>0.44</v>
      </c>
      <c r="AA32" s="283"/>
      <c r="AB32" s="283"/>
      <c r="AC32" s="191" t="str">
        <f t="shared" si="6"/>
        <v>Menor</v>
      </c>
      <c r="AD32" s="191">
        <f t="shared" si="9"/>
        <v>0.4</v>
      </c>
      <c r="AE32" s="283"/>
      <c r="AF32" s="283"/>
      <c r="AG32" s="286"/>
      <c r="AH32" s="286"/>
      <c r="AI32" s="286"/>
      <c r="AJ32" s="286"/>
      <c r="AK32" s="286"/>
      <c r="AL32" s="286"/>
      <c r="AM32" s="286"/>
      <c r="AN32" s="286"/>
    </row>
    <row r="33" spans="1:40" ht="112.5" customHeight="1">
      <c r="A33" s="286"/>
      <c r="B33" s="286"/>
      <c r="C33" s="286"/>
      <c r="D33" s="336"/>
      <c r="E33" s="286"/>
      <c r="F33" s="286"/>
      <c r="G33" s="286"/>
      <c r="H33" s="286"/>
      <c r="I33" s="339"/>
      <c r="J33" s="283"/>
      <c r="K33" s="286"/>
      <c r="L33" s="286"/>
      <c r="M33" s="286"/>
      <c r="N33" s="286"/>
      <c r="O33" s="190">
        <v>4</v>
      </c>
      <c r="P33" s="146" t="s">
        <v>372</v>
      </c>
      <c r="Q33" s="190" t="str">
        <f t="shared" si="5"/>
        <v>Probabilidad</v>
      </c>
      <c r="R33" s="190" t="s">
        <v>52</v>
      </c>
      <c r="S33" s="190" t="s">
        <v>57</v>
      </c>
      <c r="T33" s="191">
        <f>VLOOKUP(R33&amp;S33,[3]Hoja1!$Q$4:$R$9,2,0)</f>
        <v>0.45</v>
      </c>
      <c r="U33" s="190" t="s">
        <v>59</v>
      </c>
      <c r="V33" s="190" t="s">
        <v>62</v>
      </c>
      <c r="W33" s="190" t="s">
        <v>65</v>
      </c>
      <c r="X33" s="191">
        <f t="shared" si="7"/>
        <v>0.36000000000000004</v>
      </c>
      <c r="Y33" s="191" t="str">
        <f>IF(Z33&lt;=20%,'[3]Tabla probabilidad'!$B$5,IF(Z33&lt;=40%,'[3]Tabla probabilidad'!$B$6,IF(Z33&lt;=60%,'[3]Tabla probabilidad'!$B$7,IF(Z33&lt;=80%,'[3]Tabla probabilidad'!$B$8,IF(Z33&lt;=100%,'[3]Tabla probabilidad'!$B$9)))))</f>
        <v>Media</v>
      </c>
      <c r="Z33" s="191">
        <f t="shared" si="8"/>
        <v>0.44</v>
      </c>
      <c r="AA33" s="283"/>
      <c r="AB33" s="283"/>
      <c r="AC33" s="191" t="str">
        <f t="shared" si="6"/>
        <v>Menor</v>
      </c>
      <c r="AD33" s="191">
        <f t="shared" si="9"/>
        <v>0.4</v>
      </c>
      <c r="AE33" s="283"/>
      <c r="AF33" s="283"/>
      <c r="AG33" s="286"/>
      <c r="AH33" s="286"/>
      <c r="AI33" s="286"/>
      <c r="AJ33" s="286"/>
      <c r="AK33" s="286"/>
      <c r="AL33" s="286"/>
      <c r="AM33" s="286"/>
      <c r="AN33" s="286"/>
    </row>
    <row r="34" spans="1:40" ht="75">
      <c r="A34" s="287"/>
      <c r="B34" s="287"/>
      <c r="C34" s="287"/>
      <c r="D34" s="337"/>
      <c r="E34" s="287"/>
      <c r="F34" s="287"/>
      <c r="G34" s="287"/>
      <c r="H34" s="287"/>
      <c r="I34" s="340"/>
      <c r="J34" s="284"/>
      <c r="K34" s="287"/>
      <c r="L34" s="287"/>
      <c r="M34" s="287"/>
      <c r="N34" s="287"/>
      <c r="O34" s="190">
        <v>5</v>
      </c>
      <c r="P34" s="146" t="s">
        <v>504</v>
      </c>
      <c r="Q34" s="190" t="str">
        <f t="shared" si="5"/>
        <v>Probabilidad</v>
      </c>
      <c r="R34" s="190" t="s">
        <v>52</v>
      </c>
      <c r="S34" s="190" t="s">
        <v>57</v>
      </c>
      <c r="T34" s="191">
        <f>VLOOKUP(R34&amp;S34,[3]Hoja1!$Q$4:$R$9,2,0)</f>
        <v>0.45</v>
      </c>
      <c r="U34" s="190" t="s">
        <v>59</v>
      </c>
      <c r="V34" s="190" t="s">
        <v>62</v>
      </c>
      <c r="W34" s="190" t="s">
        <v>65</v>
      </c>
      <c r="X34" s="191">
        <f t="shared" si="7"/>
        <v>0.36000000000000004</v>
      </c>
      <c r="Y34" s="191" t="str">
        <f>IF(Z34&lt;=20%,'[3]Tabla probabilidad'!$B$5,IF(Z34&lt;=40%,'[3]Tabla probabilidad'!$B$6,IF(Z34&lt;=60%,'[3]Tabla probabilidad'!$B$7,IF(Z34&lt;=80%,'[3]Tabla probabilidad'!$B$8,IF(Z34&lt;=100%,'[3]Tabla probabilidad'!$B$9)))))</f>
        <v>Media</v>
      </c>
      <c r="Z34" s="191">
        <f t="shared" si="8"/>
        <v>0.44</v>
      </c>
      <c r="AA34" s="284"/>
      <c r="AB34" s="284"/>
      <c r="AC34" s="191" t="str">
        <f t="shared" si="6"/>
        <v>Menor</v>
      </c>
      <c r="AD34" s="191">
        <f t="shared" si="9"/>
        <v>0.4</v>
      </c>
      <c r="AE34" s="284"/>
      <c r="AF34" s="284"/>
      <c r="AG34" s="287"/>
      <c r="AH34" s="287"/>
      <c r="AI34" s="287"/>
      <c r="AJ34" s="287"/>
      <c r="AK34" s="287"/>
      <c r="AL34" s="287"/>
      <c r="AM34" s="287"/>
      <c r="AN34" s="287"/>
    </row>
    <row r="35" spans="1:40" ht="61.5" customHeight="1">
      <c r="A35" s="285">
        <v>6</v>
      </c>
      <c r="B35" s="285" t="s">
        <v>441</v>
      </c>
      <c r="C35" s="288" t="s">
        <v>288</v>
      </c>
      <c r="D35" s="290" t="s">
        <v>317</v>
      </c>
      <c r="E35" s="288" t="s">
        <v>289</v>
      </c>
      <c r="F35" s="290" t="s">
        <v>290</v>
      </c>
      <c r="G35" s="288" t="s">
        <v>315</v>
      </c>
      <c r="H35" s="288">
        <v>3000</v>
      </c>
      <c r="I35" s="291" t="str">
        <f>IF(H35&lt;=2,'Tabla probabilidad'!$B$5,IF(H35&lt;=24,'Tabla probabilidad'!$B$6,IF(H35&lt;=500,'Tabla probabilidad'!$B$7,IF(H35&lt;=5000,'Tabla probabilidad'!$B$8,IF(H35&gt;5000,'Tabla probabilidad'!$B$9)))))</f>
        <v>Alta</v>
      </c>
      <c r="J35" s="292">
        <f>IF(H35&lt;=2,'Tabla probabilidad'!$D$5,IF(H35&lt;=24,'Tabla probabilidad'!$D$6,IF(H35&lt;=500,'Tabla probabilidad'!$D$7,IF(H35&lt;=5000,'Tabla probabilidad'!$D$8,IF(H35&gt;5000,'Tabla probabilidad'!$D$9)))))</f>
        <v>0.8</v>
      </c>
      <c r="K35" s="288" t="s">
        <v>439</v>
      </c>
      <c r="L35" s="28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28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288" t="str">
        <f>VLOOKUP((I35&amp;L35),Hoja1!$B$4:$C$28,2,0)</f>
        <v xml:space="preserve">Alto </v>
      </c>
      <c r="O35" s="190">
        <v>1</v>
      </c>
      <c r="P35" s="193" t="s">
        <v>455</v>
      </c>
      <c r="Q35" s="190" t="str">
        <f t="shared" si="5"/>
        <v>Probabilidad</v>
      </c>
      <c r="R35" s="190" t="s">
        <v>52</v>
      </c>
      <c r="S35" s="190" t="s">
        <v>57</v>
      </c>
      <c r="T35" s="191">
        <f>VLOOKUP(R35&amp;S35,Hoja1!$Q$4:$R$9,2,0)</f>
        <v>0.45</v>
      </c>
      <c r="U35" s="190" t="s">
        <v>59</v>
      </c>
      <c r="V35" s="190" t="s">
        <v>62</v>
      </c>
      <c r="W35" s="190" t="s">
        <v>65</v>
      </c>
      <c r="X35" s="191">
        <f>IF(Q35="Probabilidad",($J$30*T35),IF(Q35="Impacto"," "))</f>
        <v>0.36000000000000004</v>
      </c>
      <c r="Y35" s="191" t="str">
        <f>IF(Z35&lt;=20%,'Tabla probabilidad'!$B$5,IF(Z35&lt;=40%,'Tabla probabilidad'!$B$6,IF(Z35&lt;=60%,'Tabla probabilidad'!$B$7,IF(Z35&lt;=80%,'Tabla probabilidad'!$B$8,IF(Z35&lt;=100%,'Tabla probabilidad'!$B$9)))))</f>
        <v>Media</v>
      </c>
      <c r="Z35" s="191">
        <f>IF(R35="Preventivo",($J$30-($J$30*T35)),IF(R35="Detectivo",($J$30-($J$30*T35)),IF(R35="Correctivo",($J$30))))</f>
        <v>0.44</v>
      </c>
      <c r="AA35" s="282" t="str">
        <f>IF(AB35&lt;=20%,'Tabla probabilidad'!$B$5,IF(AB35&lt;=40%,'Tabla probabilidad'!$B$6,IF(AB35&lt;=60%,'Tabla probabilidad'!$B$7,IF(AB35&lt;=80%,'Tabla probabilidad'!$B$8,IF(AB35&lt;=100%,'Tabla probabilidad'!$B$9)))))</f>
        <v>Media</v>
      </c>
      <c r="AB35" s="282">
        <f>AVERAGE(Z35:Z39)</f>
        <v>0.44000000000000006</v>
      </c>
      <c r="AC35" s="191" t="str">
        <f t="shared" si="6"/>
        <v>Menor</v>
      </c>
      <c r="AD35" s="191">
        <f>IF(Q35="Probabilidad",(($M$30-0)),IF(Q35="Impacto",($M$30-($M$30*T35))))</f>
        <v>0.4</v>
      </c>
      <c r="AE35" s="282" t="str">
        <f>IF(AF35&lt;=20%,"Leve",IF(AF35&lt;=40%,"Menor",IF(AF35&lt;=60%,"Moderado",IF(AF35&lt;=80%,"Mayor",IF(AF35&lt;=100%,"Catastrófico")))))</f>
        <v>Menor</v>
      </c>
      <c r="AF35" s="282">
        <f>AVERAGE(AD35:AD39)</f>
        <v>0.4</v>
      </c>
      <c r="AG35" s="285" t="str">
        <f>VLOOKUP(AA35&amp;AE35,Hoja1!$B$4:$C$28,2,0)</f>
        <v>Moderado</v>
      </c>
      <c r="AH35" s="288" t="s">
        <v>287</v>
      </c>
      <c r="AI35" s="288" t="s">
        <v>478</v>
      </c>
      <c r="AJ35" s="288" t="s">
        <v>476</v>
      </c>
      <c r="AK35" s="293">
        <v>45078</v>
      </c>
      <c r="AL35" s="288"/>
      <c r="AM35" s="288"/>
      <c r="AN35" s="288" t="s">
        <v>176</v>
      </c>
    </row>
    <row r="36" spans="1:40" ht="65.25" customHeight="1">
      <c r="A36" s="286"/>
      <c r="B36" s="286"/>
      <c r="C36" s="288"/>
      <c r="D36" s="290"/>
      <c r="E36" s="288"/>
      <c r="F36" s="290"/>
      <c r="G36" s="288"/>
      <c r="H36" s="288"/>
      <c r="I36" s="291"/>
      <c r="J36" s="292"/>
      <c r="K36" s="288"/>
      <c r="L36" s="289"/>
      <c r="M36" s="289"/>
      <c r="N36" s="288"/>
      <c r="O36" s="190">
        <v>2</v>
      </c>
      <c r="P36" s="193" t="s">
        <v>304</v>
      </c>
      <c r="Q36" s="190" t="str">
        <f t="shared" si="5"/>
        <v>Probabilidad</v>
      </c>
      <c r="R36" s="190" t="s">
        <v>52</v>
      </c>
      <c r="S36" s="190" t="s">
        <v>57</v>
      </c>
      <c r="T36" s="191">
        <f>VLOOKUP(R36&amp;S36,Hoja1!$Q$4:$R$9,2,0)</f>
        <v>0.45</v>
      </c>
      <c r="U36" s="190" t="s">
        <v>59</v>
      </c>
      <c r="V36" s="190" t="s">
        <v>62</v>
      </c>
      <c r="W36" s="190" t="s">
        <v>65</v>
      </c>
      <c r="X36" s="191">
        <f>IF(Q36="Probabilidad",($J$30*T36),IF(Q36="Impacto"," "))</f>
        <v>0.36000000000000004</v>
      </c>
      <c r="Y36" s="191" t="str">
        <f>IF(Z36&lt;=20%,'Tabla probabilidad'!$B$5,IF(Z36&lt;=40%,'Tabla probabilidad'!$B$6,IF(Z36&lt;=60%,'Tabla probabilidad'!$B$7,IF(Z36&lt;=80%,'Tabla probabilidad'!$B$8,IF(Z36&lt;=100%,'Tabla probabilidad'!$B$9)))))</f>
        <v>Media</v>
      </c>
      <c r="Z36" s="191">
        <f>IF(R36="Preventivo",($J$30-($J$30*T36)),IF(R36="Detectivo",($J$30-($J$30*T36)),IF(R36="Correctivo",($J$30))))</f>
        <v>0.44</v>
      </c>
      <c r="AA36" s="283"/>
      <c r="AB36" s="283"/>
      <c r="AC36" s="191" t="str">
        <f t="shared" si="6"/>
        <v>Menor</v>
      </c>
      <c r="AD36" s="191">
        <f>IF(Q36="Probabilidad",(($M$30-0)),IF(Q36="Impacto",($M$30-($M$30*T36))))</f>
        <v>0.4</v>
      </c>
      <c r="AE36" s="283"/>
      <c r="AF36" s="283"/>
      <c r="AG36" s="286"/>
      <c r="AH36" s="288"/>
      <c r="AI36" s="288"/>
      <c r="AJ36" s="288"/>
      <c r="AK36" s="288"/>
      <c r="AL36" s="288"/>
      <c r="AM36" s="288"/>
      <c r="AN36" s="288"/>
    </row>
    <row r="37" spans="1:40" ht="96.75" customHeight="1">
      <c r="A37" s="286"/>
      <c r="B37" s="286"/>
      <c r="C37" s="288"/>
      <c r="D37" s="290"/>
      <c r="E37" s="288"/>
      <c r="F37" s="290"/>
      <c r="G37" s="288"/>
      <c r="H37" s="288"/>
      <c r="I37" s="291"/>
      <c r="J37" s="292"/>
      <c r="K37" s="288"/>
      <c r="L37" s="289"/>
      <c r="M37" s="289"/>
      <c r="N37" s="288"/>
      <c r="O37" s="190">
        <v>3</v>
      </c>
      <c r="P37" s="193" t="s">
        <v>307</v>
      </c>
      <c r="Q37" s="190" t="str">
        <f t="shared" si="5"/>
        <v>Probabilidad</v>
      </c>
      <c r="R37" s="190" t="s">
        <v>52</v>
      </c>
      <c r="S37" s="190" t="s">
        <v>57</v>
      </c>
      <c r="T37" s="191">
        <f>VLOOKUP(R37&amp;S37,Hoja1!$Q$4:$R$9,2,0)</f>
        <v>0.45</v>
      </c>
      <c r="U37" s="190" t="s">
        <v>59</v>
      </c>
      <c r="V37" s="190" t="s">
        <v>62</v>
      </c>
      <c r="W37" s="190" t="s">
        <v>65</v>
      </c>
      <c r="X37" s="191">
        <f>IF(Q37="Probabilidad",($J$30*T37),IF(Q37="Impacto"," "))</f>
        <v>0.36000000000000004</v>
      </c>
      <c r="Y37" s="191" t="str">
        <f>IF(Z37&lt;=20%,'Tabla probabilidad'!$B$5,IF(Z37&lt;=40%,'Tabla probabilidad'!$B$6,IF(Z37&lt;=60%,'Tabla probabilidad'!$B$7,IF(Z37&lt;=80%,'Tabla probabilidad'!$B$8,IF(Z37&lt;=100%,'Tabla probabilidad'!$B$9)))))</f>
        <v>Media</v>
      </c>
      <c r="Z37" s="191">
        <f>IF(R37="Preventivo",($J$30-($J$30*T37)),IF(R37="Detectivo",($J$30-($J$30*T37)),IF(R37="Correctivo",($J$30))))</f>
        <v>0.44</v>
      </c>
      <c r="AA37" s="283"/>
      <c r="AB37" s="283"/>
      <c r="AC37" s="191" t="str">
        <f t="shared" si="6"/>
        <v>Menor</v>
      </c>
      <c r="AD37" s="191">
        <f>IF(Q37="Probabilidad",(($M$30-0)),IF(Q37="Impacto",($M$30-($M$30*T37))))</f>
        <v>0.4</v>
      </c>
      <c r="AE37" s="283"/>
      <c r="AF37" s="283"/>
      <c r="AG37" s="286"/>
      <c r="AH37" s="288"/>
      <c r="AI37" s="288"/>
      <c r="AJ37" s="288"/>
      <c r="AK37" s="288"/>
      <c r="AL37" s="288"/>
      <c r="AM37" s="288"/>
      <c r="AN37" s="288"/>
    </row>
    <row r="38" spans="1:40" ht="81.75" customHeight="1">
      <c r="A38" s="286"/>
      <c r="B38" s="286"/>
      <c r="C38" s="288"/>
      <c r="D38" s="290"/>
      <c r="E38" s="288"/>
      <c r="F38" s="290"/>
      <c r="G38" s="288"/>
      <c r="H38" s="288"/>
      <c r="I38" s="291"/>
      <c r="J38" s="292"/>
      <c r="K38" s="288"/>
      <c r="L38" s="289"/>
      <c r="M38" s="289"/>
      <c r="N38" s="288"/>
      <c r="O38" s="190">
        <v>4</v>
      </c>
      <c r="P38" s="193" t="s">
        <v>305</v>
      </c>
      <c r="Q38" s="190" t="str">
        <f t="shared" si="5"/>
        <v>Probabilidad</v>
      </c>
      <c r="R38" s="190" t="s">
        <v>52</v>
      </c>
      <c r="S38" s="190" t="s">
        <v>57</v>
      </c>
      <c r="T38" s="191">
        <f>VLOOKUP(R38&amp;S38,Hoja1!$Q$4:$R$9,2,0)</f>
        <v>0.45</v>
      </c>
      <c r="U38" s="190" t="s">
        <v>59</v>
      </c>
      <c r="V38" s="190" t="s">
        <v>62</v>
      </c>
      <c r="W38" s="190" t="s">
        <v>65</v>
      </c>
      <c r="X38" s="191">
        <f>IF(Q38="Probabilidad",($J$30*T38),IF(Q38="Impacto"," "))</f>
        <v>0.36000000000000004</v>
      </c>
      <c r="Y38" s="191" t="str">
        <f>IF(Z38&lt;=20%,'Tabla probabilidad'!$B$5,IF(Z38&lt;=40%,'Tabla probabilidad'!$B$6,IF(Z38&lt;=60%,'Tabla probabilidad'!$B$7,IF(Z38&lt;=80%,'Tabla probabilidad'!$B$8,IF(Z38&lt;=100%,'Tabla probabilidad'!$B$9)))))</f>
        <v>Media</v>
      </c>
      <c r="Z38" s="191">
        <f>IF(R38="Preventivo",($J$30-($J$30*T38)),IF(R38="Detectivo",($J$30-($J$30*T38)),IF(R38="Correctivo",($J$30))))</f>
        <v>0.44</v>
      </c>
      <c r="AA38" s="283"/>
      <c r="AB38" s="283"/>
      <c r="AC38" s="191" t="str">
        <f t="shared" si="6"/>
        <v>Menor</v>
      </c>
      <c r="AD38" s="191">
        <f>IF(Q38="Probabilidad",(($M$30-0)),IF(Q38="Impacto",($M$30-($M$30*T38))))</f>
        <v>0.4</v>
      </c>
      <c r="AE38" s="283"/>
      <c r="AF38" s="283"/>
      <c r="AG38" s="286"/>
      <c r="AH38" s="288"/>
      <c r="AI38" s="288"/>
      <c r="AJ38" s="288"/>
      <c r="AK38" s="288"/>
      <c r="AL38" s="288"/>
      <c r="AM38" s="288"/>
      <c r="AN38" s="288"/>
    </row>
    <row r="39" spans="1:40" ht="74.25" customHeight="1" thickBot="1">
      <c r="A39" s="287"/>
      <c r="B39" s="287"/>
      <c r="C39" s="288"/>
      <c r="D39" s="290"/>
      <c r="E39" s="288"/>
      <c r="F39" s="290"/>
      <c r="G39" s="288"/>
      <c r="H39" s="288"/>
      <c r="I39" s="291"/>
      <c r="J39" s="292"/>
      <c r="K39" s="288"/>
      <c r="L39" s="289"/>
      <c r="M39" s="289"/>
      <c r="N39" s="288"/>
      <c r="O39" s="190">
        <v>5</v>
      </c>
      <c r="P39" s="139" t="s">
        <v>306</v>
      </c>
      <c r="Q39" s="190" t="str">
        <f t="shared" si="5"/>
        <v>Probabilidad</v>
      </c>
      <c r="R39" s="190" t="s">
        <v>52</v>
      </c>
      <c r="S39" s="190" t="s">
        <v>57</v>
      </c>
      <c r="T39" s="191">
        <f>VLOOKUP(R39&amp;S39,Hoja1!$Q$4:$R$9,2,0)</f>
        <v>0.45</v>
      </c>
      <c r="U39" s="190" t="s">
        <v>59</v>
      </c>
      <c r="V39" s="190" t="s">
        <v>62</v>
      </c>
      <c r="W39" s="190" t="s">
        <v>65</v>
      </c>
      <c r="X39" s="191">
        <f>IF(Q39="Probabilidad",($J$30*T39),IF(Q39="Impacto"," "))</f>
        <v>0.36000000000000004</v>
      </c>
      <c r="Y39" s="191" t="str">
        <f>IF(Z39&lt;=20%,'Tabla probabilidad'!$B$5,IF(Z39&lt;=40%,'Tabla probabilidad'!$B$6,IF(Z39&lt;=60%,'Tabla probabilidad'!$B$7,IF(Z39&lt;=80%,'Tabla probabilidad'!$B$8,IF(Z39&lt;=100%,'Tabla probabilidad'!$B$9)))))</f>
        <v>Media</v>
      </c>
      <c r="Z39" s="191">
        <f>IF(R39="Preventivo",($J$30-($J$30*T39)),IF(R39="Detectivo",($J$30-($J$30*T39)),IF(R39="Correctivo",($J$30))))</f>
        <v>0.44</v>
      </c>
      <c r="AA39" s="284"/>
      <c r="AB39" s="284"/>
      <c r="AC39" s="191" t="str">
        <f t="shared" si="6"/>
        <v>Menor</v>
      </c>
      <c r="AD39" s="191">
        <f>IF(Q39="Probabilidad",(($M$30-0)),IF(Q39="Impacto",($M$30-($M$30*T39))))</f>
        <v>0.4</v>
      </c>
      <c r="AE39" s="284"/>
      <c r="AF39" s="284"/>
      <c r="AG39" s="287"/>
      <c r="AH39" s="288"/>
      <c r="AI39" s="288"/>
      <c r="AJ39" s="288"/>
      <c r="AK39" s="288"/>
      <c r="AL39" s="288"/>
      <c r="AM39" s="288"/>
      <c r="AN39" s="288"/>
    </row>
    <row r="40" spans="1:40" ht="98.25" customHeight="1" thickBot="1">
      <c r="A40" s="288">
        <v>7</v>
      </c>
      <c r="B40" s="285" t="s">
        <v>444</v>
      </c>
      <c r="C40" s="288" t="s">
        <v>330</v>
      </c>
      <c r="D40" s="335" t="s">
        <v>341</v>
      </c>
      <c r="E40" s="288" t="s">
        <v>329</v>
      </c>
      <c r="F40" s="288" t="s">
        <v>334</v>
      </c>
      <c r="G40" s="288" t="s">
        <v>315</v>
      </c>
      <c r="H40" s="288">
        <v>8000</v>
      </c>
      <c r="I40" s="291" t="str">
        <f>IF(H40&lt;=2,'[3]Tabla probabilidad'!$B$5,IF(H40&lt;=24,'[3]Tabla probabilidad'!$B$6,IF(H40&lt;=500,'[3]Tabla probabilidad'!$B$7,IF(H40&lt;=5000,'[3]Tabla probabilidad'!$B$8,IF(H40&gt;5000,'[3]Tabla probabilidad'!$B$9)))))</f>
        <v>Muy Alta</v>
      </c>
      <c r="J40" s="292">
        <f>IF(H40&lt;=2,'[3]Tabla probabilidad'!$D$5,IF(H40&lt;=24,'[3]Tabla probabilidad'!$D$6,IF(H40&lt;=500,'[3]Tabla probabilidad'!$D$7,IF(H40&lt;=5000,'[3]Tabla probabilidad'!$D$8,IF(H40&gt;5000,'[3]Tabla probabilidad'!$D$9)))))</f>
        <v>1</v>
      </c>
      <c r="K40" s="288" t="s">
        <v>327</v>
      </c>
      <c r="L40" s="288"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288"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288" t="str">
        <f>VLOOKUP((I40&amp;L40),[3]Hoja1!$B$4:$C$28,2,0)</f>
        <v xml:space="preserve">Alto </v>
      </c>
      <c r="O40" s="190">
        <v>1</v>
      </c>
      <c r="P40" s="149" t="s">
        <v>331</v>
      </c>
      <c r="Q40" s="190" t="str">
        <f t="shared" si="5"/>
        <v>Probabilidad</v>
      </c>
      <c r="R40" s="190" t="s">
        <v>52</v>
      </c>
      <c r="S40" s="190" t="s">
        <v>57</v>
      </c>
      <c r="T40" s="191">
        <f>VLOOKUP(R40&amp;S40,[3]Hoja1!$Q$4:$R$9,2,0)</f>
        <v>0.45</v>
      </c>
      <c r="U40" s="190" t="s">
        <v>59</v>
      </c>
      <c r="V40" s="190" t="s">
        <v>62</v>
      </c>
      <c r="W40" s="190" t="s">
        <v>65</v>
      </c>
      <c r="X40" s="191">
        <f>IF(Q40="Probabilidad",($J$40*T40),IF(Q40="Impacto"," "))</f>
        <v>0.45</v>
      </c>
      <c r="Y40" s="191" t="str">
        <f>IF(Z40&lt;=20%,'[3]Tabla probabilidad'!$B$5,IF(Z40&lt;=40%,'[3]Tabla probabilidad'!$B$6,IF(Z40&lt;=60%,'[3]Tabla probabilidad'!$B$7,IF(Z40&lt;=80%,'[3]Tabla probabilidad'!$B$8,IF(Z40&lt;=100%,'[3]Tabla probabilidad'!$B$9)))))</f>
        <v>Media</v>
      </c>
      <c r="Z40" s="191">
        <f>IF(R40="Preventivo",(J40-(J40*T40)),IF(R40="Detectivo",(J40-(J40*T40)),IF(R40="Correctivo",(J40))))</f>
        <v>0.55000000000000004</v>
      </c>
      <c r="AA40" s="282" t="str">
        <f>IF(AB40&lt;=20%,'[3]Tabla probabilidad'!$B$5,IF(AB40&lt;=40%,'[3]Tabla probabilidad'!$B$6,IF(AB40&lt;=60%,'[3]Tabla probabilidad'!$B$7,IF(AB40&lt;=80%,'[3]Tabla probabilidad'!$B$8,IF(AB40&lt;=100%,'[3]Tabla probabilidad'!$B$9)))))</f>
        <v>Media</v>
      </c>
      <c r="AB40" s="282">
        <f>AVERAGE(Z40:Z44)</f>
        <v>0.55000000000000004</v>
      </c>
      <c r="AC40" s="191" t="str">
        <f t="shared" si="6"/>
        <v>Mayor</v>
      </c>
      <c r="AD40" s="191">
        <f>IF(Q40="Probabilidad",(($M$40-0)),IF(Q40="Impacto",($M$40-($M$40*T40))))</f>
        <v>0.8</v>
      </c>
      <c r="AE40" s="282" t="str">
        <f>IF(AF40&lt;=20%,"Leve",IF(AF40&lt;=40%,"Menor",IF(AF40&lt;=60%,"Moderado",IF(AF40&lt;=80%,"Mayor",IF(AF40&lt;=100%,"Catastrófico")))))</f>
        <v>Mayor</v>
      </c>
      <c r="AF40" s="282">
        <f>AVERAGE(AD40:AD44)</f>
        <v>0.8</v>
      </c>
      <c r="AG40" s="285" t="str">
        <f>VLOOKUP(AA40&amp;AE40,[3]Hoja1!$B$4:$C$28,2,0)</f>
        <v xml:space="preserve">Alto </v>
      </c>
      <c r="AH40" s="288" t="s">
        <v>287</v>
      </c>
      <c r="AI40" s="288" t="s">
        <v>478</v>
      </c>
      <c r="AJ40" s="288" t="s">
        <v>502</v>
      </c>
      <c r="AK40" s="293">
        <v>45078</v>
      </c>
      <c r="AL40" s="288"/>
      <c r="AM40" s="288"/>
      <c r="AN40" s="288" t="s">
        <v>176</v>
      </c>
    </row>
    <row r="41" spans="1:40" ht="91.5" customHeight="1">
      <c r="A41" s="288"/>
      <c r="B41" s="286"/>
      <c r="C41" s="288"/>
      <c r="D41" s="336"/>
      <c r="E41" s="288"/>
      <c r="F41" s="288"/>
      <c r="G41" s="288"/>
      <c r="H41" s="288"/>
      <c r="I41" s="291"/>
      <c r="J41" s="292"/>
      <c r="K41" s="288"/>
      <c r="L41" s="289"/>
      <c r="M41" s="289"/>
      <c r="N41" s="288"/>
      <c r="O41" s="190">
        <v>2</v>
      </c>
      <c r="P41" s="149" t="s">
        <v>332</v>
      </c>
      <c r="Q41" s="190" t="str">
        <f t="shared" si="5"/>
        <v>Probabilidad</v>
      </c>
      <c r="R41" s="190" t="s">
        <v>52</v>
      </c>
      <c r="S41" s="190" t="s">
        <v>57</v>
      </c>
      <c r="T41" s="191">
        <f>VLOOKUP(R41&amp;S41,[3]Hoja1!$Q$4:$R$9,2,0)</f>
        <v>0.45</v>
      </c>
      <c r="U41" s="190" t="s">
        <v>59</v>
      </c>
      <c r="V41" s="190" t="s">
        <v>62</v>
      </c>
      <c r="W41" s="190" t="s">
        <v>65</v>
      </c>
      <c r="X41" s="191">
        <f t="shared" ref="X41:X44" si="10">IF(Q41="Probabilidad",($J$40*T41),IF(Q41="Impacto"," "))</f>
        <v>0.45</v>
      </c>
      <c r="Y41" s="191" t="str">
        <f>IF(Z41&lt;=20%,'[3]Tabla probabilidad'!$B$5,IF(Z41&lt;=40%,'[3]Tabla probabilidad'!$B$6,IF(Z41&lt;=60%,'[3]Tabla probabilidad'!$B$7,IF(Z41&lt;=80%,'[3]Tabla probabilidad'!$B$8,IF(Z41&lt;=100%,'[3]Tabla probabilidad'!$B$9)))))</f>
        <v>Media</v>
      </c>
      <c r="Z41" s="191">
        <f>IF(R41="Preventivo",(J40-(J40*T41)),IF(R41="Detectivo",(J40-(J40*T41)),IF(R41="Correctivo",(J40))))</f>
        <v>0.55000000000000004</v>
      </c>
      <c r="AA41" s="283"/>
      <c r="AB41" s="283"/>
      <c r="AC41" s="191" t="str">
        <f t="shared" si="6"/>
        <v>Mayor</v>
      </c>
      <c r="AD41" s="191">
        <f t="shared" ref="AD41:AD44" si="11">IF(Q41="Probabilidad",(($M$40-0)),IF(Q41="Impacto",($M$40-($M$40*T41))))</f>
        <v>0.8</v>
      </c>
      <c r="AE41" s="283"/>
      <c r="AF41" s="283"/>
      <c r="AG41" s="286"/>
      <c r="AH41" s="288"/>
      <c r="AI41" s="288"/>
      <c r="AJ41" s="288"/>
      <c r="AK41" s="288"/>
      <c r="AL41" s="288"/>
      <c r="AM41" s="288"/>
      <c r="AN41" s="288"/>
    </row>
    <row r="42" spans="1:40" ht="78" customHeight="1">
      <c r="A42" s="288"/>
      <c r="B42" s="286"/>
      <c r="C42" s="288"/>
      <c r="D42" s="336"/>
      <c r="E42" s="288"/>
      <c r="F42" s="288"/>
      <c r="G42" s="288"/>
      <c r="H42" s="288"/>
      <c r="I42" s="291"/>
      <c r="J42" s="292"/>
      <c r="K42" s="288"/>
      <c r="L42" s="289"/>
      <c r="M42" s="289"/>
      <c r="N42" s="288"/>
      <c r="O42" s="190">
        <v>3</v>
      </c>
      <c r="P42" s="150" t="s">
        <v>333</v>
      </c>
      <c r="Q42" s="190" t="str">
        <f t="shared" si="5"/>
        <v>Probabilidad</v>
      </c>
      <c r="R42" s="190" t="s">
        <v>52</v>
      </c>
      <c r="S42" s="190" t="s">
        <v>57</v>
      </c>
      <c r="T42" s="191">
        <f>VLOOKUP(R42&amp;S42,[3]Hoja1!$Q$4:$R$9,2,0)</f>
        <v>0.45</v>
      </c>
      <c r="U42" s="190" t="s">
        <v>59</v>
      </c>
      <c r="V42" s="190" t="s">
        <v>62</v>
      </c>
      <c r="W42" s="190" t="s">
        <v>65</v>
      </c>
      <c r="X42" s="191">
        <f t="shared" si="10"/>
        <v>0.45</v>
      </c>
      <c r="Y42" s="191" t="str">
        <f>IF(Z42&lt;=20%,'[3]Tabla probabilidad'!$B$5,IF(Z42&lt;=40%,'[3]Tabla probabilidad'!$B$6,IF(Z42&lt;=60%,'[3]Tabla probabilidad'!$B$7,IF(Z42&lt;=80%,'[3]Tabla probabilidad'!$B$8,IF(Z42&lt;=100%,'[3]Tabla probabilidad'!$B$9)))))</f>
        <v>Media</v>
      </c>
      <c r="Z42" s="191">
        <f>IF(R42="Preventivo",(J40-(J40*T42)),IF(R42="Detectivo",(J40-(J40*T42)),IF(R42="Correctivo",(J40))))</f>
        <v>0.55000000000000004</v>
      </c>
      <c r="AA42" s="283"/>
      <c r="AB42" s="283"/>
      <c r="AC42" s="191" t="str">
        <f t="shared" si="6"/>
        <v>Mayor</v>
      </c>
      <c r="AD42" s="191">
        <f t="shared" si="11"/>
        <v>0.8</v>
      </c>
      <c r="AE42" s="283"/>
      <c r="AF42" s="283"/>
      <c r="AG42" s="286"/>
      <c r="AH42" s="288"/>
      <c r="AI42" s="288"/>
      <c r="AJ42" s="288"/>
      <c r="AK42" s="288"/>
      <c r="AL42" s="288"/>
      <c r="AM42" s="288"/>
      <c r="AN42" s="288"/>
    </row>
    <row r="43" spans="1:40" ht="113.25" customHeight="1">
      <c r="A43" s="288"/>
      <c r="B43" s="286"/>
      <c r="C43" s="288"/>
      <c r="D43" s="336"/>
      <c r="E43" s="288"/>
      <c r="F43" s="288"/>
      <c r="G43" s="288"/>
      <c r="H43" s="288"/>
      <c r="I43" s="291"/>
      <c r="J43" s="292"/>
      <c r="K43" s="288"/>
      <c r="L43" s="289"/>
      <c r="M43" s="289"/>
      <c r="N43" s="288"/>
      <c r="O43" s="190">
        <v>4</v>
      </c>
      <c r="P43" s="150" t="s">
        <v>335</v>
      </c>
      <c r="Q43" s="190" t="str">
        <f t="shared" si="5"/>
        <v>Probabilidad</v>
      </c>
      <c r="R43" s="190" t="s">
        <v>52</v>
      </c>
      <c r="S43" s="190" t="s">
        <v>57</v>
      </c>
      <c r="T43" s="191">
        <f>VLOOKUP(R43&amp;S43,[3]Hoja1!$Q$4:$R$9,2,0)</f>
        <v>0.45</v>
      </c>
      <c r="U43" s="190" t="s">
        <v>59</v>
      </c>
      <c r="V43" s="190" t="s">
        <v>62</v>
      </c>
      <c r="W43" s="190" t="s">
        <v>65</v>
      </c>
      <c r="X43" s="191">
        <f t="shared" si="10"/>
        <v>0.45</v>
      </c>
      <c r="Y43" s="191" t="str">
        <f>IF(Z43&lt;=20%,'[3]Tabla probabilidad'!$B$5,IF(Z43&lt;=40%,'[3]Tabla probabilidad'!$B$6,IF(Z43&lt;=60%,'[3]Tabla probabilidad'!$B$7,IF(Z43&lt;=80%,'[3]Tabla probabilidad'!$B$8,IF(Z43&lt;=100%,'[3]Tabla probabilidad'!$B$9)))))</f>
        <v>Media</v>
      </c>
      <c r="Z43" s="191">
        <f>IF(R43="Preventivo",(J40-(J40*T43)),IF(R43="Detectivo",(J40-(J40*T43)),IF(R43="Correctivo",(J40))))</f>
        <v>0.55000000000000004</v>
      </c>
      <c r="AA43" s="283"/>
      <c r="AB43" s="283"/>
      <c r="AC43" s="191" t="str">
        <f t="shared" si="6"/>
        <v>Mayor</v>
      </c>
      <c r="AD43" s="191">
        <f t="shared" si="11"/>
        <v>0.8</v>
      </c>
      <c r="AE43" s="283"/>
      <c r="AF43" s="283"/>
      <c r="AG43" s="286"/>
      <c r="AH43" s="288"/>
      <c r="AI43" s="288"/>
      <c r="AJ43" s="288"/>
      <c r="AK43" s="288"/>
      <c r="AL43" s="288"/>
      <c r="AM43" s="288"/>
      <c r="AN43" s="288"/>
    </row>
    <row r="44" spans="1:40" ht="121.5" customHeight="1">
      <c r="A44" s="288"/>
      <c r="B44" s="287"/>
      <c r="C44" s="288"/>
      <c r="D44" s="337"/>
      <c r="E44" s="288"/>
      <c r="F44" s="288"/>
      <c r="G44" s="288"/>
      <c r="H44" s="288"/>
      <c r="I44" s="291"/>
      <c r="J44" s="292"/>
      <c r="K44" s="288"/>
      <c r="L44" s="289"/>
      <c r="M44" s="289"/>
      <c r="N44" s="288"/>
      <c r="O44" s="190">
        <v>5</v>
      </c>
      <c r="P44" s="197" t="s">
        <v>342</v>
      </c>
      <c r="Q44" s="190" t="str">
        <f t="shared" si="5"/>
        <v>Probabilidad</v>
      </c>
      <c r="R44" s="190" t="s">
        <v>52</v>
      </c>
      <c r="S44" s="190" t="s">
        <v>57</v>
      </c>
      <c r="T44" s="191">
        <f>VLOOKUP(R44&amp;S44,[3]Hoja1!$Q$4:$R$9,2,0)</f>
        <v>0.45</v>
      </c>
      <c r="U44" s="190" t="s">
        <v>59</v>
      </c>
      <c r="V44" s="190" t="s">
        <v>62</v>
      </c>
      <c r="W44" s="190" t="s">
        <v>65</v>
      </c>
      <c r="X44" s="191">
        <f t="shared" si="10"/>
        <v>0.45</v>
      </c>
      <c r="Y44" s="191" t="str">
        <f>IF(Z44&lt;=20%,'[3]Tabla probabilidad'!$B$5,IF(Z44&lt;=40%,'[3]Tabla probabilidad'!$B$6,IF(Z44&lt;=60%,'[3]Tabla probabilidad'!$B$7,IF(Z44&lt;=80%,'[3]Tabla probabilidad'!$B$8,IF(Z44&lt;=100%,'[3]Tabla probabilidad'!$B$9)))))</f>
        <v>Media</v>
      </c>
      <c r="Z44" s="191">
        <f>IF(R44="Preventivo",(J40-(J40*T44)),IF(R44="Detectivo",(J40-(J40*T44)),IF(R44="Correctivo",(J40))))</f>
        <v>0.55000000000000004</v>
      </c>
      <c r="AA44" s="284"/>
      <c r="AB44" s="284"/>
      <c r="AC44" s="191" t="str">
        <f t="shared" si="6"/>
        <v>Mayor</v>
      </c>
      <c r="AD44" s="191">
        <f t="shared" si="11"/>
        <v>0.8</v>
      </c>
      <c r="AE44" s="284"/>
      <c r="AF44" s="284"/>
      <c r="AG44" s="287"/>
      <c r="AH44" s="288"/>
      <c r="AI44" s="288"/>
      <c r="AJ44" s="288"/>
      <c r="AK44" s="288"/>
      <c r="AL44" s="288"/>
      <c r="AM44" s="288"/>
      <c r="AN44" s="288"/>
    </row>
    <row r="45" spans="1:40" ht="50.1" customHeight="1">
      <c r="A45" s="288">
        <v>8</v>
      </c>
      <c r="B45" s="285" t="s">
        <v>445</v>
      </c>
      <c r="C45" s="288" t="s">
        <v>438</v>
      </c>
      <c r="D45" s="335" t="s">
        <v>339</v>
      </c>
      <c r="E45" s="288" t="s">
        <v>337</v>
      </c>
      <c r="F45" s="288" t="s">
        <v>338</v>
      </c>
      <c r="G45" s="288" t="s">
        <v>43</v>
      </c>
      <c r="H45" s="288">
        <v>8000</v>
      </c>
      <c r="I45" s="291" t="str">
        <f>IF(H45&lt;=2,'[3]Tabla probabilidad'!$B$5,IF(H45&lt;=24,'[3]Tabla probabilidad'!$B$6,IF(H45&lt;=500,'[3]Tabla probabilidad'!$B$7,IF(H45&lt;=5000,'[3]Tabla probabilidad'!$B$8,IF(H45&gt;5000,'[3]Tabla probabilidad'!$B$9)))))</f>
        <v>Muy Alta</v>
      </c>
      <c r="J45" s="292">
        <f>IF(H45&lt;=2,'[3]Tabla probabilidad'!$D$5,IF(H45&lt;=24,'[3]Tabla probabilidad'!$D$6,IF(H45&lt;=500,'[3]Tabla probabilidad'!$D$7,IF(H45&lt;=5000,'[3]Tabla probabilidad'!$D$8,IF(H45&gt;5000,'[3]Tabla probabilidad'!$D$9)))))</f>
        <v>1</v>
      </c>
      <c r="K45" s="288" t="s">
        <v>319</v>
      </c>
      <c r="L45" s="288"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288"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288" t="str">
        <f>VLOOKUP((I45&amp;L45),[3]Hoja1!$B$4:$C$28,2,0)</f>
        <v xml:space="preserve">Alto </v>
      </c>
      <c r="O45" s="190">
        <v>1</v>
      </c>
      <c r="P45" s="151" t="s">
        <v>451</v>
      </c>
      <c r="Q45" s="190" t="str">
        <f t="shared" si="5"/>
        <v>Probabilidad</v>
      </c>
      <c r="R45" s="190" t="s">
        <v>52</v>
      </c>
      <c r="S45" s="190" t="s">
        <v>57</v>
      </c>
      <c r="T45" s="191">
        <f>VLOOKUP(R45&amp;S45,[3]Hoja1!$Q$4:$R$9,2,0)</f>
        <v>0.45</v>
      </c>
      <c r="U45" s="190" t="s">
        <v>59</v>
      </c>
      <c r="V45" s="190" t="s">
        <v>62</v>
      </c>
      <c r="W45" s="190" t="s">
        <v>65</v>
      </c>
      <c r="X45" s="191">
        <f>IF(Q45="Probabilidad",($J$45*T45),IF(Q45="Impacto"," "))</f>
        <v>0.45</v>
      </c>
      <c r="Y45" s="191" t="str">
        <f>IF(Z45&lt;=20%,'[3]Tabla probabilidad'!$B$5,IF(Z45&lt;=40%,'[3]Tabla probabilidad'!$B$6,IF(Z45&lt;=60%,'[3]Tabla probabilidad'!$B$7,IF(Z45&lt;=80%,'[3]Tabla probabilidad'!$B$8,IF(Z45&lt;=100%,'[3]Tabla probabilidad'!$B$9)))))</f>
        <v>Media</v>
      </c>
      <c r="Z45" s="191">
        <f>IF(R45="Preventivo",(J45-(J45*T45)),IF(R45="Detectivo",(J45-(J45*T45)),IF(R45="Correctivo",(J45))))</f>
        <v>0.55000000000000004</v>
      </c>
      <c r="AA45" s="282" t="str">
        <f>IF(AB45&lt;=20%,'[3]Tabla probabilidad'!$B$5,IF(AB45&lt;=40%,'[3]Tabla probabilidad'!$B$6,IF(AB45&lt;=60%,'[3]Tabla probabilidad'!$B$7,IF(AB45&lt;=80%,'[3]Tabla probabilidad'!$B$8,IF(AB45&lt;=100%,'[3]Tabla probabilidad'!$B$9)))))</f>
        <v>Media</v>
      </c>
      <c r="AB45" s="282">
        <f>AVERAGE(Z45:Z49)</f>
        <v>0.59000000000000008</v>
      </c>
      <c r="AC45" s="191" t="str">
        <f t="shared" si="6"/>
        <v>Mayor</v>
      </c>
      <c r="AD45" s="191">
        <f>IF(Q45="Probabilidad",(($M$45-0)),IF(Q45="Impacto",($M$45-($M$45*T45))))</f>
        <v>0.8</v>
      </c>
      <c r="AE45" s="282" t="str">
        <f>IF(AF45&lt;=20%,"Leve",IF(AF45&lt;=40%,"Menor",IF(AF45&lt;=60%,"Moderado",IF(AF45&lt;=80%,"Mayor",IF(AF45&lt;=100%,"Catastrófico")))))</f>
        <v>Mayor</v>
      </c>
      <c r="AF45" s="282">
        <f>AVERAGE(AD45:AD49)</f>
        <v>0.8</v>
      </c>
      <c r="AG45" s="285" t="str">
        <f>VLOOKUP(AA45&amp;AE45,[3]Hoja1!$B$4:$C$28,2,0)</f>
        <v xml:space="preserve">Alto </v>
      </c>
      <c r="AH45" s="288" t="s">
        <v>287</v>
      </c>
      <c r="AI45" s="285" t="s">
        <v>505</v>
      </c>
      <c r="AJ45" s="288" t="s">
        <v>502</v>
      </c>
      <c r="AK45" s="293">
        <v>45078</v>
      </c>
      <c r="AL45" s="288"/>
      <c r="AM45" s="288"/>
      <c r="AN45" s="288" t="s">
        <v>176</v>
      </c>
    </row>
    <row r="46" spans="1:40" ht="98.25" customHeight="1">
      <c r="A46" s="288"/>
      <c r="B46" s="286"/>
      <c r="C46" s="288"/>
      <c r="D46" s="336"/>
      <c r="E46" s="288"/>
      <c r="F46" s="288"/>
      <c r="G46" s="288"/>
      <c r="H46" s="288"/>
      <c r="I46" s="291"/>
      <c r="J46" s="292"/>
      <c r="K46" s="288"/>
      <c r="L46" s="289"/>
      <c r="M46" s="289"/>
      <c r="N46" s="288"/>
      <c r="O46" s="190">
        <v>2</v>
      </c>
      <c r="P46" s="151" t="s">
        <v>452</v>
      </c>
      <c r="Q46" s="190" t="str">
        <f t="shared" si="5"/>
        <v>Probabilidad</v>
      </c>
      <c r="R46" s="190" t="s">
        <v>52</v>
      </c>
      <c r="S46" s="190" t="s">
        <v>57</v>
      </c>
      <c r="T46" s="191">
        <f>VLOOKUP(R46&amp;S46,[3]Hoja1!$Q$4:$R$9,2,0)</f>
        <v>0.45</v>
      </c>
      <c r="U46" s="190" t="s">
        <v>59</v>
      </c>
      <c r="V46" s="190" t="s">
        <v>62</v>
      </c>
      <c r="W46" s="190" t="s">
        <v>65</v>
      </c>
      <c r="X46" s="191">
        <f t="shared" ref="X46:X49" si="12">IF(Q46="Probabilidad",($J$45*T46),IF(Q46="Impacto"," "))</f>
        <v>0.45</v>
      </c>
      <c r="Y46" s="191" t="str">
        <f>IF(Z46&lt;=20%,'[3]Tabla probabilidad'!$B$5,IF(Z46&lt;=40%,'[3]Tabla probabilidad'!$B$6,IF(Z46&lt;=60%,'[3]Tabla probabilidad'!$B$7,IF(Z46&lt;=80%,'[3]Tabla probabilidad'!$B$8,IF(Z46&lt;=100%,'[3]Tabla probabilidad'!$B$9)))))</f>
        <v>Media</v>
      </c>
      <c r="Z46" s="191">
        <f>IF(R46="Preventivo",(J45-(J45*T46)),IF(R46="Detectivo",(J45-(J45*T46)),IF(R46="Correctivo",(J45))))</f>
        <v>0.55000000000000004</v>
      </c>
      <c r="AA46" s="283"/>
      <c r="AB46" s="283"/>
      <c r="AC46" s="191" t="str">
        <f t="shared" si="6"/>
        <v>Mayor</v>
      </c>
      <c r="AD46" s="191">
        <f t="shared" ref="AD46:AD49" si="13">IF(Q46="Probabilidad",(($M$45-0)),IF(Q46="Impacto",($M$45-($M$45*T46))))</f>
        <v>0.8</v>
      </c>
      <c r="AE46" s="283"/>
      <c r="AF46" s="283"/>
      <c r="AG46" s="286"/>
      <c r="AH46" s="288"/>
      <c r="AI46" s="286"/>
      <c r="AJ46" s="288"/>
      <c r="AK46" s="288"/>
      <c r="AL46" s="288"/>
      <c r="AM46" s="288"/>
      <c r="AN46" s="288"/>
    </row>
    <row r="47" spans="1:40" ht="78" customHeight="1">
      <c r="A47" s="288"/>
      <c r="B47" s="286"/>
      <c r="C47" s="288"/>
      <c r="D47" s="336"/>
      <c r="E47" s="288"/>
      <c r="F47" s="288"/>
      <c r="G47" s="288"/>
      <c r="H47" s="288"/>
      <c r="I47" s="291"/>
      <c r="J47" s="292"/>
      <c r="K47" s="288"/>
      <c r="L47" s="289"/>
      <c r="M47" s="289"/>
      <c r="N47" s="288"/>
      <c r="O47" s="190">
        <v>3</v>
      </c>
      <c r="P47" s="151" t="s">
        <v>453</v>
      </c>
      <c r="Q47" s="190" t="str">
        <f t="shared" si="5"/>
        <v>Probabilidad</v>
      </c>
      <c r="R47" s="190" t="s">
        <v>52</v>
      </c>
      <c r="S47" s="190" t="s">
        <v>57</v>
      </c>
      <c r="T47" s="191">
        <f>VLOOKUP(R47&amp;S47,[3]Hoja1!$Q$4:$R$9,2,0)</f>
        <v>0.45</v>
      </c>
      <c r="U47" s="190" t="s">
        <v>59</v>
      </c>
      <c r="V47" s="190" t="s">
        <v>62</v>
      </c>
      <c r="W47" s="190" t="s">
        <v>65</v>
      </c>
      <c r="X47" s="191">
        <f t="shared" si="12"/>
        <v>0.45</v>
      </c>
      <c r="Y47" s="191" t="str">
        <f>IF(Z47&lt;=20%,'[3]Tabla probabilidad'!$B$5,IF(Z47&lt;=40%,'[3]Tabla probabilidad'!$B$6,IF(Z47&lt;=60%,'[3]Tabla probabilidad'!$B$7,IF(Z47&lt;=80%,'[3]Tabla probabilidad'!$B$8,IF(Z47&lt;=100%,'[3]Tabla probabilidad'!$B$9)))))</f>
        <v>Media</v>
      </c>
      <c r="Z47" s="191">
        <f>IF(R47="Preventivo",(J45-(J45*T47)),IF(R47="Detectivo",(J45-(J45*T47)),IF(R47="Correctivo",(J45))))</f>
        <v>0.55000000000000004</v>
      </c>
      <c r="AA47" s="283"/>
      <c r="AB47" s="283"/>
      <c r="AC47" s="191" t="str">
        <f t="shared" si="6"/>
        <v>Mayor</v>
      </c>
      <c r="AD47" s="191">
        <f t="shared" si="13"/>
        <v>0.8</v>
      </c>
      <c r="AE47" s="283"/>
      <c r="AF47" s="283"/>
      <c r="AG47" s="286"/>
      <c r="AH47" s="288"/>
      <c r="AI47" s="286"/>
      <c r="AJ47" s="288"/>
      <c r="AK47" s="288"/>
      <c r="AL47" s="288"/>
      <c r="AM47" s="288"/>
      <c r="AN47" s="288"/>
    </row>
    <row r="48" spans="1:40" ht="50.1" customHeight="1" thickBot="1">
      <c r="A48" s="288"/>
      <c r="B48" s="286"/>
      <c r="C48" s="288"/>
      <c r="D48" s="336"/>
      <c r="E48" s="288"/>
      <c r="F48" s="288"/>
      <c r="G48" s="288"/>
      <c r="H48" s="288"/>
      <c r="I48" s="291"/>
      <c r="J48" s="292"/>
      <c r="K48" s="288"/>
      <c r="L48" s="289"/>
      <c r="M48" s="289"/>
      <c r="N48" s="288"/>
      <c r="O48" s="190">
        <v>4</v>
      </c>
      <c r="P48" s="152" t="s">
        <v>340</v>
      </c>
      <c r="Q48" s="190" t="str">
        <f t="shared" si="5"/>
        <v>Probabilidad</v>
      </c>
      <c r="R48" s="190" t="s">
        <v>53</v>
      </c>
      <c r="S48" s="190" t="s">
        <v>57</v>
      </c>
      <c r="T48" s="191">
        <f>VLOOKUP(R48&amp;S48,[3]Hoja1!$Q$4:$R$9,2,0)</f>
        <v>0.35</v>
      </c>
      <c r="U48" s="190" t="s">
        <v>59</v>
      </c>
      <c r="V48" s="190" t="s">
        <v>62</v>
      </c>
      <c r="W48" s="190" t="s">
        <v>65</v>
      </c>
      <c r="X48" s="191">
        <f t="shared" si="12"/>
        <v>0.35</v>
      </c>
      <c r="Y48" s="191" t="str">
        <f>IF(Z48&lt;=20%,'[3]Tabla probabilidad'!$B$5,IF(Z48&lt;=40%,'[3]Tabla probabilidad'!$B$6,IF(Z48&lt;=60%,'[3]Tabla probabilidad'!$B$7,IF(Z48&lt;=80%,'[3]Tabla probabilidad'!$B$8,IF(Z48&lt;=100%,'[3]Tabla probabilidad'!$B$9)))))</f>
        <v>Alta</v>
      </c>
      <c r="Z48" s="191">
        <f>IF(R48="Preventivo",(J45-(J45*T48)),IF(R48="Detectivo",(J45-(J45*T48)),IF(R48="Correctivo",(J45))))</f>
        <v>0.65</v>
      </c>
      <c r="AA48" s="283"/>
      <c r="AB48" s="283"/>
      <c r="AC48" s="191" t="str">
        <f t="shared" si="6"/>
        <v>Mayor</v>
      </c>
      <c r="AD48" s="191">
        <f t="shared" si="13"/>
        <v>0.8</v>
      </c>
      <c r="AE48" s="283"/>
      <c r="AF48" s="283"/>
      <c r="AG48" s="286"/>
      <c r="AH48" s="288"/>
      <c r="AI48" s="286"/>
      <c r="AJ48" s="288"/>
      <c r="AK48" s="288"/>
      <c r="AL48" s="288"/>
      <c r="AM48" s="288"/>
      <c r="AN48" s="288"/>
    </row>
    <row r="49" spans="1:298" ht="51" customHeight="1" thickBot="1">
      <c r="A49" s="288"/>
      <c r="B49" s="287"/>
      <c r="C49" s="288"/>
      <c r="D49" s="337"/>
      <c r="E49" s="288"/>
      <c r="F49" s="288"/>
      <c r="G49" s="288"/>
      <c r="H49" s="288"/>
      <c r="I49" s="291"/>
      <c r="J49" s="292"/>
      <c r="K49" s="288"/>
      <c r="L49" s="289"/>
      <c r="M49" s="289"/>
      <c r="N49" s="288"/>
      <c r="O49" s="190">
        <v>5</v>
      </c>
      <c r="P49" s="147" t="s">
        <v>336</v>
      </c>
      <c r="Q49" s="190" t="str">
        <f t="shared" si="5"/>
        <v>Probabilidad</v>
      </c>
      <c r="R49" s="190" t="s">
        <v>53</v>
      </c>
      <c r="S49" s="190" t="s">
        <v>57</v>
      </c>
      <c r="T49" s="191">
        <f>VLOOKUP(R49&amp;S49,[3]Hoja1!$Q$4:$R$9,2,0)</f>
        <v>0.35</v>
      </c>
      <c r="U49" s="190" t="s">
        <v>59</v>
      </c>
      <c r="V49" s="190" t="s">
        <v>62</v>
      </c>
      <c r="W49" s="190" t="s">
        <v>65</v>
      </c>
      <c r="X49" s="191">
        <f t="shared" si="12"/>
        <v>0.35</v>
      </c>
      <c r="Y49" s="191" t="str">
        <f>IF(Z49&lt;=20%,'[3]Tabla probabilidad'!$B$5,IF(Z49&lt;=40%,'[3]Tabla probabilidad'!$B$6,IF(Z49&lt;=60%,'[3]Tabla probabilidad'!$B$7,IF(Z49&lt;=80%,'[3]Tabla probabilidad'!$B$8,IF(Z49&lt;=100%,'[3]Tabla probabilidad'!$B$9)))))</f>
        <v>Alta</v>
      </c>
      <c r="Z49" s="191">
        <f>IF(R49="Preventivo",(J45-(J45*T49)),IF(R49="Detectivo",(J45-(J45*T49)),IF(R49="Correctivo",(J45))))</f>
        <v>0.65</v>
      </c>
      <c r="AA49" s="284"/>
      <c r="AB49" s="284"/>
      <c r="AC49" s="191" t="str">
        <f t="shared" si="6"/>
        <v>Mayor</v>
      </c>
      <c r="AD49" s="191">
        <f t="shared" si="13"/>
        <v>0.8</v>
      </c>
      <c r="AE49" s="284"/>
      <c r="AF49" s="284"/>
      <c r="AG49" s="287"/>
      <c r="AH49" s="288"/>
      <c r="AI49" s="287"/>
      <c r="AJ49" s="288"/>
      <c r="AK49" s="288"/>
      <c r="AL49" s="288"/>
      <c r="AM49" s="288"/>
      <c r="AN49" s="288"/>
    </row>
    <row r="50" spans="1:298" ht="75.75" customHeight="1">
      <c r="A50" s="288">
        <v>9</v>
      </c>
      <c r="B50" s="285" t="s">
        <v>446</v>
      </c>
      <c r="C50" s="288" t="s">
        <v>330</v>
      </c>
      <c r="D50" s="335" t="s">
        <v>344</v>
      </c>
      <c r="E50" s="288" t="s">
        <v>350</v>
      </c>
      <c r="F50" s="288" t="s">
        <v>343</v>
      </c>
      <c r="G50" s="288" t="s">
        <v>315</v>
      </c>
      <c r="H50" s="288">
        <v>260</v>
      </c>
      <c r="I50" s="291" t="str">
        <f>IF(H50&lt;=2,'[3]Tabla probabilidad'!$B$5,IF(H50&lt;=24,'[3]Tabla probabilidad'!$B$6,IF(H50&lt;=500,'[3]Tabla probabilidad'!$B$7,IF(H50&lt;=5000,'[3]Tabla probabilidad'!$B$8,IF(H50&gt;5000,'[3]Tabla probabilidad'!$B$9)))))</f>
        <v>Media</v>
      </c>
      <c r="J50" s="292">
        <f>IF(H50&lt;=2,'[3]Tabla probabilidad'!$D$5,IF(H50&lt;=24,'[3]Tabla probabilidad'!$D$6,IF(H50&lt;=500,'[3]Tabla probabilidad'!$D$7,IF(H50&lt;=5000,'[3]Tabla probabilidad'!$D$8,IF(H50&gt;5000,'[3]Tabla probabilidad'!$D$9)))))</f>
        <v>0.6</v>
      </c>
      <c r="K50" s="288" t="s">
        <v>326</v>
      </c>
      <c r="L50" s="288"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288"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288" t="str">
        <f>VLOOKUP((I50&amp;L50),[3]Hoja1!$B$4:$C$28,2,0)</f>
        <v>Moderado</v>
      </c>
      <c r="O50" s="190">
        <v>1</v>
      </c>
      <c r="P50" s="151" t="s">
        <v>345</v>
      </c>
      <c r="Q50" s="190" t="str">
        <f t="shared" si="5"/>
        <v>Probabilidad</v>
      </c>
      <c r="R50" s="190" t="s">
        <v>52</v>
      </c>
      <c r="S50" s="190" t="s">
        <v>57</v>
      </c>
      <c r="T50" s="191">
        <f>VLOOKUP(R50&amp;S50,[3]Hoja1!$Q$4:$R$9,2,0)</f>
        <v>0.45</v>
      </c>
      <c r="U50" s="190" t="s">
        <v>59</v>
      </c>
      <c r="V50" s="190" t="s">
        <v>62</v>
      </c>
      <c r="W50" s="190" t="s">
        <v>65</v>
      </c>
      <c r="X50" s="191">
        <f>IF(Q50="Probabilidad",($J$50*T50),IF(Q50="Impacto"," "))</f>
        <v>0.27</v>
      </c>
      <c r="Y50" s="191" t="str">
        <f>IF(Z50&lt;=20%,'[3]Tabla probabilidad'!$B$5,IF(Z50&lt;=40%,'[3]Tabla probabilidad'!$B$6,IF(Z50&lt;=60%,'[3]Tabla probabilidad'!$B$7,IF(Z50&lt;=80%,'[3]Tabla probabilidad'!$B$8,IF(Z50&lt;=100%,'[3]Tabla probabilidad'!$B$9)))))</f>
        <v>Baja</v>
      </c>
      <c r="Z50" s="191">
        <f>IF(R50="Preventivo",(J50-(J50*T50)),IF(R50="Detectivo",(J50-(J50*T50)),IF(R50="Correctivo",(J50))))</f>
        <v>0.32999999999999996</v>
      </c>
      <c r="AA50" s="282" t="str">
        <f>IF(AB50&lt;=20%,'[3]Tabla probabilidad'!$B$5,IF(AB50&lt;=40%,'[3]Tabla probabilidad'!$B$6,IF(AB50&lt;=60%,'[3]Tabla probabilidad'!$B$7,IF(AB50&lt;=80%,'[3]Tabla probabilidad'!$B$8,IF(AB50&lt;=100%,'[3]Tabla probabilidad'!$B$9)))))</f>
        <v>Baja</v>
      </c>
      <c r="AB50" s="282">
        <f>AVERAGE(Z50:Z54)</f>
        <v>0.32999999999999996</v>
      </c>
      <c r="AC50" s="191" t="str">
        <f t="shared" si="6"/>
        <v>Moderado</v>
      </c>
      <c r="AD50" s="191">
        <f>IF(Q50="Probabilidad",(($M$50-0)),IF(Q50="Impacto",($M$50-($M$50*T50))))</f>
        <v>0.6</v>
      </c>
      <c r="AE50" s="282" t="str">
        <f>IF(AF50&lt;=20%,"Leve",IF(AF50&lt;=40%,"Menor",IF(AF50&lt;=60%,"Moderado",IF(AF50&lt;=80%,"Mayor",IF(AF50&lt;=100%,"Catastrófico")))))</f>
        <v>Moderado</v>
      </c>
      <c r="AF50" s="282">
        <f>AVERAGE(AD50:AD54)</f>
        <v>0.6</v>
      </c>
      <c r="AG50" s="285" t="str">
        <f>VLOOKUP(AA50&amp;AE50,[3]Hoja1!$B$4:$C$28,2,0)</f>
        <v>Moderado</v>
      </c>
      <c r="AH50" s="288" t="s">
        <v>287</v>
      </c>
      <c r="AI50" s="288" t="s">
        <v>677</v>
      </c>
      <c r="AJ50" s="288" t="s">
        <v>476</v>
      </c>
      <c r="AK50" s="288"/>
      <c r="AL50" s="288"/>
      <c r="AM50" s="288"/>
      <c r="AN50" s="288"/>
    </row>
    <row r="51" spans="1:298" ht="47.25" customHeight="1">
      <c r="A51" s="288"/>
      <c r="B51" s="286"/>
      <c r="C51" s="288"/>
      <c r="D51" s="336"/>
      <c r="E51" s="288"/>
      <c r="F51" s="288"/>
      <c r="G51" s="288"/>
      <c r="H51" s="288"/>
      <c r="I51" s="291"/>
      <c r="J51" s="292"/>
      <c r="K51" s="288"/>
      <c r="L51" s="289"/>
      <c r="M51" s="289"/>
      <c r="N51" s="288"/>
      <c r="O51" s="190">
        <v>2</v>
      </c>
      <c r="P51" s="151" t="s">
        <v>346</v>
      </c>
      <c r="Q51" s="190" t="str">
        <f t="shared" si="5"/>
        <v>Probabilidad</v>
      </c>
      <c r="R51" s="190" t="s">
        <v>52</v>
      </c>
      <c r="S51" s="190" t="s">
        <v>57</v>
      </c>
      <c r="T51" s="191">
        <f>VLOOKUP(R51&amp;S51,[3]Hoja1!$Q$4:$R$9,2,0)</f>
        <v>0.45</v>
      </c>
      <c r="U51" s="190" t="s">
        <v>59</v>
      </c>
      <c r="V51" s="190" t="s">
        <v>62</v>
      </c>
      <c r="W51" s="190" t="s">
        <v>65</v>
      </c>
      <c r="X51" s="191">
        <f t="shared" ref="X51:X54" si="14">IF(Q51="Probabilidad",($J$50*T51),IF(Q51="Impacto"," "))</f>
        <v>0.27</v>
      </c>
      <c r="Y51" s="191" t="str">
        <f>IF(Z51&lt;=20%,'[3]Tabla probabilidad'!$B$5,IF(Z51&lt;=40%,'[3]Tabla probabilidad'!$B$6,IF(Z51&lt;=60%,'[3]Tabla probabilidad'!$B$7,IF(Z51&lt;=80%,'[3]Tabla probabilidad'!$B$8,IF(Z51&lt;=100%,'[3]Tabla probabilidad'!$B$9)))))</f>
        <v>Baja</v>
      </c>
      <c r="Z51" s="191">
        <f>IF(R51="Preventivo",(J50-(J50*T51)),IF(R51="Detectivo",(J50-(J50*T51)),IF(R51="Correctivo",(J50))))</f>
        <v>0.32999999999999996</v>
      </c>
      <c r="AA51" s="283"/>
      <c r="AB51" s="283"/>
      <c r="AC51" s="191" t="str">
        <f t="shared" si="6"/>
        <v>Moderado</v>
      </c>
      <c r="AD51" s="191">
        <f t="shared" ref="AD51:AD54" si="15">IF(Q51="Probabilidad",(($M$50-0)),IF(Q51="Impacto",($M$50-($M$50*T51))))</f>
        <v>0.6</v>
      </c>
      <c r="AE51" s="283"/>
      <c r="AF51" s="283"/>
      <c r="AG51" s="286"/>
      <c r="AH51" s="288"/>
      <c r="AI51" s="288"/>
      <c r="AJ51" s="288"/>
      <c r="AK51" s="288"/>
      <c r="AL51" s="288"/>
      <c r="AM51" s="288"/>
      <c r="AN51" s="288"/>
    </row>
    <row r="52" spans="1:298" ht="62.25" customHeight="1">
      <c r="A52" s="288"/>
      <c r="B52" s="286"/>
      <c r="C52" s="288"/>
      <c r="D52" s="336"/>
      <c r="E52" s="288"/>
      <c r="F52" s="288"/>
      <c r="G52" s="288"/>
      <c r="H52" s="288"/>
      <c r="I52" s="291"/>
      <c r="J52" s="292"/>
      <c r="K52" s="288"/>
      <c r="L52" s="289"/>
      <c r="M52" s="289"/>
      <c r="N52" s="288"/>
      <c r="O52" s="190">
        <v>3</v>
      </c>
      <c r="P52" s="151" t="s">
        <v>347</v>
      </c>
      <c r="Q52" s="190" t="str">
        <f t="shared" si="5"/>
        <v>Probabilidad</v>
      </c>
      <c r="R52" s="190" t="s">
        <v>52</v>
      </c>
      <c r="S52" s="190" t="s">
        <v>57</v>
      </c>
      <c r="T52" s="191">
        <f>VLOOKUP(R52&amp;S52,[3]Hoja1!$Q$4:$R$9,2,0)</f>
        <v>0.45</v>
      </c>
      <c r="U52" s="190" t="s">
        <v>59</v>
      </c>
      <c r="V52" s="190" t="s">
        <v>62</v>
      </c>
      <c r="W52" s="190" t="s">
        <v>65</v>
      </c>
      <c r="X52" s="191">
        <f t="shared" si="14"/>
        <v>0.27</v>
      </c>
      <c r="Y52" s="191" t="str">
        <f>IF(Z52&lt;=20%,'[3]Tabla probabilidad'!$B$5,IF(Z52&lt;=40%,'[3]Tabla probabilidad'!$B$6,IF(Z52&lt;=60%,'[3]Tabla probabilidad'!$B$7,IF(Z52&lt;=80%,'[3]Tabla probabilidad'!$B$8,IF(Z52&lt;=100%,'[3]Tabla probabilidad'!$B$9)))))</f>
        <v>Baja</v>
      </c>
      <c r="Z52" s="191">
        <f>IF(R52="Preventivo",(J50-(J50*T52)),IF(R52="Detectivo",(J50-(J50*T52)),IF(R52="Correctivo",(J50))))</f>
        <v>0.32999999999999996</v>
      </c>
      <c r="AA52" s="283"/>
      <c r="AB52" s="283"/>
      <c r="AC52" s="191" t="str">
        <f t="shared" si="6"/>
        <v>Moderado</v>
      </c>
      <c r="AD52" s="191">
        <f t="shared" si="15"/>
        <v>0.6</v>
      </c>
      <c r="AE52" s="283"/>
      <c r="AF52" s="283"/>
      <c r="AG52" s="286"/>
      <c r="AH52" s="288"/>
      <c r="AI52" s="288"/>
      <c r="AJ52" s="288"/>
      <c r="AK52" s="288"/>
      <c r="AL52" s="288"/>
      <c r="AM52" s="288"/>
      <c r="AN52" s="288"/>
    </row>
    <row r="53" spans="1:298" ht="51" customHeight="1" thickBot="1">
      <c r="A53" s="288"/>
      <c r="B53" s="286"/>
      <c r="C53" s="288"/>
      <c r="D53" s="336"/>
      <c r="E53" s="288"/>
      <c r="F53" s="288"/>
      <c r="G53" s="288"/>
      <c r="H53" s="288"/>
      <c r="I53" s="291"/>
      <c r="J53" s="292"/>
      <c r="K53" s="288"/>
      <c r="L53" s="289"/>
      <c r="M53" s="289"/>
      <c r="N53" s="288"/>
      <c r="O53" s="190">
        <v>4</v>
      </c>
      <c r="P53" s="152" t="s">
        <v>348</v>
      </c>
      <c r="Q53" s="190" t="str">
        <f t="shared" si="5"/>
        <v>Probabilidad</v>
      </c>
      <c r="R53" s="190" t="s">
        <v>52</v>
      </c>
      <c r="S53" s="190" t="s">
        <v>57</v>
      </c>
      <c r="T53" s="191">
        <f>VLOOKUP(R53&amp;S53,[3]Hoja1!$Q$4:$R$9,2,0)</f>
        <v>0.45</v>
      </c>
      <c r="U53" s="190" t="s">
        <v>59</v>
      </c>
      <c r="V53" s="190" t="s">
        <v>62</v>
      </c>
      <c r="W53" s="190" t="s">
        <v>65</v>
      </c>
      <c r="X53" s="191">
        <f t="shared" si="14"/>
        <v>0.27</v>
      </c>
      <c r="Y53" s="191" t="str">
        <f>IF(Z53&lt;=20%,'[3]Tabla probabilidad'!$B$5,IF(Z53&lt;=40%,'[3]Tabla probabilidad'!$B$6,IF(Z53&lt;=60%,'[3]Tabla probabilidad'!$B$7,IF(Z53&lt;=80%,'[3]Tabla probabilidad'!$B$8,IF(Z53&lt;=100%,'[3]Tabla probabilidad'!$B$9)))))</f>
        <v>Baja</v>
      </c>
      <c r="Z53" s="191">
        <f>IF(R53="Preventivo",(J50-(J50*T53)),IF(R53="Detectivo",(J50-(J50*T53)),IF(R53="Correctivo",(J50))))</f>
        <v>0.32999999999999996</v>
      </c>
      <c r="AA53" s="283"/>
      <c r="AB53" s="283"/>
      <c r="AC53" s="191" t="str">
        <f t="shared" si="6"/>
        <v>Moderado</v>
      </c>
      <c r="AD53" s="191">
        <f t="shared" si="15"/>
        <v>0.6</v>
      </c>
      <c r="AE53" s="283"/>
      <c r="AF53" s="283"/>
      <c r="AG53" s="286"/>
      <c r="AH53" s="288"/>
      <c r="AI53" s="288"/>
      <c r="AJ53" s="288"/>
      <c r="AK53" s="288"/>
      <c r="AL53" s="288"/>
      <c r="AM53" s="288"/>
      <c r="AN53" s="288"/>
    </row>
    <row r="54" spans="1:298" ht="147" customHeight="1">
      <c r="A54" s="285"/>
      <c r="B54" s="287"/>
      <c r="C54" s="288"/>
      <c r="D54" s="336"/>
      <c r="E54" s="285"/>
      <c r="F54" s="285"/>
      <c r="G54" s="285"/>
      <c r="H54" s="285"/>
      <c r="I54" s="338"/>
      <c r="J54" s="282"/>
      <c r="K54" s="288"/>
      <c r="L54" s="289"/>
      <c r="M54" s="289"/>
      <c r="N54" s="285"/>
      <c r="O54" s="189">
        <v>5</v>
      </c>
      <c r="P54" s="151" t="s">
        <v>349</v>
      </c>
      <c r="Q54" s="189" t="str">
        <f t="shared" si="5"/>
        <v>Probabilidad</v>
      </c>
      <c r="R54" s="189" t="s">
        <v>52</v>
      </c>
      <c r="S54" s="189" t="s">
        <v>57</v>
      </c>
      <c r="T54" s="192">
        <f>VLOOKUP(R54&amp;S54,[3]Hoja1!$Q$4:$R$9,2,0)</f>
        <v>0.45</v>
      </c>
      <c r="U54" s="189" t="s">
        <v>59</v>
      </c>
      <c r="V54" s="189" t="s">
        <v>62</v>
      </c>
      <c r="W54" s="189" t="s">
        <v>65</v>
      </c>
      <c r="X54" s="192">
        <f t="shared" si="14"/>
        <v>0.27</v>
      </c>
      <c r="Y54" s="192" t="str">
        <f>IF(Z54&lt;=20%,'[3]Tabla probabilidad'!$B$5,IF(Z54&lt;=40%,'[3]Tabla probabilidad'!$B$6,IF(Z54&lt;=60%,'[3]Tabla probabilidad'!$B$7,IF(Z54&lt;=80%,'[3]Tabla probabilidad'!$B$8,IF(Z54&lt;=100%,'[3]Tabla probabilidad'!$B$9)))))</f>
        <v>Baja</v>
      </c>
      <c r="Z54" s="192">
        <f>IF(R54="Preventivo",(J50-(J50*T54)),IF(R54="Detectivo",(J50-(J50*T54)),IF(R54="Correctivo",(J50))))</f>
        <v>0.32999999999999996</v>
      </c>
      <c r="AA54" s="283"/>
      <c r="AB54" s="283"/>
      <c r="AC54" s="192" t="str">
        <f t="shared" si="6"/>
        <v>Moderado</v>
      </c>
      <c r="AD54" s="192">
        <f t="shared" si="15"/>
        <v>0.6</v>
      </c>
      <c r="AE54" s="283"/>
      <c r="AF54" s="283"/>
      <c r="AG54" s="286"/>
      <c r="AH54" s="288"/>
      <c r="AI54" s="288"/>
      <c r="AJ54" s="288"/>
      <c r="AK54" s="288"/>
      <c r="AL54" s="288"/>
      <c r="AM54" s="288"/>
      <c r="AN54" s="288"/>
    </row>
    <row r="55" spans="1:298" s="29" customFormat="1" ht="51" customHeight="1">
      <c r="A55" s="288">
        <v>10</v>
      </c>
      <c r="B55" s="285" t="s">
        <v>680</v>
      </c>
      <c r="C55" s="288" t="s">
        <v>357</v>
      </c>
      <c r="D55" s="290" t="s">
        <v>366</v>
      </c>
      <c r="E55" s="288" t="s">
        <v>352</v>
      </c>
      <c r="F55" s="288" t="s">
        <v>351</v>
      </c>
      <c r="G55" s="288" t="s">
        <v>394</v>
      </c>
      <c r="H55" s="288">
        <v>120</v>
      </c>
      <c r="I55" s="291" t="str">
        <f>IF(H55&lt;=2,'[3]Tabla probabilidad'!$B$5,IF(H55&lt;=24,'[3]Tabla probabilidad'!$B$6,IF(H55&lt;=500,'[3]Tabla probabilidad'!$B$7,IF(H55&lt;=5000,'[3]Tabla probabilidad'!$B$8,IF(H55&gt;5000,'[3]Tabla probabilidad'!$B$9)))))</f>
        <v>Media</v>
      </c>
      <c r="J55" s="292">
        <f>IF(H55&lt;=2,'[3]Tabla probabilidad'!$D$5,IF(H55&lt;=24,'[3]Tabla probabilidad'!$D$6,IF(H55&lt;=500,'[3]Tabla probabilidad'!$D$7,IF(H55&lt;=5000,'[3]Tabla probabilidad'!$D$8,IF(H55&gt;5000,'[3]Tabla probabilidad'!$D$9)))))</f>
        <v>0.6</v>
      </c>
      <c r="K55" s="288" t="s">
        <v>362</v>
      </c>
      <c r="L55" s="288"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288"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288" t="str">
        <f>VLOOKUP((I55&amp;L55),[3]Hoja1!$B$4:$C$28,2,0)</f>
        <v>Moderado</v>
      </c>
      <c r="O55" s="190">
        <v>1</v>
      </c>
      <c r="P55" s="139" t="s">
        <v>364</v>
      </c>
      <c r="Q55" s="190" t="str">
        <f t="shared" si="5"/>
        <v>Probabilidad</v>
      </c>
      <c r="R55" s="190" t="s">
        <v>52</v>
      </c>
      <c r="S55" s="190" t="s">
        <v>57</v>
      </c>
      <c r="T55" s="191">
        <f>VLOOKUP(R55&amp;S55,[3]Hoja1!$Q$4:$R$9,2,0)</f>
        <v>0.45</v>
      </c>
      <c r="U55" s="190" t="s">
        <v>59</v>
      </c>
      <c r="V55" s="190" t="s">
        <v>62</v>
      </c>
      <c r="W55" s="190" t="s">
        <v>65</v>
      </c>
      <c r="X55" s="191">
        <f>IF(Q55="Probabilidad",($J$55*T55),IF(Q55="Impacto"," "))</f>
        <v>0.27</v>
      </c>
      <c r="Y55" s="191" t="str">
        <f>IF(Z55&lt;=20%,'[3]Tabla probabilidad'!$B$5,IF(Z55&lt;=40%,'[3]Tabla probabilidad'!$B$6,IF(Z55&lt;=60%,'[3]Tabla probabilidad'!$B$7,IF(Z55&lt;=80%,'[3]Tabla probabilidad'!$B$8,IF(Z55&lt;=100%,'[3]Tabla probabilidad'!$B$9)))))</f>
        <v>Baja</v>
      </c>
      <c r="Z55" s="191">
        <f>IF(R55="Preventivo",(J55-(J55*T55)),IF(R55="Detectivo",(J55-(J55*T55)),IF(R55="Correctivo",(J55))))</f>
        <v>0.32999999999999996</v>
      </c>
      <c r="AA55" s="282" t="str">
        <f>IF(AB55&lt;=20%,'[3]Tabla probabilidad'!$B$5,IF(AB55&lt;=40%,'[3]Tabla probabilidad'!$B$6,IF(AB55&lt;=60%,'[3]Tabla probabilidad'!$B$7,IF(AB55&lt;=80%,'[3]Tabla probabilidad'!$B$8,IF(AB55&lt;=100%,'[3]Tabla probabilidad'!$B$9)))))</f>
        <v>Baja</v>
      </c>
      <c r="AB55" s="282">
        <f>AVERAGE(Z55:Z59)</f>
        <v>0.34199999999999997</v>
      </c>
      <c r="AC55" s="191" t="str">
        <f t="shared" si="6"/>
        <v>Moderado</v>
      </c>
      <c r="AD55" s="191">
        <f>IF(Q55="Probabilidad",(($M$55-0)),IF(Q55="Impacto",($M$55-($M$55*T55))))</f>
        <v>0.6</v>
      </c>
      <c r="AE55" s="282" t="str">
        <f>IF(AF55&lt;=20%,"Leve",IF(AF55&lt;=40%,"Menor",IF(AF55&lt;=60%,"Moderado",IF(AF55&lt;=80%,"Mayor",IF(AF55&lt;=100%,"Catastrófico")))))</f>
        <v>Moderado</v>
      </c>
      <c r="AF55" s="282">
        <f>AVERAGE(AD55:AD59)</f>
        <v>0.6</v>
      </c>
      <c r="AG55" s="285" t="str">
        <f>VLOOKUP(AA55&amp;AE55,[3]Hoja1!$B$4:$C$28,2,0)</f>
        <v>Moderado</v>
      </c>
      <c r="AH55" s="288" t="s">
        <v>284</v>
      </c>
      <c r="AI55" s="288"/>
      <c r="AJ55" s="288"/>
      <c r="AK55" s="288"/>
      <c r="AL55" s="288"/>
      <c r="AM55" s="288"/>
      <c r="AN55" s="288"/>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26"/>
      <c r="JC55" s="26"/>
      <c r="JD55" s="26"/>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26"/>
      <c r="KE55" s="26"/>
      <c r="KF55" s="26"/>
      <c r="KG55" s="26"/>
      <c r="KH55" s="26"/>
      <c r="KI55" s="26"/>
      <c r="KJ55" s="26"/>
      <c r="KK55" s="26"/>
      <c r="KL55" s="26"/>
    </row>
    <row r="56" spans="1:298" s="29" customFormat="1" ht="75">
      <c r="A56" s="288"/>
      <c r="B56" s="286"/>
      <c r="C56" s="288"/>
      <c r="D56" s="290"/>
      <c r="E56" s="288"/>
      <c r="F56" s="288"/>
      <c r="G56" s="288"/>
      <c r="H56" s="288"/>
      <c r="I56" s="291"/>
      <c r="J56" s="292"/>
      <c r="K56" s="288"/>
      <c r="L56" s="289"/>
      <c r="M56" s="289"/>
      <c r="N56" s="288"/>
      <c r="O56" s="190">
        <v>2</v>
      </c>
      <c r="P56" s="139" t="s">
        <v>448</v>
      </c>
      <c r="Q56" s="190" t="str">
        <f t="shared" si="5"/>
        <v>Probabilidad</v>
      </c>
      <c r="R56" s="190" t="s">
        <v>52</v>
      </c>
      <c r="S56" s="190" t="s">
        <v>57</v>
      </c>
      <c r="T56" s="191">
        <f>VLOOKUP(R56&amp;S56,[3]Hoja1!$Q$4:$R$9,2,0)</f>
        <v>0.45</v>
      </c>
      <c r="U56" s="190" t="s">
        <v>59</v>
      </c>
      <c r="V56" s="190" t="s">
        <v>62</v>
      </c>
      <c r="W56" s="190" t="s">
        <v>65</v>
      </c>
      <c r="X56" s="191">
        <f t="shared" ref="X56:X59" si="16">IF(Q56="Probabilidad",($J$55*T56),IF(Q56="Impacto"," "))</f>
        <v>0.27</v>
      </c>
      <c r="Y56" s="191" t="str">
        <f>IF(Z56&lt;=20%,'[3]Tabla probabilidad'!$B$5,IF(Z56&lt;=40%,'[3]Tabla probabilidad'!$B$6,IF(Z56&lt;=60%,'[3]Tabla probabilidad'!$B$7,IF(Z56&lt;=80%,'[3]Tabla probabilidad'!$B$8,IF(Z56&lt;=100%,'[3]Tabla probabilidad'!$B$9)))))</f>
        <v>Baja</v>
      </c>
      <c r="Z56" s="191">
        <f>IF(R56="Preventivo",(J55-(J55*T56)),IF(R56="Detectivo",(J55-(J55*T56)),IF(R56="Correctivo",(J55))))</f>
        <v>0.32999999999999996</v>
      </c>
      <c r="AA56" s="283"/>
      <c r="AB56" s="283"/>
      <c r="AC56" s="191" t="str">
        <f t="shared" si="6"/>
        <v>Moderado</v>
      </c>
      <c r="AD56" s="191">
        <f t="shared" ref="AD56:AD59" si="17">IF(Q56="Probabilidad",(($M$55-0)),IF(Q56="Impacto",($M$55-($M$55*T56))))</f>
        <v>0.6</v>
      </c>
      <c r="AE56" s="283"/>
      <c r="AF56" s="283"/>
      <c r="AG56" s="286"/>
      <c r="AH56" s="288"/>
      <c r="AI56" s="288"/>
      <c r="AJ56" s="288"/>
      <c r="AK56" s="288"/>
      <c r="AL56" s="288"/>
      <c r="AM56" s="288"/>
      <c r="AN56" s="288"/>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c r="IW56" s="26"/>
      <c r="IX56" s="26"/>
      <c r="IY56" s="26"/>
      <c r="IZ56" s="26"/>
      <c r="JA56" s="26"/>
      <c r="JB56" s="26"/>
      <c r="JC56" s="26"/>
      <c r="JD56" s="26"/>
      <c r="JE56" s="26"/>
      <c r="JF56" s="26"/>
      <c r="JG56" s="26"/>
      <c r="JH56" s="26"/>
      <c r="JI56" s="26"/>
      <c r="JJ56" s="26"/>
      <c r="JK56" s="26"/>
      <c r="JL56" s="26"/>
      <c r="JM56" s="26"/>
      <c r="JN56" s="26"/>
      <c r="JO56" s="26"/>
      <c r="JP56" s="26"/>
      <c r="JQ56" s="26"/>
      <c r="JR56" s="26"/>
      <c r="JS56" s="26"/>
      <c r="JT56" s="26"/>
      <c r="JU56" s="26"/>
      <c r="JV56" s="26"/>
      <c r="JW56" s="26"/>
      <c r="JX56" s="26"/>
      <c r="JY56" s="26"/>
      <c r="JZ56" s="26"/>
      <c r="KA56" s="26"/>
      <c r="KB56" s="26"/>
      <c r="KC56" s="26"/>
      <c r="KD56" s="26"/>
      <c r="KE56" s="26"/>
      <c r="KF56" s="26"/>
      <c r="KG56" s="26"/>
      <c r="KH56" s="26"/>
      <c r="KI56" s="26"/>
      <c r="KJ56" s="26"/>
      <c r="KK56" s="26"/>
      <c r="KL56" s="26"/>
    </row>
    <row r="57" spans="1:298" s="29" customFormat="1" ht="45">
      <c r="A57" s="288"/>
      <c r="B57" s="286"/>
      <c r="C57" s="288"/>
      <c r="D57" s="290"/>
      <c r="E57" s="288"/>
      <c r="F57" s="288"/>
      <c r="G57" s="288"/>
      <c r="H57" s="288"/>
      <c r="I57" s="291"/>
      <c r="J57" s="292"/>
      <c r="K57" s="288"/>
      <c r="L57" s="289"/>
      <c r="M57" s="289"/>
      <c r="N57" s="288"/>
      <c r="O57" s="190">
        <v>3</v>
      </c>
      <c r="P57" s="139" t="s">
        <v>365</v>
      </c>
      <c r="Q57" s="190" t="str">
        <f t="shared" si="5"/>
        <v>Probabilidad</v>
      </c>
      <c r="R57" s="190" t="s">
        <v>53</v>
      </c>
      <c r="S57" s="190" t="s">
        <v>57</v>
      </c>
      <c r="T57" s="191">
        <f>VLOOKUP(R57&amp;S57,[3]Hoja1!$Q$4:$R$9,2,0)</f>
        <v>0.35</v>
      </c>
      <c r="U57" s="190" t="s">
        <v>59</v>
      </c>
      <c r="V57" s="190" t="s">
        <v>62</v>
      </c>
      <c r="W57" s="190" t="s">
        <v>65</v>
      </c>
      <c r="X57" s="191">
        <f t="shared" si="16"/>
        <v>0.21</v>
      </c>
      <c r="Y57" s="191" t="str">
        <f>IF(Z57&lt;=20%,'[3]Tabla probabilidad'!$B$5,IF(Z57&lt;=40%,'[3]Tabla probabilidad'!$B$6,IF(Z57&lt;=60%,'[3]Tabla probabilidad'!$B$7,IF(Z57&lt;=80%,'[3]Tabla probabilidad'!$B$8,IF(Z57&lt;=100%,'[3]Tabla probabilidad'!$B$9)))))</f>
        <v>Baja</v>
      </c>
      <c r="Z57" s="191">
        <f>IF(R57="Preventivo",(J55-(J55*T57)),IF(R57="Detectivo",(J55-(J55*T57)),IF(R57="Correctivo",(J55))))</f>
        <v>0.39</v>
      </c>
      <c r="AA57" s="283"/>
      <c r="AB57" s="283"/>
      <c r="AC57" s="191" t="str">
        <f t="shared" si="6"/>
        <v>Moderado</v>
      </c>
      <c r="AD57" s="191">
        <f t="shared" si="17"/>
        <v>0.6</v>
      </c>
      <c r="AE57" s="283"/>
      <c r="AF57" s="283"/>
      <c r="AG57" s="286"/>
      <c r="AH57" s="288"/>
      <c r="AI57" s="288"/>
      <c r="AJ57" s="288"/>
      <c r="AK57" s="288"/>
      <c r="AL57" s="288"/>
      <c r="AM57" s="288"/>
      <c r="AN57" s="288"/>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26"/>
      <c r="KE57" s="26"/>
      <c r="KF57" s="26"/>
      <c r="KG57" s="26"/>
      <c r="KH57" s="26"/>
      <c r="KI57" s="26"/>
      <c r="KJ57" s="26"/>
      <c r="KK57" s="26"/>
      <c r="KL57" s="26"/>
    </row>
    <row r="58" spans="1:298" s="29" customFormat="1" ht="120">
      <c r="A58" s="288"/>
      <c r="B58" s="286"/>
      <c r="C58" s="288"/>
      <c r="D58" s="290"/>
      <c r="E58" s="288"/>
      <c r="F58" s="288"/>
      <c r="G58" s="288"/>
      <c r="H58" s="288"/>
      <c r="I58" s="291"/>
      <c r="J58" s="292"/>
      <c r="K58" s="288"/>
      <c r="L58" s="289"/>
      <c r="M58" s="289"/>
      <c r="N58" s="288"/>
      <c r="O58" s="190">
        <v>4</v>
      </c>
      <c r="P58" s="139" t="s">
        <v>449</v>
      </c>
      <c r="Q58" s="190" t="str">
        <f t="shared" si="5"/>
        <v>Probabilidad</v>
      </c>
      <c r="R58" s="190" t="s">
        <v>52</v>
      </c>
      <c r="S58" s="190" t="s">
        <v>57</v>
      </c>
      <c r="T58" s="191">
        <f>VLOOKUP(R58&amp;S58,[3]Hoja1!$Q$4:$R$9,2,0)</f>
        <v>0.45</v>
      </c>
      <c r="U58" s="190" t="s">
        <v>59</v>
      </c>
      <c r="V58" s="190" t="s">
        <v>62</v>
      </c>
      <c r="W58" s="190" t="s">
        <v>65</v>
      </c>
      <c r="X58" s="191">
        <f t="shared" si="16"/>
        <v>0.27</v>
      </c>
      <c r="Y58" s="191" t="str">
        <f>IF(Z58&lt;=20%,'[3]Tabla probabilidad'!$B$5,IF(Z58&lt;=40%,'[3]Tabla probabilidad'!$B$6,IF(Z58&lt;=60%,'[3]Tabla probabilidad'!$B$7,IF(Z58&lt;=80%,'[3]Tabla probabilidad'!$B$8,IF(Z58&lt;=100%,'[3]Tabla probabilidad'!$B$9)))))</f>
        <v>Baja</v>
      </c>
      <c r="Z58" s="191">
        <f>IF(R58="Preventivo",(J55-(J55*T58)),IF(R58="Detectivo",(J55-(J55*T58)),IF(R58="Correctivo",(J55))))</f>
        <v>0.32999999999999996</v>
      </c>
      <c r="AA58" s="283"/>
      <c r="AB58" s="283"/>
      <c r="AC58" s="191" t="str">
        <f t="shared" si="6"/>
        <v>Moderado</v>
      </c>
      <c r="AD58" s="191">
        <f t="shared" si="17"/>
        <v>0.6</v>
      </c>
      <c r="AE58" s="283"/>
      <c r="AF58" s="283"/>
      <c r="AG58" s="286"/>
      <c r="AH58" s="288"/>
      <c r="AI58" s="288"/>
      <c r="AJ58" s="288"/>
      <c r="AK58" s="288"/>
      <c r="AL58" s="288"/>
      <c r="AM58" s="288"/>
      <c r="AN58" s="288"/>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26"/>
      <c r="JS58" s="26"/>
      <c r="JT58" s="26"/>
      <c r="JU58" s="26"/>
      <c r="JV58" s="26"/>
      <c r="JW58" s="26"/>
      <c r="JX58" s="26"/>
      <c r="JY58" s="26"/>
      <c r="JZ58" s="26"/>
      <c r="KA58" s="26"/>
      <c r="KB58" s="26"/>
      <c r="KC58" s="26"/>
      <c r="KD58" s="26"/>
      <c r="KE58" s="26"/>
      <c r="KF58" s="26"/>
      <c r="KG58" s="26"/>
      <c r="KH58" s="26"/>
      <c r="KI58" s="26"/>
      <c r="KJ58" s="26"/>
      <c r="KK58" s="26"/>
      <c r="KL58" s="26"/>
    </row>
    <row r="59" spans="1:298" s="29" customFormat="1" ht="51" customHeight="1">
      <c r="A59" s="288"/>
      <c r="B59" s="287"/>
      <c r="C59" s="288"/>
      <c r="D59" s="290"/>
      <c r="E59" s="288"/>
      <c r="F59" s="288"/>
      <c r="G59" s="288"/>
      <c r="H59" s="288"/>
      <c r="I59" s="291"/>
      <c r="J59" s="292"/>
      <c r="K59" s="288"/>
      <c r="L59" s="289"/>
      <c r="M59" s="289"/>
      <c r="N59" s="288"/>
      <c r="O59" s="190">
        <v>5</v>
      </c>
      <c r="P59" s="140" t="s">
        <v>450</v>
      </c>
      <c r="Q59" s="190" t="str">
        <f t="shared" si="5"/>
        <v>Probabilidad</v>
      </c>
      <c r="R59" s="190" t="s">
        <v>52</v>
      </c>
      <c r="S59" s="190" t="s">
        <v>57</v>
      </c>
      <c r="T59" s="191">
        <f>VLOOKUP(R59&amp;S59,[3]Hoja1!$Q$4:$R$9,2,0)</f>
        <v>0.45</v>
      </c>
      <c r="U59" s="190" t="s">
        <v>59</v>
      </c>
      <c r="V59" s="190" t="s">
        <v>62</v>
      </c>
      <c r="W59" s="190" t="s">
        <v>65</v>
      </c>
      <c r="X59" s="191">
        <f t="shared" si="16"/>
        <v>0.27</v>
      </c>
      <c r="Y59" s="191" t="str">
        <f>IF(Z59&lt;=20%,'[3]Tabla probabilidad'!$B$5,IF(Z59&lt;=40%,'[3]Tabla probabilidad'!$B$6,IF(Z59&lt;=60%,'[3]Tabla probabilidad'!$B$7,IF(Z59&lt;=80%,'[3]Tabla probabilidad'!$B$8,IF(Z59&lt;=100%,'[3]Tabla probabilidad'!$B$9)))))</f>
        <v>Baja</v>
      </c>
      <c r="Z59" s="191">
        <f>IF(R59="Preventivo",(J55-(J55*T59)),IF(R59="Detectivo",(J55-(J55*T59)),IF(R59="Correctivo",(J55))))</f>
        <v>0.32999999999999996</v>
      </c>
      <c r="AA59" s="284"/>
      <c r="AB59" s="284"/>
      <c r="AC59" s="191" t="str">
        <f t="shared" si="6"/>
        <v>Moderado</v>
      </c>
      <c r="AD59" s="191">
        <f t="shared" si="17"/>
        <v>0.6</v>
      </c>
      <c r="AE59" s="284"/>
      <c r="AF59" s="284"/>
      <c r="AG59" s="287"/>
      <c r="AH59" s="288"/>
      <c r="AI59" s="288"/>
      <c r="AJ59" s="288"/>
      <c r="AK59" s="288"/>
      <c r="AL59" s="288"/>
      <c r="AM59" s="288"/>
      <c r="AN59" s="288"/>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row>
    <row r="60" spans="1:298" ht="123.75" customHeight="1">
      <c r="A60" s="288">
        <v>11</v>
      </c>
      <c r="B60" s="285" t="s">
        <v>479</v>
      </c>
      <c r="C60" s="288" t="s">
        <v>314</v>
      </c>
      <c r="D60" s="290" t="s">
        <v>467</v>
      </c>
      <c r="E60" s="288" t="s">
        <v>468</v>
      </c>
      <c r="F60" s="288" t="s">
        <v>506</v>
      </c>
      <c r="G60" s="288" t="s">
        <v>41</v>
      </c>
      <c r="H60" s="288">
        <v>1</v>
      </c>
      <c r="I60" s="291" t="str">
        <f>IF(H60&lt;=2,'[3]Tabla probabilidad'!$B$5,IF(H60&lt;=24,'[3]Tabla probabilidad'!$B$6,IF(H60&lt;=500,'[3]Tabla probabilidad'!$B$7,IF(H60&lt;=5000,'[3]Tabla probabilidad'!$B$8,IF(H60&gt;5000,'[3]Tabla probabilidad'!$B$9)))))</f>
        <v>Muy Baja</v>
      </c>
      <c r="J60" s="292">
        <f>IF(H60&lt;=2,'[3]Tabla probabilidad'!$D$5,IF(H60&lt;=24,'[3]Tabla probabilidad'!$D$6,IF(H60&lt;=500,'[3]Tabla probabilidad'!$D$7,IF(H60&lt;=5000,'[3]Tabla probabilidad'!$D$8,IF(H60&gt;5000,'[3]Tabla probabilidad'!$D$9)))))</f>
        <v>0.2</v>
      </c>
      <c r="K60" s="288" t="s">
        <v>359</v>
      </c>
      <c r="L60" s="288" t="str">
        <f>IF(K60="El riesgo afecta la imagen de alguna área de la organización","Leve",IF(K60="El riesgo afecta la imagen de la entidad internamente, de conocimiento general, nivel interno, alta dirección, contratista y/o de provedores","Menor",IF(K60="El riesgo afecta la imagen de la entidad con algunos usuarios de relevancia frente al logro de los objetivos","Moderado",IF(K60="El riesgo afecta la imagen de de la entidad con efecto publicitario sostenido a nivel del sector justicia","Mayor",IF(K60="El riesgo afecta la imagen de la entidad a nivel nacional, con efecto publicitarios sostenible a nivel país","Catastrófico",IF(K60="Impacto que afecte la ejecución presupuestal en un valor ≥0,5%.","Leve",IF(K60="Impacto que afecte la ejecución presupuestal en un valor ≥1%.","Menor",IF(K60="Impacto que afecte la ejecución presupuestal en un valor ≥5%.","Moderado",IF(K60="Impacto que afecte la ejecución presupuestal en un valor ≥20%.","Mayor",IF(K60="Impacto que afecte la ejecución presupuestal en un valor ≥50%.","Catastrófico",IF(K60="Incumplimiento máximo del 5% de la meta planeada","Leve",IF(K60="Incumplimiento máximo del 15% de la meta planeada","Menor",IF(K60="Incumplimiento máximo del 20% de la meta planeada","Moderado",IF(K60="Incumplimiento máximo del 50% de la meta planeada","Mayor",IF(K60="Incumplimiento máximo del 80% de la meta planeada","Catastrófico",IF(K60="Cualquier afectación a la violacion de los derechos de los ciudadanos se considera con consecuencias altas","Mayor",IF(K60="Cualquier afectación a la violacion de los derechos de los ciudadanos se considera con consecuencias desastrosas","Catastrófico",IF(K60="Afecta la Prestación del Servicio de Administración de Justicia en 5%","Leve",IF(K60="Afecta la Prestación del Servicio de Administración de Justicia en 10%","Menor",IF(K60="Afecta la Prestación del Servicio de Administración de Justicia en 15%","Moderado",IF(K60="Afecta la Prestación del Servicio de Administración de Justicia en 20%","Mayor",IF(K60="Afecta la Prestación del Servicio de Administración de Justicia en más del 50%","Catastrófico",IF(K60="Cualquier acto indebido de los servidores judiciales genera altas consecuencias para la entidad","Mayor",IF(K60="Cualquier acto indebido de los servidores judiciales genera consecuencias desastrosas para la entidad","Catastrófico",IF(K60="Si el hecho llegara a presentarse, tendría consecuencias o efectos mínimos sobre la entidad","Leve",IF(K60="Si el hecho llegara a presentarse, tendría bajo impacto o efecto sobre la entidad","Menor",IF(K60="Si el hecho llegara a presentarse, tendría medianas consecuencias o efectos sobre la entidad","Moderado",IF(K60="Si el hecho llegara a presentarse, tendría altas consecuencias o efectos sobre la entidad","Mayor",IF(K60="Si el hecho llegara a presentarse, tendría desastrosas consecuencias o efectos sobre la entidad","Catastrófico")))))))))))))))))))))))))))))</f>
        <v>Mayor</v>
      </c>
      <c r="M60" s="288" t="str">
        <f>IF(K60="El riesgo afecta la imagen de alguna área de la organización","20%",IF(K60="El riesgo afecta la imagen de la entidad internamente, de conocimiento general, nivel interno, alta dirección, contratista y/o de provedores","40%",IF(K60="El riesgo afecta la imagen de la entidad con algunos usuarios de relevancia frente al logro de los objetivos","60%",IF(K60="El riesgo afecta la imagen de de la entidad con efecto publicitario sostenido a nivel del sector justicia","80%",IF(K60="El riesgo afecta la imagen de la entidad a nivel nacional, con efecto publicitarios sostenible a nivel país","100%",IF(K60="Impacto que afecte la ejecución presupuestal en un valor ≥0,5%.","20%",IF(K60="Impacto que afecte la ejecución presupuestal en un valor ≥1%.","40%",IF(K60="Impacto que afecte la ejecución presupuestal en un valor ≥5%.","60%",IF(K60="Impacto que afecte la ejecución presupuestal en un valor ≥20%.","80%",IF(K60="Impacto que afecte la ejecución presupuestal en un valor ≥50%.","100%",IF(K60="Incumplimiento máximo del 5% de la meta planeada","20%",IF(K60="Incumplimiento máximo del 15% de la meta planeada","40%",IF(K60="Incumplimiento máximo del 20% de la meta planeada","60%",IF(K60="Incumplimiento máximo del 50% de la meta planeada","80%",IF(K60="Incumplimiento máximo del 80% de la meta planeada","100%",IF(K60="Cualquier afectación a la violacion de los derechos de los ciudadanos se considera con consecuencias altas","80%",IF(K60="Cualquier afectación a la violacion de los derechos de los ciudadanos se considera con consecuencias desastrosas","100%",IF(K60="Afecta la Prestación del Servicio de Administración de Justicia en 5%","20%",IF(K60="Afecta la Prestación del Servicio de Administración de Justicia en 10%","40%",IF(K60="Afecta la Prestación del Servicio de Administración de Justicia en 15%","60%",IF(K60="Afecta la Prestación del Servicio de Administración de Justicia en 20%","80%",IF(K60="Afecta la Prestación del Servicio de Administración de Justicia en más del 50%","100%",IF(K60="Cualquier acto indebido de los servidores judiciales genera altas consecuencias para la entidad","80%",IF(K60="Cualquier acto indebido de los servidores judiciales genera consecuencias desastrosas para la entidad","100%",IF(K60="Si el hecho llegara a presentarse, tendría consecuencias o efectos mínimos sobre la entidad","20%",IF(K60="Si el hecho llegara a presentarse, tendría bajo impacto o efecto sobre la entidad","40%",IF(K60="Si el hecho llegara a presentarse, tendría medianas consecuencias o efectos sobre la entidad","60%",IF(K60="Si el hecho llegara a presentarse, tendría altas consecuencias o efectos sobre la entidad","80%",IF(K60="Si el hecho llegara a presentarse, tendría desastrosas consecuencias o efectos sobre la entidad","100%")))))))))))))))))))))))))))))</f>
        <v>80%</v>
      </c>
      <c r="N60" s="288" t="str">
        <f>VLOOKUP((I60&amp;L60),[3]Hoja1!$B$4:$C$28,2,0)</f>
        <v xml:space="preserve">Alto </v>
      </c>
      <c r="O60" s="190">
        <v>1</v>
      </c>
      <c r="P60" s="139" t="s">
        <v>469</v>
      </c>
      <c r="Q60" s="190" t="str">
        <f t="shared" si="5"/>
        <v>Probabilidad</v>
      </c>
      <c r="R60" s="190" t="s">
        <v>52</v>
      </c>
      <c r="S60" s="190" t="s">
        <v>57</v>
      </c>
      <c r="T60" s="191">
        <f>VLOOKUP(R60&amp;S60,[3]Hoja1!$Q$4:$R$9,2,0)</f>
        <v>0.45</v>
      </c>
      <c r="U60" s="190" t="s">
        <v>59</v>
      </c>
      <c r="V60" s="190" t="s">
        <v>62</v>
      </c>
      <c r="W60" s="190" t="s">
        <v>65</v>
      </c>
      <c r="X60" s="191">
        <f>IF(Q60="Probabilidad",($J$55*T60),IF(Q60="Impacto"," "))</f>
        <v>0.27</v>
      </c>
      <c r="Y60" s="191" t="str">
        <f>IF(Z60&lt;=20%,'[3]Tabla probabilidad'!$B$5,IF(Z60&lt;=40%,'[3]Tabla probabilidad'!$B$6,IF(Z60&lt;=60%,'[3]Tabla probabilidad'!$B$7,IF(Z60&lt;=80%,'[3]Tabla probabilidad'!$B$8,IF(Z60&lt;=100%,'[3]Tabla probabilidad'!$B$9)))))</f>
        <v>Muy Baja</v>
      </c>
      <c r="Z60" s="191">
        <f>IF(R60="Preventivo",(J60-(J60*T60)),IF(R60="Detectivo",(J60-(J60*T60)),IF(R60="Correctivo",(J60))))</f>
        <v>0.11</v>
      </c>
      <c r="AA60" s="282" t="str">
        <f>IF(AB60&lt;=20%,'[3]Tabla probabilidad'!$B$5,IF(AB60&lt;=40%,'[3]Tabla probabilidad'!$B$6,IF(AB60&lt;=60%,'[3]Tabla probabilidad'!$B$7,IF(AB60&lt;=80%,'[3]Tabla probabilidad'!$B$8,IF(AB60&lt;=100%,'[3]Tabla probabilidad'!$B$9)))))</f>
        <v>Muy Baja</v>
      </c>
      <c r="AB60" s="282">
        <f>AVERAGE(Z60:Z64)</f>
        <v>0.11399999999999999</v>
      </c>
      <c r="AC60" s="191" t="str">
        <f t="shared" si="6"/>
        <v>Moderado</v>
      </c>
      <c r="AD60" s="191">
        <f>IF(Q60="Probabilidad",(($M$55-0)),IF(Q60="Impacto",($M$55-($M$55*T60))))</f>
        <v>0.6</v>
      </c>
      <c r="AE60" s="282" t="str">
        <f>IF(AF60&lt;=20%,"Leve",IF(AF60&lt;=40%,"Menor",IF(AF60&lt;=60%,"Moderado",IF(AF60&lt;=80%,"Mayor",IF(AF60&lt;=100%,"Catastrófico")))))</f>
        <v>Moderado</v>
      </c>
      <c r="AF60" s="282">
        <f>AVERAGE(AD60:AD64)</f>
        <v>0.6</v>
      </c>
      <c r="AG60" s="285" t="str">
        <f>VLOOKUP(AA60&amp;AE60,[3]Hoja1!$B$4:$C$28,2,0)</f>
        <v>Moderado</v>
      </c>
      <c r="AH60" s="288" t="s">
        <v>284</v>
      </c>
      <c r="AI60" s="288"/>
      <c r="AJ60" s="288"/>
      <c r="AK60" s="288"/>
      <c r="AL60" s="288"/>
      <c r="AM60" s="288"/>
      <c r="AN60" s="288"/>
    </row>
    <row r="61" spans="1:298" ht="82.5" customHeight="1">
      <c r="A61" s="288"/>
      <c r="B61" s="286"/>
      <c r="C61" s="288"/>
      <c r="D61" s="290"/>
      <c r="E61" s="288"/>
      <c r="F61" s="288"/>
      <c r="G61" s="288"/>
      <c r="H61" s="288"/>
      <c r="I61" s="291"/>
      <c r="J61" s="292"/>
      <c r="K61" s="288"/>
      <c r="L61" s="289"/>
      <c r="M61" s="289"/>
      <c r="N61" s="288"/>
      <c r="O61" s="190">
        <v>2</v>
      </c>
      <c r="P61" s="139" t="s">
        <v>472</v>
      </c>
      <c r="Q61" s="190" t="str">
        <f t="shared" si="5"/>
        <v>Probabilidad</v>
      </c>
      <c r="R61" s="190" t="s">
        <v>52</v>
      </c>
      <c r="S61" s="190" t="s">
        <v>57</v>
      </c>
      <c r="T61" s="191">
        <f>VLOOKUP(R61&amp;S61,[3]Hoja1!$Q$4:$R$9,2,0)</f>
        <v>0.45</v>
      </c>
      <c r="U61" s="190" t="s">
        <v>59</v>
      </c>
      <c r="V61" s="190" t="s">
        <v>62</v>
      </c>
      <c r="W61" s="190" t="s">
        <v>65</v>
      </c>
      <c r="X61" s="191">
        <f t="shared" ref="X61:X64" si="18">IF(Q61="Probabilidad",($J$55*T61),IF(Q61="Impacto"," "))</f>
        <v>0.27</v>
      </c>
      <c r="Y61" s="191" t="str">
        <f>IF(Z61&lt;=20%,'[3]Tabla probabilidad'!$B$5,IF(Z61&lt;=40%,'[3]Tabla probabilidad'!$B$6,IF(Z61&lt;=60%,'[3]Tabla probabilidad'!$B$7,IF(Z61&lt;=80%,'[3]Tabla probabilidad'!$B$8,IF(Z61&lt;=100%,'[3]Tabla probabilidad'!$B$9)))))</f>
        <v>Muy Baja</v>
      </c>
      <c r="Z61" s="191">
        <f>IF(R61="Preventivo",(J60-(J60*T61)),IF(R61="Detectivo",(J60-(J60*T61)),IF(R61="Correctivo",(J60))))</f>
        <v>0.11</v>
      </c>
      <c r="AA61" s="283"/>
      <c r="AB61" s="283"/>
      <c r="AC61" s="191" t="str">
        <f t="shared" si="6"/>
        <v>Moderado</v>
      </c>
      <c r="AD61" s="191">
        <f t="shared" ref="AD61:AD64" si="19">IF(Q61="Probabilidad",(($M$55-0)),IF(Q61="Impacto",($M$55-($M$55*T61))))</f>
        <v>0.6</v>
      </c>
      <c r="AE61" s="283"/>
      <c r="AF61" s="283"/>
      <c r="AG61" s="286"/>
      <c r="AH61" s="288"/>
      <c r="AI61" s="288"/>
      <c r="AJ61" s="288"/>
      <c r="AK61" s="288"/>
      <c r="AL61" s="288"/>
      <c r="AM61" s="288"/>
      <c r="AN61" s="288"/>
    </row>
    <row r="62" spans="1:298" ht="51" customHeight="1">
      <c r="A62" s="288"/>
      <c r="B62" s="286"/>
      <c r="C62" s="288"/>
      <c r="D62" s="290"/>
      <c r="E62" s="288"/>
      <c r="F62" s="288"/>
      <c r="G62" s="288"/>
      <c r="H62" s="288"/>
      <c r="I62" s="291"/>
      <c r="J62" s="292"/>
      <c r="K62" s="288"/>
      <c r="L62" s="289"/>
      <c r="M62" s="289"/>
      <c r="N62" s="288"/>
      <c r="O62" s="190">
        <v>3</v>
      </c>
      <c r="P62" s="139" t="s">
        <v>365</v>
      </c>
      <c r="Q62" s="190" t="str">
        <f t="shared" si="5"/>
        <v>Probabilidad</v>
      </c>
      <c r="R62" s="190" t="s">
        <v>53</v>
      </c>
      <c r="S62" s="190" t="s">
        <v>57</v>
      </c>
      <c r="T62" s="191">
        <f>VLOOKUP(R62&amp;S62,[3]Hoja1!$Q$4:$R$9,2,0)</f>
        <v>0.35</v>
      </c>
      <c r="U62" s="190" t="s">
        <v>59</v>
      </c>
      <c r="V62" s="190" t="s">
        <v>62</v>
      </c>
      <c r="W62" s="190" t="s">
        <v>65</v>
      </c>
      <c r="X62" s="191">
        <f t="shared" si="18"/>
        <v>0.21</v>
      </c>
      <c r="Y62" s="191" t="str">
        <f>IF(Z62&lt;=20%,'[3]Tabla probabilidad'!$B$5,IF(Z62&lt;=40%,'[3]Tabla probabilidad'!$B$6,IF(Z62&lt;=60%,'[3]Tabla probabilidad'!$B$7,IF(Z62&lt;=80%,'[3]Tabla probabilidad'!$B$8,IF(Z62&lt;=100%,'[3]Tabla probabilidad'!$B$9)))))</f>
        <v>Muy Baja</v>
      </c>
      <c r="Z62" s="191">
        <f>IF(R62="Preventivo",(J60-(J60*T62)),IF(R62="Detectivo",(J60-(J60*T62)),IF(R62="Correctivo",(J60))))</f>
        <v>0.13</v>
      </c>
      <c r="AA62" s="283"/>
      <c r="AB62" s="283"/>
      <c r="AC62" s="191" t="str">
        <f t="shared" si="6"/>
        <v>Moderado</v>
      </c>
      <c r="AD62" s="191">
        <f t="shared" si="19"/>
        <v>0.6</v>
      </c>
      <c r="AE62" s="283"/>
      <c r="AF62" s="283"/>
      <c r="AG62" s="286"/>
      <c r="AH62" s="288"/>
      <c r="AI62" s="288"/>
      <c r="AJ62" s="288"/>
      <c r="AK62" s="288"/>
      <c r="AL62" s="288"/>
      <c r="AM62" s="288"/>
      <c r="AN62" s="288"/>
    </row>
    <row r="63" spans="1:298" ht="123" customHeight="1">
      <c r="A63" s="288"/>
      <c r="B63" s="286"/>
      <c r="C63" s="288"/>
      <c r="D63" s="290"/>
      <c r="E63" s="288"/>
      <c r="F63" s="288"/>
      <c r="G63" s="288"/>
      <c r="H63" s="288"/>
      <c r="I63" s="291"/>
      <c r="J63" s="292"/>
      <c r="K63" s="288"/>
      <c r="L63" s="289"/>
      <c r="M63" s="289"/>
      <c r="N63" s="288"/>
      <c r="O63" s="190">
        <v>4</v>
      </c>
      <c r="P63" s="139" t="s">
        <v>470</v>
      </c>
      <c r="Q63" s="190" t="str">
        <f t="shared" si="5"/>
        <v>Probabilidad</v>
      </c>
      <c r="R63" s="190" t="s">
        <v>52</v>
      </c>
      <c r="S63" s="190" t="s">
        <v>57</v>
      </c>
      <c r="T63" s="191">
        <f>VLOOKUP(R63&amp;S63,[3]Hoja1!$Q$4:$R$9,2,0)</f>
        <v>0.45</v>
      </c>
      <c r="U63" s="190" t="s">
        <v>59</v>
      </c>
      <c r="V63" s="190" t="s">
        <v>62</v>
      </c>
      <c r="W63" s="190" t="s">
        <v>65</v>
      </c>
      <c r="X63" s="191">
        <f t="shared" si="18"/>
        <v>0.27</v>
      </c>
      <c r="Y63" s="191" t="str">
        <f>IF(Z63&lt;=20%,'[3]Tabla probabilidad'!$B$5,IF(Z63&lt;=40%,'[3]Tabla probabilidad'!$B$6,IF(Z63&lt;=60%,'[3]Tabla probabilidad'!$B$7,IF(Z63&lt;=80%,'[3]Tabla probabilidad'!$B$8,IF(Z63&lt;=100%,'[3]Tabla probabilidad'!$B$9)))))</f>
        <v>Muy Baja</v>
      </c>
      <c r="Z63" s="191">
        <f>IF(R63="Preventivo",(J60-(J60*T63)),IF(R63="Detectivo",(J60-(J60*T63)),IF(R63="Correctivo",(J60))))</f>
        <v>0.11</v>
      </c>
      <c r="AA63" s="283"/>
      <c r="AB63" s="283"/>
      <c r="AC63" s="191" t="str">
        <f t="shared" si="6"/>
        <v>Moderado</v>
      </c>
      <c r="AD63" s="191">
        <f t="shared" si="19"/>
        <v>0.6</v>
      </c>
      <c r="AE63" s="283"/>
      <c r="AF63" s="283"/>
      <c r="AG63" s="286"/>
      <c r="AH63" s="288"/>
      <c r="AI63" s="288"/>
      <c r="AJ63" s="288"/>
      <c r="AK63" s="288"/>
      <c r="AL63" s="288"/>
      <c r="AM63" s="288"/>
      <c r="AN63" s="288"/>
    </row>
    <row r="64" spans="1:298" ht="174" customHeight="1">
      <c r="A64" s="288"/>
      <c r="B64" s="287"/>
      <c r="C64" s="288"/>
      <c r="D64" s="290"/>
      <c r="E64" s="288"/>
      <c r="F64" s="288"/>
      <c r="G64" s="288"/>
      <c r="H64" s="288"/>
      <c r="I64" s="291"/>
      <c r="J64" s="292"/>
      <c r="K64" s="288"/>
      <c r="L64" s="289"/>
      <c r="M64" s="289"/>
      <c r="N64" s="288"/>
      <c r="O64" s="190">
        <v>5</v>
      </c>
      <c r="P64" s="140" t="s">
        <v>471</v>
      </c>
      <c r="Q64" s="190" t="str">
        <f t="shared" si="5"/>
        <v>Probabilidad</v>
      </c>
      <c r="R64" s="190" t="s">
        <v>52</v>
      </c>
      <c r="S64" s="190" t="s">
        <v>57</v>
      </c>
      <c r="T64" s="191">
        <f>VLOOKUP(R64&amp;S64,[3]Hoja1!$Q$4:$R$9,2,0)</f>
        <v>0.45</v>
      </c>
      <c r="U64" s="190" t="s">
        <v>59</v>
      </c>
      <c r="V64" s="190" t="s">
        <v>62</v>
      </c>
      <c r="W64" s="190" t="s">
        <v>65</v>
      </c>
      <c r="X64" s="191">
        <f t="shared" si="18"/>
        <v>0.27</v>
      </c>
      <c r="Y64" s="191" t="str">
        <f>IF(Z64&lt;=20%,'[3]Tabla probabilidad'!$B$5,IF(Z64&lt;=40%,'[3]Tabla probabilidad'!$B$6,IF(Z64&lt;=60%,'[3]Tabla probabilidad'!$B$7,IF(Z64&lt;=80%,'[3]Tabla probabilidad'!$B$8,IF(Z64&lt;=100%,'[3]Tabla probabilidad'!$B$9)))))</f>
        <v>Muy Baja</v>
      </c>
      <c r="Z64" s="191">
        <f>IF(R64="Preventivo",(J60-(J60*T64)),IF(R64="Detectivo",(J60-(J60*T64)),IF(R64="Correctivo",(J60))))</f>
        <v>0.11</v>
      </c>
      <c r="AA64" s="284"/>
      <c r="AB64" s="284"/>
      <c r="AC64" s="191" t="str">
        <f t="shared" si="6"/>
        <v>Moderado</v>
      </c>
      <c r="AD64" s="191">
        <f t="shared" si="19"/>
        <v>0.6</v>
      </c>
      <c r="AE64" s="284"/>
      <c r="AF64" s="284"/>
      <c r="AG64" s="287"/>
      <c r="AH64" s="288"/>
      <c r="AI64" s="288"/>
      <c r="AJ64" s="288"/>
      <c r="AK64" s="288"/>
      <c r="AL64" s="288"/>
      <c r="AM64" s="288"/>
      <c r="AN64" s="288"/>
    </row>
  </sheetData>
  <mergeCells count="332">
    <mergeCell ref="B60:B64"/>
    <mergeCell ref="B10:B14"/>
    <mergeCell ref="K45:K49"/>
    <mergeCell ref="L45:L49"/>
    <mergeCell ref="M45:M49"/>
    <mergeCell ref="N45:N49"/>
    <mergeCell ref="AA45:AA49"/>
    <mergeCell ref="K40:K44"/>
    <mergeCell ref="L40:L44"/>
    <mergeCell ref="M40:M44"/>
    <mergeCell ref="N40:N44"/>
    <mergeCell ref="AA40:AA44"/>
    <mergeCell ref="K15:K19"/>
    <mergeCell ref="L15:L19"/>
    <mergeCell ref="M15:M19"/>
    <mergeCell ref="N15:N19"/>
    <mergeCell ref="AA15:AA19"/>
    <mergeCell ref="N20:N24"/>
    <mergeCell ref="AA20:AA24"/>
    <mergeCell ref="F10:F14"/>
    <mergeCell ref="K10:K14"/>
    <mergeCell ref="N25:N29"/>
    <mergeCell ref="C60:C64"/>
    <mergeCell ref="D20:D24"/>
    <mergeCell ref="AE15:AE19"/>
    <mergeCell ref="AG15:AG19"/>
    <mergeCell ref="AB15:AB19"/>
    <mergeCell ref="AF15:AF19"/>
    <mergeCell ref="A15:A19"/>
    <mergeCell ref="C15:C19"/>
    <mergeCell ref="D15:D19"/>
    <mergeCell ref="E15:E19"/>
    <mergeCell ref="F15:F19"/>
    <mergeCell ref="G15:G19"/>
    <mergeCell ref="H15:H19"/>
    <mergeCell ref="I15:I19"/>
    <mergeCell ref="J15:J19"/>
    <mergeCell ref="B15:B19"/>
    <mergeCell ref="A60:A64"/>
    <mergeCell ref="D60:D64"/>
    <mergeCell ref="E60:E64"/>
    <mergeCell ref="F60:F64"/>
    <mergeCell ref="C20:C24"/>
    <mergeCell ref="G60:G64"/>
    <mergeCell ref="H60:H64"/>
    <mergeCell ref="I60:I64"/>
    <mergeCell ref="AH20:AH24"/>
    <mergeCell ref="AG35:AG39"/>
    <mergeCell ref="AB40:AB44"/>
    <mergeCell ref="AE40:AE44"/>
    <mergeCell ref="AF40:AF44"/>
    <mergeCell ref="AG40:AG44"/>
    <mergeCell ref="A40:A44"/>
    <mergeCell ref="C40:C44"/>
    <mergeCell ref="D40:D44"/>
    <mergeCell ref="E40:E44"/>
    <mergeCell ref="F40:F44"/>
    <mergeCell ref="G40:G44"/>
    <mergeCell ref="H40:H44"/>
    <mergeCell ref="I40:I44"/>
    <mergeCell ref="J40:J44"/>
    <mergeCell ref="B40:B44"/>
    <mergeCell ref="J60:J64"/>
    <mergeCell ref="C45:C49"/>
    <mergeCell ref="D45:D49"/>
    <mergeCell ref="E45:E49"/>
    <mergeCell ref="F45:F49"/>
    <mergeCell ref="G45:G49"/>
    <mergeCell ref="H45:H49"/>
    <mergeCell ref="I45:I49"/>
    <mergeCell ref="J45:J49"/>
    <mergeCell ref="D50:D54"/>
    <mergeCell ref="E50:E54"/>
    <mergeCell ref="F50:F54"/>
    <mergeCell ref="G50:G54"/>
    <mergeCell ref="H50:H54"/>
    <mergeCell ref="I50:I54"/>
    <mergeCell ref="J50:J54"/>
    <mergeCell ref="G10:G14"/>
    <mergeCell ref="H10:H14"/>
    <mergeCell ref="I10:I14"/>
    <mergeCell ref="J10:J14"/>
    <mergeCell ref="A10:A14"/>
    <mergeCell ref="C10:C14"/>
    <mergeCell ref="D10:D14"/>
    <mergeCell ref="E10:E14"/>
    <mergeCell ref="A20:A24"/>
    <mergeCell ref="B20:B24"/>
    <mergeCell ref="E20:E24"/>
    <mergeCell ref="F20:F24"/>
    <mergeCell ref="G20:G24"/>
    <mergeCell ref="H20:H24"/>
    <mergeCell ref="I20:I24"/>
    <mergeCell ref="J20:J24"/>
    <mergeCell ref="AN50:AN54"/>
    <mergeCell ref="AE50:AE54"/>
    <mergeCell ref="AF50:AF54"/>
    <mergeCell ref="AG50:AG54"/>
    <mergeCell ref="AH50:AH54"/>
    <mergeCell ref="AI50:AI54"/>
    <mergeCell ref="A35:A39"/>
    <mergeCell ref="C35:C39"/>
    <mergeCell ref="D35:D39"/>
    <mergeCell ref="E35:E39"/>
    <mergeCell ref="F35:F39"/>
    <mergeCell ref="G35:G39"/>
    <mergeCell ref="H35:H39"/>
    <mergeCell ref="I35:I39"/>
    <mergeCell ref="J35:J39"/>
    <mergeCell ref="AB45:AB49"/>
    <mergeCell ref="AE45:AE49"/>
    <mergeCell ref="AF45:AF49"/>
    <mergeCell ref="AG45:AG49"/>
    <mergeCell ref="A45:A49"/>
    <mergeCell ref="B45:B49"/>
    <mergeCell ref="B35:B39"/>
    <mergeCell ref="A50:A54"/>
    <mergeCell ref="C50:C54"/>
    <mergeCell ref="AF25:AF29"/>
    <mergeCell ref="AG25:AG29"/>
    <mergeCell ref="AH25:AH29"/>
    <mergeCell ref="AI25:AI29"/>
    <mergeCell ref="AJ25:AJ29"/>
    <mergeCell ref="AK25:AK29"/>
    <mergeCell ref="AL25:AL29"/>
    <mergeCell ref="AM25:AM29"/>
    <mergeCell ref="AM50:AM54"/>
    <mergeCell ref="AJ50:AJ54"/>
    <mergeCell ref="AK50:AK54"/>
    <mergeCell ref="AL50:AL54"/>
    <mergeCell ref="AJ45:AJ49"/>
    <mergeCell ref="AK45:AK49"/>
    <mergeCell ref="AL45:AL49"/>
    <mergeCell ref="AM45:AM49"/>
    <mergeCell ref="AH35:AH39"/>
    <mergeCell ref="AI35:AI39"/>
    <mergeCell ref="AJ35:AJ39"/>
    <mergeCell ref="AK35:AK39"/>
    <mergeCell ref="AL35:AL39"/>
    <mergeCell ref="AM35:AM39"/>
    <mergeCell ref="A30:A34"/>
    <mergeCell ref="C30:C34"/>
    <mergeCell ref="D30:D34"/>
    <mergeCell ref="E30:E34"/>
    <mergeCell ref="F30:F34"/>
    <mergeCell ref="L30:L34"/>
    <mergeCell ref="M30:M34"/>
    <mergeCell ref="G30:G34"/>
    <mergeCell ref="H30:H34"/>
    <mergeCell ref="I30:I34"/>
    <mergeCell ref="J30:J34"/>
    <mergeCell ref="K30:K34"/>
    <mergeCell ref="B30:B34"/>
    <mergeCell ref="AL8:AL9"/>
    <mergeCell ref="AM8:AM9"/>
    <mergeCell ref="AN8:AN9"/>
    <mergeCell ref="AI8:AI9"/>
    <mergeCell ref="AJ8:AJ9"/>
    <mergeCell ref="AG8:AG9"/>
    <mergeCell ref="AH8:AH9"/>
    <mergeCell ref="Z8:Z9"/>
    <mergeCell ref="N30:N34"/>
    <mergeCell ref="N8:N9"/>
    <mergeCell ref="X8:X9"/>
    <mergeCell ref="Q8:Q9"/>
    <mergeCell ref="R8:W8"/>
    <mergeCell ref="AH30:AH34"/>
    <mergeCell ref="Y8:Y9"/>
    <mergeCell ref="AC8:AC9"/>
    <mergeCell ref="AD8:AD9"/>
    <mergeCell ref="P8:P9"/>
    <mergeCell ref="AB30:AB34"/>
    <mergeCell ref="AA30:AA34"/>
    <mergeCell ref="AF30:AF34"/>
    <mergeCell ref="AE30:AE34"/>
    <mergeCell ref="AG30:AG34"/>
    <mergeCell ref="AN30:AN3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50:K54"/>
    <mergeCell ref="L50:L54"/>
    <mergeCell ref="M50:M54"/>
    <mergeCell ref="N50:N54"/>
    <mergeCell ref="AA50:AA54"/>
    <mergeCell ref="AB50:AB54"/>
    <mergeCell ref="B50:B54"/>
    <mergeCell ref="AN10:AN14"/>
    <mergeCell ref="AE10:AE14"/>
    <mergeCell ref="AF10:AF14"/>
    <mergeCell ref="AG10:AG14"/>
    <mergeCell ref="AH10:AH14"/>
    <mergeCell ref="AI10:AI14"/>
    <mergeCell ref="L10:L14"/>
    <mergeCell ref="M10:M14"/>
    <mergeCell ref="N10:N14"/>
    <mergeCell ref="AA10:AA14"/>
    <mergeCell ref="AB10:AB14"/>
    <mergeCell ref="AM10:AM14"/>
    <mergeCell ref="AJ10:AJ14"/>
    <mergeCell ref="AK10:AK14"/>
    <mergeCell ref="AL10:AL14"/>
    <mergeCell ref="K25:K29"/>
    <mergeCell ref="L25:L29"/>
    <mergeCell ref="A25:A29"/>
    <mergeCell ref="C25:C29"/>
    <mergeCell ref="D25:D29"/>
    <mergeCell ref="E25:E29"/>
    <mergeCell ref="F25:F29"/>
    <mergeCell ref="G25:G29"/>
    <mergeCell ref="H25:H29"/>
    <mergeCell ref="I25:I29"/>
    <mergeCell ref="J25:J29"/>
    <mergeCell ref="M25:M29"/>
    <mergeCell ref="B25:B29"/>
    <mergeCell ref="AH60:AH64"/>
    <mergeCell ref="AI60:AI64"/>
    <mergeCell ref="AJ60:AJ64"/>
    <mergeCell ref="AK60:AK64"/>
    <mergeCell ref="AL60:AL64"/>
    <mergeCell ref="K35:K39"/>
    <mergeCell ref="L35:L39"/>
    <mergeCell ref="M35:M39"/>
    <mergeCell ref="N35:N39"/>
    <mergeCell ref="AA35:AA39"/>
    <mergeCell ref="AB35:AB39"/>
    <mergeCell ref="AE35:AE39"/>
    <mergeCell ref="AF35:AF39"/>
    <mergeCell ref="AI30:AI34"/>
    <mergeCell ref="AJ30:AJ34"/>
    <mergeCell ref="AK30:AK34"/>
    <mergeCell ref="AL30:AL34"/>
    <mergeCell ref="AA25:AA29"/>
    <mergeCell ref="AB25:AB29"/>
    <mergeCell ref="AE25:AE29"/>
    <mergeCell ref="AH45:AH49"/>
    <mergeCell ref="AI45:AI49"/>
    <mergeCell ref="AM60:AM64"/>
    <mergeCell ref="AN60:AN64"/>
    <mergeCell ref="K60:K64"/>
    <mergeCell ref="L60:L64"/>
    <mergeCell ref="M60:M64"/>
    <mergeCell ref="N60:N64"/>
    <mergeCell ref="AA60:AA64"/>
    <mergeCell ref="AB60:AB64"/>
    <mergeCell ref="AE60:AE64"/>
    <mergeCell ref="AF60:AF64"/>
    <mergeCell ref="AG60:AG64"/>
    <mergeCell ref="AN45:AN49"/>
    <mergeCell ref="AK15:AK19"/>
    <mergeCell ref="AL15:AL19"/>
    <mergeCell ref="AM15:AM19"/>
    <mergeCell ref="AN15:AN19"/>
    <mergeCell ref="AH40:AH44"/>
    <mergeCell ref="AI40:AI44"/>
    <mergeCell ref="AJ40:AJ44"/>
    <mergeCell ref="AK40:AK44"/>
    <mergeCell ref="AL40:AL44"/>
    <mergeCell ref="AM40:AM44"/>
    <mergeCell ref="AN40:AN44"/>
    <mergeCell ref="AM30:AM34"/>
    <mergeCell ref="AH15:AH19"/>
    <mergeCell ref="AI15:AI19"/>
    <mergeCell ref="AJ15:AJ19"/>
    <mergeCell ref="AN25:AN29"/>
    <mergeCell ref="AI20:AI24"/>
    <mergeCell ref="AJ20:AJ24"/>
    <mergeCell ref="AK20:AK24"/>
    <mergeCell ref="AL20:AL24"/>
    <mergeCell ref="AM20:AM24"/>
    <mergeCell ref="AN20:AN24"/>
    <mergeCell ref="AN35:AN39"/>
    <mergeCell ref="AG20:AG24"/>
    <mergeCell ref="M20:M24"/>
    <mergeCell ref="L20:L24"/>
    <mergeCell ref="K20:K24"/>
    <mergeCell ref="AF20:AF24"/>
    <mergeCell ref="AE20:AE24"/>
    <mergeCell ref="AB20:AB24"/>
    <mergeCell ref="A55:A59"/>
    <mergeCell ref="B55:B59"/>
    <mergeCell ref="C55:C59"/>
    <mergeCell ref="D55:D59"/>
    <mergeCell ref="E55:E59"/>
    <mergeCell ref="F55:F59"/>
    <mergeCell ref="G55:G59"/>
    <mergeCell ref="H55:H59"/>
    <mergeCell ref="I55:I59"/>
    <mergeCell ref="J55:J59"/>
    <mergeCell ref="K55:K59"/>
    <mergeCell ref="L55:L59"/>
    <mergeCell ref="M55:M59"/>
    <mergeCell ref="N55:N59"/>
    <mergeCell ref="AA55:AA59"/>
    <mergeCell ref="AB55:AB59"/>
    <mergeCell ref="AE55:AE59"/>
    <mergeCell ref="AF55:AF59"/>
    <mergeCell ref="AG55:AG59"/>
    <mergeCell ref="AH55:AH59"/>
    <mergeCell ref="AI55:AI59"/>
    <mergeCell ref="AJ55:AJ59"/>
    <mergeCell ref="AK55:AK59"/>
    <mergeCell ref="AL55:AL59"/>
    <mergeCell ref="AM55:AM59"/>
    <mergeCell ref="AN55:AN59"/>
  </mergeCells>
  <conditionalFormatting sqref="N20 N40 N45 N30">
    <cfRule type="containsText" dxfId="3668" priority="619" operator="containsText" text="Extremo">
      <formula>NOT(ISERROR(SEARCH("Extremo",N20)))</formula>
    </cfRule>
    <cfRule type="containsText" dxfId="3667" priority="620" operator="containsText" text="Alto">
      <formula>NOT(ISERROR(SEARCH("Alto",N20)))</formula>
    </cfRule>
    <cfRule type="containsText" dxfId="3666" priority="621" operator="containsText" text="Bajo">
      <formula>NOT(ISERROR(SEARCH("Bajo",N20)))</formula>
    </cfRule>
    <cfRule type="containsText" dxfId="3665" priority="622" operator="containsText" text="Moderado">
      <formula>NOT(ISERROR(SEARCH("Moderado",N20)))</formula>
    </cfRule>
    <cfRule type="containsText" dxfId="3664" priority="623" operator="containsText" text="Extremo">
      <formula>NOT(ISERROR(SEARCH("Extremo",N20)))</formula>
    </cfRule>
  </conditionalFormatting>
  <conditionalFormatting sqref="Y10:Y14 Y20:Y34">
    <cfRule type="containsText" dxfId="3663" priority="613" operator="containsText" text="Muy Alta">
      <formula>NOT(ISERROR(SEARCH("Muy Alta",Y10)))</formula>
    </cfRule>
    <cfRule type="containsText" dxfId="3662" priority="614" operator="containsText" text="Alta">
      <formula>NOT(ISERROR(SEARCH("Alta",Y10)))</formula>
    </cfRule>
    <cfRule type="containsText" dxfId="3661" priority="615" operator="containsText" text="Media">
      <formula>NOT(ISERROR(SEARCH("Media",Y10)))</formula>
    </cfRule>
    <cfRule type="containsText" dxfId="3660" priority="616" operator="containsText" text="Muy Baja">
      <formula>NOT(ISERROR(SEARCH("Muy Baja",Y10)))</formula>
    </cfRule>
    <cfRule type="containsText" dxfId="3659" priority="617" operator="containsText" text="Baja">
      <formula>NOT(ISERROR(SEARCH("Baja",Y10)))</formula>
    </cfRule>
    <cfRule type="containsText" dxfId="3658" priority="618" operator="containsText" text="Muy Baja">
      <formula>NOT(ISERROR(SEARCH("Muy Baja",Y10)))</formula>
    </cfRule>
  </conditionalFormatting>
  <conditionalFormatting sqref="AC10:AC14 AC20:AC34">
    <cfRule type="containsText" dxfId="3657" priority="608" operator="containsText" text="Catastrófico">
      <formula>NOT(ISERROR(SEARCH("Catastrófico",AC10)))</formula>
    </cfRule>
    <cfRule type="containsText" dxfId="3656" priority="609" operator="containsText" text="Mayor">
      <formula>NOT(ISERROR(SEARCH("Mayor",AC10)))</formula>
    </cfRule>
    <cfRule type="containsText" dxfId="3655" priority="610" operator="containsText" text="Moderado">
      <formula>NOT(ISERROR(SEARCH("Moderado",AC10)))</formula>
    </cfRule>
    <cfRule type="containsText" dxfId="3654" priority="611" operator="containsText" text="Menor">
      <formula>NOT(ISERROR(SEARCH("Menor",AC10)))</formula>
    </cfRule>
    <cfRule type="containsText" dxfId="3653" priority="612" operator="containsText" text="Leve">
      <formula>NOT(ISERROR(SEARCH("Leve",AC10)))</formula>
    </cfRule>
  </conditionalFormatting>
  <conditionalFormatting sqref="AA10:AA14 AA20:AA34">
    <cfRule type="containsText" dxfId="3652" priority="603" operator="containsText" text="Muy Alta">
      <formula>NOT(ISERROR(SEARCH("Muy Alta",AA10)))</formula>
    </cfRule>
    <cfRule type="containsText" dxfId="3651" priority="604" operator="containsText" text="Alta">
      <formula>NOT(ISERROR(SEARCH("Alta",AA10)))</formula>
    </cfRule>
    <cfRule type="containsText" dxfId="3650" priority="605" operator="containsText" text="Media">
      <formula>NOT(ISERROR(SEARCH("Media",AA10)))</formula>
    </cfRule>
    <cfRule type="containsText" dxfId="3649" priority="606" operator="containsText" text="Baja">
      <formula>NOT(ISERROR(SEARCH("Baja",AA10)))</formula>
    </cfRule>
    <cfRule type="containsText" dxfId="3648" priority="607" operator="containsText" text="Muy Baja">
      <formula>NOT(ISERROR(SEARCH("Muy Baja",AA10)))</formula>
    </cfRule>
  </conditionalFormatting>
  <conditionalFormatting sqref="AE10:AE14 AE20:AE34">
    <cfRule type="containsText" dxfId="3647" priority="598" operator="containsText" text="Catastrófico">
      <formula>NOT(ISERROR(SEARCH("Catastrófico",AE10)))</formula>
    </cfRule>
    <cfRule type="containsText" dxfId="3646" priority="599" operator="containsText" text="Moderado">
      <formula>NOT(ISERROR(SEARCH("Moderado",AE10)))</formula>
    </cfRule>
    <cfRule type="containsText" dxfId="3645" priority="600" operator="containsText" text="Menor">
      <formula>NOT(ISERROR(SEARCH("Menor",AE10)))</formula>
    </cfRule>
    <cfRule type="containsText" dxfId="3644" priority="601" operator="containsText" text="Leve">
      <formula>NOT(ISERROR(SEARCH("Leve",AE10)))</formula>
    </cfRule>
    <cfRule type="containsText" dxfId="3643" priority="602" operator="containsText" text="Mayor">
      <formula>NOT(ISERROR(SEARCH("Mayor",AE10)))</formula>
    </cfRule>
  </conditionalFormatting>
  <conditionalFormatting sqref="I20 I40 I45 I30">
    <cfRule type="containsText" dxfId="3642" priority="577" operator="containsText" text="Muy Baja">
      <formula>NOT(ISERROR(SEARCH("Muy Baja",I20)))</formula>
    </cfRule>
    <cfRule type="containsText" dxfId="3641" priority="578" operator="containsText" text="Baja">
      <formula>NOT(ISERROR(SEARCH("Baja",I20)))</formula>
    </cfRule>
    <cfRule type="containsText" dxfId="3640" priority="580" operator="containsText" text="Muy Alta">
      <formula>NOT(ISERROR(SEARCH("Muy Alta",I20)))</formula>
    </cfRule>
    <cfRule type="containsText" dxfId="3639" priority="581" operator="containsText" text="Alta">
      <formula>NOT(ISERROR(SEARCH("Alta",I20)))</formula>
    </cfRule>
    <cfRule type="containsText" dxfId="3638" priority="582" operator="containsText" text="Media">
      <formula>NOT(ISERROR(SEARCH("Media",I20)))</formula>
    </cfRule>
    <cfRule type="containsText" dxfId="3637" priority="583" operator="containsText" text="Media">
      <formula>NOT(ISERROR(SEARCH("Media",I20)))</formula>
    </cfRule>
    <cfRule type="containsText" dxfId="3636" priority="584" operator="containsText" text="Media">
      <formula>NOT(ISERROR(SEARCH("Media",I20)))</formula>
    </cfRule>
    <cfRule type="containsText" dxfId="3635" priority="585" operator="containsText" text="Muy Baja">
      <formula>NOT(ISERROR(SEARCH("Muy Baja",I20)))</formula>
    </cfRule>
    <cfRule type="containsText" dxfId="3634" priority="586" operator="containsText" text="Baja">
      <formula>NOT(ISERROR(SEARCH("Baja",I20)))</formula>
    </cfRule>
    <cfRule type="containsText" dxfId="3633" priority="587" operator="containsText" text="Muy Baja">
      <formula>NOT(ISERROR(SEARCH("Muy Baja",I20)))</formula>
    </cfRule>
    <cfRule type="containsText" dxfId="3632" priority="588" operator="containsText" text="Muy Baja">
      <formula>NOT(ISERROR(SEARCH("Muy Baja",I20)))</formula>
    </cfRule>
    <cfRule type="containsText" dxfId="3631" priority="589" operator="containsText" text="Muy Baja">
      <formula>NOT(ISERROR(SEARCH("Muy Baja",I20)))</formula>
    </cfRule>
    <cfRule type="containsText" dxfId="3630" priority="590" operator="containsText" text="Muy Baja'Tabla probabilidad'!">
      <formula>NOT(ISERROR(SEARCH("Muy Baja'Tabla probabilidad'!",I20)))</formula>
    </cfRule>
    <cfRule type="containsText" dxfId="3629" priority="591" operator="containsText" text="Muy bajo">
      <formula>NOT(ISERROR(SEARCH("Muy bajo",I20)))</formula>
    </cfRule>
    <cfRule type="containsText" dxfId="3628" priority="592" operator="containsText" text="Alta">
      <formula>NOT(ISERROR(SEARCH("Alta",I20)))</formula>
    </cfRule>
    <cfRule type="containsText" dxfId="3627" priority="593" operator="containsText" text="Media">
      <formula>NOT(ISERROR(SEARCH("Media",I20)))</formula>
    </cfRule>
    <cfRule type="containsText" dxfId="3626" priority="594" operator="containsText" text="Baja">
      <formula>NOT(ISERROR(SEARCH("Baja",I20)))</formula>
    </cfRule>
    <cfRule type="containsText" dxfId="3625" priority="595" operator="containsText" text="Muy baja">
      <formula>NOT(ISERROR(SEARCH("Muy baja",I20)))</formula>
    </cfRule>
    <cfRule type="cellIs" dxfId="3624" priority="596" operator="between">
      <formula>1</formula>
      <formula>2</formula>
    </cfRule>
    <cfRule type="cellIs" dxfId="3623" priority="597" operator="between">
      <formula>0</formula>
      <formula>2</formula>
    </cfRule>
  </conditionalFormatting>
  <conditionalFormatting sqref="I20 I40 I45 I30">
    <cfRule type="containsText" dxfId="3622" priority="579" operator="containsText" text="Muy Alta">
      <formula>NOT(ISERROR(SEARCH("Muy Alta",I20)))</formula>
    </cfRule>
  </conditionalFormatting>
  <conditionalFormatting sqref="AG20">
    <cfRule type="containsText" dxfId="3621" priority="568" operator="containsText" text="Extremo">
      <formula>NOT(ISERROR(SEARCH("Extremo",AG20)))</formula>
    </cfRule>
    <cfRule type="containsText" dxfId="3620" priority="569" operator="containsText" text="Alto">
      <formula>NOT(ISERROR(SEARCH("Alto",AG20)))</formula>
    </cfRule>
    <cfRule type="containsText" dxfId="3619" priority="570" operator="containsText" text="Moderado">
      <formula>NOT(ISERROR(SEARCH("Moderado",AG20)))</formula>
    </cfRule>
    <cfRule type="containsText" dxfId="3618" priority="571" operator="containsText" text="Menor">
      <formula>NOT(ISERROR(SEARCH("Menor",AG20)))</formula>
    </cfRule>
    <cfRule type="containsText" dxfId="3617" priority="572" operator="containsText" text="Bajo">
      <formula>NOT(ISERROR(SEARCH("Bajo",AG20)))</formula>
    </cfRule>
    <cfRule type="containsText" dxfId="3616" priority="573" operator="containsText" text="Moderado">
      <formula>NOT(ISERROR(SEARCH("Moderado",AG20)))</formula>
    </cfRule>
    <cfRule type="containsText" dxfId="3615" priority="574" operator="containsText" text="Extremo">
      <formula>NOT(ISERROR(SEARCH("Extremo",AG20)))</formula>
    </cfRule>
    <cfRule type="containsText" dxfId="3614" priority="575" operator="containsText" text="Baja">
      <formula>NOT(ISERROR(SEARCH("Baja",AG20)))</formula>
    </cfRule>
    <cfRule type="containsText" dxfId="3613" priority="576" operator="containsText" text="Alto">
      <formula>NOT(ISERROR(SEARCH("Alto",AG20)))</formula>
    </cfRule>
  </conditionalFormatting>
  <conditionalFormatting sqref="AG30">
    <cfRule type="containsText" dxfId="3612" priority="559" operator="containsText" text="Extremo">
      <formula>NOT(ISERROR(SEARCH("Extremo",AG30)))</formula>
    </cfRule>
    <cfRule type="containsText" dxfId="3611" priority="560" operator="containsText" text="Alto">
      <formula>NOT(ISERROR(SEARCH("Alto",AG30)))</formula>
    </cfRule>
    <cfRule type="containsText" dxfId="3610" priority="561" operator="containsText" text="Moderado">
      <formula>NOT(ISERROR(SEARCH("Moderado",AG30)))</formula>
    </cfRule>
    <cfRule type="containsText" dxfId="3609" priority="562" operator="containsText" text="Menor">
      <formula>NOT(ISERROR(SEARCH("Menor",AG30)))</formula>
    </cfRule>
    <cfRule type="containsText" dxfId="3608" priority="563" operator="containsText" text="Bajo">
      <formula>NOT(ISERROR(SEARCH("Bajo",AG30)))</formula>
    </cfRule>
    <cfRule type="containsText" dxfId="3607" priority="564" operator="containsText" text="Moderado">
      <formula>NOT(ISERROR(SEARCH("Moderado",AG30)))</formula>
    </cfRule>
    <cfRule type="containsText" dxfId="3606" priority="565" operator="containsText" text="Extremo">
      <formula>NOT(ISERROR(SEARCH("Extremo",AG30)))</formula>
    </cfRule>
    <cfRule type="containsText" dxfId="3605" priority="566" operator="containsText" text="Baja">
      <formula>NOT(ISERROR(SEARCH("Baja",AG30)))</formula>
    </cfRule>
    <cfRule type="containsText" dxfId="3604" priority="567" operator="containsText" text="Alto">
      <formula>NOT(ISERROR(SEARCH("Alto",AG30)))</formula>
    </cfRule>
  </conditionalFormatting>
  <conditionalFormatting sqref="Y40:Y44">
    <cfRule type="containsText" dxfId="3603" priority="553" operator="containsText" text="Muy Alta">
      <formula>NOT(ISERROR(SEARCH("Muy Alta",Y40)))</formula>
    </cfRule>
    <cfRule type="containsText" dxfId="3602" priority="554" operator="containsText" text="Alta">
      <formula>NOT(ISERROR(SEARCH("Alta",Y40)))</formula>
    </cfRule>
    <cfRule type="containsText" dxfId="3601" priority="555" operator="containsText" text="Media">
      <formula>NOT(ISERROR(SEARCH("Media",Y40)))</formula>
    </cfRule>
    <cfRule type="containsText" dxfId="3600" priority="556" operator="containsText" text="Muy Baja">
      <formula>NOT(ISERROR(SEARCH("Muy Baja",Y40)))</formula>
    </cfRule>
    <cfRule type="containsText" dxfId="3599" priority="557" operator="containsText" text="Baja">
      <formula>NOT(ISERROR(SEARCH("Baja",Y40)))</formula>
    </cfRule>
    <cfRule type="containsText" dxfId="3598" priority="558" operator="containsText" text="Muy Baja">
      <formula>NOT(ISERROR(SEARCH("Muy Baja",Y40)))</formula>
    </cfRule>
  </conditionalFormatting>
  <conditionalFormatting sqref="AC40:AC44">
    <cfRule type="containsText" dxfId="3597" priority="548" operator="containsText" text="Catastrófico">
      <formula>NOT(ISERROR(SEARCH("Catastrófico",AC40)))</formula>
    </cfRule>
    <cfRule type="containsText" dxfId="3596" priority="549" operator="containsText" text="Mayor">
      <formula>NOT(ISERROR(SEARCH("Mayor",AC40)))</formula>
    </cfRule>
    <cfRule type="containsText" dxfId="3595" priority="550" operator="containsText" text="Moderado">
      <formula>NOT(ISERROR(SEARCH("Moderado",AC40)))</formula>
    </cfRule>
    <cfRule type="containsText" dxfId="3594" priority="551" operator="containsText" text="Menor">
      <formula>NOT(ISERROR(SEARCH("Menor",AC40)))</formula>
    </cfRule>
    <cfRule type="containsText" dxfId="3593" priority="552" operator="containsText" text="Leve">
      <formula>NOT(ISERROR(SEARCH("Leve",AC40)))</formula>
    </cfRule>
  </conditionalFormatting>
  <conditionalFormatting sqref="AG40">
    <cfRule type="containsText" dxfId="3592" priority="539" operator="containsText" text="Extremo">
      <formula>NOT(ISERROR(SEARCH("Extremo",AG40)))</formula>
    </cfRule>
    <cfRule type="containsText" dxfId="3591" priority="540" operator="containsText" text="Alto">
      <formula>NOT(ISERROR(SEARCH("Alto",AG40)))</formula>
    </cfRule>
    <cfRule type="containsText" dxfId="3590" priority="541" operator="containsText" text="Moderado">
      <formula>NOT(ISERROR(SEARCH("Moderado",AG40)))</formula>
    </cfRule>
    <cfRule type="containsText" dxfId="3589" priority="542" operator="containsText" text="Menor">
      <formula>NOT(ISERROR(SEARCH("Menor",AG40)))</formula>
    </cfRule>
    <cfRule type="containsText" dxfId="3588" priority="543" operator="containsText" text="Bajo">
      <formula>NOT(ISERROR(SEARCH("Bajo",AG40)))</formula>
    </cfRule>
    <cfRule type="containsText" dxfId="3587" priority="544" operator="containsText" text="Moderado">
      <formula>NOT(ISERROR(SEARCH("Moderado",AG40)))</formula>
    </cfRule>
    <cfRule type="containsText" dxfId="3586" priority="545" operator="containsText" text="Extremo">
      <formula>NOT(ISERROR(SEARCH("Extremo",AG40)))</formula>
    </cfRule>
    <cfRule type="containsText" dxfId="3585" priority="546" operator="containsText" text="Baja">
      <formula>NOT(ISERROR(SEARCH("Baja",AG40)))</formula>
    </cfRule>
    <cfRule type="containsText" dxfId="3584" priority="547" operator="containsText" text="Alto">
      <formula>NOT(ISERROR(SEARCH("Alto",AG40)))</formula>
    </cfRule>
  </conditionalFormatting>
  <conditionalFormatting sqref="AA40:AA44">
    <cfRule type="containsText" dxfId="3583" priority="534" operator="containsText" text="Muy Alta">
      <formula>NOT(ISERROR(SEARCH("Muy Alta",AA40)))</formula>
    </cfRule>
    <cfRule type="containsText" dxfId="3582" priority="535" operator="containsText" text="Alta">
      <formula>NOT(ISERROR(SEARCH("Alta",AA40)))</formula>
    </cfRule>
    <cfRule type="containsText" dxfId="3581" priority="536" operator="containsText" text="Media">
      <formula>NOT(ISERROR(SEARCH("Media",AA40)))</formula>
    </cfRule>
    <cfRule type="containsText" dxfId="3580" priority="537" operator="containsText" text="Baja">
      <formula>NOT(ISERROR(SEARCH("Baja",AA40)))</formula>
    </cfRule>
    <cfRule type="containsText" dxfId="3579" priority="538" operator="containsText" text="Muy Baja">
      <formula>NOT(ISERROR(SEARCH("Muy Baja",AA40)))</formula>
    </cfRule>
  </conditionalFormatting>
  <conditionalFormatting sqref="AE40:AE44">
    <cfRule type="containsText" dxfId="3578" priority="529" operator="containsText" text="Catastrófico">
      <formula>NOT(ISERROR(SEARCH("Catastrófico",AE40)))</formula>
    </cfRule>
    <cfRule type="containsText" dxfId="3577" priority="530" operator="containsText" text="Moderado">
      <formula>NOT(ISERROR(SEARCH("Moderado",AE40)))</formula>
    </cfRule>
    <cfRule type="containsText" dxfId="3576" priority="531" operator="containsText" text="Menor">
      <formula>NOT(ISERROR(SEARCH("Menor",AE40)))</formula>
    </cfRule>
    <cfRule type="containsText" dxfId="3575" priority="532" operator="containsText" text="Leve">
      <formula>NOT(ISERROR(SEARCH("Leve",AE40)))</formula>
    </cfRule>
    <cfRule type="containsText" dxfId="3574" priority="533" operator="containsText" text="Mayor">
      <formula>NOT(ISERROR(SEARCH("Mayor",AE40)))</formula>
    </cfRule>
  </conditionalFormatting>
  <conditionalFormatting sqref="Y45:Y49">
    <cfRule type="containsText" dxfId="3573" priority="523" operator="containsText" text="Muy Alta">
      <formula>NOT(ISERROR(SEARCH("Muy Alta",Y45)))</formula>
    </cfRule>
    <cfRule type="containsText" dxfId="3572" priority="524" operator="containsText" text="Alta">
      <formula>NOT(ISERROR(SEARCH("Alta",Y45)))</formula>
    </cfRule>
    <cfRule type="containsText" dxfId="3571" priority="525" operator="containsText" text="Media">
      <formula>NOT(ISERROR(SEARCH("Media",Y45)))</formula>
    </cfRule>
    <cfRule type="containsText" dxfId="3570" priority="526" operator="containsText" text="Muy Baja">
      <formula>NOT(ISERROR(SEARCH("Muy Baja",Y45)))</formula>
    </cfRule>
    <cfRule type="containsText" dxfId="3569" priority="527" operator="containsText" text="Baja">
      <formula>NOT(ISERROR(SEARCH("Baja",Y45)))</formula>
    </cfRule>
    <cfRule type="containsText" dxfId="3568" priority="528" operator="containsText" text="Muy Baja">
      <formula>NOT(ISERROR(SEARCH("Muy Baja",Y45)))</formula>
    </cfRule>
  </conditionalFormatting>
  <conditionalFormatting sqref="AC45:AC49">
    <cfRule type="containsText" dxfId="3567" priority="518" operator="containsText" text="Catastrófico">
      <formula>NOT(ISERROR(SEARCH("Catastrófico",AC45)))</formula>
    </cfRule>
    <cfRule type="containsText" dxfId="3566" priority="519" operator="containsText" text="Mayor">
      <formula>NOT(ISERROR(SEARCH("Mayor",AC45)))</formula>
    </cfRule>
    <cfRule type="containsText" dxfId="3565" priority="520" operator="containsText" text="Moderado">
      <formula>NOT(ISERROR(SEARCH("Moderado",AC45)))</formula>
    </cfRule>
    <cfRule type="containsText" dxfId="3564" priority="521" operator="containsText" text="Menor">
      <formula>NOT(ISERROR(SEARCH("Menor",AC45)))</formula>
    </cfRule>
    <cfRule type="containsText" dxfId="3563" priority="522" operator="containsText" text="Leve">
      <formula>NOT(ISERROR(SEARCH("Leve",AC45)))</formula>
    </cfRule>
  </conditionalFormatting>
  <conditionalFormatting sqref="AG45">
    <cfRule type="containsText" dxfId="3562" priority="509" operator="containsText" text="Extremo">
      <formula>NOT(ISERROR(SEARCH("Extremo",AG45)))</formula>
    </cfRule>
    <cfRule type="containsText" dxfId="3561" priority="510" operator="containsText" text="Alto">
      <formula>NOT(ISERROR(SEARCH("Alto",AG45)))</formula>
    </cfRule>
    <cfRule type="containsText" dxfId="3560" priority="511" operator="containsText" text="Moderado">
      <formula>NOT(ISERROR(SEARCH("Moderado",AG45)))</formula>
    </cfRule>
    <cfRule type="containsText" dxfId="3559" priority="512" operator="containsText" text="Menor">
      <formula>NOT(ISERROR(SEARCH("Menor",AG45)))</formula>
    </cfRule>
    <cfRule type="containsText" dxfId="3558" priority="513" operator="containsText" text="Bajo">
      <formula>NOT(ISERROR(SEARCH("Bajo",AG45)))</formula>
    </cfRule>
    <cfRule type="containsText" dxfId="3557" priority="514" operator="containsText" text="Moderado">
      <formula>NOT(ISERROR(SEARCH("Moderado",AG45)))</formula>
    </cfRule>
    <cfRule type="containsText" dxfId="3556" priority="515" operator="containsText" text="Extremo">
      <formula>NOT(ISERROR(SEARCH("Extremo",AG45)))</formula>
    </cfRule>
    <cfRule type="containsText" dxfId="3555" priority="516" operator="containsText" text="Baja">
      <formula>NOT(ISERROR(SEARCH("Baja",AG45)))</formula>
    </cfRule>
    <cfRule type="containsText" dxfId="3554" priority="517" operator="containsText" text="Alto">
      <formula>NOT(ISERROR(SEARCH("Alto",AG45)))</formula>
    </cfRule>
  </conditionalFormatting>
  <conditionalFormatting sqref="AA45:AA49">
    <cfRule type="containsText" dxfId="3553" priority="504" operator="containsText" text="Muy Alta">
      <formula>NOT(ISERROR(SEARCH("Muy Alta",AA45)))</formula>
    </cfRule>
    <cfRule type="containsText" dxfId="3552" priority="505" operator="containsText" text="Alta">
      <formula>NOT(ISERROR(SEARCH("Alta",AA45)))</formula>
    </cfRule>
    <cfRule type="containsText" dxfId="3551" priority="506" operator="containsText" text="Media">
      <formula>NOT(ISERROR(SEARCH("Media",AA45)))</formula>
    </cfRule>
    <cfRule type="containsText" dxfId="3550" priority="507" operator="containsText" text="Baja">
      <formula>NOT(ISERROR(SEARCH("Baja",AA45)))</formula>
    </cfRule>
    <cfRule type="containsText" dxfId="3549" priority="508" operator="containsText" text="Muy Baja">
      <formula>NOT(ISERROR(SEARCH("Muy Baja",AA45)))</formula>
    </cfRule>
  </conditionalFormatting>
  <conditionalFormatting sqref="AE45:AE49">
    <cfRule type="containsText" dxfId="3548" priority="499" operator="containsText" text="Catastrófico">
      <formula>NOT(ISERROR(SEARCH("Catastrófico",AE45)))</formula>
    </cfRule>
    <cfRule type="containsText" dxfId="3547" priority="500" operator="containsText" text="Moderado">
      <formula>NOT(ISERROR(SEARCH("Moderado",AE45)))</formula>
    </cfRule>
    <cfRule type="containsText" dxfId="3546" priority="501" operator="containsText" text="Menor">
      <formula>NOT(ISERROR(SEARCH("Menor",AE45)))</formula>
    </cfRule>
    <cfRule type="containsText" dxfId="3545" priority="502" operator="containsText" text="Leve">
      <formula>NOT(ISERROR(SEARCH("Leve",AE45)))</formula>
    </cfRule>
    <cfRule type="containsText" dxfId="3544" priority="503" operator="containsText" text="Mayor">
      <formula>NOT(ISERROR(SEARCH("Mayor",AE45)))</formula>
    </cfRule>
  </conditionalFormatting>
  <conditionalFormatting sqref="N50 N55">
    <cfRule type="containsText" dxfId="3543" priority="494" operator="containsText" text="Extremo">
      <formula>NOT(ISERROR(SEARCH("Extremo",N50)))</formula>
    </cfRule>
    <cfRule type="containsText" dxfId="3542" priority="495" operator="containsText" text="Alto">
      <formula>NOT(ISERROR(SEARCH("Alto",N50)))</formula>
    </cfRule>
    <cfRule type="containsText" dxfId="3541" priority="496" operator="containsText" text="Bajo">
      <formula>NOT(ISERROR(SEARCH("Bajo",N50)))</formula>
    </cfRule>
    <cfRule type="containsText" dxfId="3540" priority="497" operator="containsText" text="Moderado">
      <formula>NOT(ISERROR(SEARCH("Moderado",N50)))</formula>
    </cfRule>
    <cfRule type="containsText" dxfId="3539" priority="498" operator="containsText" text="Extremo">
      <formula>NOT(ISERROR(SEARCH("Extremo",N50)))</formula>
    </cfRule>
  </conditionalFormatting>
  <conditionalFormatting sqref="I50 I55">
    <cfRule type="containsText" dxfId="3538" priority="473" operator="containsText" text="Muy Baja">
      <formula>NOT(ISERROR(SEARCH("Muy Baja",I50)))</formula>
    </cfRule>
    <cfRule type="containsText" dxfId="3537" priority="474" operator="containsText" text="Baja">
      <formula>NOT(ISERROR(SEARCH("Baja",I50)))</formula>
    </cfRule>
    <cfRule type="containsText" dxfId="3536" priority="476" operator="containsText" text="Muy Alta">
      <formula>NOT(ISERROR(SEARCH("Muy Alta",I50)))</formula>
    </cfRule>
    <cfRule type="containsText" dxfId="3535" priority="477" operator="containsText" text="Alta">
      <formula>NOT(ISERROR(SEARCH("Alta",I50)))</formula>
    </cfRule>
    <cfRule type="containsText" dxfId="3534" priority="478" operator="containsText" text="Media">
      <formula>NOT(ISERROR(SEARCH("Media",I50)))</formula>
    </cfRule>
    <cfRule type="containsText" dxfId="3533" priority="479" operator="containsText" text="Media">
      <formula>NOT(ISERROR(SEARCH("Media",I50)))</formula>
    </cfRule>
    <cfRule type="containsText" dxfId="3532" priority="480" operator="containsText" text="Media">
      <formula>NOT(ISERROR(SEARCH("Media",I50)))</formula>
    </cfRule>
    <cfRule type="containsText" dxfId="3531" priority="481" operator="containsText" text="Muy Baja">
      <formula>NOT(ISERROR(SEARCH("Muy Baja",I50)))</formula>
    </cfRule>
    <cfRule type="containsText" dxfId="3530" priority="482" operator="containsText" text="Baja">
      <formula>NOT(ISERROR(SEARCH("Baja",I50)))</formula>
    </cfRule>
    <cfRule type="containsText" dxfId="3529" priority="483" operator="containsText" text="Muy Baja">
      <formula>NOT(ISERROR(SEARCH("Muy Baja",I50)))</formula>
    </cfRule>
    <cfRule type="containsText" dxfId="3528" priority="484" operator="containsText" text="Muy Baja">
      <formula>NOT(ISERROR(SEARCH("Muy Baja",I50)))</formula>
    </cfRule>
    <cfRule type="containsText" dxfId="3527" priority="485" operator="containsText" text="Muy Baja">
      <formula>NOT(ISERROR(SEARCH("Muy Baja",I50)))</formula>
    </cfRule>
    <cfRule type="containsText" dxfId="3526" priority="486" operator="containsText" text="Muy Baja'Tabla probabilidad'!">
      <formula>NOT(ISERROR(SEARCH("Muy Baja'Tabla probabilidad'!",I50)))</formula>
    </cfRule>
    <cfRule type="containsText" dxfId="3525" priority="487" operator="containsText" text="Muy bajo">
      <formula>NOT(ISERROR(SEARCH("Muy bajo",I50)))</formula>
    </cfRule>
    <cfRule type="containsText" dxfId="3524" priority="488" operator="containsText" text="Alta">
      <formula>NOT(ISERROR(SEARCH("Alta",I50)))</formula>
    </cfRule>
    <cfRule type="containsText" dxfId="3523" priority="489" operator="containsText" text="Media">
      <formula>NOT(ISERROR(SEARCH("Media",I50)))</formula>
    </cfRule>
    <cfRule type="containsText" dxfId="3522" priority="490" operator="containsText" text="Baja">
      <formula>NOT(ISERROR(SEARCH("Baja",I50)))</formula>
    </cfRule>
    <cfRule type="containsText" dxfId="3521" priority="491" operator="containsText" text="Muy baja">
      <formula>NOT(ISERROR(SEARCH("Muy baja",I50)))</formula>
    </cfRule>
    <cfRule type="cellIs" dxfId="3520" priority="492" operator="between">
      <formula>1</formula>
      <formula>2</formula>
    </cfRule>
    <cfRule type="cellIs" dxfId="3519" priority="493" operator="between">
      <formula>0</formula>
      <formula>2</formula>
    </cfRule>
  </conditionalFormatting>
  <conditionalFormatting sqref="I50 I55">
    <cfRule type="containsText" dxfId="3518" priority="475" operator="containsText" text="Muy Alta">
      <formula>NOT(ISERROR(SEARCH("Muy Alta",I50)))</formula>
    </cfRule>
  </conditionalFormatting>
  <conditionalFormatting sqref="Y50:Y54">
    <cfRule type="containsText" dxfId="3517" priority="467" operator="containsText" text="Muy Alta">
      <formula>NOT(ISERROR(SEARCH("Muy Alta",Y50)))</formula>
    </cfRule>
    <cfRule type="containsText" dxfId="3516" priority="468" operator="containsText" text="Alta">
      <formula>NOT(ISERROR(SEARCH("Alta",Y50)))</formula>
    </cfRule>
    <cfRule type="containsText" dxfId="3515" priority="469" operator="containsText" text="Media">
      <formula>NOT(ISERROR(SEARCH("Media",Y50)))</formula>
    </cfRule>
    <cfRule type="containsText" dxfId="3514" priority="470" operator="containsText" text="Muy Baja">
      <formula>NOT(ISERROR(SEARCH("Muy Baja",Y50)))</formula>
    </cfRule>
    <cfRule type="containsText" dxfId="3513" priority="471" operator="containsText" text="Baja">
      <formula>NOT(ISERROR(SEARCH("Baja",Y50)))</formula>
    </cfRule>
    <cfRule type="containsText" dxfId="3512" priority="472" operator="containsText" text="Muy Baja">
      <formula>NOT(ISERROR(SEARCH("Muy Baja",Y50)))</formula>
    </cfRule>
  </conditionalFormatting>
  <conditionalFormatting sqref="AC50:AC54">
    <cfRule type="containsText" dxfId="3511" priority="462" operator="containsText" text="Catastrófico">
      <formula>NOT(ISERROR(SEARCH("Catastrófico",AC50)))</formula>
    </cfRule>
    <cfRule type="containsText" dxfId="3510" priority="463" operator="containsText" text="Mayor">
      <formula>NOT(ISERROR(SEARCH("Mayor",AC50)))</formula>
    </cfRule>
    <cfRule type="containsText" dxfId="3509" priority="464" operator="containsText" text="Moderado">
      <formula>NOT(ISERROR(SEARCH("Moderado",AC50)))</formula>
    </cfRule>
    <cfRule type="containsText" dxfId="3508" priority="465" operator="containsText" text="Menor">
      <formula>NOT(ISERROR(SEARCH("Menor",AC50)))</formula>
    </cfRule>
    <cfRule type="containsText" dxfId="3507" priority="466" operator="containsText" text="Leve">
      <formula>NOT(ISERROR(SEARCH("Leve",AC50)))</formula>
    </cfRule>
  </conditionalFormatting>
  <conditionalFormatting sqref="AG50">
    <cfRule type="containsText" dxfId="3506" priority="453" operator="containsText" text="Extremo">
      <formula>NOT(ISERROR(SEARCH("Extremo",AG50)))</formula>
    </cfRule>
    <cfRule type="containsText" dxfId="3505" priority="454" operator="containsText" text="Alto">
      <formula>NOT(ISERROR(SEARCH("Alto",AG50)))</formula>
    </cfRule>
    <cfRule type="containsText" dxfId="3504" priority="455" operator="containsText" text="Moderado">
      <formula>NOT(ISERROR(SEARCH("Moderado",AG50)))</formula>
    </cfRule>
    <cfRule type="containsText" dxfId="3503" priority="456" operator="containsText" text="Menor">
      <formula>NOT(ISERROR(SEARCH("Menor",AG50)))</formula>
    </cfRule>
    <cfRule type="containsText" dxfId="3502" priority="457" operator="containsText" text="Bajo">
      <formula>NOT(ISERROR(SEARCH("Bajo",AG50)))</formula>
    </cfRule>
    <cfRule type="containsText" dxfId="3501" priority="458" operator="containsText" text="Moderado">
      <formula>NOT(ISERROR(SEARCH("Moderado",AG50)))</formula>
    </cfRule>
    <cfRule type="containsText" dxfId="3500" priority="459" operator="containsText" text="Extremo">
      <formula>NOT(ISERROR(SEARCH("Extremo",AG50)))</formula>
    </cfRule>
    <cfRule type="containsText" dxfId="3499" priority="460" operator="containsText" text="Baja">
      <formula>NOT(ISERROR(SEARCH("Baja",AG50)))</formula>
    </cfRule>
    <cfRule type="containsText" dxfId="3498" priority="461" operator="containsText" text="Alto">
      <formula>NOT(ISERROR(SEARCH("Alto",AG50)))</formula>
    </cfRule>
  </conditionalFormatting>
  <conditionalFormatting sqref="AA50:AA54">
    <cfRule type="containsText" dxfId="3497" priority="448" operator="containsText" text="Muy Alta">
      <formula>NOT(ISERROR(SEARCH("Muy Alta",AA50)))</formula>
    </cfRule>
    <cfRule type="containsText" dxfId="3496" priority="449" operator="containsText" text="Alta">
      <formula>NOT(ISERROR(SEARCH("Alta",AA50)))</formula>
    </cfRule>
    <cfRule type="containsText" dxfId="3495" priority="450" operator="containsText" text="Media">
      <formula>NOT(ISERROR(SEARCH("Media",AA50)))</formula>
    </cfRule>
    <cfRule type="containsText" dxfId="3494" priority="451" operator="containsText" text="Baja">
      <formula>NOT(ISERROR(SEARCH("Baja",AA50)))</formula>
    </cfRule>
    <cfRule type="containsText" dxfId="3493" priority="452" operator="containsText" text="Muy Baja">
      <formula>NOT(ISERROR(SEARCH("Muy Baja",AA50)))</formula>
    </cfRule>
  </conditionalFormatting>
  <conditionalFormatting sqref="AE50:AE54">
    <cfRule type="containsText" dxfId="3492" priority="443" operator="containsText" text="Catastrófico">
      <formula>NOT(ISERROR(SEARCH("Catastrófico",AE50)))</formula>
    </cfRule>
    <cfRule type="containsText" dxfId="3491" priority="444" operator="containsText" text="Moderado">
      <formula>NOT(ISERROR(SEARCH("Moderado",AE50)))</formula>
    </cfRule>
    <cfRule type="containsText" dxfId="3490" priority="445" operator="containsText" text="Menor">
      <formula>NOT(ISERROR(SEARCH("Menor",AE50)))</formula>
    </cfRule>
    <cfRule type="containsText" dxfId="3489" priority="446" operator="containsText" text="Leve">
      <formula>NOT(ISERROR(SEARCH("Leve",AE50)))</formula>
    </cfRule>
    <cfRule type="containsText" dxfId="3488" priority="447" operator="containsText" text="Mayor">
      <formula>NOT(ISERROR(SEARCH("Mayor",AE50)))</formula>
    </cfRule>
  </conditionalFormatting>
  <conditionalFormatting sqref="Y55:Y59">
    <cfRule type="containsText" dxfId="3487" priority="437" operator="containsText" text="Muy Alta">
      <formula>NOT(ISERROR(SEARCH("Muy Alta",Y55)))</formula>
    </cfRule>
    <cfRule type="containsText" dxfId="3486" priority="438" operator="containsText" text="Alta">
      <formula>NOT(ISERROR(SEARCH("Alta",Y55)))</formula>
    </cfRule>
    <cfRule type="containsText" dxfId="3485" priority="439" operator="containsText" text="Media">
      <formula>NOT(ISERROR(SEARCH("Media",Y55)))</formula>
    </cfRule>
    <cfRule type="containsText" dxfId="3484" priority="440" operator="containsText" text="Muy Baja">
      <formula>NOT(ISERROR(SEARCH("Muy Baja",Y55)))</formula>
    </cfRule>
    <cfRule type="containsText" dxfId="3483" priority="441" operator="containsText" text="Baja">
      <formula>NOT(ISERROR(SEARCH("Baja",Y55)))</formula>
    </cfRule>
    <cfRule type="containsText" dxfId="3482" priority="442" operator="containsText" text="Muy Baja">
      <formula>NOT(ISERROR(SEARCH("Muy Baja",Y55)))</formula>
    </cfRule>
  </conditionalFormatting>
  <conditionalFormatting sqref="AC55:AC59">
    <cfRule type="containsText" dxfId="3481" priority="432" operator="containsText" text="Catastrófico">
      <formula>NOT(ISERROR(SEARCH("Catastrófico",AC55)))</formula>
    </cfRule>
    <cfRule type="containsText" dxfId="3480" priority="433" operator="containsText" text="Mayor">
      <formula>NOT(ISERROR(SEARCH("Mayor",AC55)))</formula>
    </cfRule>
    <cfRule type="containsText" dxfId="3479" priority="434" operator="containsText" text="Moderado">
      <formula>NOT(ISERROR(SEARCH("Moderado",AC55)))</formula>
    </cfRule>
    <cfRule type="containsText" dxfId="3478" priority="435" operator="containsText" text="Menor">
      <formula>NOT(ISERROR(SEARCH("Menor",AC55)))</formula>
    </cfRule>
    <cfRule type="containsText" dxfId="3477" priority="436" operator="containsText" text="Leve">
      <formula>NOT(ISERROR(SEARCH("Leve",AC55)))</formula>
    </cfRule>
  </conditionalFormatting>
  <conditionalFormatting sqref="AG55">
    <cfRule type="containsText" dxfId="3476" priority="423" operator="containsText" text="Extremo">
      <formula>NOT(ISERROR(SEARCH("Extremo",AG55)))</formula>
    </cfRule>
    <cfRule type="containsText" dxfId="3475" priority="424" operator="containsText" text="Alto">
      <formula>NOT(ISERROR(SEARCH("Alto",AG55)))</formula>
    </cfRule>
    <cfRule type="containsText" dxfId="3474" priority="425" operator="containsText" text="Moderado">
      <formula>NOT(ISERROR(SEARCH("Moderado",AG55)))</formula>
    </cfRule>
    <cfRule type="containsText" dxfId="3473" priority="426" operator="containsText" text="Menor">
      <formula>NOT(ISERROR(SEARCH("Menor",AG55)))</formula>
    </cfRule>
    <cfRule type="containsText" dxfId="3472" priority="427" operator="containsText" text="Bajo">
      <formula>NOT(ISERROR(SEARCH("Bajo",AG55)))</formula>
    </cfRule>
    <cfRule type="containsText" dxfId="3471" priority="428" operator="containsText" text="Moderado">
      <formula>NOT(ISERROR(SEARCH("Moderado",AG55)))</formula>
    </cfRule>
    <cfRule type="containsText" dxfId="3470" priority="429" operator="containsText" text="Extremo">
      <formula>NOT(ISERROR(SEARCH("Extremo",AG55)))</formula>
    </cfRule>
    <cfRule type="containsText" dxfId="3469" priority="430" operator="containsText" text="Baja">
      <formula>NOT(ISERROR(SEARCH("Baja",AG55)))</formula>
    </cfRule>
    <cfRule type="containsText" dxfId="3468" priority="431" operator="containsText" text="Alto">
      <formula>NOT(ISERROR(SEARCH("Alto",AG55)))</formula>
    </cfRule>
  </conditionalFormatting>
  <conditionalFormatting sqref="AA55:AA59">
    <cfRule type="containsText" dxfId="3467" priority="418" operator="containsText" text="Muy Alta">
      <formula>NOT(ISERROR(SEARCH("Muy Alta",AA55)))</formula>
    </cfRule>
    <cfRule type="containsText" dxfId="3466" priority="419" operator="containsText" text="Alta">
      <formula>NOT(ISERROR(SEARCH("Alta",AA55)))</formula>
    </cfRule>
    <cfRule type="containsText" dxfId="3465" priority="420" operator="containsText" text="Media">
      <formula>NOT(ISERROR(SEARCH("Media",AA55)))</formula>
    </cfRule>
    <cfRule type="containsText" dxfId="3464" priority="421" operator="containsText" text="Baja">
      <formula>NOT(ISERROR(SEARCH("Baja",AA55)))</formula>
    </cfRule>
    <cfRule type="containsText" dxfId="3463" priority="422" operator="containsText" text="Muy Baja">
      <formula>NOT(ISERROR(SEARCH("Muy Baja",AA55)))</formula>
    </cfRule>
  </conditionalFormatting>
  <conditionalFormatting sqref="AE55:AE59">
    <cfRule type="containsText" dxfId="3462" priority="413" operator="containsText" text="Catastrófico">
      <formula>NOT(ISERROR(SEARCH("Catastrófico",AE55)))</formula>
    </cfRule>
    <cfRule type="containsText" dxfId="3461" priority="414" operator="containsText" text="Moderado">
      <formula>NOT(ISERROR(SEARCH("Moderado",AE55)))</formula>
    </cfRule>
    <cfRule type="containsText" dxfId="3460" priority="415" operator="containsText" text="Menor">
      <formula>NOT(ISERROR(SEARCH("Menor",AE55)))</formula>
    </cfRule>
    <cfRule type="containsText" dxfId="3459" priority="416" operator="containsText" text="Leve">
      <formula>NOT(ISERROR(SEARCH("Leve",AE55)))</formula>
    </cfRule>
    <cfRule type="containsText" dxfId="3458" priority="417" operator="containsText" text="Mayor">
      <formula>NOT(ISERROR(SEARCH("Mayor",AE55)))</formula>
    </cfRule>
  </conditionalFormatting>
  <conditionalFormatting sqref="N10">
    <cfRule type="containsText" dxfId="3457" priority="408" operator="containsText" text="Extremo">
      <formula>NOT(ISERROR(SEARCH("Extremo",N10)))</formula>
    </cfRule>
    <cfRule type="containsText" dxfId="3456" priority="409" operator="containsText" text="Alto">
      <formula>NOT(ISERROR(SEARCH("Alto",N10)))</formula>
    </cfRule>
    <cfRule type="containsText" dxfId="3455" priority="410" operator="containsText" text="Bajo">
      <formula>NOT(ISERROR(SEARCH("Bajo",N10)))</formula>
    </cfRule>
    <cfRule type="containsText" dxfId="3454" priority="411" operator="containsText" text="Moderado">
      <formula>NOT(ISERROR(SEARCH("Moderado",N10)))</formula>
    </cfRule>
    <cfRule type="containsText" dxfId="3453" priority="412" operator="containsText" text="Extremo">
      <formula>NOT(ISERROR(SEARCH("Extremo",N10)))</formula>
    </cfRule>
  </conditionalFormatting>
  <conditionalFormatting sqref="I10">
    <cfRule type="containsText" dxfId="3452" priority="387" operator="containsText" text="Muy Baja">
      <formula>NOT(ISERROR(SEARCH("Muy Baja",I10)))</formula>
    </cfRule>
    <cfRule type="containsText" dxfId="3451" priority="388" operator="containsText" text="Baja">
      <formula>NOT(ISERROR(SEARCH("Baja",I10)))</formula>
    </cfRule>
    <cfRule type="containsText" dxfId="3450" priority="390" operator="containsText" text="Muy Alta">
      <formula>NOT(ISERROR(SEARCH("Muy Alta",I10)))</formula>
    </cfRule>
    <cfRule type="containsText" dxfId="3449" priority="391" operator="containsText" text="Alta">
      <formula>NOT(ISERROR(SEARCH("Alta",I10)))</formula>
    </cfRule>
    <cfRule type="containsText" dxfId="3448" priority="392" operator="containsText" text="Media">
      <formula>NOT(ISERROR(SEARCH("Media",I10)))</formula>
    </cfRule>
    <cfRule type="containsText" dxfId="3447" priority="393" operator="containsText" text="Media">
      <formula>NOT(ISERROR(SEARCH("Media",I10)))</formula>
    </cfRule>
    <cfRule type="containsText" dxfId="3446" priority="394" operator="containsText" text="Media">
      <formula>NOT(ISERROR(SEARCH("Media",I10)))</formula>
    </cfRule>
    <cfRule type="containsText" dxfId="3445" priority="395" operator="containsText" text="Muy Baja">
      <formula>NOT(ISERROR(SEARCH("Muy Baja",I10)))</formula>
    </cfRule>
    <cfRule type="containsText" dxfId="3444" priority="396" operator="containsText" text="Baja">
      <formula>NOT(ISERROR(SEARCH("Baja",I10)))</formula>
    </cfRule>
    <cfRule type="containsText" dxfId="3443" priority="397" operator="containsText" text="Muy Baja">
      <formula>NOT(ISERROR(SEARCH("Muy Baja",I10)))</formula>
    </cfRule>
    <cfRule type="containsText" dxfId="3442" priority="398" operator="containsText" text="Muy Baja">
      <formula>NOT(ISERROR(SEARCH("Muy Baja",I10)))</formula>
    </cfRule>
    <cfRule type="containsText" dxfId="3441" priority="399" operator="containsText" text="Muy Baja">
      <formula>NOT(ISERROR(SEARCH("Muy Baja",I10)))</formula>
    </cfRule>
    <cfRule type="containsText" dxfId="3440" priority="400" operator="containsText" text="Muy Baja'Tabla probabilidad'!">
      <formula>NOT(ISERROR(SEARCH("Muy Baja'Tabla probabilidad'!",I10)))</formula>
    </cfRule>
    <cfRule type="containsText" dxfId="3439" priority="401" operator="containsText" text="Muy bajo">
      <formula>NOT(ISERROR(SEARCH("Muy bajo",I10)))</formula>
    </cfRule>
    <cfRule type="containsText" dxfId="3438" priority="402" operator="containsText" text="Alta">
      <formula>NOT(ISERROR(SEARCH("Alta",I10)))</formula>
    </cfRule>
    <cfRule type="containsText" dxfId="3437" priority="403" operator="containsText" text="Media">
      <formula>NOT(ISERROR(SEARCH("Media",I10)))</formula>
    </cfRule>
    <cfRule type="containsText" dxfId="3436" priority="404" operator="containsText" text="Baja">
      <formula>NOT(ISERROR(SEARCH("Baja",I10)))</formula>
    </cfRule>
    <cfRule type="containsText" dxfId="3435" priority="405" operator="containsText" text="Muy baja">
      <formula>NOT(ISERROR(SEARCH("Muy baja",I10)))</formula>
    </cfRule>
    <cfRule type="cellIs" dxfId="3434" priority="406" operator="between">
      <formula>1</formula>
      <formula>2</formula>
    </cfRule>
    <cfRule type="cellIs" dxfId="3433" priority="407" operator="between">
      <formula>0</formula>
      <formula>2</formula>
    </cfRule>
  </conditionalFormatting>
  <conditionalFormatting sqref="I10">
    <cfRule type="containsText" dxfId="3432" priority="389" operator="containsText" text="Muy Alta">
      <formula>NOT(ISERROR(SEARCH("Muy Alta",I10)))</formula>
    </cfRule>
  </conditionalFormatting>
  <conditionalFormatting sqref="Y10:Y14">
    <cfRule type="containsText" dxfId="3431" priority="381" operator="containsText" text="Muy Alta">
      <formula>NOT(ISERROR(SEARCH("Muy Alta",Y10)))</formula>
    </cfRule>
    <cfRule type="containsText" dxfId="3430" priority="382" operator="containsText" text="Alta">
      <formula>NOT(ISERROR(SEARCH("Alta",Y10)))</formula>
    </cfRule>
    <cfRule type="containsText" dxfId="3429" priority="383" operator="containsText" text="Media">
      <formula>NOT(ISERROR(SEARCH("Media",Y10)))</formula>
    </cfRule>
    <cfRule type="containsText" dxfId="3428" priority="384" operator="containsText" text="Muy Baja">
      <formula>NOT(ISERROR(SEARCH("Muy Baja",Y10)))</formula>
    </cfRule>
    <cfRule type="containsText" dxfId="3427" priority="385" operator="containsText" text="Baja">
      <formula>NOT(ISERROR(SEARCH("Baja",Y10)))</formula>
    </cfRule>
    <cfRule type="containsText" dxfId="3426" priority="386" operator="containsText" text="Muy Baja">
      <formula>NOT(ISERROR(SEARCH("Muy Baja",Y10)))</formula>
    </cfRule>
  </conditionalFormatting>
  <conditionalFormatting sqref="AC10:AC14">
    <cfRule type="containsText" dxfId="3425" priority="376" operator="containsText" text="Catastrófico">
      <formula>NOT(ISERROR(SEARCH("Catastrófico",AC10)))</formula>
    </cfRule>
    <cfRule type="containsText" dxfId="3424" priority="377" operator="containsText" text="Mayor">
      <formula>NOT(ISERROR(SEARCH("Mayor",AC10)))</formula>
    </cfRule>
    <cfRule type="containsText" dxfId="3423" priority="378" operator="containsText" text="Moderado">
      <formula>NOT(ISERROR(SEARCH("Moderado",AC10)))</formula>
    </cfRule>
    <cfRule type="containsText" dxfId="3422" priority="379" operator="containsText" text="Menor">
      <formula>NOT(ISERROR(SEARCH("Menor",AC10)))</formula>
    </cfRule>
    <cfRule type="containsText" dxfId="3421" priority="380" operator="containsText" text="Leve">
      <formula>NOT(ISERROR(SEARCH("Leve",AC10)))</formula>
    </cfRule>
  </conditionalFormatting>
  <conditionalFormatting sqref="AG10">
    <cfRule type="containsText" dxfId="3420" priority="367" operator="containsText" text="Extremo">
      <formula>NOT(ISERROR(SEARCH("Extremo",AG10)))</formula>
    </cfRule>
    <cfRule type="containsText" dxfId="3419" priority="368" operator="containsText" text="Alto">
      <formula>NOT(ISERROR(SEARCH("Alto",AG10)))</formula>
    </cfRule>
    <cfRule type="containsText" dxfId="3418" priority="369" operator="containsText" text="Moderado">
      <formula>NOT(ISERROR(SEARCH("Moderado",AG10)))</formula>
    </cfRule>
    <cfRule type="containsText" dxfId="3417" priority="370" operator="containsText" text="Menor">
      <formula>NOT(ISERROR(SEARCH("Menor",AG10)))</formula>
    </cfRule>
    <cfRule type="containsText" dxfId="3416" priority="371" operator="containsText" text="Bajo">
      <formula>NOT(ISERROR(SEARCH("Bajo",AG10)))</formula>
    </cfRule>
    <cfRule type="containsText" dxfId="3415" priority="372" operator="containsText" text="Moderado">
      <formula>NOT(ISERROR(SEARCH("Moderado",AG10)))</formula>
    </cfRule>
    <cfRule type="containsText" dxfId="3414" priority="373" operator="containsText" text="Extremo">
      <formula>NOT(ISERROR(SEARCH("Extremo",AG10)))</formula>
    </cfRule>
    <cfRule type="containsText" dxfId="3413" priority="374" operator="containsText" text="Baja">
      <formula>NOT(ISERROR(SEARCH("Baja",AG10)))</formula>
    </cfRule>
    <cfRule type="containsText" dxfId="3412" priority="375" operator="containsText" text="Alto">
      <formula>NOT(ISERROR(SEARCH("Alto",AG10)))</formula>
    </cfRule>
  </conditionalFormatting>
  <conditionalFormatting sqref="AA10:AA14">
    <cfRule type="containsText" dxfId="3411" priority="362" operator="containsText" text="Muy Alta">
      <formula>NOT(ISERROR(SEARCH("Muy Alta",AA10)))</formula>
    </cfRule>
    <cfRule type="containsText" dxfId="3410" priority="363" operator="containsText" text="Alta">
      <formula>NOT(ISERROR(SEARCH("Alta",AA10)))</formula>
    </cfRule>
    <cfRule type="containsText" dxfId="3409" priority="364" operator="containsText" text="Media">
      <formula>NOT(ISERROR(SEARCH("Media",AA10)))</formula>
    </cfRule>
    <cfRule type="containsText" dxfId="3408" priority="365" operator="containsText" text="Baja">
      <formula>NOT(ISERROR(SEARCH("Baja",AA10)))</formula>
    </cfRule>
    <cfRule type="containsText" dxfId="3407" priority="366" operator="containsText" text="Muy Baja">
      <formula>NOT(ISERROR(SEARCH("Muy Baja",AA10)))</formula>
    </cfRule>
  </conditionalFormatting>
  <conditionalFormatting sqref="AE10:AE14">
    <cfRule type="containsText" dxfId="3406" priority="357" operator="containsText" text="Catastrófico">
      <formula>NOT(ISERROR(SEARCH("Catastrófico",AE10)))</formula>
    </cfRule>
    <cfRule type="containsText" dxfId="3405" priority="358" operator="containsText" text="Moderado">
      <formula>NOT(ISERROR(SEARCH("Moderado",AE10)))</formula>
    </cfRule>
    <cfRule type="containsText" dxfId="3404" priority="359" operator="containsText" text="Menor">
      <formula>NOT(ISERROR(SEARCH("Menor",AE10)))</formula>
    </cfRule>
    <cfRule type="containsText" dxfId="3403" priority="360" operator="containsText" text="Leve">
      <formula>NOT(ISERROR(SEARCH("Leve",AE10)))</formula>
    </cfRule>
    <cfRule type="containsText" dxfId="3402" priority="361" operator="containsText" text="Mayor">
      <formula>NOT(ISERROR(SEARCH("Mayor",AE10)))</formula>
    </cfRule>
  </conditionalFormatting>
  <conditionalFormatting sqref="N15">
    <cfRule type="containsText" dxfId="3401" priority="352" operator="containsText" text="Extremo">
      <formula>NOT(ISERROR(SEARCH("Extremo",N15)))</formula>
    </cfRule>
    <cfRule type="containsText" dxfId="3400" priority="353" operator="containsText" text="Alto">
      <formula>NOT(ISERROR(SEARCH("Alto",N15)))</formula>
    </cfRule>
    <cfRule type="containsText" dxfId="3399" priority="354" operator="containsText" text="Bajo">
      <formula>NOT(ISERROR(SEARCH("Bajo",N15)))</formula>
    </cfRule>
    <cfRule type="containsText" dxfId="3398" priority="355" operator="containsText" text="Moderado">
      <formula>NOT(ISERROR(SEARCH("Moderado",N15)))</formula>
    </cfRule>
    <cfRule type="containsText" dxfId="3397" priority="356" operator="containsText" text="Extremo">
      <formula>NOT(ISERROR(SEARCH("Extremo",N15)))</formula>
    </cfRule>
  </conditionalFormatting>
  <conditionalFormatting sqref="I15">
    <cfRule type="containsText" dxfId="3396" priority="331" operator="containsText" text="Muy Baja">
      <formula>NOT(ISERROR(SEARCH("Muy Baja",I15)))</formula>
    </cfRule>
    <cfRule type="containsText" dxfId="3395" priority="332" operator="containsText" text="Baja">
      <formula>NOT(ISERROR(SEARCH("Baja",I15)))</formula>
    </cfRule>
    <cfRule type="containsText" dxfId="3394" priority="334" operator="containsText" text="Muy Alta">
      <formula>NOT(ISERROR(SEARCH("Muy Alta",I15)))</formula>
    </cfRule>
    <cfRule type="containsText" dxfId="3393" priority="335" operator="containsText" text="Alta">
      <formula>NOT(ISERROR(SEARCH("Alta",I15)))</formula>
    </cfRule>
    <cfRule type="containsText" dxfId="3392" priority="336" operator="containsText" text="Media">
      <formula>NOT(ISERROR(SEARCH("Media",I15)))</formula>
    </cfRule>
    <cfRule type="containsText" dxfId="3391" priority="337" operator="containsText" text="Media">
      <formula>NOT(ISERROR(SEARCH("Media",I15)))</formula>
    </cfRule>
    <cfRule type="containsText" dxfId="3390" priority="338" operator="containsText" text="Media">
      <formula>NOT(ISERROR(SEARCH("Media",I15)))</formula>
    </cfRule>
    <cfRule type="containsText" dxfId="3389" priority="339" operator="containsText" text="Muy Baja">
      <formula>NOT(ISERROR(SEARCH("Muy Baja",I15)))</formula>
    </cfRule>
    <cfRule type="containsText" dxfId="3388" priority="340" operator="containsText" text="Baja">
      <formula>NOT(ISERROR(SEARCH("Baja",I15)))</formula>
    </cfRule>
    <cfRule type="containsText" dxfId="3387" priority="341" operator="containsText" text="Muy Baja">
      <formula>NOT(ISERROR(SEARCH("Muy Baja",I15)))</formula>
    </cfRule>
    <cfRule type="containsText" dxfId="3386" priority="342" operator="containsText" text="Muy Baja">
      <formula>NOT(ISERROR(SEARCH("Muy Baja",I15)))</formula>
    </cfRule>
    <cfRule type="containsText" dxfId="3385" priority="343" operator="containsText" text="Muy Baja">
      <formula>NOT(ISERROR(SEARCH("Muy Baja",I15)))</formula>
    </cfRule>
    <cfRule type="containsText" dxfId="3384" priority="344" operator="containsText" text="Muy Baja'Tabla probabilidad'!">
      <formula>NOT(ISERROR(SEARCH("Muy Baja'Tabla probabilidad'!",I15)))</formula>
    </cfRule>
    <cfRule type="containsText" dxfId="3383" priority="345" operator="containsText" text="Muy bajo">
      <formula>NOT(ISERROR(SEARCH("Muy bajo",I15)))</formula>
    </cfRule>
    <cfRule type="containsText" dxfId="3382" priority="346" operator="containsText" text="Alta">
      <formula>NOT(ISERROR(SEARCH("Alta",I15)))</formula>
    </cfRule>
    <cfRule type="containsText" dxfId="3381" priority="347" operator="containsText" text="Media">
      <formula>NOT(ISERROR(SEARCH("Media",I15)))</formula>
    </cfRule>
    <cfRule type="containsText" dxfId="3380" priority="348" operator="containsText" text="Baja">
      <formula>NOT(ISERROR(SEARCH("Baja",I15)))</formula>
    </cfRule>
    <cfRule type="containsText" dxfId="3379" priority="349" operator="containsText" text="Muy baja">
      <formula>NOT(ISERROR(SEARCH("Muy baja",I15)))</formula>
    </cfRule>
    <cfRule type="cellIs" dxfId="3378" priority="350" operator="between">
      <formula>1</formula>
      <formula>2</formula>
    </cfRule>
    <cfRule type="cellIs" dxfId="3377" priority="351" operator="between">
      <formula>0</formula>
      <formula>2</formula>
    </cfRule>
  </conditionalFormatting>
  <conditionalFormatting sqref="I15">
    <cfRule type="containsText" dxfId="3376" priority="333" operator="containsText" text="Muy Alta">
      <formula>NOT(ISERROR(SEARCH("Muy Alta",I15)))</formula>
    </cfRule>
  </conditionalFormatting>
  <conditionalFormatting sqref="Y15:Y19">
    <cfRule type="containsText" dxfId="3375" priority="325" operator="containsText" text="Muy Alta">
      <formula>NOT(ISERROR(SEARCH("Muy Alta",Y15)))</formula>
    </cfRule>
    <cfRule type="containsText" dxfId="3374" priority="326" operator="containsText" text="Alta">
      <formula>NOT(ISERROR(SEARCH("Alta",Y15)))</formula>
    </cfRule>
    <cfRule type="containsText" dxfId="3373" priority="327" operator="containsText" text="Media">
      <formula>NOT(ISERROR(SEARCH("Media",Y15)))</formula>
    </cfRule>
    <cfRule type="containsText" dxfId="3372" priority="328" operator="containsText" text="Muy Baja">
      <formula>NOT(ISERROR(SEARCH("Muy Baja",Y15)))</formula>
    </cfRule>
    <cfRule type="containsText" dxfId="3371" priority="329" operator="containsText" text="Baja">
      <formula>NOT(ISERROR(SEARCH("Baja",Y15)))</formula>
    </cfRule>
    <cfRule type="containsText" dxfId="3370" priority="330" operator="containsText" text="Muy Baja">
      <formula>NOT(ISERROR(SEARCH("Muy Baja",Y15)))</formula>
    </cfRule>
  </conditionalFormatting>
  <conditionalFormatting sqref="AC15:AC19">
    <cfRule type="containsText" dxfId="3369" priority="320" operator="containsText" text="Catastrófico">
      <formula>NOT(ISERROR(SEARCH("Catastrófico",AC15)))</formula>
    </cfRule>
    <cfRule type="containsText" dxfId="3368" priority="321" operator="containsText" text="Mayor">
      <formula>NOT(ISERROR(SEARCH("Mayor",AC15)))</formula>
    </cfRule>
    <cfRule type="containsText" dxfId="3367" priority="322" operator="containsText" text="Moderado">
      <formula>NOT(ISERROR(SEARCH("Moderado",AC15)))</formula>
    </cfRule>
    <cfRule type="containsText" dxfId="3366" priority="323" operator="containsText" text="Menor">
      <formula>NOT(ISERROR(SEARCH("Menor",AC15)))</formula>
    </cfRule>
    <cfRule type="containsText" dxfId="3365" priority="324" operator="containsText" text="Leve">
      <formula>NOT(ISERROR(SEARCH("Leve",AC15)))</formula>
    </cfRule>
  </conditionalFormatting>
  <conditionalFormatting sqref="AG15">
    <cfRule type="containsText" dxfId="3364" priority="311" operator="containsText" text="Extremo">
      <formula>NOT(ISERROR(SEARCH("Extremo",AG15)))</formula>
    </cfRule>
    <cfRule type="containsText" dxfId="3363" priority="312" operator="containsText" text="Alto">
      <formula>NOT(ISERROR(SEARCH("Alto",AG15)))</formula>
    </cfRule>
    <cfRule type="containsText" dxfId="3362" priority="313" operator="containsText" text="Moderado">
      <formula>NOT(ISERROR(SEARCH("Moderado",AG15)))</formula>
    </cfRule>
    <cfRule type="containsText" dxfId="3361" priority="314" operator="containsText" text="Menor">
      <formula>NOT(ISERROR(SEARCH("Menor",AG15)))</formula>
    </cfRule>
    <cfRule type="containsText" dxfId="3360" priority="315" operator="containsText" text="Bajo">
      <formula>NOT(ISERROR(SEARCH("Bajo",AG15)))</formula>
    </cfRule>
    <cfRule type="containsText" dxfId="3359" priority="316" operator="containsText" text="Moderado">
      <formula>NOT(ISERROR(SEARCH("Moderado",AG15)))</formula>
    </cfRule>
    <cfRule type="containsText" dxfId="3358" priority="317" operator="containsText" text="Extremo">
      <formula>NOT(ISERROR(SEARCH("Extremo",AG15)))</formula>
    </cfRule>
    <cfRule type="containsText" dxfId="3357" priority="318" operator="containsText" text="Baja">
      <formula>NOT(ISERROR(SEARCH("Baja",AG15)))</formula>
    </cfRule>
    <cfRule type="containsText" dxfId="3356" priority="319" operator="containsText" text="Alto">
      <formula>NOT(ISERROR(SEARCH("Alto",AG15)))</formula>
    </cfRule>
  </conditionalFormatting>
  <conditionalFormatting sqref="AA15:AA19">
    <cfRule type="containsText" dxfId="3355" priority="306" operator="containsText" text="Muy Alta">
      <formula>NOT(ISERROR(SEARCH("Muy Alta",AA15)))</formula>
    </cfRule>
    <cfRule type="containsText" dxfId="3354" priority="307" operator="containsText" text="Alta">
      <formula>NOT(ISERROR(SEARCH("Alta",AA15)))</formula>
    </cfRule>
    <cfRule type="containsText" dxfId="3353" priority="308" operator="containsText" text="Media">
      <formula>NOT(ISERROR(SEARCH("Media",AA15)))</formula>
    </cfRule>
    <cfRule type="containsText" dxfId="3352" priority="309" operator="containsText" text="Baja">
      <formula>NOT(ISERROR(SEARCH("Baja",AA15)))</formula>
    </cfRule>
    <cfRule type="containsText" dxfId="3351" priority="310" operator="containsText" text="Muy Baja">
      <formula>NOT(ISERROR(SEARCH("Muy Baja",AA15)))</formula>
    </cfRule>
  </conditionalFormatting>
  <conditionalFormatting sqref="AE15:AE19">
    <cfRule type="containsText" dxfId="3350" priority="301" operator="containsText" text="Catastrófico">
      <formula>NOT(ISERROR(SEARCH("Catastrófico",AE15)))</formula>
    </cfRule>
    <cfRule type="containsText" dxfId="3349" priority="302" operator="containsText" text="Moderado">
      <formula>NOT(ISERROR(SEARCH("Moderado",AE15)))</formula>
    </cfRule>
    <cfRule type="containsText" dxfId="3348" priority="303" operator="containsText" text="Menor">
      <formula>NOT(ISERROR(SEARCH("Menor",AE15)))</formula>
    </cfRule>
    <cfRule type="containsText" dxfId="3347" priority="304" operator="containsText" text="Leve">
      <formula>NOT(ISERROR(SEARCH("Leve",AE15)))</formula>
    </cfRule>
    <cfRule type="containsText" dxfId="3346" priority="305" operator="containsText" text="Mayor">
      <formula>NOT(ISERROR(SEARCH("Mayor",AE15)))</formula>
    </cfRule>
  </conditionalFormatting>
  <conditionalFormatting sqref="L20">
    <cfRule type="containsText" dxfId="3345" priority="295" operator="containsText" text="Catastrófico">
      <formula>NOT(ISERROR(SEARCH("Catastrófico",L20)))</formula>
    </cfRule>
    <cfRule type="containsText" dxfId="3344" priority="296" operator="containsText" text="Mayor">
      <formula>NOT(ISERROR(SEARCH("Mayor",L20)))</formula>
    </cfRule>
    <cfRule type="containsText" dxfId="3343" priority="297" operator="containsText" text="Alta">
      <formula>NOT(ISERROR(SEARCH("Alta",L20)))</formula>
    </cfRule>
    <cfRule type="containsText" dxfId="3342" priority="298" operator="containsText" text="Moderado">
      <formula>NOT(ISERROR(SEARCH("Moderado",L20)))</formula>
    </cfRule>
    <cfRule type="containsText" dxfId="3341" priority="299" operator="containsText" text="Menor">
      <formula>NOT(ISERROR(SEARCH("Menor",L20)))</formula>
    </cfRule>
    <cfRule type="containsText" dxfId="3340" priority="300" operator="containsText" text="Leve">
      <formula>NOT(ISERROR(SEARCH("Leve",L20)))</formula>
    </cfRule>
  </conditionalFormatting>
  <conditionalFormatting sqref="M20">
    <cfRule type="containsText" dxfId="3339" priority="289" operator="containsText" text="Catastrófico">
      <formula>NOT(ISERROR(SEARCH("Catastrófico",M20)))</formula>
    </cfRule>
    <cfRule type="containsText" dxfId="3338" priority="290" operator="containsText" text="Mayor">
      <formula>NOT(ISERROR(SEARCH("Mayor",M20)))</formula>
    </cfRule>
    <cfRule type="containsText" dxfId="3337" priority="291" operator="containsText" text="Alta">
      <formula>NOT(ISERROR(SEARCH("Alta",M20)))</formula>
    </cfRule>
    <cfRule type="containsText" dxfId="3336" priority="292" operator="containsText" text="Moderado">
      <formula>NOT(ISERROR(SEARCH("Moderado",M20)))</formula>
    </cfRule>
    <cfRule type="containsText" dxfId="3335" priority="293" operator="containsText" text="Menor">
      <formula>NOT(ISERROR(SEARCH("Menor",M20)))</formula>
    </cfRule>
    <cfRule type="containsText" dxfId="3334" priority="294" operator="containsText" text="Leve">
      <formula>NOT(ISERROR(SEARCH("Leve",M20)))</formula>
    </cfRule>
  </conditionalFormatting>
  <conditionalFormatting sqref="L30">
    <cfRule type="containsText" dxfId="3333" priority="283" operator="containsText" text="Catastrófico">
      <formula>NOT(ISERROR(SEARCH("Catastrófico",L30)))</formula>
    </cfRule>
    <cfRule type="containsText" dxfId="3332" priority="284" operator="containsText" text="Mayor">
      <formula>NOT(ISERROR(SEARCH("Mayor",L30)))</formula>
    </cfRule>
    <cfRule type="containsText" dxfId="3331" priority="285" operator="containsText" text="Alta">
      <formula>NOT(ISERROR(SEARCH("Alta",L30)))</formula>
    </cfRule>
    <cfRule type="containsText" dxfId="3330" priority="286" operator="containsText" text="Moderado">
      <formula>NOT(ISERROR(SEARCH("Moderado",L30)))</formula>
    </cfRule>
    <cfRule type="containsText" dxfId="3329" priority="287" operator="containsText" text="Menor">
      <formula>NOT(ISERROR(SEARCH("Menor",L30)))</formula>
    </cfRule>
    <cfRule type="containsText" dxfId="3328" priority="288" operator="containsText" text="Leve">
      <formula>NOT(ISERROR(SEARCH("Leve",L30)))</formula>
    </cfRule>
  </conditionalFormatting>
  <conditionalFormatting sqref="M30">
    <cfRule type="containsText" dxfId="3327" priority="277" operator="containsText" text="Catastrófico">
      <formula>NOT(ISERROR(SEARCH("Catastrófico",M30)))</formula>
    </cfRule>
    <cfRule type="containsText" dxfId="3326" priority="278" operator="containsText" text="Mayor">
      <formula>NOT(ISERROR(SEARCH("Mayor",M30)))</formula>
    </cfRule>
    <cfRule type="containsText" dxfId="3325" priority="279" operator="containsText" text="Alta">
      <formula>NOT(ISERROR(SEARCH("Alta",M30)))</formula>
    </cfRule>
    <cfRule type="containsText" dxfId="3324" priority="280" operator="containsText" text="Moderado">
      <formula>NOT(ISERROR(SEARCH("Moderado",M30)))</formula>
    </cfRule>
    <cfRule type="containsText" dxfId="3323" priority="281" operator="containsText" text="Menor">
      <formula>NOT(ISERROR(SEARCH("Menor",M30)))</formula>
    </cfRule>
    <cfRule type="containsText" dxfId="3322" priority="282" operator="containsText" text="Leve">
      <formula>NOT(ISERROR(SEARCH("Leve",M30)))</formula>
    </cfRule>
  </conditionalFormatting>
  <conditionalFormatting sqref="L10">
    <cfRule type="containsText" dxfId="3321" priority="271" operator="containsText" text="Catastrófico">
      <formula>NOT(ISERROR(SEARCH("Catastrófico",L10)))</formula>
    </cfRule>
    <cfRule type="containsText" dxfId="3320" priority="272" operator="containsText" text="Mayor">
      <formula>NOT(ISERROR(SEARCH("Mayor",L10)))</formula>
    </cfRule>
    <cfRule type="containsText" dxfId="3319" priority="273" operator="containsText" text="Alta">
      <formula>NOT(ISERROR(SEARCH("Alta",L10)))</formula>
    </cfRule>
    <cfRule type="containsText" dxfId="3318" priority="274" operator="containsText" text="Moderado">
      <formula>NOT(ISERROR(SEARCH("Moderado",L10)))</formula>
    </cfRule>
    <cfRule type="containsText" dxfId="3317" priority="275" operator="containsText" text="Menor">
      <formula>NOT(ISERROR(SEARCH("Menor",L10)))</formula>
    </cfRule>
    <cfRule type="containsText" dxfId="3316" priority="276" operator="containsText" text="Leve">
      <formula>NOT(ISERROR(SEARCH("Leve",L10)))</formula>
    </cfRule>
  </conditionalFormatting>
  <conditionalFormatting sqref="M10">
    <cfRule type="containsText" dxfId="3315" priority="265" operator="containsText" text="Catastrófico">
      <formula>NOT(ISERROR(SEARCH("Catastrófico",M10)))</formula>
    </cfRule>
    <cfRule type="containsText" dxfId="3314" priority="266" operator="containsText" text="Mayor">
      <formula>NOT(ISERROR(SEARCH("Mayor",M10)))</formula>
    </cfRule>
    <cfRule type="containsText" dxfId="3313" priority="267" operator="containsText" text="Alta">
      <formula>NOT(ISERROR(SEARCH("Alta",M10)))</formula>
    </cfRule>
    <cfRule type="containsText" dxfId="3312" priority="268" operator="containsText" text="Moderado">
      <formula>NOT(ISERROR(SEARCH("Moderado",M10)))</formula>
    </cfRule>
    <cfRule type="containsText" dxfId="3311" priority="269" operator="containsText" text="Menor">
      <formula>NOT(ISERROR(SEARCH("Menor",M10)))</formula>
    </cfRule>
    <cfRule type="containsText" dxfId="3310" priority="270" operator="containsText" text="Leve">
      <formula>NOT(ISERROR(SEARCH("Leve",M10)))</formula>
    </cfRule>
  </conditionalFormatting>
  <conditionalFormatting sqref="L15">
    <cfRule type="containsText" dxfId="3309" priority="259" operator="containsText" text="Catastrófico">
      <formula>NOT(ISERROR(SEARCH("Catastrófico",L15)))</formula>
    </cfRule>
    <cfRule type="containsText" dxfId="3308" priority="260" operator="containsText" text="Mayor">
      <formula>NOT(ISERROR(SEARCH("Mayor",L15)))</formula>
    </cfRule>
    <cfRule type="containsText" dxfId="3307" priority="261" operator="containsText" text="Alta">
      <formula>NOT(ISERROR(SEARCH("Alta",L15)))</formula>
    </cfRule>
    <cfRule type="containsText" dxfId="3306" priority="262" operator="containsText" text="Moderado">
      <formula>NOT(ISERROR(SEARCH("Moderado",L15)))</formula>
    </cfRule>
    <cfRule type="containsText" dxfId="3305" priority="263" operator="containsText" text="Menor">
      <formula>NOT(ISERROR(SEARCH("Menor",L15)))</formula>
    </cfRule>
    <cfRule type="containsText" dxfId="3304" priority="264" operator="containsText" text="Leve">
      <formula>NOT(ISERROR(SEARCH("Leve",L15)))</formula>
    </cfRule>
  </conditionalFormatting>
  <conditionalFormatting sqref="M15">
    <cfRule type="containsText" dxfId="3303" priority="253" operator="containsText" text="Catastrófico">
      <formula>NOT(ISERROR(SEARCH("Catastrófico",M15)))</formula>
    </cfRule>
    <cfRule type="containsText" dxfId="3302" priority="254" operator="containsText" text="Mayor">
      <formula>NOT(ISERROR(SEARCH("Mayor",M15)))</formula>
    </cfRule>
    <cfRule type="containsText" dxfId="3301" priority="255" operator="containsText" text="Alta">
      <formula>NOT(ISERROR(SEARCH("Alta",M15)))</formula>
    </cfRule>
    <cfRule type="containsText" dxfId="3300" priority="256" operator="containsText" text="Moderado">
      <formula>NOT(ISERROR(SEARCH("Moderado",M15)))</formula>
    </cfRule>
    <cfRule type="containsText" dxfId="3299" priority="257" operator="containsText" text="Menor">
      <formula>NOT(ISERROR(SEARCH("Menor",M15)))</formula>
    </cfRule>
    <cfRule type="containsText" dxfId="3298" priority="258" operator="containsText" text="Leve">
      <formula>NOT(ISERROR(SEARCH("Leve",M15)))</formula>
    </cfRule>
  </conditionalFormatting>
  <conditionalFormatting sqref="L40">
    <cfRule type="containsText" dxfId="3297" priority="247" operator="containsText" text="Catastrófico">
      <formula>NOT(ISERROR(SEARCH("Catastrófico",L40)))</formula>
    </cfRule>
    <cfRule type="containsText" dxfId="3296" priority="248" operator="containsText" text="Mayor">
      <formula>NOT(ISERROR(SEARCH("Mayor",L40)))</formula>
    </cfRule>
    <cfRule type="containsText" dxfId="3295" priority="249" operator="containsText" text="Alta">
      <formula>NOT(ISERROR(SEARCH("Alta",L40)))</formula>
    </cfRule>
    <cfRule type="containsText" dxfId="3294" priority="250" operator="containsText" text="Moderado">
      <formula>NOT(ISERROR(SEARCH("Moderado",L40)))</formula>
    </cfRule>
    <cfRule type="containsText" dxfId="3293" priority="251" operator="containsText" text="Menor">
      <formula>NOT(ISERROR(SEARCH("Menor",L40)))</formula>
    </cfRule>
    <cfRule type="containsText" dxfId="3292" priority="252" operator="containsText" text="Leve">
      <formula>NOT(ISERROR(SEARCH("Leve",L40)))</formula>
    </cfRule>
  </conditionalFormatting>
  <conditionalFormatting sqref="M40">
    <cfRule type="containsText" dxfId="3291" priority="241" operator="containsText" text="Catastrófico">
      <formula>NOT(ISERROR(SEARCH("Catastrófico",M40)))</formula>
    </cfRule>
    <cfRule type="containsText" dxfId="3290" priority="242" operator="containsText" text="Mayor">
      <formula>NOT(ISERROR(SEARCH("Mayor",M40)))</formula>
    </cfRule>
    <cfRule type="containsText" dxfId="3289" priority="243" operator="containsText" text="Alta">
      <formula>NOT(ISERROR(SEARCH("Alta",M40)))</formula>
    </cfRule>
    <cfRule type="containsText" dxfId="3288" priority="244" operator="containsText" text="Moderado">
      <formula>NOT(ISERROR(SEARCH("Moderado",M40)))</formula>
    </cfRule>
    <cfRule type="containsText" dxfId="3287" priority="245" operator="containsText" text="Menor">
      <formula>NOT(ISERROR(SEARCH("Menor",M40)))</formula>
    </cfRule>
    <cfRule type="containsText" dxfId="3286" priority="246" operator="containsText" text="Leve">
      <formula>NOT(ISERROR(SEARCH("Leve",M40)))</formula>
    </cfRule>
  </conditionalFormatting>
  <conditionalFormatting sqref="L45">
    <cfRule type="containsText" dxfId="3285" priority="235" operator="containsText" text="Catastrófico">
      <formula>NOT(ISERROR(SEARCH("Catastrófico",L45)))</formula>
    </cfRule>
    <cfRule type="containsText" dxfId="3284" priority="236" operator="containsText" text="Mayor">
      <formula>NOT(ISERROR(SEARCH("Mayor",L45)))</formula>
    </cfRule>
    <cfRule type="containsText" dxfId="3283" priority="237" operator="containsText" text="Alta">
      <formula>NOT(ISERROR(SEARCH("Alta",L45)))</formula>
    </cfRule>
    <cfRule type="containsText" dxfId="3282" priority="238" operator="containsText" text="Moderado">
      <formula>NOT(ISERROR(SEARCH("Moderado",L45)))</formula>
    </cfRule>
    <cfRule type="containsText" dxfId="3281" priority="239" operator="containsText" text="Menor">
      <formula>NOT(ISERROR(SEARCH("Menor",L45)))</formula>
    </cfRule>
    <cfRule type="containsText" dxfId="3280" priority="240" operator="containsText" text="Leve">
      <formula>NOT(ISERROR(SEARCH("Leve",L45)))</formula>
    </cfRule>
  </conditionalFormatting>
  <conditionalFormatting sqref="M45">
    <cfRule type="containsText" dxfId="3279" priority="229" operator="containsText" text="Catastrófico">
      <formula>NOT(ISERROR(SEARCH("Catastrófico",M45)))</formula>
    </cfRule>
    <cfRule type="containsText" dxfId="3278" priority="230" operator="containsText" text="Mayor">
      <formula>NOT(ISERROR(SEARCH("Mayor",M45)))</formula>
    </cfRule>
    <cfRule type="containsText" dxfId="3277" priority="231" operator="containsText" text="Alta">
      <formula>NOT(ISERROR(SEARCH("Alta",M45)))</formula>
    </cfRule>
    <cfRule type="containsText" dxfId="3276" priority="232" operator="containsText" text="Moderado">
      <formula>NOT(ISERROR(SEARCH("Moderado",M45)))</formula>
    </cfRule>
    <cfRule type="containsText" dxfId="3275" priority="233" operator="containsText" text="Menor">
      <formula>NOT(ISERROR(SEARCH("Menor",M45)))</formula>
    </cfRule>
    <cfRule type="containsText" dxfId="3274" priority="234" operator="containsText" text="Leve">
      <formula>NOT(ISERROR(SEARCH("Leve",M45)))</formula>
    </cfRule>
  </conditionalFormatting>
  <conditionalFormatting sqref="L50">
    <cfRule type="containsText" dxfId="3273" priority="223" operator="containsText" text="Catastrófico">
      <formula>NOT(ISERROR(SEARCH("Catastrófico",L50)))</formula>
    </cfRule>
    <cfRule type="containsText" dxfId="3272" priority="224" operator="containsText" text="Mayor">
      <formula>NOT(ISERROR(SEARCH("Mayor",L50)))</formula>
    </cfRule>
    <cfRule type="containsText" dxfId="3271" priority="225" operator="containsText" text="Alta">
      <formula>NOT(ISERROR(SEARCH("Alta",L50)))</formula>
    </cfRule>
    <cfRule type="containsText" dxfId="3270" priority="226" operator="containsText" text="Moderado">
      <formula>NOT(ISERROR(SEARCH("Moderado",L50)))</formula>
    </cfRule>
    <cfRule type="containsText" dxfId="3269" priority="227" operator="containsText" text="Menor">
      <formula>NOT(ISERROR(SEARCH("Menor",L50)))</formula>
    </cfRule>
    <cfRule type="containsText" dxfId="3268" priority="228" operator="containsText" text="Leve">
      <formula>NOT(ISERROR(SEARCH("Leve",L50)))</formula>
    </cfRule>
  </conditionalFormatting>
  <conditionalFormatting sqref="M50">
    <cfRule type="containsText" dxfId="3267" priority="217" operator="containsText" text="Catastrófico">
      <formula>NOT(ISERROR(SEARCH("Catastrófico",M50)))</formula>
    </cfRule>
    <cfRule type="containsText" dxfId="3266" priority="218" operator="containsText" text="Mayor">
      <formula>NOT(ISERROR(SEARCH("Mayor",M50)))</formula>
    </cfRule>
    <cfRule type="containsText" dxfId="3265" priority="219" operator="containsText" text="Alta">
      <formula>NOT(ISERROR(SEARCH("Alta",M50)))</formula>
    </cfRule>
    <cfRule type="containsText" dxfId="3264" priority="220" operator="containsText" text="Moderado">
      <formula>NOT(ISERROR(SEARCH("Moderado",M50)))</formula>
    </cfRule>
    <cfRule type="containsText" dxfId="3263" priority="221" operator="containsText" text="Menor">
      <formula>NOT(ISERROR(SEARCH("Menor",M50)))</formula>
    </cfRule>
    <cfRule type="containsText" dxfId="3262" priority="222" operator="containsText" text="Leve">
      <formula>NOT(ISERROR(SEARCH("Leve",M50)))</formula>
    </cfRule>
  </conditionalFormatting>
  <conditionalFormatting sqref="L55">
    <cfRule type="containsText" dxfId="3261" priority="211" operator="containsText" text="Catastrófico">
      <formula>NOT(ISERROR(SEARCH("Catastrófico",L55)))</formula>
    </cfRule>
    <cfRule type="containsText" dxfId="3260" priority="212" operator="containsText" text="Mayor">
      <formula>NOT(ISERROR(SEARCH("Mayor",L55)))</formula>
    </cfRule>
    <cfRule type="containsText" dxfId="3259" priority="213" operator="containsText" text="Alta">
      <formula>NOT(ISERROR(SEARCH("Alta",L55)))</formula>
    </cfRule>
    <cfRule type="containsText" dxfId="3258" priority="214" operator="containsText" text="Moderado">
      <formula>NOT(ISERROR(SEARCH("Moderado",L55)))</formula>
    </cfRule>
    <cfRule type="containsText" dxfId="3257" priority="215" operator="containsText" text="Menor">
      <formula>NOT(ISERROR(SEARCH("Menor",L55)))</formula>
    </cfRule>
    <cfRule type="containsText" dxfId="3256" priority="216" operator="containsText" text="Leve">
      <formula>NOT(ISERROR(SEARCH("Leve",L55)))</formula>
    </cfRule>
  </conditionalFormatting>
  <conditionalFormatting sqref="M55">
    <cfRule type="containsText" dxfId="3255" priority="205" operator="containsText" text="Catastrófico">
      <formula>NOT(ISERROR(SEARCH("Catastrófico",M55)))</formula>
    </cfRule>
    <cfRule type="containsText" dxfId="3254" priority="206" operator="containsText" text="Mayor">
      <formula>NOT(ISERROR(SEARCH("Mayor",M55)))</formula>
    </cfRule>
    <cfRule type="containsText" dxfId="3253" priority="207" operator="containsText" text="Alta">
      <formula>NOT(ISERROR(SEARCH("Alta",M55)))</formula>
    </cfRule>
    <cfRule type="containsText" dxfId="3252" priority="208" operator="containsText" text="Moderado">
      <formula>NOT(ISERROR(SEARCH("Moderado",M55)))</formula>
    </cfRule>
    <cfRule type="containsText" dxfId="3251" priority="209" operator="containsText" text="Menor">
      <formula>NOT(ISERROR(SEARCH("Menor",M55)))</formula>
    </cfRule>
    <cfRule type="containsText" dxfId="3250" priority="210" operator="containsText" text="Leve">
      <formula>NOT(ISERROR(SEARCH("Leve",M55)))</formula>
    </cfRule>
  </conditionalFormatting>
  <conditionalFormatting sqref="N25">
    <cfRule type="containsText" dxfId="3249" priority="200" operator="containsText" text="Extremo">
      <formula>NOT(ISERROR(SEARCH("Extremo",N25)))</formula>
    </cfRule>
    <cfRule type="containsText" dxfId="3248" priority="201" operator="containsText" text="Alto">
      <formula>NOT(ISERROR(SEARCH("Alto",N25)))</formula>
    </cfRule>
    <cfRule type="containsText" dxfId="3247" priority="202" operator="containsText" text="Bajo">
      <formula>NOT(ISERROR(SEARCH("Bajo",N25)))</formula>
    </cfRule>
    <cfRule type="containsText" dxfId="3246" priority="203" operator="containsText" text="Moderado">
      <formula>NOT(ISERROR(SEARCH("Moderado",N25)))</formula>
    </cfRule>
    <cfRule type="containsText" dxfId="3245" priority="204" operator="containsText" text="Extremo">
      <formula>NOT(ISERROR(SEARCH("Extremo",N25)))</formula>
    </cfRule>
  </conditionalFormatting>
  <conditionalFormatting sqref="I25">
    <cfRule type="containsText" dxfId="3244" priority="179" operator="containsText" text="Muy Baja">
      <formula>NOT(ISERROR(SEARCH("Muy Baja",I25)))</formula>
    </cfRule>
    <cfRule type="containsText" dxfId="3243" priority="180" operator="containsText" text="Baja">
      <formula>NOT(ISERROR(SEARCH("Baja",I25)))</formula>
    </cfRule>
    <cfRule type="containsText" dxfId="3242" priority="182" operator="containsText" text="Muy Alta">
      <formula>NOT(ISERROR(SEARCH("Muy Alta",I25)))</formula>
    </cfRule>
    <cfRule type="containsText" dxfId="3241" priority="183" operator="containsText" text="Alta">
      <formula>NOT(ISERROR(SEARCH("Alta",I25)))</formula>
    </cfRule>
    <cfRule type="containsText" dxfId="3240" priority="184" operator="containsText" text="Media">
      <formula>NOT(ISERROR(SEARCH("Media",I25)))</formula>
    </cfRule>
    <cfRule type="containsText" dxfId="3239" priority="185" operator="containsText" text="Media">
      <formula>NOT(ISERROR(SEARCH("Media",I25)))</formula>
    </cfRule>
    <cfRule type="containsText" dxfId="3238" priority="186" operator="containsText" text="Media">
      <formula>NOT(ISERROR(SEARCH("Media",I25)))</formula>
    </cfRule>
    <cfRule type="containsText" dxfId="3237" priority="187" operator="containsText" text="Muy Baja">
      <formula>NOT(ISERROR(SEARCH("Muy Baja",I25)))</formula>
    </cfRule>
    <cfRule type="containsText" dxfId="3236" priority="188" operator="containsText" text="Baja">
      <formula>NOT(ISERROR(SEARCH("Baja",I25)))</formula>
    </cfRule>
    <cfRule type="containsText" dxfId="3235" priority="189" operator="containsText" text="Muy Baja">
      <formula>NOT(ISERROR(SEARCH("Muy Baja",I25)))</formula>
    </cfRule>
    <cfRule type="containsText" dxfId="3234" priority="190" operator="containsText" text="Muy Baja">
      <formula>NOT(ISERROR(SEARCH("Muy Baja",I25)))</formula>
    </cfRule>
    <cfRule type="containsText" dxfId="3233" priority="191" operator="containsText" text="Muy Baja">
      <formula>NOT(ISERROR(SEARCH("Muy Baja",I25)))</formula>
    </cfRule>
    <cfRule type="containsText" dxfId="3232" priority="192" operator="containsText" text="Muy Baja'Tabla probabilidad'!">
      <formula>NOT(ISERROR(SEARCH("Muy Baja'Tabla probabilidad'!",I25)))</formula>
    </cfRule>
    <cfRule type="containsText" dxfId="3231" priority="193" operator="containsText" text="Muy bajo">
      <formula>NOT(ISERROR(SEARCH("Muy bajo",I25)))</formula>
    </cfRule>
    <cfRule type="containsText" dxfId="3230" priority="194" operator="containsText" text="Alta">
      <formula>NOT(ISERROR(SEARCH("Alta",I25)))</formula>
    </cfRule>
    <cfRule type="containsText" dxfId="3229" priority="195" operator="containsText" text="Media">
      <formula>NOT(ISERROR(SEARCH("Media",I25)))</formula>
    </cfRule>
    <cfRule type="containsText" dxfId="3228" priority="196" operator="containsText" text="Baja">
      <formula>NOT(ISERROR(SEARCH("Baja",I25)))</formula>
    </cfRule>
    <cfRule type="containsText" dxfId="3227" priority="197" operator="containsText" text="Muy baja">
      <formula>NOT(ISERROR(SEARCH("Muy baja",I25)))</formula>
    </cfRule>
    <cfRule type="cellIs" dxfId="3226" priority="198" operator="between">
      <formula>1</formula>
      <formula>2</formula>
    </cfRule>
    <cfRule type="cellIs" dxfId="3225" priority="199" operator="between">
      <formula>0</formula>
      <formula>2</formula>
    </cfRule>
  </conditionalFormatting>
  <conditionalFormatting sqref="I25">
    <cfRule type="containsText" dxfId="3224" priority="181" operator="containsText" text="Muy Alta">
      <formula>NOT(ISERROR(SEARCH("Muy Alta",I25)))</formula>
    </cfRule>
  </conditionalFormatting>
  <conditionalFormatting sqref="Y25:Y29">
    <cfRule type="containsText" dxfId="3223" priority="173" operator="containsText" text="Muy Alta">
      <formula>NOT(ISERROR(SEARCH("Muy Alta",Y25)))</formula>
    </cfRule>
    <cfRule type="containsText" dxfId="3222" priority="174" operator="containsText" text="Alta">
      <formula>NOT(ISERROR(SEARCH("Alta",Y25)))</formula>
    </cfRule>
    <cfRule type="containsText" dxfId="3221" priority="175" operator="containsText" text="Media">
      <formula>NOT(ISERROR(SEARCH("Media",Y25)))</formula>
    </cfRule>
    <cfRule type="containsText" dxfId="3220" priority="176" operator="containsText" text="Muy Baja">
      <formula>NOT(ISERROR(SEARCH("Muy Baja",Y25)))</formula>
    </cfRule>
    <cfRule type="containsText" dxfId="3219" priority="177" operator="containsText" text="Baja">
      <formula>NOT(ISERROR(SEARCH("Baja",Y25)))</formula>
    </cfRule>
    <cfRule type="containsText" dxfId="3218" priority="178" operator="containsText" text="Muy Baja">
      <formula>NOT(ISERROR(SEARCH("Muy Baja",Y25)))</formula>
    </cfRule>
  </conditionalFormatting>
  <conditionalFormatting sqref="AC25:AC29">
    <cfRule type="containsText" dxfId="3217" priority="168" operator="containsText" text="Catastrófico">
      <formula>NOT(ISERROR(SEARCH("Catastrófico",AC25)))</formula>
    </cfRule>
    <cfRule type="containsText" dxfId="3216" priority="169" operator="containsText" text="Mayor">
      <formula>NOT(ISERROR(SEARCH("Mayor",AC25)))</formula>
    </cfRule>
    <cfRule type="containsText" dxfId="3215" priority="170" operator="containsText" text="Moderado">
      <formula>NOT(ISERROR(SEARCH("Moderado",AC25)))</formula>
    </cfRule>
    <cfRule type="containsText" dxfId="3214" priority="171" operator="containsText" text="Menor">
      <formula>NOT(ISERROR(SEARCH("Menor",AC25)))</formula>
    </cfRule>
    <cfRule type="containsText" dxfId="3213" priority="172" operator="containsText" text="Leve">
      <formula>NOT(ISERROR(SEARCH("Leve",AC25)))</formula>
    </cfRule>
  </conditionalFormatting>
  <conditionalFormatting sqref="AG25">
    <cfRule type="containsText" dxfId="3212" priority="159" operator="containsText" text="Extremo">
      <formula>NOT(ISERROR(SEARCH("Extremo",AG25)))</formula>
    </cfRule>
    <cfRule type="containsText" dxfId="3211" priority="160" operator="containsText" text="Alto">
      <formula>NOT(ISERROR(SEARCH("Alto",AG25)))</formula>
    </cfRule>
    <cfRule type="containsText" dxfId="3210" priority="161" operator="containsText" text="Moderado">
      <formula>NOT(ISERROR(SEARCH("Moderado",AG25)))</formula>
    </cfRule>
    <cfRule type="containsText" dxfId="3209" priority="162" operator="containsText" text="Menor">
      <formula>NOT(ISERROR(SEARCH("Menor",AG25)))</formula>
    </cfRule>
    <cfRule type="containsText" dxfId="3208" priority="163" operator="containsText" text="Bajo">
      <formula>NOT(ISERROR(SEARCH("Bajo",AG25)))</formula>
    </cfRule>
    <cfRule type="containsText" dxfId="3207" priority="164" operator="containsText" text="Moderado">
      <formula>NOT(ISERROR(SEARCH("Moderado",AG25)))</formula>
    </cfRule>
    <cfRule type="containsText" dxfId="3206" priority="165" operator="containsText" text="Extremo">
      <formula>NOT(ISERROR(SEARCH("Extremo",AG25)))</formula>
    </cfRule>
    <cfRule type="containsText" dxfId="3205" priority="166" operator="containsText" text="Baja">
      <formula>NOT(ISERROR(SEARCH("Baja",AG25)))</formula>
    </cfRule>
    <cfRule type="containsText" dxfId="3204" priority="167" operator="containsText" text="Alto">
      <formula>NOT(ISERROR(SEARCH("Alto",AG25)))</formula>
    </cfRule>
  </conditionalFormatting>
  <conditionalFormatting sqref="AA25:AA29">
    <cfRule type="containsText" dxfId="3203" priority="154" operator="containsText" text="Muy Alta">
      <formula>NOT(ISERROR(SEARCH("Muy Alta",AA25)))</formula>
    </cfRule>
    <cfRule type="containsText" dxfId="3202" priority="155" operator="containsText" text="Alta">
      <formula>NOT(ISERROR(SEARCH("Alta",AA25)))</formula>
    </cfRule>
    <cfRule type="containsText" dxfId="3201" priority="156" operator="containsText" text="Media">
      <formula>NOT(ISERROR(SEARCH("Media",AA25)))</formula>
    </cfRule>
    <cfRule type="containsText" dxfId="3200" priority="157" operator="containsText" text="Baja">
      <formula>NOT(ISERROR(SEARCH("Baja",AA25)))</formula>
    </cfRule>
    <cfRule type="containsText" dxfId="3199" priority="158" operator="containsText" text="Muy Baja">
      <formula>NOT(ISERROR(SEARCH("Muy Baja",AA25)))</formula>
    </cfRule>
  </conditionalFormatting>
  <conditionalFormatting sqref="AE25:AE29">
    <cfRule type="containsText" dxfId="3198" priority="149" operator="containsText" text="Catastrófico">
      <formula>NOT(ISERROR(SEARCH("Catastrófico",AE25)))</formula>
    </cfRule>
    <cfRule type="containsText" dxfId="3197" priority="150" operator="containsText" text="Moderado">
      <formula>NOT(ISERROR(SEARCH("Moderado",AE25)))</formula>
    </cfRule>
    <cfRule type="containsText" dxfId="3196" priority="151" operator="containsText" text="Menor">
      <formula>NOT(ISERROR(SEARCH("Menor",AE25)))</formula>
    </cfRule>
    <cfRule type="containsText" dxfId="3195" priority="152" operator="containsText" text="Leve">
      <formula>NOT(ISERROR(SEARCH("Leve",AE25)))</formula>
    </cfRule>
    <cfRule type="containsText" dxfId="3194" priority="153" operator="containsText" text="Mayor">
      <formula>NOT(ISERROR(SEARCH("Mayor",AE25)))</formula>
    </cfRule>
  </conditionalFormatting>
  <conditionalFormatting sqref="L25">
    <cfRule type="containsText" dxfId="3193" priority="143" operator="containsText" text="Catastrófico">
      <formula>NOT(ISERROR(SEARCH("Catastrófico",L25)))</formula>
    </cfRule>
    <cfRule type="containsText" dxfId="3192" priority="144" operator="containsText" text="Mayor">
      <formula>NOT(ISERROR(SEARCH("Mayor",L25)))</formula>
    </cfRule>
    <cfRule type="containsText" dxfId="3191" priority="145" operator="containsText" text="Alta">
      <formula>NOT(ISERROR(SEARCH("Alta",L25)))</formula>
    </cfRule>
    <cfRule type="containsText" dxfId="3190" priority="146" operator="containsText" text="Moderado">
      <formula>NOT(ISERROR(SEARCH("Moderado",L25)))</formula>
    </cfRule>
    <cfRule type="containsText" dxfId="3189" priority="147" operator="containsText" text="Menor">
      <formula>NOT(ISERROR(SEARCH("Menor",L25)))</formula>
    </cfRule>
    <cfRule type="containsText" dxfId="3188" priority="148" operator="containsText" text="Leve">
      <formula>NOT(ISERROR(SEARCH("Leve",L25)))</formula>
    </cfRule>
  </conditionalFormatting>
  <conditionalFormatting sqref="M25">
    <cfRule type="containsText" dxfId="3187" priority="137" operator="containsText" text="Catastrófico">
      <formula>NOT(ISERROR(SEARCH("Catastrófico",M25)))</formula>
    </cfRule>
    <cfRule type="containsText" dxfId="3186" priority="138" operator="containsText" text="Mayor">
      <formula>NOT(ISERROR(SEARCH("Mayor",M25)))</formula>
    </cfRule>
    <cfRule type="containsText" dxfId="3185" priority="139" operator="containsText" text="Alta">
      <formula>NOT(ISERROR(SEARCH("Alta",M25)))</formula>
    </cfRule>
    <cfRule type="containsText" dxfId="3184" priority="140" operator="containsText" text="Moderado">
      <formula>NOT(ISERROR(SEARCH("Moderado",M25)))</formula>
    </cfRule>
    <cfRule type="containsText" dxfId="3183" priority="141" operator="containsText" text="Menor">
      <formula>NOT(ISERROR(SEARCH("Menor",M25)))</formula>
    </cfRule>
    <cfRule type="containsText" dxfId="3182" priority="142" operator="containsText" text="Leve">
      <formula>NOT(ISERROR(SEARCH("Leve",M25)))</formula>
    </cfRule>
  </conditionalFormatting>
  <conditionalFormatting sqref="N60">
    <cfRule type="containsText" dxfId="3181" priority="132" operator="containsText" text="Extremo">
      <formula>NOT(ISERROR(SEARCH("Extremo",N60)))</formula>
    </cfRule>
    <cfRule type="containsText" dxfId="3180" priority="133" operator="containsText" text="Alto">
      <formula>NOT(ISERROR(SEARCH("Alto",N60)))</formula>
    </cfRule>
    <cfRule type="containsText" dxfId="3179" priority="134" operator="containsText" text="Bajo">
      <formula>NOT(ISERROR(SEARCH("Bajo",N60)))</formula>
    </cfRule>
    <cfRule type="containsText" dxfId="3178" priority="135" operator="containsText" text="Moderado">
      <formula>NOT(ISERROR(SEARCH("Moderado",N60)))</formula>
    </cfRule>
    <cfRule type="containsText" dxfId="3177" priority="136" operator="containsText" text="Extremo">
      <formula>NOT(ISERROR(SEARCH("Extremo",N60)))</formula>
    </cfRule>
  </conditionalFormatting>
  <conditionalFormatting sqref="I60">
    <cfRule type="containsText" dxfId="3176" priority="111" operator="containsText" text="Muy Baja">
      <formula>NOT(ISERROR(SEARCH("Muy Baja",I60)))</formula>
    </cfRule>
    <cfRule type="containsText" dxfId="3175" priority="112" operator="containsText" text="Baja">
      <formula>NOT(ISERROR(SEARCH("Baja",I60)))</formula>
    </cfRule>
    <cfRule type="containsText" dxfId="3174" priority="114" operator="containsText" text="Muy Alta">
      <formula>NOT(ISERROR(SEARCH("Muy Alta",I60)))</formula>
    </cfRule>
    <cfRule type="containsText" dxfId="3173" priority="115" operator="containsText" text="Alta">
      <formula>NOT(ISERROR(SEARCH("Alta",I60)))</formula>
    </cfRule>
    <cfRule type="containsText" dxfId="3172" priority="116" operator="containsText" text="Media">
      <formula>NOT(ISERROR(SEARCH("Media",I60)))</formula>
    </cfRule>
    <cfRule type="containsText" dxfId="3171" priority="117" operator="containsText" text="Media">
      <formula>NOT(ISERROR(SEARCH("Media",I60)))</formula>
    </cfRule>
    <cfRule type="containsText" dxfId="3170" priority="118" operator="containsText" text="Media">
      <formula>NOT(ISERROR(SEARCH("Media",I60)))</formula>
    </cfRule>
    <cfRule type="containsText" dxfId="3169" priority="119" operator="containsText" text="Muy Baja">
      <formula>NOT(ISERROR(SEARCH("Muy Baja",I60)))</formula>
    </cfRule>
    <cfRule type="containsText" dxfId="3168" priority="120" operator="containsText" text="Baja">
      <formula>NOT(ISERROR(SEARCH("Baja",I60)))</formula>
    </cfRule>
    <cfRule type="containsText" dxfId="3167" priority="121" operator="containsText" text="Muy Baja">
      <formula>NOT(ISERROR(SEARCH("Muy Baja",I60)))</formula>
    </cfRule>
    <cfRule type="containsText" dxfId="3166" priority="122" operator="containsText" text="Muy Baja">
      <formula>NOT(ISERROR(SEARCH("Muy Baja",I60)))</formula>
    </cfRule>
    <cfRule type="containsText" dxfId="3165" priority="123" operator="containsText" text="Muy Baja">
      <formula>NOT(ISERROR(SEARCH("Muy Baja",I60)))</formula>
    </cfRule>
    <cfRule type="containsText" dxfId="3164" priority="124" operator="containsText" text="Muy Baja'Tabla probabilidad'!">
      <formula>NOT(ISERROR(SEARCH("Muy Baja'Tabla probabilidad'!",I60)))</formula>
    </cfRule>
    <cfRule type="containsText" dxfId="3163" priority="125" operator="containsText" text="Muy bajo">
      <formula>NOT(ISERROR(SEARCH("Muy bajo",I60)))</formula>
    </cfRule>
    <cfRule type="containsText" dxfId="3162" priority="126" operator="containsText" text="Alta">
      <formula>NOT(ISERROR(SEARCH("Alta",I60)))</formula>
    </cfRule>
    <cfRule type="containsText" dxfId="3161" priority="127" operator="containsText" text="Media">
      <formula>NOT(ISERROR(SEARCH("Media",I60)))</formula>
    </cfRule>
    <cfRule type="containsText" dxfId="3160" priority="128" operator="containsText" text="Baja">
      <formula>NOT(ISERROR(SEARCH("Baja",I60)))</formula>
    </cfRule>
    <cfRule type="containsText" dxfId="3159" priority="129" operator="containsText" text="Muy baja">
      <formula>NOT(ISERROR(SEARCH("Muy baja",I60)))</formula>
    </cfRule>
    <cfRule type="cellIs" dxfId="3158" priority="130" operator="between">
      <formula>1</formula>
      <formula>2</formula>
    </cfRule>
    <cfRule type="cellIs" dxfId="3157" priority="131" operator="between">
      <formula>0</formula>
      <formula>2</formula>
    </cfRule>
  </conditionalFormatting>
  <conditionalFormatting sqref="I60">
    <cfRule type="containsText" dxfId="3156" priority="113" operator="containsText" text="Muy Alta">
      <formula>NOT(ISERROR(SEARCH("Muy Alta",I60)))</formula>
    </cfRule>
  </conditionalFormatting>
  <conditionalFormatting sqref="Y60:Y64">
    <cfRule type="containsText" dxfId="3155" priority="105" operator="containsText" text="Muy Alta">
      <formula>NOT(ISERROR(SEARCH("Muy Alta",Y60)))</formula>
    </cfRule>
    <cfRule type="containsText" dxfId="3154" priority="106" operator="containsText" text="Alta">
      <formula>NOT(ISERROR(SEARCH("Alta",Y60)))</formula>
    </cfRule>
    <cfRule type="containsText" dxfId="3153" priority="107" operator="containsText" text="Media">
      <formula>NOT(ISERROR(SEARCH("Media",Y60)))</formula>
    </cfRule>
    <cfRule type="containsText" dxfId="3152" priority="108" operator="containsText" text="Muy Baja">
      <formula>NOT(ISERROR(SEARCH("Muy Baja",Y60)))</formula>
    </cfRule>
    <cfRule type="containsText" dxfId="3151" priority="109" operator="containsText" text="Baja">
      <formula>NOT(ISERROR(SEARCH("Baja",Y60)))</formula>
    </cfRule>
    <cfRule type="containsText" dxfId="3150" priority="110" operator="containsText" text="Muy Baja">
      <formula>NOT(ISERROR(SEARCH("Muy Baja",Y60)))</formula>
    </cfRule>
  </conditionalFormatting>
  <conditionalFormatting sqref="AC60:AC64">
    <cfRule type="containsText" dxfId="3149" priority="100" operator="containsText" text="Catastrófico">
      <formula>NOT(ISERROR(SEARCH("Catastrófico",AC60)))</formula>
    </cfRule>
    <cfRule type="containsText" dxfId="3148" priority="101" operator="containsText" text="Mayor">
      <formula>NOT(ISERROR(SEARCH("Mayor",AC60)))</formula>
    </cfRule>
    <cfRule type="containsText" dxfId="3147" priority="102" operator="containsText" text="Moderado">
      <formula>NOT(ISERROR(SEARCH("Moderado",AC60)))</formula>
    </cfRule>
    <cfRule type="containsText" dxfId="3146" priority="103" operator="containsText" text="Menor">
      <formula>NOT(ISERROR(SEARCH("Menor",AC60)))</formula>
    </cfRule>
    <cfRule type="containsText" dxfId="3145" priority="104" operator="containsText" text="Leve">
      <formula>NOT(ISERROR(SEARCH("Leve",AC60)))</formula>
    </cfRule>
  </conditionalFormatting>
  <conditionalFormatting sqref="AG60">
    <cfRule type="containsText" dxfId="3144" priority="91" operator="containsText" text="Extremo">
      <formula>NOT(ISERROR(SEARCH("Extremo",AG60)))</formula>
    </cfRule>
    <cfRule type="containsText" dxfId="3143" priority="92" operator="containsText" text="Alto">
      <formula>NOT(ISERROR(SEARCH("Alto",AG60)))</formula>
    </cfRule>
    <cfRule type="containsText" dxfId="3142" priority="93" operator="containsText" text="Moderado">
      <formula>NOT(ISERROR(SEARCH("Moderado",AG60)))</formula>
    </cfRule>
    <cfRule type="containsText" dxfId="3141" priority="94" operator="containsText" text="Menor">
      <formula>NOT(ISERROR(SEARCH("Menor",AG60)))</formula>
    </cfRule>
    <cfRule type="containsText" dxfId="3140" priority="95" operator="containsText" text="Bajo">
      <formula>NOT(ISERROR(SEARCH("Bajo",AG60)))</formula>
    </cfRule>
    <cfRule type="containsText" dxfId="3139" priority="96" operator="containsText" text="Moderado">
      <formula>NOT(ISERROR(SEARCH("Moderado",AG60)))</formula>
    </cfRule>
    <cfRule type="containsText" dxfId="3138" priority="97" operator="containsText" text="Extremo">
      <formula>NOT(ISERROR(SEARCH("Extremo",AG60)))</formula>
    </cfRule>
    <cfRule type="containsText" dxfId="3137" priority="98" operator="containsText" text="Baja">
      <formula>NOT(ISERROR(SEARCH("Baja",AG60)))</formula>
    </cfRule>
    <cfRule type="containsText" dxfId="3136" priority="99" operator="containsText" text="Alto">
      <formula>NOT(ISERROR(SEARCH("Alto",AG60)))</formula>
    </cfRule>
  </conditionalFormatting>
  <conditionalFormatting sqref="AA60:AA64">
    <cfRule type="containsText" dxfId="3135" priority="86" operator="containsText" text="Muy Alta">
      <formula>NOT(ISERROR(SEARCH("Muy Alta",AA60)))</formula>
    </cfRule>
    <cfRule type="containsText" dxfId="3134" priority="87" operator="containsText" text="Alta">
      <formula>NOT(ISERROR(SEARCH("Alta",AA60)))</formula>
    </cfRule>
    <cfRule type="containsText" dxfId="3133" priority="88" operator="containsText" text="Media">
      <formula>NOT(ISERROR(SEARCH("Media",AA60)))</formula>
    </cfRule>
    <cfRule type="containsText" dxfId="3132" priority="89" operator="containsText" text="Baja">
      <formula>NOT(ISERROR(SEARCH("Baja",AA60)))</formula>
    </cfRule>
    <cfRule type="containsText" dxfId="3131" priority="90" operator="containsText" text="Muy Baja">
      <formula>NOT(ISERROR(SEARCH("Muy Baja",AA60)))</formula>
    </cfRule>
  </conditionalFormatting>
  <conditionalFormatting sqref="AE60:AE64">
    <cfRule type="containsText" dxfId="3130" priority="81" operator="containsText" text="Catastrófico">
      <formula>NOT(ISERROR(SEARCH("Catastrófico",AE60)))</formula>
    </cfRule>
    <cfRule type="containsText" dxfId="3129" priority="82" operator="containsText" text="Moderado">
      <formula>NOT(ISERROR(SEARCH("Moderado",AE60)))</formula>
    </cfRule>
    <cfRule type="containsText" dxfId="3128" priority="83" operator="containsText" text="Menor">
      <formula>NOT(ISERROR(SEARCH("Menor",AE60)))</formula>
    </cfRule>
    <cfRule type="containsText" dxfId="3127" priority="84" operator="containsText" text="Leve">
      <formula>NOT(ISERROR(SEARCH("Leve",AE60)))</formula>
    </cfRule>
    <cfRule type="containsText" dxfId="3126" priority="85" operator="containsText" text="Mayor">
      <formula>NOT(ISERROR(SEARCH("Mayor",AE60)))</formula>
    </cfRule>
  </conditionalFormatting>
  <conditionalFormatting sqref="L60">
    <cfRule type="containsText" dxfId="3125" priority="75" operator="containsText" text="Catastrófico">
      <formula>NOT(ISERROR(SEARCH("Catastrófico",L60)))</formula>
    </cfRule>
    <cfRule type="containsText" dxfId="3124" priority="76" operator="containsText" text="Mayor">
      <formula>NOT(ISERROR(SEARCH("Mayor",L60)))</formula>
    </cfRule>
    <cfRule type="containsText" dxfId="3123" priority="77" operator="containsText" text="Alta">
      <formula>NOT(ISERROR(SEARCH("Alta",L60)))</formula>
    </cfRule>
    <cfRule type="containsText" dxfId="3122" priority="78" operator="containsText" text="Moderado">
      <formula>NOT(ISERROR(SEARCH("Moderado",L60)))</formula>
    </cfRule>
    <cfRule type="containsText" dxfId="3121" priority="79" operator="containsText" text="Menor">
      <formula>NOT(ISERROR(SEARCH("Menor",L60)))</formula>
    </cfRule>
    <cfRule type="containsText" dxfId="3120" priority="80" operator="containsText" text="Leve">
      <formula>NOT(ISERROR(SEARCH("Leve",L60)))</formula>
    </cfRule>
  </conditionalFormatting>
  <conditionalFormatting sqref="M60">
    <cfRule type="containsText" dxfId="3119" priority="69" operator="containsText" text="Catastrófico">
      <formula>NOT(ISERROR(SEARCH("Catastrófico",M60)))</formula>
    </cfRule>
    <cfRule type="containsText" dxfId="3118" priority="70" operator="containsText" text="Mayor">
      <formula>NOT(ISERROR(SEARCH("Mayor",M60)))</formula>
    </cfRule>
    <cfRule type="containsText" dxfId="3117" priority="71" operator="containsText" text="Alta">
      <formula>NOT(ISERROR(SEARCH("Alta",M60)))</formula>
    </cfRule>
    <cfRule type="containsText" dxfId="3116" priority="72" operator="containsText" text="Moderado">
      <formula>NOT(ISERROR(SEARCH("Moderado",M60)))</formula>
    </cfRule>
    <cfRule type="containsText" dxfId="3115" priority="73" operator="containsText" text="Menor">
      <formula>NOT(ISERROR(SEARCH("Menor",M60)))</formula>
    </cfRule>
    <cfRule type="containsText" dxfId="3114" priority="74" operator="containsText" text="Leve">
      <formula>NOT(ISERROR(SEARCH("Leve",M60)))</formula>
    </cfRule>
  </conditionalFormatting>
  <conditionalFormatting sqref="I35">
    <cfRule type="containsText" dxfId="3113" priority="48" operator="containsText" text="Muy Baja">
      <formula>NOT(ISERROR(SEARCH("Muy Baja",I35)))</formula>
    </cfRule>
    <cfRule type="containsText" dxfId="3112" priority="49" operator="containsText" text="Baja">
      <formula>NOT(ISERROR(SEARCH("Baja",I35)))</formula>
    </cfRule>
    <cfRule type="containsText" dxfId="3111" priority="51" operator="containsText" text="Muy Alta">
      <formula>NOT(ISERROR(SEARCH("Muy Alta",I35)))</formula>
    </cfRule>
    <cfRule type="containsText" dxfId="3110" priority="52" operator="containsText" text="Alta">
      <formula>NOT(ISERROR(SEARCH("Alta",I35)))</formula>
    </cfRule>
    <cfRule type="containsText" dxfId="3109" priority="53" operator="containsText" text="Media">
      <formula>NOT(ISERROR(SEARCH("Media",I35)))</formula>
    </cfRule>
    <cfRule type="containsText" dxfId="3108" priority="54" operator="containsText" text="Media">
      <formula>NOT(ISERROR(SEARCH("Media",I35)))</formula>
    </cfRule>
    <cfRule type="containsText" dxfId="3107" priority="55" operator="containsText" text="Media">
      <formula>NOT(ISERROR(SEARCH("Media",I35)))</formula>
    </cfRule>
    <cfRule type="containsText" dxfId="3106" priority="56" operator="containsText" text="Muy Baja">
      <formula>NOT(ISERROR(SEARCH("Muy Baja",I35)))</formula>
    </cfRule>
    <cfRule type="containsText" dxfId="3105" priority="57" operator="containsText" text="Baja">
      <formula>NOT(ISERROR(SEARCH("Baja",I35)))</formula>
    </cfRule>
    <cfRule type="containsText" dxfId="3104" priority="58" operator="containsText" text="Muy Baja">
      <formula>NOT(ISERROR(SEARCH("Muy Baja",I35)))</formula>
    </cfRule>
    <cfRule type="containsText" dxfId="3103" priority="59" operator="containsText" text="Muy Baja">
      <formula>NOT(ISERROR(SEARCH("Muy Baja",I35)))</formula>
    </cfRule>
    <cfRule type="containsText" dxfId="3102" priority="60" operator="containsText" text="Muy Baja">
      <formula>NOT(ISERROR(SEARCH("Muy Baja",I35)))</formula>
    </cfRule>
    <cfRule type="containsText" dxfId="3101" priority="61" operator="containsText" text="Muy Baja'Tabla probabilidad'!">
      <formula>NOT(ISERROR(SEARCH("Muy Baja'Tabla probabilidad'!",I35)))</formula>
    </cfRule>
    <cfRule type="containsText" dxfId="3100" priority="62" operator="containsText" text="Muy bajo">
      <formula>NOT(ISERROR(SEARCH("Muy bajo",I35)))</formula>
    </cfRule>
    <cfRule type="containsText" dxfId="3099" priority="63" operator="containsText" text="Alta">
      <formula>NOT(ISERROR(SEARCH("Alta",I35)))</formula>
    </cfRule>
    <cfRule type="containsText" dxfId="3098" priority="64" operator="containsText" text="Media">
      <formula>NOT(ISERROR(SEARCH("Media",I35)))</formula>
    </cfRule>
    <cfRule type="containsText" dxfId="3097" priority="65" operator="containsText" text="Baja">
      <formula>NOT(ISERROR(SEARCH("Baja",I35)))</formula>
    </cfRule>
    <cfRule type="containsText" dxfId="3096" priority="66" operator="containsText" text="Muy baja">
      <formula>NOT(ISERROR(SEARCH("Muy baja",I35)))</formula>
    </cfRule>
    <cfRule type="cellIs" dxfId="3095" priority="67" operator="between">
      <formula>1</formula>
      <formula>2</formula>
    </cfRule>
    <cfRule type="cellIs" dxfId="3094" priority="68" operator="between">
      <formula>0</formula>
      <formula>2</formula>
    </cfRule>
  </conditionalFormatting>
  <conditionalFormatting sqref="I35">
    <cfRule type="containsText" dxfId="3093" priority="50" operator="containsText" text="Muy Alta">
      <formula>NOT(ISERROR(SEARCH("Muy Alta",I35)))</formula>
    </cfRule>
  </conditionalFormatting>
  <conditionalFormatting sqref="L35">
    <cfRule type="containsText" dxfId="3092" priority="42" operator="containsText" text="Catastrófico">
      <formula>NOT(ISERROR(SEARCH("Catastrófico",L35)))</formula>
    </cfRule>
    <cfRule type="containsText" dxfId="3091" priority="43" operator="containsText" text="Mayor">
      <formula>NOT(ISERROR(SEARCH("Mayor",L35)))</formula>
    </cfRule>
    <cfRule type="containsText" dxfId="3090" priority="44" operator="containsText" text="Alta">
      <formula>NOT(ISERROR(SEARCH("Alta",L35)))</formula>
    </cfRule>
    <cfRule type="containsText" dxfId="3089" priority="45" operator="containsText" text="Moderado">
      <formula>NOT(ISERROR(SEARCH("Moderado",L35)))</formula>
    </cfRule>
    <cfRule type="containsText" dxfId="3088" priority="46" operator="containsText" text="Menor">
      <formula>NOT(ISERROR(SEARCH("Menor",L35)))</formula>
    </cfRule>
    <cfRule type="containsText" dxfId="3087" priority="47" operator="containsText" text="Leve">
      <formula>NOT(ISERROR(SEARCH("Leve",L35)))</formula>
    </cfRule>
  </conditionalFormatting>
  <conditionalFormatting sqref="N35">
    <cfRule type="containsText" dxfId="3086" priority="37" operator="containsText" text="Extremo">
      <formula>NOT(ISERROR(SEARCH("Extremo",N35)))</formula>
    </cfRule>
    <cfRule type="containsText" dxfId="3085" priority="38" operator="containsText" text="Alto">
      <formula>NOT(ISERROR(SEARCH("Alto",N35)))</formula>
    </cfRule>
    <cfRule type="containsText" dxfId="3084" priority="39" operator="containsText" text="Bajo">
      <formula>NOT(ISERROR(SEARCH("Bajo",N35)))</formula>
    </cfRule>
    <cfRule type="containsText" dxfId="3083" priority="40" operator="containsText" text="Moderado">
      <formula>NOT(ISERROR(SEARCH("Moderado",N35)))</formula>
    </cfRule>
    <cfRule type="containsText" dxfId="3082" priority="41" operator="containsText" text="Extremo">
      <formula>NOT(ISERROR(SEARCH("Extremo",N35)))</formula>
    </cfRule>
  </conditionalFormatting>
  <conditionalFormatting sqref="M35">
    <cfRule type="containsText" dxfId="3081" priority="31" operator="containsText" text="Catastrófico">
      <formula>NOT(ISERROR(SEARCH("Catastrófico",M35)))</formula>
    </cfRule>
    <cfRule type="containsText" dxfId="3080" priority="32" operator="containsText" text="Mayor">
      <formula>NOT(ISERROR(SEARCH("Mayor",M35)))</formula>
    </cfRule>
    <cfRule type="containsText" dxfId="3079" priority="33" operator="containsText" text="Alta">
      <formula>NOT(ISERROR(SEARCH("Alta",M35)))</formula>
    </cfRule>
    <cfRule type="containsText" dxfId="3078" priority="34" operator="containsText" text="Moderado">
      <formula>NOT(ISERROR(SEARCH("Moderado",M35)))</formula>
    </cfRule>
    <cfRule type="containsText" dxfId="3077" priority="35" operator="containsText" text="Menor">
      <formula>NOT(ISERROR(SEARCH("Menor",M35)))</formula>
    </cfRule>
    <cfRule type="containsText" dxfId="3076" priority="36" operator="containsText" text="Leve">
      <formula>NOT(ISERROR(SEARCH("Leve",M35)))</formula>
    </cfRule>
  </conditionalFormatting>
  <conditionalFormatting sqref="Y35:Y39">
    <cfRule type="containsText" dxfId="3075" priority="25" operator="containsText" text="Muy Alta">
      <formula>NOT(ISERROR(SEARCH("Muy Alta",Y35)))</formula>
    </cfRule>
    <cfRule type="containsText" dxfId="3074" priority="26" operator="containsText" text="Alta">
      <formula>NOT(ISERROR(SEARCH("Alta",Y35)))</formula>
    </cfRule>
    <cfRule type="containsText" dxfId="3073" priority="27" operator="containsText" text="Media">
      <formula>NOT(ISERROR(SEARCH("Media",Y35)))</formula>
    </cfRule>
    <cfRule type="containsText" dxfId="3072" priority="28" operator="containsText" text="Muy Baja">
      <formula>NOT(ISERROR(SEARCH("Muy Baja",Y35)))</formula>
    </cfRule>
    <cfRule type="containsText" dxfId="3071" priority="29" operator="containsText" text="Baja">
      <formula>NOT(ISERROR(SEARCH("Baja",Y35)))</formula>
    </cfRule>
    <cfRule type="containsText" dxfId="3070" priority="30" operator="containsText" text="Muy Baja">
      <formula>NOT(ISERROR(SEARCH("Muy Baja",Y35)))</formula>
    </cfRule>
  </conditionalFormatting>
  <conditionalFormatting sqref="AC35:AC39">
    <cfRule type="containsText" dxfId="3069" priority="20" operator="containsText" text="Catastrófico">
      <formula>NOT(ISERROR(SEARCH("Catastrófico",AC35)))</formula>
    </cfRule>
    <cfRule type="containsText" dxfId="3068" priority="21" operator="containsText" text="Mayor">
      <formula>NOT(ISERROR(SEARCH("Mayor",AC35)))</formula>
    </cfRule>
    <cfRule type="containsText" dxfId="3067" priority="22" operator="containsText" text="Moderado">
      <formula>NOT(ISERROR(SEARCH("Moderado",AC35)))</formula>
    </cfRule>
    <cfRule type="containsText" dxfId="3066" priority="23" operator="containsText" text="Menor">
      <formula>NOT(ISERROR(SEARCH("Menor",AC35)))</formula>
    </cfRule>
    <cfRule type="containsText" dxfId="3065" priority="24" operator="containsText" text="Leve">
      <formula>NOT(ISERROR(SEARCH("Leve",AC35)))</formula>
    </cfRule>
  </conditionalFormatting>
  <conditionalFormatting sqref="AG35">
    <cfRule type="containsText" dxfId="3064" priority="11" operator="containsText" text="Extremo">
      <formula>NOT(ISERROR(SEARCH("Extremo",AG35)))</formula>
    </cfRule>
    <cfRule type="containsText" dxfId="3063" priority="12" operator="containsText" text="Alto">
      <formula>NOT(ISERROR(SEARCH("Alto",AG35)))</formula>
    </cfRule>
    <cfRule type="containsText" dxfId="3062" priority="13" operator="containsText" text="Moderado">
      <formula>NOT(ISERROR(SEARCH("Moderado",AG35)))</formula>
    </cfRule>
    <cfRule type="containsText" dxfId="3061" priority="14" operator="containsText" text="Menor">
      <formula>NOT(ISERROR(SEARCH("Menor",AG35)))</formula>
    </cfRule>
    <cfRule type="containsText" dxfId="3060" priority="15" operator="containsText" text="Bajo">
      <formula>NOT(ISERROR(SEARCH("Bajo",AG35)))</formula>
    </cfRule>
    <cfRule type="containsText" dxfId="3059" priority="16" operator="containsText" text="Moderado">
      <formula>NOT(ISERROR(SEARCH("Moderado",AG35)))</formula>
    </cfRule>
    <cfRule type="containsText" dxfId="3058" priority="17" operator="containsText" text="Extremo">
      <formula>NOT(ISERROR(SEARCH("Extremo",AG35)))</formula>
    </cfRule>
    <cfRule type="containsText" dxfId="3057" priority="18" operator="containsText" text="Baja">
      <formula>NOT(ISERROR(SEARCH("Baja",AG35)))</formula>
    </cfRule>
    <cfRule type="containsText" dxfId="3056" priority="19" operator="containsText" text="Alto">
      <formula>NOT(ISERROR(SEARCH("Alto",AG35)))</formula>
    </cfRule>
  </conditionalFormatting>
  <conditionalFormatting sqref="AA35:AA39">
    <cfRule type="containsText" dxfId="3055" priority="6" operator="containsText" text="Muy Alta">
      <formula>NOT(ISERROR(SEARCH("Muy Alta",AA35)))</formula>
    </cfRule>
    <cfRule type="containsText" dxfId="3054" priority="7" operator="containsText" text="Alta">
      <formula>NOT(ISERROR(SEARCH("Alta",AA35)))</formula>
    </cfRule>
    <cfRule type="containsText" dxfId="3053" priority="8" operator="containsText" text="Media">
      <formula>NOT(ISERROR(SEARCH("Media",AA35)))</formula>
    </cfRule>
    <cfRule type="containsText" dxfId="3052" priority="9" operator="containsText" text="Baja">
      <formula>NOT(ISERROR(SEARCH("Baja",AA35)))</formula>
    </cfRule>
    <cfRule type="containsText" dxfId="3051" priority="10" operator="containsText" text="Muy Baja">
      <formula>NOT(ISERROR(SEARCH("Muy Baja",AA35)))</formula>
    </cfRule>
  </conditionalFormatting>
  <conditionalFormatting sqref="AE35:AE39">
    <cfRule type="containsText" dxfId="3050" priority="1" operator="containsText" text="Catastrófico">
      <formula>NOT(ISERROR(SEARCH("Catastrófico",AE35)))</formula>
    </cfRule>
    <cfRule type="containsText" dxfId="3049" priority="2" operator="containsText" text="Moderado">
      <formula>NOT(ISERROR(SEARCH("Moderado",AE35)))</formula>
    </cfRule>
    <cfRule type="containsText" dxfId="3048" priority="3" operator="containsText" text="Menor">
      <formula>NOT(ISERROR(SEARCH("Menor",AE35)))</formula>
    </cfRule>
    <cfRule type="containsText" dxfId="3047" priority="4" operator="containsText" text="Leve">
      <formula>NOT(ISERROR(SEARCH("Leve",AE35)))</formula>
    </cfRule>
    <cfRule type="containsText" dxfId="3046" priority="5" operator="containsText" text="Mayor">
      <formula>NOT(ISERROR(SEARCH("Mayor",AE35)))</formula>
    </cfRule>
  </conditionalFormatting>
  <dataValidations count="1">
    <dataValidation allowBlank="1" showInputMessage="1" showErrorMessage="1" prompt="Enunciar cuál es el control" sqref="P41" xr:uid="{00000000-0002-0000-0300-000000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Z61"/>
  <sheetViews>
    <sheetView topLeftCell="J4" workbookViewId="0">
      <selection activeCell="Q15" sqref="Q15"/>
    </sheetView>
  </sheetViews>
  <sheetFormatPr baseColWidth="10" defaultRowHeight="15"/>
  <cols>
    <col min="2" max="2" width="25.5703125" customWidth="1"/>
    <col min="6" max="6" width="27.42578125" customWidth="1"/>
    <col min="7" max="7" width="24.7109375" style="121" customWidth="1"/>
    <col min="8" max="8" width="11.42578125" style="121"/>
    <col min="9" max="9" width="18.28515625" style="121" customWidth="1"/>
    <col min="10" max="12" width="11.42578125" style="12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1" t="s">
        <v>23</v>
      </c>
      <c r="H1" s="121" t="s">
        <v>15</v>
      </c>
    </row>
    <row r="4" spans="2:26">
      <c r="B4" t="s">
        <v>211</v>
      </c>
      <c r="C4" t="s">
        <v>165</v>
      </c>
      <c r="F4" t="s">
        <v>52</v>
      </c>
      <c r="G4" s="120" t="s">
        <v>236</v>
      </c>
      <c r="H4" s="120">
        <v>0.2</v>
      </c>
      <c r="I4" s="120"/>
      <c r="K4" s="120"/>
      <c r="Q4" t="s">
        <v>237</v>
      </c>
      <c r="R4" s="120">
        <v>0.5</v>
      </c>
      <c r="S4" s="121" t="s">
        <v>110</v>
      </c>
      <c r="T4" s="120">
        <v>0.3</v>
      </c>
      <c r="U4" s="121" t="s">
        <v>123</v>
      </c>
      <c r="V4" s="120">
        <v>0.4</v>
      </c>
      <c r="W4" s="121" t="s">
        <v>126</v>
      </c>
    </row>
    <row r="5" spans="2:26">
      <c r="B5" t="s">
        <v>212</v>
      </c>
      <c r="C5" t="s">
        <v>165</v>
      </c>
      <c r="F5" t="s">
        <v>53</v>
      </c>
      <c r="G5" s="120" t="s">
        <v>236</v>
      </c>
      <c r="H5" s="120">
        <v>0.2</v>
      </c>
      <c r="I5" s="120"/>
      <c r="K5" s="120"/>
      <c r="Q5" t="s">
        <v>238</v>
      </c>
      <c r="R5" s="120">
        <v>0.45</v>
      </c>
      <c r="S5" s="121" t="s">
        <v>110</v>
      </c>
      <c r="T5" s="120">
        <v>0.36</v>
      </c>
      <c r="U5" s="121" t="s">
        <v>123</v>
      </c>
      <c r="V5" s="120">
        <v>0.4</v>
      </c>
      <c r="W5" s="121" t="s">
        <v>126</v>
      </c>
    </row>
    <row r="6" spans="2:26">
      <c r="B6" t="s">
        <v>213</v>
      </c>
      <c r="C6" t="s">
        <v>126</v>
      </c>
      <c r="F6" t="s">
        <v>54</v>
      </c>
      <c r="G6" s="120" t="s">
        <v>112</v>
      </c>
      <c r="H6" s="120">
        <v>0.6</v>
      </c>
      <c r="I6" s="120" t="s">
        <v>269</v>
      </c>
      <c r="K6" s="120"/>
      <c r="Q6" t="s">
        <v>239</v>
      </c>
      <c r="R6" s="120">
        <v>0.4</v>
      </c>
      <c r="S6" s="121" t="s">
        <v>110</v>
      </c>
      <c r="T6" s="120">
        <v>0.36</v>
      </c>
      <c r="U6" s="121" t="s">
        <v>123</v>
      </c>
      <c r="V6" s="120">
        <v>0.4</v>
      </c>
      <c r="W6" s="121" t="s">
        <v>126</v>
      </c>
    </row>
    <row r="7" spans="2:26">
      <c r="B7" t="s">
        <v>214</v>
      </c>
      <c r="C7" t="s">
        <v>210</v>
      </c>
      <c r="G7" s="120"/>
      <c r="I7" s="120"/>
      <c r="K7" s="120"/>
      <c r="Q7" t="s">
        <v>240</v>
      </c>
      <c r="R7" s="120">
        <v>0.35</v>
      </c>
      <c r="S7" s="121" t="s">
        <v>112</v>
      </c>
      <c r="T7" s="120">
        <v>0.42</v>
      </c>
      <c r="U7" s="121" t="s">
        <v>123</v>
      </c>
      <c r="V7" s="120">
        <v>0.4</v>
      </c>
      <c r="W7" s="121" t="s">
        <v>126</v>
      </c>
    </row>
    <row r="8" spans="2:26">
      <c r="B8" t="s">
        <v>215</v>
      </c>
      <c r="C8" t="s">
        <v>160</v>
      </c>
      <c r="G8" s="120"/>
      <c r="I8" s="120"/>
      <c r="K8" s="120"/>
      <c r="Q8" t="s">
        <v>241</v>
      </c>
      <c r="R8" s="120">
        <v>0.35</v>
      </c>
      <c r="S8" s="121" t="s">
        <v>112</v>
      </c>
      <c r="T8" s="120">
        <v>0.6</v>
      </c>
      <c r="U8" s="121" t="s">
        <v>123</v>
      </c>
      <c r="V8" s="120">
        <v>0.26</v>
      </c>
      <c r="W8" s="121" t="s">
        <v>126</v>
      </c>
    </row>
    <row r="9" spans="2:26">
      <c r="B9" t="s">
        <v>217</v>
      </c>
      <c r="C9" t="s">
        <v>165</v>
      </c>
      <c r="G9" s="120"/>
      <c r="I9" s="120"/>
      <c r="K9" s="120"/>
      <c r="Q9" t="s">
        <v>242</v>
      </c>
      <c r="R9" s="120">
        <v>0.3</v>
      </c>
      <c r="S9" s="121" t="s">
        <v>112</v>
      </c>
      <c r="T9" s="120">
        <v>0.6</v>
      </c>
      <c r="U9" s="121" t="s">
        <v>123</v>
      </c>
      <c r="V9" s="120">
        <v>0.3</v>
      </c>
      <c r="W9" s="121" t="s">
        <v>126</v>
      </c>
    </row>
    <row r="10" spans="2:26">
      <c r="B10" t="s">
        <v>218</v>
      </c>
      <c r="C10" t="s">
        <v>126</v>
      </c>
    </row>
    <row r="11" spans="2:26">
      <c r="B11" t="s">
        <v>219</v>
      </c>
      <c r="C11" t="s">
        <v>126</v>
      </c>
      <c r="F11" t="s">
        <v>211</v>
      </c>
      <c r="G11" s="121" t="s">
        <v>109</v>
      </c>
      <c r="H11" s="120">
        <v>0.1</v>
      </c>
      <c r="I11" s="121" t="s">
        <v>236</v>
      </c>
      <c r="J11" s="120">
        <v>0.2</v>
      </c>
      <c r="K11" s="121" t="s">
        <v>165</v>
      </c>
    </row>
    <row r="12" spans="2:26">
      <c r="B12" t="s">
        <v>220</v>
      </c>
      <c r="C12" t="s">
        <v>210</v>
      </c>
      <c r="F12" t="s">
        <v>212</v>
      </c>
      <c r="G12" s="121" t="s">
        <v>109</v>
      </c>
      <c r="H12" s="120">
        <v>0.1</v>
      </c>
      <c r="I12" s="121" t="s">
        <v>123</v>
      </c>
      <c r="J12" s="120">
        <v>0.4</v>
      </c>
      <c r="K12" s="121" t="s">
        <v>165</v>
      </c>
      <c r="Q12" t="s">
        <v>14</v>
      </c>
      <c r="R12" t="s">
        <v>270</v>
      </c>
      <c r="S12" s="121" t="s">
        <v>18</v>
      </c>
      <c r="T12" t="s">
        <v>31</v>
      </c>
      <c r="U12" s="121" t="s">
        <v>32</v>
      </c>
      <c r="V12" t="s">
        <v>271</v>
      </c>
      <c r="W12" s="121" t="s">
        <v>15</v>
      </c>
      <c r="X12" t="s">
        <v>23</v>
      </c>
      <c r="Y12" s="121" t="s">
        <v>15</v>
      </c>
      <c r="Z12" t="s">
        <v>272</v>
      </c>
    </row>
    <row r="13" spans="2:26">
      <c r="B13" t="s">
        <v>221</v>
      </c>
      <c r="C13" t="s">
        <v>160</v>
      </c>
      <c r="F13" t="s">
        <v>213</v>
      </c>
      <c r="G13" s="121" t="s">
        <v>109</v>
      </c>
      <c r="H13" s="120">
        <v>0.1</v>
      </c>
      <c r="I13" s="121" t="s">
        <v>126</v>
      </c>
      <c r="J13" s="120">
        <v>0.6</v>
      </c>
      <c r="K13" s="121" t="s">
        <v>126</v>
      </c>
      <c r="Q13" t="s">
        <v>109</v>
      </c>
      <c r="R13" t="s">
        <v>236</v>
      </c>
      <c r="S13" t="s">
        <v>165</v>
      </c>
      <c r="T13" t="s">
        <v>52</v>
      </c>
      <c r="U13" t="s">
        <v>56</v>
      </c>
      <c r="V13" t="s">
        <v>109</v>
      </c>
      <c r="W13" s="119">
        <v>0.1</v>
      </c>
      <c r="X13" t="s">
        <v>236</v>
      </c>
      <c r="Y13" s="119">
        <v>0.2</v>
      </c>
      <c r="Z13" t="s">
        <v>165</v>
      </c>
    </row>
    <row r="14" spans="2:26">
      <c r="B14" t="s">
        <v>222</v>
      </c>
      <c r="C14" t="s">
        <v>126</v>
      </c>
      <c r="F14" t="s">
        <v>214</v>
      </c>
      <c r="G14" s="121" t="s">
        <v>109</v>
      </c>
      <c r="H14" s="120">
        <v>0.1</v>
      </c>
      <c r="I14" s="121" t="s">
        <v>129</v>
      </c>
      <c r="J14" s="120">
        <v>0.8</v>
      </c>
      <c r="K14" s="121" t="s">
        <v>162</v>
      </c>
      <c r="Q14" t="s">
        <v>109</v>
      </c>
      <c r="R14" t="s">
        <v>123</v>
      </c>
      <c r="S14" t="s">
        <v>165</v>
      </c>
      <c r="T14" t="s">
        <v>52</v>
      </c>
      <c r="U14" t="s">
        <v>56</v>
      </c>
      <c r="V14" t="s">
        <v>109</v>
      </c>
      <c r="W14" s="119">
        <v>0.1</v>
      </c>
      <c r="X14" t="s">
        <v>123</v>
      </c>
      <c r="Y14" s="119">
        <v>0.4</v>
      </c>
      <c r="Z14" t="s">
        <v>165</v>
      </c>
    </row>
    <row r="15" spans="2:26">
      <c r="B15" t="s">
        <v>216</v>
      </c>
      <c r="C15" t="s">
        <v>126</v>
      </c>
      <c r="F15" t="s">
        <v>215</v>
      </c>
      <c r="G15" s="121" t="s">
        <v>109</v>
      </c>
      <c r="H15" s="120">
        <v>0.1</v>
      </c>
      <c r="I15" s="121" t="s">
        <v>131</v>
      </c>
      <c r="J15" s="120">
        <v>1</v>
      </c>
      <c r="K15" s="121" t="s">
        <v>160</v>
      </c>
      <c r="Q15" t="s">
        <v>109</v>
      </c>
      <c r="R15" t="s">
        <v>126</v>
      </c>
      <c r="S15" t="s">
        <v>126</v>
      </c>
      <c r="T15" t="s">
        <v>52</v>
      </c>
      <c r="U15" t="s">
        <v>56</v>
      </c>
      <c r="V15" t="s">
        <v>109</v>
      </c>
      <c r="W15" s="119">
        <v>0.1</v>
      </c>
      <c r="X15" t="s">
        <v>126</v>
      </c>
      <c r="Y15" s="119">
        <v>0.6</v>
      </c>
      <c r="Z15" t="s">
        <v>126</v>
      </c>
    </row>
    <row r="16" spans="2:26">
      <c r="B16" t="s">
        <v>232</v>
      </c>
      <c r="C16" t="s">
        <v>126</v>
      </c>
      <c r="F16" t="s">
        <v>217</v>
      </c>
      <c r="G16" s="121" t="s">
        <v>109</v>
      </c>
      <c r="H16" s="120">
        <v>0.2</v>
      </c>
      <c r="I16" s="121" t="s">
        <v>236</v>
      </c>
      <c r="J16" s="120">
        <v>0.2</v>
      </c>
      <c r="K16" s="121" t="s">
        <v>165</v>
      </c>
      <c r="T16" t="s">
        <v>52</v>
      </c>
      <c r="U16" t="s">
        <v>56</v>
      </c>
    </row>
    <row r="17" spans="2:21">
      <c r="B17" t="s">
        <v>223</v>
      </c>
      <c r="C17" t="s">
        <v>210</v>
      </c>
      <c r="F17" t="s">
        <v>218</v>
      </c>
      <c r="G17" s="121" t="s">
        <v>109</v>
      </c>
      <c r="H17" s="120">
        <v>0.2</v>
      </c>
      <c r="I17" s="121" t="s">
        <v>123</v>
      </c>
      <c r="J17" s="120">
        <v>0.4</v>
      </c>
      <c r="K17" s="121" t="s">
        <v>165</v>
      </c>
      <c r="R17" s="120">
        <v>0.5</v>
      </c>
      <c r="S17" s="119">
        <v>0.5</v>
      </c>
      <c r="T17" t="s">
        <v>52</v>
      </c>
      <c r="U17" t="s">
        <v>56</v>
      </c>
    </row>
    <row r="18" spans="2:21">
      <c r="B18" t="s">
        <v>224</v>
      </c>
      <c r="C18" t="s">
        <v>160</v>
      </c>
      <c r="F18" t="s">
        <v>219</v>
      </c>
      <c r="G18" s="121" t="s">
        <v>109</v>
      </c>
      <c r="H18" s="120">
        <v>0.2</v>
      </c>
      <c r="I18" s="121" t="s">
        <v>126</v>
      </c>
      <c r="J18" s="120">
        <v>0.6</v>
      </c>
      <c r="K18" s="121" t="s">
        <v>126</v>
      </c>
      <c r="R18" s="120">
        <v>0.45</v>
      </c>
      <c r="S18" s="119">
        <v>0.35</v>
      </c>
      <c r="T18" t="s">
        <v>52</v>
      </c>
      <c r="U18" t="s">
        <v>56</v>
      </c>
    </row>
    <row r="19" spans="2:21">
      <c r="B19" t="s">
        <v>225</v>
      </c>
      <c r="C19" t="s">
        <v>126</v>
      </c>
      <c r="F19" t="s">
        <v>220</v>
      </c>
      <c r="G19" s="121" t="s">
        <v>109</v>
      </c>
      <c r="H19" s="120">
        <v>0.2</v>
      </c>
      <c r="I19" s="121" t="s">
        <v>129</v>
      </c>
      <c r="J19" s="120">
        <v>0.8</v>
      </c>
      <c r="K19" s="121" t="s">
        <v>162</v>
      </c>
      <c r="R19" s="120">
        <v>0.4</v>
      </c>
      <c r="T19" t="s">
        <v>52</v>
      </c>
      <c r="U19" t="s">
        <v>56</v>
      </c>
    </row>
    <row r="20" spans="2:21">
      <c r="B20" t="s">
        <v>226</v>
      </c>
      <c r="C20" t="s">
        <v>126</v>
      </c>
      <c r="F20" t="s">
        <v>221</v>
      </c>
      <c r="G20" s="121" t="s">
        <v>109</v>
      </c>
      <c r="H20" s="120">
        <v>0.2</v>
      </c>
      <c r="I20" s="121" t="s">
        <v>131</v>
      </c>
      <c r="J20" s="120">
        <v>1</v>
      </c>
      <c r="K20" s="121" t="s">
        <v>160</v>
      </c>
      <c r="R20" s="120">
        <v>0.35</v>
      </c>
      <c r="T20" t="s">
        <v>52</v>
      </c>
      <c r="U20" t="s">
        <v>56</v>
      </c>
    </row>
    <row r="21" spans="2:21">
      <c r="B21" t="s">
        <v>227</v>
      </c>
      <c r="C21" t="s">
        <v>210</v>
      </c>
      <c r="F21" t="s">
        <v>222</v>
      </c>
      <c r="G21" s="121" t="s">
        <v>110</v>
      </c>
      <c r="H21" s="120">
        <v>0.3</v>
      </c>
      <c r="I21" s="121" t="s">
        <v>236</v>
      </c>
      <c r="J21" s="120">
        <v>0.2</v>
      </c>
      <c r="K21" s="121" t="s">
        <v>165</v>
      </c>
      <c r="R21" s="120">
        <v>0.35</v>
      </c>
      <c r="T21" t="s">
        <v>52</v>
      </c>
      <c r="U21" t="s">
        <v>56</v>
      </c>
    </row>
    <row r="22" spans="2:21">
      <c r="B22" t="s">
        <v>228</v>
      </c>
      <c r="C22" t="s">
        <v>210</v>
      </c>
      <c r="F22" t="s">
        <v>216</v>
      </c>
      <c r="G22" s="121" t="s">
        <v>110</v>
      </c>
      <c r="H22" s="120">
        <v>0.3</v>
      </c>
      <c r="I22" s="121" t="s">
        <v>123</v>
      </c>
      <c r="J22" s="120">
        <v>0.4</v>
      </c>
      <c r="K22" s="121" t="s">
        <v>126</v>
      </c>
      <c r="R22" s="120">
        <v>0.3</v>
      </c>
      <c r="T22" t="s">
        <v>52</v>
      </c>
      <c r="U22" t="s">
        <v>56</v>
      </c>
    </row>
    <row r="23" spans="2:21">
      <c r="B23" t="s">
        <v>229</v>
      </c>
      <c r="C23" t="s">
        <v>160</v>
      </c>
      <c r="F23" t="s">
        <v>232</v>
      </c>
      <c r="G23" s="121" t="s">
        <v>110</v>
      </c>
      <c r="H23" s="120">
        <v>0.3</v>
      </c>
      <c r="I23" s="121" t="s">
        <v>126</v>
      </c>
      <c r="J23" s="120">
        <v>0.6</v>
      </c>
      <c r="K23" s="121" t="s">
        <v>126</v>
      </c>
      <c r="T23" t="s">
        <v>52</v>
      </c>
      <c r="U23" t="s">
        <v>56</v>
      </c>
    </row>
    <row r="24" spans="2:21">
      <c r="B24" t="s">
        <v>277</v>
      </c>
      <c r="C24" t="s">
        <v>210</v>
      </c>
      <c r="F24" t="s">
        <v>223</v>
      </c>
      <c r="G24" s="121" t="s">
        <v>110</v>
      </c>
      <c r="H24" s="120">
        <v>0.3</v>
      </c>
      <c r="I24" s="121" t="s">
        <v>129</v>
      </c>
      <c r="J24" s="120">
        <v>0.8</v>
      </c>
      <c r="K24" s="121" t="s">
        <v>162</v>
      </c>
      <c r="T24" t="s">
        <v>52</v>
      </c>
      <c r="U24" t="s">
        <v>56</v>
      </c>
    </row>
    <row r="25" spans="2:21">
      <c r="B25" t="s">
        <v>278</v>
      </c>
      <c r="C25" t="s">
        <v>210</v>
      </c>
      <c r="F25" t="s">
        <v>224</v>
      </c>
      <c r="G25" s="121" t="s">
        <v>110</v>
      </c>
      <c r="H25" s="120">
        <v>0.3</v>
      </c>
      <c r="I25" s="121" t="s">
        <v>131</v>
      </c>
      <c r="J25" s="120">
        <v>1</v>
      </c>
      <c r="K25" s="121" t="s">
        <v>160</v>
      </c>
    </row>
    <row r="26" spans="2:21">
      <c r="B26" t="s">
        <v>279</v>
      </c>
      <c r="C26" t="s">
        <v>210</v>
      </c>
      <c r="F26" t="s">
        <v>225</v>
      </c>
      <c r="G26" s="121" t="s">
        <v>110</v>
      </c>
      <c r="H26" s="120">
        <v>0.4</v>
      </c>
      <c r="I26" s="121" t="s">
        <v>236</v>
      </c>
      <c r="J26" s="120">
        <v>0.2</v>
      </c>
      <c r="K26" s="121" t="s">
        <v>165</v>
      </c>
    </row>
    <row r="27" spans="2:21">
      <c r="B27" t="s">
        <v>280</v>
      </c>
      <c r="C27" t="s">
        <v>210</v>
      </c>
      <c r="F27" t="s">
        <v>226</v>
      </c>
      <c r="G27" s="121" t="s">
        <v>110</v>
      </c>
      <c r="H27" s="120">
        <v>0.4</v>
      </c>
      <c r="I27" s="121" t="s">
        <v>123</v>
      </c>
      <c r="J27" s="120">
        <v>0.4</v>
      </c>
      <c r="K27" s="121" t="s">
        <v>126</v>
      </c>
    </row>
    <row r="28" spans="2:21">
      <c r="B28" t="s">
        <v>281</v>
      </c>
      <c r="C28" t="s">
        <v>160</v>
      </c>
      <c r="F28" t="s">
        <v>227</v>
      </c>
      <c r="G28" s="121" t="s">
        <v>110</v>
      </c>
      <c r="H28" s="120">
        <v>0.4</v>
      </c>
      <c r="I28" s="121" t="s">
        <v>126</v>
      </c>
      <c r="J28" s="120">
        <v>0.6</v>
      </c>
      <c r="K28" s="121" t="s">
        <v>126</v>
      </c>
    </row>
    <row r="29" spans="2:21">
      <c r="F29" t="s">
        <v>228</v>
      </c>
      <c r="G29" s="121" t="s">
        <v>110</v>
      </c>
      <c r="H29" s="120">
        <v>0.4</v>
      </c>
      <c r="I29" s="121" t="s">
        <v>129</v>
      </c>
      <c r="J29" s="120">
        <v>0.8</v>
      </c>
      <c r="K29" s="121" t="s">
        <v>162</v>
      </c>
    </row>
    <row r="30" spans="2:21">
      <c r="F30" t="s">
        <v>229</v>
      </c>
      <c r="G30" s="121" t="s">
        <v>110</v>
      </c>
      <c r="H30" s="120">
        <v>0.4</v>
      </c>
      <c r="I30" s="121" t="s">
        <v>131</v>
      </c>
      <c r="J30" s="120">
        <v>1</v>
      </c>
      <c r="K30" s="121" t="s">
        <v>160</v>
      </c>
    </row>
    <row r="31" spans="2:21">
      <c r="F31" t="s">
        <v>230</v>
      </c>
      <c r="G31" s="121" t="s">
        <v>112</v>
      </c>
      <c r="H31" s="120">
        <v>0.5</v>
      </c>
      <c r="I31" s="121" t="s">
        <v>236</v>
      </c>
      <c r="J31" s="120">
        <v>0.2</v>
      </c>
      <c r="K31" s="121" t="s">
        <v>126</v>
      </c>
    </row>
    <row r="32" spans="2:21">
      <c r="F32" t="s">
        <v>231</v>
      </c>
      <c r="G32" s="121" t="s">
        <v>112</v>
      </c>
      <c r="H32" s="120">
        <v>0.5</v>
      </c>
      <c r="I32" s="121" t="s">
        <v>123</v>
      </c>
      <c r="J32" s="120">
        <v>0.4</v>
      </c>
      <c r="K32" s="121" t="s">
        <v>126</v>
      </c>
    </row>
    <row r="33" spans="6:11">
      <c r="F33" t="s">
        <v>233</v>
      </c>
      <c r="G33" s="121" t="s">
        <v>112</v>
      </c>
      <c r="H33" s="120">
        <v>0.5</v>
      </c>
      <c r="I33" s="121" t="s">
        <v>126</v>
      </c>
      <c r="J33" s="120">
        <v>0.6</v>
      </c>
      <c r="K33" s="121" t="s">
        <v>126</v>
      </c>
    </row>
    <row r="34" spans="6:11">
      <c r="F34" t="s">
        <v>235</v>
      </c>
      <c r="G34" s="121" t="s">
        <v>112</v>
      </c>
      <c r="H34" s="120">
        <v>0.5</v>
      </c>
      <c r="I34" s="121" t="s">
        <v>129</v>
      </c>
      <c r="J34" s="120">
        <v>0.8</v>
      </c>
      <c r="K34" s="121" t="s">
        <v>162</v>
      </c>
    </row>
    <row r="35" spans="6:11">
      <c r="F35" t="s">
        <v>234</v>
      </c>
      <c r="G35" s="121" t="s">
        <v>112</v>
      </c>
      <c r="H35" s="120">
        <v>0.5</v>
      </c>
      <c r="I35" s="121" t="s">
        <v>131</v>
      </c>
      <c r="J35" s="120">
        <v>1</v>
      </c>
      <c r="K35" s="121" t="s">
        <v>160</v>
      </c>
    </row>
    <row r="37" spans="6:11" ht="45">
      <c r="G37" s="122" t="s">
        <v>244</v>
      </c>
    </row>
    <row r="38" spans="6:11" ht="105">
      <c r="G38" s="122" t="s">
        <v>245</v>
      </c>
    </row>
    <row r="39" spans="6:11" ht="75">
      <c r="G39" s="122" t="s">
        <v>246</v>
      </c>
    </row>
    <row r="40" spans="6:11" ht="75">
      <c r="G40" s="122" t="s">
        <v>247</v>
      </c>
    </row>
    <row r="41" spans="6:11" ht="75">
      <c r="G41" s="122" t="s">
        <v>248</v>
      </c>
    </row>
    <row r="42" spans="6:11" ht="45">
      <c r="G42" s="122" t="s">
        <v>249</v>
      </c>
    </row>
    <row r="43" spans="6:11" ht="105">
      <c r="G43" s="122" t="s">
        <v>250</v>
      </c>
    </row>
    <row r="44" spans="6:11" ht="75">
      <c r="G44" s="122" t="s">
        <v>251</v>
      </c>
    </row>
    <row r="45" spans="6:11" ht="75">
      <c r="G45" s="122" t="s">
        <v>252</v>
      </c>
    </row>
    <row r="46" spans="6:11" ht="75">
      <c r="G46" s="122" t="s">
        <v>253</v>
      </c>
    </row>
    <row r="47" spans="6:11" ht="45">
      <c r="G47" s="122" t="s">
        <v>254</v>
      </c>
    </row>
    <row r="48" spans="6:11" ht="105">
      <c r="G48" s="122" t="s">
        <v>255</v>
      </c>
    </row>
    <row r="49" spans="7:7" ht="75">
      <c r="G49" s="122" t="s">
        <v>256</v>
      </c>
    </row>
    <row r="50" spans="7:7" ht="75">
      <c r="G50" s="122" t="s">
        <v>257</v>
      </c>
    </row>
    <row r="51" spans="7:7" ht="75">
      <c r="G51" s="122" t="s">
        <v>258</v>
      </c>
    </row>
    <row r="52" spans="7:7" ht="45">
      <c r="G52" s="122" t="s">
        <v>259</v>
      </c>
    </row>
    <row r="53" spans="7:7" ht="105">
      <c r="G53" s="122" t="s">
        <v>260</v>
      </c>
    </row>
    <row r="54" spans="7:7" ht="75">
      <c r="G54" s="122" t="s">
        <v>261</v>
      </c>
    </row>
    <row r="55" spans="7:7" ht="75">
      <c r="G55" s="122" t="s">
        <v>262</v>
      </c>
    </row>
    <row r="56" spans="7:7" ht="75">
      <c r="G56" s="122" t="s">
        <v>263</v>
      </c>
    </row>
    <row r="57" spans="7:7" ht="45">
      <c r="G57" s="122" t="s">
        <v>264</v>
      </c>
    </row>
    <row r="58" spans="7:7" ht="105">
      <c r="G58" s="122" t="s">
        <v>265</v>
      </c>
    </row>
    <row r="59" spans="7:7" ht="75">
      <c r="G59" s="122" t="s">
        <v>266</v>
      </c>
    </row>
    <row r="60" spans="7:7" ht="75">
      <c r="G60" s="122" t="s">
        <v>267</v>
      </c>
    </row>
    <row r="61" spans="7:7" ht="75">
      <c r="G61" s="122" t="s">
        <v>268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31"/>
  <sheetViews>
    <sheetView topLeftCell="A26" workbookViewId="0">
      <selection activeCell="D19" sqref="D19"/>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174</v>
      </c>
      <c r="K2" s="4" t="s">
        <v>283</v>
      </c>
    </row>
    <row r="3" spans="2:11" ht="30">
      <c r="B3" t="s">
        <v>40</v>
      </c>
      <c r="C3" s="82" t="s">
        <v>41</v>
      </c>
      <c r="D3" s="5" t="s">
        <v>47</v>
      </c>
      <c r="E3" t="s">
        <v>52</v>
      </c>
      <c r="F3" t="s">
        <v>56</v>
      </c>
      <c r="G3" t="s">
        <v>59</v>
      </c>
      <c r="H3" t="s">
        <v>62</v>
      </c>
      <c r="I3" t="s">
        <v>65</v>
      </c>
      <c r="J3" t="s">
        <v>175</v>
      </c>
      <c r="K3" t="s">
        <v>284</v>
      </c>
    </row>
    <row r="4" spans="2:11" ht="75">
      <c r="B4" s="133" t="s">
        <v>291</v>
      </c>
      <c r="C4" t="s">
        <v>42</v>
      </c>
      <c r="D4" s="5" t="s">
        <v>48</v>
      </c>
      <c r="E4" t="s">
        <v>53</v>
      </c>
      <c r="F4" t="s">
        <v>57</v>
      </c>
      <c r="G4" t="s">
        <v>60</v>
      </c>
      <c r="H4" t="s">
        <v>63</v>
      </c>
      <c r="I4" t="s">
        <v>66</v>
      </c>
      <c r="J4" t="s">
        <v>176</v>
      </c>
      <c r="K4" t="s">
        <v>285</v>
      </c>
    </row>
    <row r="5" spans="2:11" ht="60">
      <c r="B5" s="133" t="s">
        <v>314</v>
      </c>
      <c r="C5" t="s">
        <v>43</v>
      </c>
      <c r="D5" s="5" t="s">
        <v>128</v>
      </c>
      <c r="E5" t="s">
        <v>54</v>
      </c>
      <c r="K5" t="s">
        <v>286</v>
      </c>
    </row>
    <row r="6" spans="2:11" ht="45">
      <c r="B6" s="133" t="s">
        <v>288</v>
      </c>
      <c r="C6" t="s">
        <v>44</v>
      </c>
      <c r="D6" s="5" t="s">
        <v>318</v>
      </c>
      <c r="K6" t="s">
        <v>287</v>
      </c>
    </row>
    <row r="7" spans="2:11" ht="60">
      <c r="B7" s="133" t="s">
        <v>330</v>
      </c>
      <c r="C7" t="s">
        <v>45</v>
      </c>
      <c r="D7" s="83" t="s">
        <v>50</v>
      </c>
    </row>
    <row r="8" spans="2:11" ht="30">
      <c r="B8" s="133" t="s">
        <v>438</v>
      </c>
      <c r="C8" t="s">
        <v>315</v>
      </c>
      <c r="D8" s="127" t="s">
        <v>297</v>
      </c>
    </row>
    <row r="9" spans="2:11" ht="30">
      <c r="B9" t="s">
        <v>357</v>
      </c>
      <c r="C9" t="s">
        <v>173</v>
      </c>
      <c r="D9" s="127" t="s">
        <v>298</v>
      </c>
    </row>
    <row r="10" spans="2:11" ht="30">
      <c r="C10" t="s">
        <v>394</v>
      </c>
      <c r="D10" s="127" t="s">
        <v>299</v>
      </c>
    </row>
    <row r="11" spans="2:11" ht="30">
      <c r="D11" s="127" t="s">
        <v>300</v>
      </c>
    </row>
    <row r="12" spans="2:11" ht="30">
      <c r="D12" s="127" t="s">
        <v>301</v>
      </c>
    </row>
    <row r="13" spans="2:11" ht="30">
      <c r="D13" s="126" t="s">
        <v>292</v>
      </c>
    </row>
    <row r="14" spans="2:11" ht="30">
      <c r="D14" s="126" t="s">
        <v>293</v>
      </c>
    </row>
    <row r="15" spans="2:11" ht="30">
      <c r="D15" s="126" t="s">
        <v>294</v>
      </c>
    </row>
    <row r="16" spans="2:11" ht="30">
      <c r="D16" s="126" t="s">
        <v>295</v>
      </c>
    </row>
    <row r="17" spans="4:4" ht="30">
      <c r="D17" s="126" t="s">
        <v>296</v>
      </c>
    </row>
    <row r="18" spans="4:4" ht="60">
      <c r="D18" s="82" t="s">
        <v>439</v>
      </c>
    </row>
    <row r="19" spans="4:4" ht="60">
      <c r="D19" s="82" t="s">
        <v>440</v>
      </c>
    </row>
    <row r="20" spans="4:4" ht="30">
      <c r="D20" s="148" t="s">
        <v>321</v>
      </c>
    </row>
    <row r="21" spans="4:4" ht="30">
      <c r="D21" s="148" t="s">
        <v>325</v>
      </c>
    </row>
    <row r="22" spans="4:4" ht="30">
      <c r="D22" s="148" t="s">
        <v>326</v>
      </c>
    </row>
    <row r="23" spans="4:4" ht="30">
      <c r="D23" s="148" t="s">
        <v>327</v>
      </c>
    </row>
    <row r="24" spans="4:4" ht="45">
      <c r="D24" s="148" t="s">
        <v>328</v>
      </c>
    </row>
    <row r="25" spans="4:4" ht="45">
      <c r="D25" s="148" t="s">
        <v>319</v>
      </c>
    </row>
    <row r="26" spans="4:4" ht="60">
      <c r="D26" s="148" t="s">
        <v>320</v>
      </c>
    </row>
    <row r="27" spans="4:4" ht="45">
      <c r="D27" s="148" t="s">
        <v>360</v>
      </c>
    </row>
    <row r="28" spans="4:4" ht="45">
      <c r="D28" s="148" t="s">
        <v>361</v>
      </c>
    </row>
    <row r="29" spans="4:4" ht="45">
      <c r="D29" s="148" t="s">
        <v>362</v>
      </c>
    </row>
    <row r="30" spans="4:4" ht="45">
      <c r="D30" s="148" t="s">
        <v>359</v>
      </c>
    </row>
    <row r="31" spans="4:4" ht="45">
      <c r="D31" s="148" t="s">
        <v>363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S69"/>
  <sheetViews>
    <sheetView zoomScale="78" zoomScaleNormal="78" workbookViewId="0">
      <pane xSplit="2" ySplit="9" topLeftCell="C10" activePane="bottomRight" state="frozen"/>
      <selection pane="topRight" activeCell="C1" sqref="C1"/>
      <selection pane="bottomLeft" activeCell="A10" sqref="A10"/>
      <selection pane="bottomRight" activeCell="B55" sqref="B55:B59"/>
    </sheetView>
  </sheetViews>
  <sheetFormatPr baseColWidth="10" defaultColWidth="11.42578125" defaultRowHeight="15"/>
  <cols>
    <col min="1" max="2" width="18.42578125" style="82" customWidth="1"/>
    <col min="3" max="3" width="15.5703125" customWidth="1"/>
    <col min="4" max="4" width="27.5703125" style="82" customWidth="1"/>
    <col min="5" max="5" width="18" style="172" customWidth="1"/>
    <col min="6" max="6" width="40.140625" customWidth="1"/>
    <col min="7" max="7" width="20.42578125" customWidth="1"/>
    <col min="8" max="8" width="10.42578125" style="173" customWidth="1"/>
    <col min="9" max="9" width="11.42578125" style="173" customWidth="1"/>
    <col min="10" max="10" width="10.140625" style="174" customWidth="1"/>
    <col min="11" max="11" width="11.42578125" style="173" customWidth="1"/>
    <col min="12" max="12" width="10.85546875" style="173" customWidth="1"/>
    <col min="13" max="13" width="18.28515625" style="173"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56" customFormat="1" ht="16.5" customHeight="1">
      <c r="A1" s="307"/>
      <c r="B1" s="308"/>
      <c r="C1" s="308"/>
      <c r="D1" s="381" t="s">
        <v>402</v>
      </c>
      <c r="E1" s="381"/>
      <c r="F1" s="381"/>
      <c r="G1" s="381"/>
      <c r="H1" s="381"/>
      <c r="I1" s="381"/>
      <c r="J1" s="381"/>
      <c r="K1" s="381"/>
      <c r="L1" s="381"/>
      <c r="M1" s="381"/>
      <c r="N1" s="381"/>
      <c r="O1" s="381"/>
      <c r="P1" s="381"/>
      <c r="Q1" s="382"/>
      <c r="R1" s="177"/>
      <c r="S1" s="299" t="s">
        <v>67</v>
      </c>
      <c r="T1" s="299"/>
      <c r="U1" s="299"/>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c r="A2" s="309"/>
      <c r="B2" s="310"/>
      <c r="C2" s="310"/>
      <c r="D2" s="383"/>
      <c r="E2" s="383"/>
      <c r="F2" s="383"/>
      <c r="G2" s="383"/>
      <c r="H2" s="383"/>
      <c r="I2" s="383"/>
      <c r="J2" s="383"/>
      <c r="K2" s="383"/>
      <c r="L2" s="383"/>
      <c r="M2" s="383"/>
      <c r="N2" s="383"/>
      <c r="O2" s="383"/>
      <c r="P2" s="383"/>
      <c r="Q2" s="384"/>
      <c r="R2" s="177"/>
      <c r="S2" s="299"/>
      <c r="T2" s="299"/>
      <c r="U2" s="299"/>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c r="A3" s="2"/>
      <c r="B3" s="2"/>
      <c r="C3" s="153"/>
      <c r="D3" s="383"/>
      <c r="E3" s="383"/>
      <c r="F3" s="383"/>
      <c r="G3" s="383"/>
      <c r="H3" s="383"/>
      <c r="I3" s="383"/>
      <c r="J3" s="383"/>
      <c r="K3" s="383"/>
      <c r="L3" s="383"/>
      <c r="M3" s="383"/>
      <c r="N3" s="383"/>
      <c r="O3" s="383"/>
      <c r="P3" s="383"/>
      <c r="Q3" s="384"/>
      <c r="R3" s="177"/>
      <c r="S3" s="299"/>
      <c r="T3" s="299"/>
      <c r="U3" s="299"/>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c r="A4" s="300" t="s">
        <v>0</v>
      </c>
      <c r="B4" s="301"/>
      <c r="C4" s="302"/>
      <c r="D4" s="370" t="str">
        <f>'Mapa Final'!D4</f>
        <v>GESTIÓN DE ACCIONES CONSTITUCIONALES, GESTIÓN DE PROCESOS PENALES PARA ADOLESCENTES, GESTIÓN ADMINISTRATIVA Y GESTIÓN DOCUMENTAL</v>
      </c>
      <c r="E4" s="371"/>
      <c r="F4" s="371"/>
      <c r="G4" s="371"/>
      <c r="H4" s="371"/>
      <c r="I4" s="371"/>
      <c r="J4" s="371"/>
      <c r="K4" s="371"/>
      <c r="L4" s="371"/>
      <c r="M4" s="371"/>
      <c r="N4" s="372"/>
      <c r="O4" s="306"/>
      <c r="P4" s="306"/>
      <c r="Q4" s="306"/>
      <c r="R4" s="175"/>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110.25" customHeight="1">
      <c r="A5" s="300" t="s">
        <v>1</v>
      </c>
      <c r="B5" s="301"/>
      <c r="C5" s="302"/>
      <c r="D5" s="373"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74"/>
      <c r="F5" s="374"/>
      <c r="G5" s="374"/>
      <c r="H5" s="374"/>
      <c r="I5" s="374"/>
      <c r="J5" s="374"/>
      <c r="K5" s="374"/>
      <c r="L5" s="374"/>
      <c r="M5" s="374"/>
      <c r="N5" s="375"/>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62.25" customHeight="1" thickBot="1">
      <c r="A6" s="300" t="s">
        <v>2</v>
      </c>
      <c r="B6" s="301"/>
      <c r="C6" s="302"/>
      <c r="D6" s="373"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74"/>
      <c r="F6" s="374"/>
      <c r="G6" s="374"/>
      <c r="H6" s="374"/>
      <c r="I6" s="374"/>
      <c r="J6" s="374"/>
      <c r="K6" s="374"/>
      <c r="L6" s="374"/>
      <c r="M6" s="374"/>
      <c r="N6" s="375"/>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59" customFormat="1" ht="38.25" customHeight="1" thickTop="1" thickBot="1">
      <c r="A7" s="376" t="s">
        <v>403</v>
      </c>
      <c r="B7" s="377"/>
      <c r="C7" s="377"/>
      <c r="D7" s="377"/>
      <c r="E7" s="377"/>
      <c r="F7" s="378"/>
      <c r="G7" s="157"/>
      <c r="H7" s="379" t="s">
        <v>404</v>
      </c>
      <c r="I7" s="379"/>
      <c r="J7" s="379"/>
      <c r="K7" s="379" t="s">
        <v>405</v>
      </c>
      <c r="L7" s="379"/>
      <c r="M7" s="379"/>
      <c r="N7" s="380" t="s">
        <v>283</v>
      </c>
      <c r="O7" s="385" t="s">
        <v>406</v>
      </c>
      <c r="P7" s="387" t="s">
        <v>407</v>
      </c>
      <c r="Q7" s="390"/>
      <c r="R7" s="388"/>
      <c r="S7" s="387" t="s">
        <v>408</v>
      </c>
      <c r="T7" s="388"/>
      <c r="U7" s="389" t="s">
        <v>409</v>
      </c>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row>
    <row r="8" spans="1:279" s="167" customFormat="1" ht="81" customHeight="1" thickTop="1" thickBot="1">
      <c r="A8" s="160" t="s">
        <v>197</v>
      </c>
      <c r="B8" s="160" t="s">
        <v>420</v>
      </c>
      <c r="C8" s="161" t="s">
        <v>8</v>
      </c>
      <c r="D8" s="162" t="s">
        <v>410</v>
      </c>
      <c r="E8" s="163" t="s">
        <v>10</v>
      </c>
      <c r="F8" s="163" t="s">
        <v>11</v>
      </c>
      <c r="G8" s="163" t="s">
        <v>12</v>
      </c>
      <c r="H8" s="164" t="s">
        <v>411</v>
      </c>
      <c r="I8" s="164" t="s">
        <v>38</v>
      </c>
      <c r="J8" s="164" t="s">
        <v>412</v>
      </c>
      <c r="K8" s="164" t="s">
        <v>411</v>
      </c>
      <c r="L8" s="164" t="s">
        <v>413</v>
      </c>
      <c r="M8" s="164" t="s">
        <v>412</v>
      </c>
      <c r="N8" s="380"/>
      <c r="O8" s="386"/>
      <c r="P8" s="165" t="s">
        <v>414</v>
      </c>
      <c r="Q8" s="165" t="s">
        <v>415</v>
      </c>
      <c r="R8" s="165" t="s">
        <v>456</v>
      </c>
      <c r="S8" s="165" t="s">
        <v>416</v>
      </c>
      <c r="T8" s="165" t="s">
        <v>417</v>
      </c>
      <c r="U8" s="389"/>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166"/>
      <c r="FL8" s="166"/>
      <c r="FM8" s="166"/>
      <c r="FN8" s="166"/>
      <c r="FO8" s="166"/>
      <c r="FP8" s="166"/>
      <c r="FQ8" s="166"/>
      <c r="FR8" s="166"/>
      <c r="FS8" s="166"/>
      <c r="FT8" s="166"/>
      <c r="FU8" s="166"/>
    </row>
    <row r="9" spans="1:279" s="168" customFormat="1" ht="10.5" customHeight="1" thickTop="1" thickBot="1">
      <c r="A9" s="368"/>
      <c r="B9" s="369"/>
      <c r="C9" s="369"/>
      <c r="D9" s="369"/>
      <c r="E9" s="369"/>
      <c r="F9" s="369"/>
      <c r="G9" s="369"/>
      <c r="H9" s="369"/>
      <c r="I9" s="369"/>
      <c r="J9" s="369"/>
      <c r="K9" s="369"/>
      <c r="L9" s="369"/>
      <c r="M9" s="369"/>
      <c r="N9" s="369"/>
      <c r="U9" s="169"/>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1" customFormat="1" ht="15" customHeight="1">
      <c r="A10" s="357">
        <f>'Mapa Final'!A10</f>
        <v>1</v>
      </c>
      <c r="B10" s="357" t="str">
        <f>'Mapa Final'!B10</f>
        <v>Inconsistencias en el reparto</v>
      </c>
      <c r="C10" s="357" t="str">
        <f>'Mapa Final'!C10</f>
        <v>Incumplimiento de las metas establecidas</v>
      </c>
      <c r="D10" s="357"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57" t="str">
        <f>'Mapa Final'!E10</f>
        <v>Falencia en la gestión, control y seguimiento del proceso de reparto</v>
      </c>
      <c r="F10" s="357" t="str">
        <f>'Mapa Final'!F10</f>
        <v>Posibilidad de incumplimiento de las metas establecidas debido  a repartos extemporáneos y/o asignaciones erradas en el mismo</v>
      </c>
      <c r="G10" s="357" t="str">
        <f>'Mapa Final'!G10</f>
        <v>Ejecución y Administración de Procesos</v>
      </c>
      <c r="H10" s="360" t="str">
        <f>'Mapa Final'!I10</f>
        <v>Media</v>
      </c>
      <c r="I10" s="360" t="str">
        <f>'Mapa Final'!L10</f>
        <v>Moderado</v>
      </c>
      <c r="J10" s="347" t="str">
        <f>'Mapa Final'!N10</f>
        <v>Moderado</v>
      </c>
      <c r="K10" s="350" t="str">
        <f>'Mapa Final'!AA10</f>
        <v>Baja</v>
      </c>
      <c r="L10" s="350" t="str">
        <f>'Mapa Final'!AE10</f>
        <v>Moderado</v>
      </c>
      <c r="M10" s="347" t="str">
        <f>'Mapa Final'!AG10</f>
        <v>Moderado</v>
      </c>
      <c r="N10" s="350" t="str">
        <f>'Mapa Final'!AH10</f>
        <v>Reducir(mitigar)</v>
      </c>
      <c r="O10" s="363" t="s">
        <v>511</v>
      </c>
      <c r="P10" s="356"/>
      <c r="Q10" s="356"/>
      <c r="R10" s="356" t="s">
        <v>678</v>
      </c>
      <c r="S10" s="341">
        <v>44927</v>
      </c>
      <c r="T10" s="341">
        <v>45016</v>
      </c>
      <c r="U10" s="344" t="s">
        <v>477</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1" customFormat="1" ht="13.5" customHeight="1">
      <c r="A11" s="358"/>
      <c r="B11" s="358"/>
      <c r="C11" s="358"/>
      <c r="D11" s="358"/>
      <c r="E11" s="358"/>
      <c r="F11" s="358"/>
      <c r="G11" s="358"/>
      <c r="H11" s="361"/>
      <c r="I11" s="361"/>
      <c r="J11" s="348"/>
      <c r="K11" s="351"/>
      <c r="L11" s="351"/>
      <c r="M11" s="348"/>
      <c r="N11" s="351"/>
      <c r="O11" s="364"/>
      <c r="P11" s="342"/>
      <c r="Q11" s="342"/>
      <c r="R11" s="342"/>
      <c r="S11" s="342"/>
      <c r="T11" s="342"/>
      <c r="U11" s="34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1" customFormat="1" ht="13.5" customHeight="1">
      <c r="A12" s="358"/>
      <c r="B12" s="358"/>
      <c r="C12" s="358"/>
      <c r="D12" s="358"/>
      <c r="E12" s="358"/>
      <c r="F12" s="358"/>
      <c r="G12" s="358"/>
      <c r="H12" s="361"/>
      <c r="I12" s="361"/>
      <c r="J12" s="348"/>
      <c r="K12" s="351"/>
      <c r="L12" s="351"/>
      <c r="M12" s="348"/>
      <c r="N12" s="351"/>
      <c r="O12" s="364"/>
      <c r="P12" s="342"/>
      <c r="Q12" s="342"/>
      <c r="R12" s="342"/>
      <c r="S12" s="342"/>
      <c r="T12" s="342"/>
      <c r="U12" s="34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1" customFormat="1" ht="13.5" customHeight="1">
      <c r="A13" s="358"/>
      <c r="B13" s="358"/>
      <c r="C13" s="358"/>
      <c r="D13" s="358"/>
      <c r="E13" s="358"/>
      <c r="F13" s="358"/>
      <c r="G13" s="358"/>
      <c r="H13" s="361"/>
      <c r="I13" s="361"/>
      <c r="J13" s="348"/>
      <c r="K13" s="351"/>
      <c r="L13" s="351"/>
      <c r="M13" s="348"/>
      <c r="N13" s="351"/>
      <c r="O13" s="364"/>
      <c r="P13" s="342"/>
      <c r="Q13" s="342"/>
      <c r="R13" s="342"/>
      <c r="S13" s="342"/>
      <c r="T13" s="342"/>
      <c r="U13" s="34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1" customFormat="1" ht="321.75" customHeight="1" thickBot="1">
      <c r="A14" s="359"/>
      <c r="B14" s="359"/>
      <c r="C14" s="359"/>
      <c r="D14" s="359"/>
      <c r="E14" s="359"/>
      <c r="F14" s="359"/>
      <c r="G14" s="359"/>
      <c r="H14" s="362"/>
      <c r="I14" s="362"/>
      <c r="J14" s="349"/>
      <c r="K14" s="352"/>
      <c r="L14" s="352"/>
      <c r="M14" s="349"/>
      <c r="N14" s="352"/>
      <c r="O14" s="365"/>
      <c r="P14" s="343"/>
      <c r="Q14" s="343"/>
      <c r="R14" s="343"/>
      <c r="S14" s="343"/>
      <c r="T14" s="343"/>
      <c r="U14" s="34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1" customFormat="1" ht="15" customHeight="1">
      <c r="A15" s="357">
        <f>'Mapa Final'!A15</f>
        <v>2</v>
      </c>
      <c r="B15" s="357" t="str">
        <f>'Mapa Final'!B15</f>
        <v>Error en las notificaciones judiicales</v>
      </c>
      <c r="C15" s="357" t="str">
        <f>'Mapa Final'!C15</f>
        <v>Incumplimiento de las metas establecidas</v>
      </c>
      <c r="D15" s="357"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57" t="str">
        <f>'Mapa Final'!E15</f>
        <v xml:space="preserve">Inadecuada comunicación de las notificaciones judiciales </v>
      </c>
      <c r="F15" s="357" t="str">
        <f>'Mapa Final'!F15</f>
        <v xml:space="preserve">Posibilidad de incumplimiento de las metas establecidas debido  a la inadecuada comunicación de las notificaciones judiciales </v>
      </c>
      <c r="G15" s="357" t="str">
        <f>'Mapa Final'!G15</f>
        <v>Ejecución y Administración de Procesos</v>
      </c>
      <c r="H15" s="360" t="str">
        <f>'Mapa Final'!I15</f>
        <v>Muy Alta</v>
      </c>
      <c r="I15" s="360" t="str">
        <f>'Mapa Final'!L15</f>
        <v>Mayor</v>
      </c>
      <c r="J15" s="347" t="str">
        <f>'Mapa Final'!N15</f>
        <v xml:space="preserve">Alto </v>
      </c>
      <c r="K15" s="350" t="str">
        <f>'Mapa Final'!AA15</f>
        <v>Baja</v>
      </c>
      <c r="L15" s="350" t="str">
        <f>'Mapa Final'!AE15</f>
        <v>Moderado</v>
      </c>
      <c r="M15" s="347" t="str">
        <f>'Mapa Final'!AG15</f>
        <v>Moderado</v>
      </c>
      <c r="N15" s="350" t="str">
        <f>'Mapa Final'!AH15</f>
        <v>Reducir(mitigar)</v>
      </c>
      <c r="O15" s="363" t="s">
        <v>509</v>
      </c>
      <c r="P15" s="356"/>
      <c r="Q15" s="356"/>
      <c r="R15" s="356" t="s">
        <v>678</v>
      </c>
      <c r="S15" s="341">
        <v>44927</v>
      </c>
      <c r="T15" s="341">
        <v>45016</v>
      </c>
      <c r="U15" s="344" t="s">
        <v>477</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1" customFormat="1" ht="13.5" customHeight="1">
      <c r="A16" s="358"/>
      <c r="B16" s="358"/>
      <c r="C16" s="358"/>
      <c r="D16" s="358"/>
      <c r="E16" s="358"/>
      <c r="F16" s="358"/>
      <c r="G16" s="358"/>
      <c r="H16" s="361"/>
      <c r="I16" s="361"/>
      <c r="J16" s="348"/>
      <c r="K16" s="351"/>
      <c r="L16" s="351"/>
      <c r="M16" s="348"/>
      <c r="N16" s="351"/>
      <c r="O16" s="364"/>
      <c r="P16" s="342"/>
      <c r="Q16" s="342"/>
      <c r="R16" s="342"/>
      <c r="S16" s="342"/>
      <c r="T16" s="342"/>
      <c r="U16" s="3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1" customFormat="1" ht="13.5" customHeight="1">
      <c r="A17" s="358"/>
      <c r="B17" s="358"/>
      <c r="C17" s="358"/>
      <c r="D17" s="358"/>
      <c r="E17" s="358"/>
      <c r="F17" s="358"/>
      <c r="G17" s="358"/>
      <c r="H17" s="361"/>
      <c r="I17" s="361"/>
      <c r="J17" s="348"/>
      <c r="K17" s="351"/>
      <c r="L17" s="351"/>
      <c r="M17" s="348"/>
      <c r="N17" s="351"/>
      <c r="O17" s="364"/>
      <c r="P17" s="342"/>
      <c r="Q17" s="342"/>
      <c r="R17" s="342"/>
      <c r="S17" s="342"/>
      <c r="T17" s="342"/>
      <c r="U17" s="3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1" customFormat="1" ht="13.5" customHeight="1">
      <c r="A18" s="358"/>
      <c r="B18" s="358"/>
      <c r="C18" s="358"/>
      <c r="D18" s="358"/>
      <c r="E18" s="358"/>
      <c r="F18" s="358"/>
      <c r="G18" s="358"/>
      <c r="H18" s="361"/>
      <c r="I18" s="361"/>
      <c r="J18" s="348"/>
      <c r="K18" s="351"/>
      <c r="L18" s="351"/>
      <c r="M18" s="348"/>
      <c r="N18" s="351"/>
      <c r="O18" s="364"/>
      <c r="P18" s="342"/>
      <c r="Q18" s="342"/>
      <c r="R18" s="342"/>
      <c r="S18" s="342"/>
      <c r="T18" s="342"/>
      <c r="U18" s="3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1" customFormat="1" ht="255.75" customHeight="1" thickBot="1">
      <c r="A19" s="359"/>
      <c r="B19" s="359"/>
      <c r="C19" s="359"/>
      <c r="D19" s="359"/>
      <c r="E19" s="359"/>
      <c r="F19" s="359"/>
      <c r="G19" s="359"/>
      <c r="H19" s="362"/>
      <c r="I19" s="362"/>
      <c r="J19" s="349"/>
      <c r="K19" s="352"/>
      <c r="L19" s="352"/>
      <c r="M19" s="349"/>
      <c r="N19" s="352"/>
      <c r="O19" s="365"/>
      <c r="P19" s="343"/>
      <c r="Q19" s="343"/>
      <c r="R19" s="343"/>
      <c r="S19" s="343"/>
      <c r="T19" s="343"/>
      <c r="U19" s="3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357">
        <f>'Mapa Final'!A20</f>
        <v>3</v>
      </c>
      <c r="B20" s="357" t="str">
        <f>'Mapa Final'!B20</f>
        <v>No realización de las Audiencias Programadas</v>
      </c>
      <c r="C20" s="357" t="str">
        <f>'Mapa Final'!C20</f>
        <v>Incumplimiento de las metas establecidas</v>
      </c>
      <c r="D20" s="357"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57" t="str">
        <f>'Mapa Final'!E20</f>
        <v>Incumplimiento en la realización de las audiencias programadas</v>
      </c>
      <c r="F20" s="357" t="str">
        <f>'Mapa Final'!F20</f>
        <v>Posibilidad de vulneración de los derechos fundamentales de los ciudadanos  debido al Incumplimiento en la realización de las audiencias programadas</v>
      </c>
      <c r="G20" s="357" t="str">
        <f>'Mapa Final'!G20</f>
        <v>Usuarios, productos y prácticas organizacionales</v>
      </c>
      <c r="H20" s="360" t="str">
        <f>'Mapa Final'!I20</f>
        <v>Alta</v>
      </c>
      <c r="I20" s="360" t="str">
        <f>'Mapa Final'!L20</f>
        <v>Mayor</v>
      </c>
      <c r="J20" s="347" t="str">
        <f>'Mapa Final'!N20</f>
        <v xml:space="preserve">Alto </v>
      </c>
      <c r="K20" s="350" t="str">
        <f>'Mapa Final'!AA20</f>
        <v>Media</v>
      </c>
      <c r="L20" s="350" t="str">
        <f>'Mapa Final'!AE20</f>
        <v>Mayor</v>
      </c>
      <c r="M20" s="347" t="str">
        <f>'Mapa Final'!AG20</f>
        <v xml:space="preserve">Alto </v>
      </c>
      <c r="N20" s="350" t="str">
        <f>'Mapa Final'!AH20</f>
        <v>Reducir(mitigar)</v>
      </c>
      <c r="O20" s="363" t="s">
        <v>507</v>
      </c>
      <c r="P20" s="356"/>
      <c r="Q20" s="356"/>
      <c r="R20" s="356" t="s">
        <v>678</v>
      </c>
      <c r="S20" s="341">
        <v>44927</v>
      </c>
      <c r="T20" s="341">
        <v>45016</v>
      </c>
      <c r="U20" s="344" t="s">
        <v>508</v>
      </c>
      <c r="V20" s="35"/>
      <c r="W20" s="35"/>
    </row>
    <row r="21" spans="1:177">
      <c r="A21" s="358"/>
      <c r="B21" s="358"/>
      <c r="C21" s="358"/>
      <c r="D21" s="358"/>
      <c r="E21" s="358"/>
      <c r="F21" s="358"/>
      <c r="G21" s="358"/>
      <c r="H21" s="361"/>
      <c r="I21" s="361"/>
      <c r="J21" s="348"/>
      <c r="K21" s="351"/>
      <c r="L21" s="351"/>
      <c r="M21" s="348"/>
      <c r="N21" s="351"/>
      <c r="O21" s="364"/>
      <c r="P21" s="342"/>
      <c r="Q21" s="342"/>
      <c r="R21" s="342"/>
      <c r="S21" s="342"/>
      <c r="T21" s="342"/>
      <c r="U21" s="366"/>
      <c r="V21" s="35"/>
      <c r="W21" s="35"/>
    </row>
    <row r="22" spans="1:177">
      <c r="A22" s="358"/>
      <c r="B22" s="358"/>
      <c r="C22" s="358"/>
      <c r="D22" s="358"/>
      <c r="E22" s="358"/>
      <c r="F22" s="358"/>
      <c r="G22" s="358"/>
      <c r="H22" s="361"/>
      <c r="I22" s="361"/>
      <c r="J22" s="348"/>
      <c r="K22" s="351"/>
      <c r="L22" s="351"/>
      <c r="M22" s="348"/>
      <c r="N22" s="351"/>
      <c r="O22" s="364"/>
      <c r="P22" s="342"/>
      <c r="Q22" s="342"/>
      <c r="R22" s="342"/>
      <c r="S22" s="342"/>
      <c r="T22" s="342"/>
      <c r="U22" s="366"/>
      <c r="V22" s="35"/>
      <c r="W22" s="35"/>
    </row>
    <row r="23" spans="1:177">
      <c r="A23" s="358"/>
      <c r="B23" s="358"/>
      <c r="C23" s="358"/>
      <c r="D23" s="358"/>
      <c r="E23" s="358"/>
      <c r="F23" s="358"/>
      <c r="G23" s="358"/>
      <c r="H23" s="361"/>
      <c r="I23" s="361"/>
      <c r="J23" s="348"/>
      <c r="K23" s="351"/>
      <c r="L23" s="351"/>
      <c r="M23" s="348"/>
      <c r="N23" s="351"/>
      <c r="O23" s="364"/>
      <c r="P23" s="342"/>
      <c r="Q23" s="342"/>
      <c r="R23" s="342"/>
      <c r="S23" s="342"/>
      <c r="T23" s="342"/>
      <c r="U23" s="366"/>
      <c r="V23" s="35"/>
      <c r="W23" s="35"/>
    </row>
    <row r="24" spans="1:177" ht="307.5" customHeight="1" thickBot="1">
      <c r="A24" s="359"/>
      <c r="B24" s="359"/>
      <c r="C24" s="359"/>
      <c r="D24" s="359"/>
      <c r="E24" s="359"/>
      <c r="F24" s="359"/>
      <c r="G24" s="359"/>
      <c r="H24" s="362"/>
      <c r="I24" s="362"/>
      <c r="J24" s="349"/>
      <c r="K24" s="352"/>
      <c r="L24" s="352"/>
      <c r="M24" s="349"/>
      <c r="N24" s="352"/>
      <c r="O24" s="365"/>
      <c r="P24" s="343"/>
      <c r="Q24" s="343"/>
      <c r="R24" s="343"/>
      <c r="S24" s="343"/>
      <c r="T24" s="343"/>
      <c r="U24" s="367"/>
      <c r="V24" s="35"/>
      <c r="W24" s="35"/>
    </row>
    <row r="25" spans="1:177" ht="15" customHeight="1">
      <c r="A25" s="357">
        <f>'Mapa Final'!A25</f>
        <v>4</v>
      </c>
      <c r="B25" s="357" t="str">
        <f>'Mapa Final'!B25</f>
        <v>No realización de los Seguimientos a las Sanciones</v>
      </c>
      <c r="C25" s="357" t="str">
        <f>'Mapa Final'!C25</f>
        <v>Incumplimiento de las metas establecidas</v>
      </c>
      <c r="D25" s="357"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57" t="str">
        <f>'Mapa Final'!E25</f>
        <v>Inadecuada realización de los seguimientos a las sanciones</v>
      </c>
      <c r="F25" s="357" t="str">
        <f>'Mapa Final'!F25</f>
        <v>Posibilidad de incumplimiento de las metas establecidas debido al inadecuado seguimientos de las sanciones</v>
      </c>
      <c r="G25" s="357" t="s">
        <v>473</v>
      </c>
      <c r="H25" s="360" t="str">
        <f>'Mapa Final'!I25</f>
        <v>Media</v>
      </c>
      <c r="I25" s="360" t="str">
        <f>'Mapa Final'!L25</f>
        <v>Menor</v>
      </c>
      <c r="J25" s="347" t="str">
        <f>'Mapa Final'!N25</f>
        <v>Moderado</v>
      </c>
      <c r="K25" s="350" t="str">
        <f>'Mapa Final'!AA25</f>
        <v>Baja</v>
      </c>
      <c r="L25" s="350" t="str">
        <f>'Mapa Final'!AE25</f>
        <v>Moderado</v>
      </c>
      <c r="M25" s="347" t="str">
        <f>'Mapa Final'!AG25</f>
        <v>Moderado</v>
      </c>
      <c r="N25" s="350" t="str">
        <f>'Mapa Final'!AH25</f>
        <v>Aceptar</v>
      </c>
      <c r="O25" s="363" t="s">
        <v>510</v>
      </c>
      <c r="P25" s="356"/>
      <c r="Q25" s="356"/>
      <c r="R25" s="356" t="s">
        <v>678</v>
      </c>
      <c r="S25" s="341">
        <v>44927</v>
      </c>
      <c r="T25" s="341">
        <v>45016</v>
      </c>
      <c r="U25" s="344" t="s">
        <v>477</v>
      </c>
    </row>
    <row r="26" spans="1:177">
      <c r="A26" s="358"/>
      <c r="B26" s="358"/>
      <c r="C26" s="358"/>
      <c r="D26" s="358"/>
      <c r="E26" s="358"/>
      <c r="F26" s="358"/>
      <c r="G26" s="358"/>
      <c r="H26" s="361"/>
      <c r="I26" s="361"/>
      <c r="J26" s="348"/>
      <c r="K26" s="351"/>
      <c r="L26" s="351"/>
      <c r="M26" s="348"/>
      <c r="N26" s="351"/>
      <c r="O26" s="364"/>
      <c r="P26" s="342"/>
      <c r="Q26" s="342"/>
      <c r="R26" s="342"/>
      <c r="S26" s="342"/>
      <c r="T26" s="342"/>
      <c r="U26" s="345"/>
    </row>
    <row r="27" spans="1:177">
      <c r="A27" s="358"/>
      <c r="B27" s="358"/>
      <c r="C27" s="358"/>
      <c r="D27" s="358"/>
      <c r="E27" s="358"/>
      <c r="F27" s="358"/>
      <c r="G27" s="358"/>
      <c r="H27" s="361"/>
      <c r="I27" s="361"/>
      <c r="J27" s="348"/>
      <c r="K27" s="351"/>
      <c r="L27" s="351"/>
      <c r="M27" s="348"/>
      <c r="N27" s="351"/>
      <c r="O27" s="364"/>
      <c r="P27" s="342"/>
      <c r="Q27" s="342"/>
      <c r="R27" s="342"/>
      <c r="S27" s="342"/>
      <c r="T27" s="342"/>
      <c r="U27" s="345"/>
    </row>
    <row r="28" spans="1:177">
      <c r="A28" s="358"/>
      <c r="B28" s="358"/>
      <c r="C28" s="358"/>
      <c r="D28" s="358"/>
      <c r="E28" s="358"/>
      <c r="F28" s="358"/>
      <c r="G28" s="358"/>
      <c r="H28" s="361"/>
      <c r="I28" s="361"/>
      <c r="J28" s="348"/>
      <c r="K28" s="351"/>
      <c r="L28" s="351"/>
      <c r="M28" s="348"/>
      <c r="N28" s="351"/>
      <c r="O28" s="364"/>
      <c r="P28" s="342"/>
      <c r="Q28" s="342"/>
      <c r="R28" s="342"/>
      <c r="S28" s="342"/>
      <c r="T28" s="342"/>
      <c r="U28" s="345"/>
    </row>
    <row r="29" spans="1:177" ht="114.75" customHeight="1" thickBot="1">
      <c r="A29" s="359"/>
      <c r="B29" s="359"/>
      <c r="C29" s="359"/>
      <c r="D29" s="359"/>
      <c r="E29" s="359"/>
      <c r="F29" s="359"/>
      <c r="G29" s="359"/>
      <c r="H29" s="362"/>
      <c r="I29" s="362"/>
      <c r="J29" s="349"/>
      <c r="K29" s="352"/>
      <c r="L29" s="352"/>
      <c r="M29" s="349"/>
      <c r="N29" s="352"/>
      <c r="O29" s="365"/>
      <c r="P29" s="343"/>
      <c r="Q29" s="343"/>
      <c r="R29" s="343"/>
      <c r="S29" s="343"/>
      <c r="T29" s="343"/>
      <c r="U29" s="346"/>
    </row>
    <row r="30" spans="1:177" ht="116.25" customHeight="1">
      <c r="A30" s="357">
        <f>'Mapa Final'!A30</f>
        <v>5</v>
      </c>
      <c r="B30" s="357" t="str">
        <f>'Mapa Final'!B30</f>
        <v xml:space="preserve">Inexactitud en el registro de la gestion de los procesos misionales y actuaciones administrativa </v>
      </c>
      <c r="C30" s="357" t="str">
        <f>'Mapa Final'!C30</f>
        <v>Incumplimiento de las metas establecidas</v>
      </c>
      <c r="D30" s="357"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57" t="str">
        <f>'Mapa Final'!E30</f>
        <v xml:space="preserve">Inadecuado registro de la gestion de los procesos misionales y actuaciones administrativa </v>
      </c>
      <c r="F30" s="357" t="str">
        <f>'Mapa Final'!F30</f>
        <v xml:space="preserve">Posibilidad de incumplimiento de las metas establecidas debido al  inadecuado registro de la gestion de los procesos misionales y actuaciones administrativa </v>
      </c>
      <c r="G30" s="357" t="str">
        <f>'Mapa Final'!G30</f>
        <v>Usuarios, productos y prácticas organizacionales</v>
      </c>
      <c r="H30" s="360" t="str">
        <f>'Mapa Final'!I30</f>
        <v>Alta</v>
      </c>
      <c r="I30" s="360" t="str">
        <f>'Mapa Final'!L30</f>
        <v>Menor</v>
      </c>
      <c r="J30" s="347" t="str">
        <f>'Mapa Final'!N30</f>
        <v>Moderado</v>
      </c>
      <c r="K30" s="350" t="str">
        <f>'Mapa Final'!AA30</f>
        <v>Media</v>
      </c>
      <c r="L30" s="350" t="str">
        <f>'Mapa Final'!AE30</f>
        <v>Menor</v>
      </c>
      <c r="M30" s="347" t="str">
        <f>'Mapa Final'!AG30</f>
        <v>Moderado</v>
      </c>
      <c r="N30" s="350" t="str">
        <f>'Mapa Final'!AH30</f>
        <v>Aceptar</v>
      </c>
      <c r="O30" s="353" t="s">
        <v>512</v>
      </c>
      <c r="P30" s="356"/>
      <c r="Q30" s="356"/>
      <c r="R30" s="356" t="s">
        <v>178</v>
      </c>
      <c r="S30" s="341">
        <v>44927</v>
      </c>
      <c r="T30" s="341">
        <v>45016</v>
      </c>
      <c r="U30" s="344" t="s">
        <v>508</v>
      </c>
    </row>
    <row r="31" spans="1:177" ht="94.5" customHeight="1">
      <c r="A31" s="358"/>
      <c r="B31" s="358"/>
      <c r="C31" s="358"/>
      <c r="D31" s="358"/>
      <c r="E31" s="358"/>
      <c r="F31" s="358"/>
      <c r="G31" s="358"/>
      <c r="H31" s="361"/>
      <c r="I31" s="361"/>
      <c r="J31" s="348"/>
      <c r="K31" s="351"/>
      <c r="L31" s="351"/>
      <c r="M31" s="348"/>
      <c r="N31" s="351"/>
      <c r="O31" s="354"/>
      <c r="P31" s="342"/>
      <c r="Q31" s="342"/>
      <c r="R31" s="342"/>
      <c r="S31" s="342"/>
      <c r="T31" s="342"/>
      <c r="U31" s="345"/>
    </row>
    <row r="32" spans="1:177" ht="95.25" customHeight="1">
      <c r="A32" s="358"/>
      <c r="B32" s="358"/>
      <c r="C32" s="358"/>
      <c r="D32" s="358"/>
      <c r="E32" s="358"/>
      <c r="F32" s="358"/>
      <c r="G32" s="358"/>
      <c r="H32" s="361"/>
      <c r="I32" s="361"/>
      <c r="J32" s="348"/>
      <c r="K32" s="351"/>
      <c r="L32" s="351"/>
      <c r="M32" s="348"/>
      <c r="N32" s="351"/>
      <c r="O32" s="354"/>
      <c r="P32" s="342"/>
      <c r="Q32" s="342"/>
      <c r="R32" s="342"/>
      <c r="S32" s="342"/>
      <c r="T32" s="342"/>
      <c r="U32" s="345"/>
    </row>
    <row r="33" spans="1:21" ht="75" customHeight="1">
      <c r="A33" s="358"/>
      <c r="B33" s="358"/>
      <c r="C33" s="358"/>
      <c r="D33" s="358"/>
      <c r="E33" s="358"/>
      <c r="F33" s="358"/>
      <c r="G33" s="358"/>
      <c r="H33" s="361"/>
      <c r="I33" s="361"/>
      <c r="J33" s="348"/>
      <c r="K33" s="351"/>
      <c r="L33" s="351"/>
      <c r="M33" s="348"/>
      <c r="N33" s="351"/>
      <c r="O33" s="354"/>
      <c r="P33" s="342"/>
      <c r="Q33" s="342"/>
      <c r="R33" s="342"/>
      <c r="S33" s="342"/>
      <c r="T33" s="342"/>
      <c r="U33" s="345"/>
    </row>
    <row r="34" spans="1:21" ht="409.5" customHeight="1" thickBot="1">
      <c r="A34" s="359"/>
      <c r="B34" s="359"/>
      <c r="C34" s="359"/>
      <c r="D34" s="359"/>
      <c r="E34" s="359"/>
      <c r="F34" s="359"/>
      <c r="G34" s="359"/>
      <c r="H34" s="362"/>
      <c r="I34" s="362"/>
      <c r="J34" s="349"/>
      <c r="K34" s="352"/>
      <c r="L34" s="352"/>
      <c r="M34" s="349"/>
      <c r="N34" s="352"/>
      <c r="O34" s="355"/>
      <c r="P34" s="343"/>
      <c r="Q34" s="343"/>
      <c r="R34" s="343"/>
      <c r="S34" s="343"/>
      <c r="T34" s="343"/>
      <c r="U34" s="346"/>
    </row>
    <row r="35" spans="1:21" ht="15" customHeight="1">
      <c r="A35" s="357">
        <f>'Mapa Final'!A35</f>
        <v>6</v>
      </c>
      <c r="B35" s="357" t="str">
        <f>'Mapa Final'!B35</f>
        <v>Vencimiento de Términos</v>
      </c>
      <c r="C35" s="357" t="str">
        <f>'Mapa Final'!C35</f>
        <v>Vulneración de los derechos fundamentales de los ciudadanos</v>
      </c>
      <c r="D35" s="357"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57" t="str">
        <f>'Mapa Final'!E35</f>
        <v xml:space="preserve"> Actuaciones procesales después del vencimiento de los términos legales  </v>
      </c>
      <c r="F35" s="357" t="str">
        <f>'Mapa Final'!F35</f>
        <v xml:space="preserve">Posibilidad de vulneración de los derechos fundamentales de los ciudadanos  debido a las  actuaciones procesales después del vencimiento de los términos legales  </v>
      </c>
      <c r="G35" s="357" t="str">
        <f>'Mapa Final'!G35</f>
        <v>Usuarios, productos y prácticas organizacionales</v>
      </c>
      <c r="H35" s="360" t="str">
        <f>'Mapa Final'!I35</f>
        <v>Alta</v>
      </c>
      <c r="I35" s="360" t="str">
        <f>'Mapa Final'!L35</f>
        <v>Mayor</v>
      </c>
      <c r="J35" s="347" t="str">
        <f>'Mapa Final'!N35</f>
        <v xml:space="preserve">Alto </v>
      </c>
      <c r="K35" s="350" t="str">
        <f>'Mapa Final'!AA35</f>
        <v>Media</v>
      </c>
      <c r="L35" s="350" t="str">
        <f>'Mapa Final'!AE35</f>
        <v>Menor</v>
      </c>
      <c r="M35" s="347" t="str">
        <f>'Mapa Final'!AG35</f>
        <v>Moderado</v>
      </c>
      <c r="N35" s="350" t="str">
        <f>'Mapa Final'!AH35</f>
        <v>Reducir(mitigar)</v>
      </c>
      <c r="O35" s="353" t="s">
        <v>513</v>
      </c>
      <c r="P35" s="356"/>
      <c r="Q35" s="356"/>
      <c r="R35" s="356" t="s">
        <v>178</v>
      </c>
      <c r="S35" s="341">
        <v>44927</v>
      </c>
      <c r="T35" s="341">
        <v>45016</v>
      </c>
      <c r="U35" s="344" t="s">
        <v>508</v>
      </c>
    </row>
    <row r="36" spans="1:21">
      <c r="A36" s="358"/>
      <c r="B36" s="358"/>
      <c r="C36" s="358"/>
      <c r="D36" s="358"/>
      <c r="E36" s="358"/>
      <c r="F36" s="358"/>
      <c r="G36" s="358"/>
      <c r="H36" s="361"/>
      <c r="I36" s="361"/>
      <c r="J36" s="348"/>
      <c r="K36" s="351"/>
      <c r="L36" s="351"/>
      <c r="M36" s="348"/>
      <c r="N36" s="351"/>
      <c r="O36" s="354"/>
      <c r="P36" s="342"/>
      <c r="Q36" s="342"/>
      <c r="R36" s="342"/>
      <c r="S36" s="342"/>
      <c r="T36" s="342"/>
      <c r="U36" s="345"/>
    </row>
    <row r="37" spans="1:21">
      <c r="A37" s="358"/>
      <c r="B37" s="358"/>
      <c r="C37" s="358"/>
      <c r="D37" s="358"/>
      <c r="E37" s="358"/>
      <c r="F37" s="358"/>
      <c r="G37" s="358"/>
      <c r="H37" s="361"/>
      <c r="I37" s="361"/>
      <c r="J37" s="348"/>
      <c r="K37" s="351"/>
      <c r="L37" s="351"/>
      <c r="M37" s="348"/>
      <c r="N37" s="351"/>
      <c r="O37" s="354"/>
      <c r="P37" s="342"/>
      <c r="Q37" s="342"/>
      <c r="R37" s="342"/>
      <c r="S37" s="342"/>
      <c r="T37" s="342"/>
      <c r="U37" s="345"/>
    </row>
    <row r="38" spans="1:21">
      <c r="A38" s="358"/>
      <c r="B38" s="358"/>
      <c r="C38" s="358"/>
      <c r="D38" s="358"/>
      <c r="E38" s="358"/>
      <c r="F38" s="358"/>
      <c r="G38" s="358"/>
      <c r="H38" s="361"/>
      <c r="I38" s="361"/>
      <c r="J38" s="348"/>
      <c r="K38" s="351"/>
      <c r="L38" s="351"/>
      <c r="M38" s="348"/>
      <c r="N38" s="351"/>
      <c r="O38" s="354"/>
      <c r="P38" s="342"/>
      <c r="Q38" s="342"/>
      <c r="R38" s="342"/>
      <c r="S38" s="342"/>
      <c r="T38" s="342"/>
      <c r="U38" s="345"/>
    </row>
    <row r="39" spans="1:21" ht="186" customHeight="1" thickBot="1">
      <c r="A39" s="359"/>
      <c r="B39" s="359"/>
      <c r="C39" s="359"/>
      <c r="D39" s="359"/>
      <c r="E39" s="359"/>
      <c r="F39" s="359"/>
      <c r="G39" s="359"/>
      <c r="H39" s="362"/>
      <c r="I39" s="362"/>
      <c r="J39" s="349"/>
      <c r="K39" s="352"/>
      <c r="L39" s="352"/>
      <c r="M39" s="349"/>
      <c r="N39" s="352"/>
      <c r="O39" s="355"/>
      <c r="P39" s="343"/>
      <c r="Q39" s="343"/>
      <c r="R39" s="343"/>
      <c r="S39" s="343"/>
      <c r="T39" s="343"/>
      <c r="U39" s="346"/>
    </row>
    <row r="40" spans="1:21" ht="15" customHeight="1">
      <c r="A40" s="357">
        <f>'Mapa Final'!A40</f>
        <v>7</v>
      </c>
      <c r="B40" s="357" t="str">
        <f>'Mapa Final'!B40</f>
        <v>Pérdida de documentos</v>
      </c>
      <c r="C40" s="357" t="str">
        <f>'Mapa Final'!C40</f>
        <v>Afectación en la Prestación del Servicio de Justicia</v>
      </c>
      <c r="D40" s="357"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57" t="str">
        <f>'Mapa Final'!E40</f>
        <v>Extravío de documentos temporal o definitivo de los procesos judiciales</v>
      </c>
      <c r="F40" s="357" t="str">
        <f>'Mapa Final'!F40</f>
        <v>Posibilidad de la afectación en la Prestación del Servicio de Justicia debido al extravío de documentos temporal o definitivo de los procesos judiciales</v>
      </c>
      <c r="G40" s="357" t="str">
        <f>'Mapa Final'!G40</f>
        <v>Usuarios, productos y prácticas organizacionales</v>
      </c>
      <c r="H40" s="360" t="str">
        <f>'Mapa Final'!I40</f>
        <v>Muy Alta</v>
      </c>
      <c r="I40" s="360" t="str">
        <f>'Mapa Final'!L40</f>
        <v>Mayor</v>
      </c>
      <c r="J40" s="347" t="str">
        <f>'Mapa Final'!N40</f>
        <v xml:space="preserve">Alto </v>
      </c>
      <c r="K40" s="350" t="str">
        <f>'Mapa Final'!AA40</f>
        <v>Media</v>
      </c>
      <c r="L40" s="350" t="str">
        <f>'Mapa Final'!AE40</f>
        <v>Mayor</v>
      </c>
      <c r="M40" s="347" t="str">
        <f>'Mapa Final'!AG40</f>
        <v xml:space="preserve">Alto </v>
      </c>
      <c r="N40" s="350" t="str">
        <f>'Mapa Final'!AH40</f>
        <v>Reducir(mitigar)</v>
      </c>
      <c r="O40" s="353" t="s">
        <v>514</v>
      </c>
      <c r="P40" s="356"/>
      <c r="Q40" s="356"/>
      <c r="R40" s="356" t="s">
        <v>178</v>
      </c>
      <c r="S40" s="341">
        <v>44927</v>
      </c>
      <c r="T40" s="341">
        <v>45016</v>
      </c>
      <c r="U40" s="344" t="s">
        <v>477</v>
      </c>
    </row>
    <row r="41" spans="1:21">
      <c r="A41" s="358"/>
      <c r="B41" s="358"/>
      <c r="C41" s="358"/>
      <c r="D41" s="358"/>
      <c r="E41" s="358"/>
      <c r="F41" s="358"/>
      <c r="G41" s="358"/>
      <c r="H41" s="361"/>
      <c r="I41" s="361"/>
      <c r="J41" s="348"/>
      <c r="K41" s="351"/>
      <c r="L41" s="351"/>
      <c r="M41" s="348"/>
      <c r="N41" s="351"/>
      <c r="O41" s="354"/>
      <c r="P41" s="342"/>
      <c r="Q41" s="342"/>
      <c r="R41" s="342"/>
      <c r="S41" s="342"/>
      <c r="T41" s="342"/>
      <c r="U41" s="345"/>
    </row>
    <row r="42" spans="1:21">
      <c r="A42" s="358"/>
      <c r="B42" s="358"/>
      <c r="C42" s="358"/>
      <c r="D42" s="358"/>
      <c r="E42" s="358"/>
      <c r="F42" s="358"/>
      <c r="G42" s="358"/>
      <c r="H42" s="361"/>
      <c r="I42" s="361"/>
      <c r="J42" s="348"/>
      <c r="K42" s="351"/>
      <c r="L42" s="351"/>
      <c r="M42" s="348"/>
      <c r="N42" s="351"/>
      <c r="O42" s="354"/>
      <c r="P42" s="342"/>
      <c r="Q42" s="342"/>
      <c r="R42" s="342"/>
      <c r="S42" s="342"/>
      <c r="T42" s="342"/>
      <c r="U42" s="345"/>
    </row>
    <row r="43" spans="1:21">
      <c r="A43" s="358"/>
      <c r="B43" s="358"/>
      <c r="C43" s="358"/>
      <c r="D43" s="358"/>
      <c r="E43" s="358"/>
      <c r="F43" s="358"/>
      <c r="G43" s="358"/>
      <c r="H43" s="361"/>
      <c r="I43" s="361"/>
      <c r="J43" s="348"/>
      <c r="K43" s="351"/>
      <c r="L43" s="351"/>
      <c r="M43" s="348"/>
      <c r="N43" s="351"/>
      <c r="O43" s="354"/>
      <c r="P43" s="342"/>
      <c r="Q43" s="342"/>
      <c r="R43" s="342"/>
      <c r="S43" s="342"/>
      <c r="T43" s="342"/>
      <c r="U43" s="345"/>
    </row>
    <row r="44" spans="1:21" ht="116.25" customHeight="1" thickBot="1">
      <c r="A44" s="359"/>
      <c r="B44" s="359"/>
      <c r="C44" s="359"/>
      <c r="D44" s="359"/>
      <c r="E44" s="359"/>
      <c r="F44" s="359"/>
      <c r="G44" s="359"/>
      <c r="H44" s="362"/>
      <c r="I44" s="362"/>
      <c r="J44" s="349"/>
      <c r="K44" s="352"/>
      <c r="L44" s="352"/>
      <c r="M44" s="349"/>
      <c r="N44" s="352"/>
      <c r="O44" s="355"/>
      <c r="P44" s="343"/>
      <c r="Q44" s="343"/>
      <c r="R44" s="343"/>
      <c r="S44" s="343"/>
      <c r="T44" s="343"/>
      <c r="U44" s="346"/>
    </row>
    <row r="45" spans="1:21" ht="15" customHeight="1">
      <c r="A45" s="357">
        <f>'Mapa Final'!A45</f>
        <v>8</v>
      </c>
      <c r="B45" s="357" t="str">
        <f>'Mapa Final'!B45</f>
        <v>Corrupción</v>
      </c>
      <c r="C45" s="357" t="str">
        <f>'Mapa Final'!C45</f>
        <v>Reputacional (Corrupción)</v>
      </c>
      <c r="D45" s="35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57" t="str">
        <f>'Mapa Final'!E45</f>
        <v xml:space="preserve">Carencia en transparencia, etica y valores . </v>
      </c>
      <c r="F45" s="357" t="str">
        <f>'Mapa Final'!F45</f>
        <v xml:space="preserve">Posibilidad de actos indebidos de  los servidores judiciales debido a  la carencia en transparencia, etica y valores </v>
      </c>
      <c r="G45" s="357" t="str">
        <f>'Mapa Final'!G45</f>
        <v>Fraude Interno</v>
      </c>
      <c r="H45" s="360" t="str">
        <f>'Mapa Final'!I45</f>
        <v>Muy Alta</v>
      </c>
      <c r="I45" s="360" t="str">
        <f>'Mapa Final'!L45</f>
        <v>Mayor</v>
      </c>
      <c r="J45" s="347" t="str">
        <f>'Mapa Final'!N45</f>
        <v xml:space="preserve">Alto </v>
      </c>
      <c r="K45" s="350" t="str">
        <f>'Mapa Final'!AA45</f>
        <v>Media</v>
      </c>
      <c r="L45" s="350" t="str">
        <f>'Mapa Final'!AE45</f>
        <v>Mayor</v>
      </c>
      <c r="M45" s="347" t="str">
        <f>'Mapa Final'!AG45</f>
        <v xml:space="preserve">Alto </v>
      </c>
      <c r="N45" s="350" t="str">
        <f>'Mapa Final'!AH45</f>
        <v>Reducir(mitigar)</v>
      </c>
      <c r="O45" s="353" t="s">
        <v>515</v>
      </c>
      <c r="P45" s="356"/>
      <c r="Q45" s="356"/>
      <c r="R45" s="356" t="s">
        <v>178</v>
      </c>
      <c r="S45" s="341">
        <v>44927</v>
      </c>
      <c r="T45" s="341">
        <v>45016</v>
      </c>
      <c r="U45" s="344" t="s">
        <v>477</v>
      </c>
    </row>
    <row r="46" spans="1:21">
      <c r="A46" s="358"/>
      <c r="B46" s="358"/>
      <c r="C46" s="358"/>
      <c r="D46" s="358"/>
      <c r="E46" s="358"/>
      <c r="F46" s="358"/>
      <c r="G46" s="358"/>
      <c r="H46" s="361"/>
      <c r="I46" s="361"/>
      <c r="J46" s="348"/>
      <c r="K46" s="351"/>
      <c r="L46" s="351"/>
      <c r="M46" s="348"/>
      <c r="N46" s="351"/>
      <c r="O46" s="354"/>
      <c r="P46" s="342"/>
      <c r="Q46" s="342"/>
      <c r="R46" s="342"/>
      <c r="S46" s="342"/>
      <c r="T46" s="342"/>
      <c r="U46" s="345"/>
    </row>
    <row r="47" spans="1:21">
      <c r="A47" s="358"/>
      <c r="B47" s="358"/>
      <c r="C47" s="358"/>
      <c r="D47" s="358"/>
      <c r="E47" s="358"/>
      <c r="F47" s="358"/>
      <c r="G47" s="358"/>
      <c r="H47" s="361"/>
      <c r="I47" s="361"/>
      <c r="J47" s="348"/>
      <c r="K47" s="351"/>
      <c r="L47" s="351"/>
      <c r="M47" s="348"/>
      <c r="N47" s="351"/>
      <c r="O47" s="354"/>
      <c r="P47" s="342"/>
      <c r="Q47" s="342"/>
      <c r="R47" s="342"/>
      <c r="S47" s="342"/>
      <c r="T47" s="342"/>
      <c r="U47" s="345"/>
    </row>
    <row r="48" spans="1:21">
      <c r="A48" s="358"/>
      <c r="B48" s="358"/>
      <c r="C48" s="358"/>
      <c r="D48" s="358"/>
      <c r="E48" s="358"/>
      <c r="F48" s="358"/>
      <c r="G48" s="358"/>
      <c r="H48" s="361"/>
      <c r="I48" s="361"/>
      <c r="J48" s="348"/>
      <c r="K48" s="351"/>
      <c r="L48" s="351"/>
      <c r="M48" s="348"/>
      <c r="N48" s="351"/>
      <c r="O48" s="354"/>
      <c r="P48" s="342"/>
      <c r="Q48" s="342"/>
      <c r="R48" s="342"/>
      <c r="S48" s="342"/>
      <c r="T48" s="342"/>
      <c r="U48" s="345"/>
    </row>
    <row r="49" spans="1:21" ht="188.25" customHeight="1" thickBot="1">
      <c r="A49" s="359"/>
      <c r="B49" s="359"/>
      <c r="C49" s="359"/>
      <c r="D49" s="359"/>
      <c r="E49" s="359"/>
      <c r="F49" s="359"/>
      <c r="G49" s="359"/>
      <c r="H49" s="362"/>
      <c r="I49" s="362"/>
      <c r="J49" s="349"/>
      <c r="K49" s="352"/>
      <c r="L49" s="352"/>
      <c r="M49" s="349"/>
      <c r="N49" s="352"/>
      <c r="O49" s="355"/>
      <c r="P49" s="343"/>
      <c r="Q49" s="343"/>
      <c r="R49" s="343"/>
      <c r="S49" s="343"/>
      <c r="T49" s="343"/>
      <c r="U49" s="346"/>
    </row>
    <row r="50" spans="1:21" ht="15" customHeight="1">
      <c r="A50" s="357">
        <f>'Mapa Final'!A50</f>
        <v>9</v>
      </c>
      <c r="B50" s="357" t="str">
        <f>'Mapa Final'!B50</f>
        <v>Interrupción o demora en el Servicio Público de Administrar  Justicia</v>
      </c>
      <c r="C50" s="357" t="str">
        <f>'Mapa Final'!C50</f>
        <v>Afectación en la Prestación del Servicio de Justicia</v>
      </c>
      <c r="D50" s="357" t="str">
        <f>'Mapa Final'!D50</f>
        <v>1. Paro por sindicato
2. Huelgas, protestas ciudadana
3. Disturbios o hechos violentos
4.Pandemia
5.Emergencias Ambientales</v>
      </c>
      <c r="E50" s="357" t="str">
        <f>'Mapa Final'!E50</f>
        <v>Suceso de fuerza mayor que imposibilitan la gestión judicial</v>
      </c>
      <c r="F50" s="357" t="str">
        <f>'Mapa Final'!F50</f>
        <v>Posibilidad de  afectación en la Prestación del Servicio de Justicia debido a un suceso de fuerza mayor que imposibilita la gestión judicial</v>
      </c>
      <c r="G50" s="357" t="str">
        <f>'Mapa Final'!G50</f>
        <v>Usuarios, productos y prácticas organizacionales</v>
      </c>
      <c r="H50" s="360" t="str">
        <f>'Mapa Final'!I50</f>
        <v>Media</v>
      </c>
      <c r="I50" s="360" t="str">
        <f>'Mapa Final'!L50</f>
        <v>Moderado</v>
      </c>
      <c r="J50" s="347" t="str">
        <f>'Mapa Final'!N50</f>
        <v>Moderado</v>
      </c>
      <c r="K50" s="350" t="str">
        <f>'Mapa Final'!AA50</f>
        <v>Baja</v>
      </c>
      <c r="L50" s="350" t="str">
        <f>'Mapa Final'!AE50</f>
        <v>Moderado</v>
      </c>
      <c r="M50" s="347" t="str">
        <f>'Mapa Final'!AG50</f>
        <v>Moderado</v>
      </c>
      <c r="N50" s="350" t="str">
        <f>'Mapa Final'!AH50</f>
        <v>Reducir(mitigar)</v>
      </c>
      <c r="O50" s="353" t="s">
        <v>518</v>
      </c>
      <c r="P50" s="356"/>
      <c r="Q50" s="356"/>
      <c r="R50" s="356" t="s">
        <v>678</v>
      </c>
      <c r="S50" s="341">
        <v>44927</v>
      </c>
      <c r="T50" s="341">
        <v>45016</v>
      </c>
      <c r="U50" s="344" t="s">
        <v>477</v>
      </c>
    </row>
    <row r="51" spans="1:21">
      <c r="A51" s="358"/>
      <c r="B51" s="358"/>
      <c r="C51" s="358"/>
      <c r="D51" s="358"/>
      <c r="E51" s="358"/>
      <c r="F51" s="358"/>
      <c r="G51" s="358"/>
      <c r="H51" s="361"/>
      <c r="I51" s="361"/>
      <c r="J51" s="348"/>
      <c r="K51" s="351"/>
      <c r="L51" s="351"/>
      <c r="M51" s="348"/>
      <c r="N51" s="351"/>
      <c r="O51" s="354"/>
      <c r="P51" s="342"/>
      <c r="Q51" s="342"/>
      <c r="R51" s="342"/>
      <c r="S51" s="342"/>
      <c r="T51" s="342"/>
      <c r="U51" s="345"/>
    </row>
    <row r="52" spans="1:21">
      <c r="A52" s="358"/>
      <c r="B52" s="358"/>
      <c r="C52" s="358"/>
      <c r="D52" s="358"/>
      <c r="E52" s="358"/>
      <c r="F52" s="358"/>
      <c r="G52" s="358"/>
      <c r="H52" s="361"/>
      <c r="I52" s="361"/>
      <c r="J52" s="348"/>
      <c r="K52" s="351"/>
      <c r="L52" s="351"/>
      <c r="M52" s="348"/>
      <c r="N52" s="351"/>
      <c r="O52" s="354"/>
      <c r="P52" s="342"/>
      <c r="Q52" s="342"/>
      <c r="R52" s="342"/>
      <c r="S52" s="342"/>
      <c r="T52" s="342"/>
      <c r="U52" s="345"/>
    </row>
    <row r="53" spans="1:21">
      <c r="A53" s="358"/>
      <c r="B53" s="358"/>
      <c r="C53" s="358"/>
      <c r="D53" s="358"/>
      <c r="E53" s="358"/>
      <c r="F53" s="358"/>
      <c r="G53" s="358"/>
      <c r="H53" s="361"/>
      <c r="I53" s="361"/>
      <c r="J53" s="348"/>
      <c r="K53" s="351"/>
      <c r="L53" s="351"/>
      <c r="M53" s="348"/>
      <c r="N53" s="351"/>
      <c r="O53" s="354"/>
      <c r="P53" s="342"/>
      <c r="Q53" s="342"/>
      <c r="R53" s="342"/>
      <c r="S53" s="342"/>
      <c r="T53" s="342"/>
      <c r="U53" s="345"/>
    </row>
    <row r="54" spans="1:21" ht="274.5" customHeight="1" thickBot="1">
      <c r="A54" s="359"/>
      <c r="B54" s="359"/>
      <c r="C54" s="359"/>
      <c r="D54" s="359"/>
      <c r="E54" s="359"/>
      <c r="F54" s="359"/>
      <c r="G54" s="359"/>
      <c r="H54" s="362"/>
      <c r="I54" s="362"/>
      <c r="J54" s="349"/>
      <c r="K54" s="352"/>
      <c r="L54" s="352"/>
      <c r="M54" s="349"/>
      <c r="N54" s="352"/>
      <c r="O54" s="355"/>
      <c r="P54" s="343"/>
      <c r="Q54" s="343"/>
      <c r="R54" s="343"/>
      <c r="S54" s="343"/>
      <c r="T54" s="343"/>
      <c r="U54" s="346"/>
    </row>
    <row r="55" spans="1:21" ht="15" customHeight="1">
      <c r="A55" s="357">
        <f>'Mapa Final'!A55</f>
        <v>10</v>
      </c>
      <c r="B55" s="357" t="str">
        <f>'Mapa Final'!B55</f>
        <v>Inaplicabilidad de la normatividad ambiental vigente</v>
      </c>
      <c r="C55" s="357" t="str">
        <f>'Mapa Final'!C55</f>
        <v>Afectación Ambiental</v>
      </c>
      <c r="D55" s="35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57" t="str">
        <f>'Mapa Final'!E55</f>
        <v>Desconocimiento de los lineamientos ambientales y normatividad vigente ambiental</v>
      </c>
      <c r="F55" s="357" t="str">
        <f>'Mapa Final'!F55</f>
        <v>Posibilidad de afectación ambiental debido al desconocimiento de las lineamientos ambientales y normatividad vigente ambiental</v>
      </c>
      <c r="G55" s="357" t="str">
        <f>'Mapa Final'!G55</f>
        <v>Eventos Ambientales Internos</v>
      </c>
      <c r="H55" s="360" t="str">
        <f>'Mapa Final'!I55</f>
        <v>Media</v>
      </c>
      <c r="I55" s="360" t="str">
        <f>'Mapa Final'!L55</f>
        <v>Moderado</v>
      </c>
      <c r="J55" s="347" t="str">
        <f>'Mapa Final'!N55</f>
        <v>Moderado</v>
      </c>
      <c r="K55" s="350" t="str">
        <f>'Mapa Final'!AA55</f>
        <v>Baja</v>
      </c>
      <c r="L55" s="350" t="str">
        <f>'Mapa Final'!AE55</f>
        <v>Moderado</v>
      </c>
      <c r="M55" s="347" t="str">
        <f>'Mapa Final'!AG55</f>
        <v>Moderado</v>
      </c>
      <c r="N55" s="350" t="str">
        <f>'Mapa Final'!AH55</f>
        <v>Aceptar</v>
      </c>
      <c r="O55" s="353" t="s">
        <v>516</v>
      </c>
      <c r="P55" s="356"/>
      <c r="Q55" s="356"/>
      <c r="R55" s="356" t="s">
        <v>178</v>
      </c>
      <c r="S55" s="341">
        <v>44927</v>
      </c>
      <c r="T55" s="341">
        <v>45016</v>
      </c>
      <c r="U55" s="344" t="s">
        <v>679</v>
      </c>
    </row>
    <row r="56" spans="1:21">
      <c r="A56" s="358"/>
      <c r="B56" s="358"/>
      <c r="C56" s="358"/>
      <c r="D56" s="358"/>
      <c r="E56" s="358"/>
      <c r="F56" s="358"/>
      <c r="G56" s="358"/>
      <c r="H56" s="361"/>
      <c r="I56" s="361"/>
      <c r="J56" s="348"/>
      <c r="K56" s="351"/>
      <c r="L56" s="351"/>
      <c r="M56" s="348"/>
      <c r="N56" s="351"/>
      <c r="O56" s="354"/>
      <c r="P56" s="342"/>
      <c r="Q56" s="342"/>
      <c r="R56" s="342"/>
      <c r="S56" s="342"/>
      <c r="T56" s="342"/>
      <c r="U56" s="345"/>
    </row>
    <row r="57" spans="1:21">
      <c r="A57" s="358"/>
      <c r="B57" s="358"/>
      <c r="C57" s="358"/>
      <c r="D57" s="358"/>
      <c r="E57" s="358"/>
      <c r="F57" s="358"/>
      <c r="G57" s="358"/>
      <c r="H57" s="361"/>
      <c r="I57" s="361"/>
      <c r="J57" s="348"/>
      <c r="K57" s="351"/>
      <c r="L57" s="351"/>
      <c r="M57" s="348"/>
      <c r="N57" s="351"/>
      <c r="O57" s="354"/>
      <c r="P57" s="342"/>
      <c r="Q57" s="342"/>
      <c r="R57" s="342"/>
      <c r="S57" s="342"/>
      <c r="T57" s="342"/>
      <c r="U57" s="345"/>
    </row>
    <row r="58" spans="1:21">
      <c r="A58" s="358"/>
      <c r="B58" s="358"/>
      <c r="C58" s="358"/>
      <c r="D58" s="358"/>
      <c r="E58" s="358"/>
      <c r="F58" s="358"/>
      <c r="G58" s="358"/>
      <c r="H58" s="361"/>
      <c r="I58" s="361"/>
      <c r="J58" s="348"/>
      <c r="K58" s="351"/>
      <c r="L58" s="351"/>
      <c r="M58" s="348"/>
      <c r="N58" s="351"/>
      <c r="O58" s="354"/>
      <c r="P58" s="342"/>
      <c r="Q58" s="342"/>
      <c r="R58" s="342"/>
      <c r="S58" s="342"/>
      <c r="T58" s="342"/>
      <c r="U58" s="345"/>
    </row>
    <row r="59" spans="1:21" ht="291" customHeight="1" thickBot="1">
      <c r="A59" s="359"/>
      <c r="B59" s="359"/>
      <c r="C59" s="359"/>
      <c r="D59" s="359"/>
      <c r="E59" s="359"/>
      <c r="F59" s="359"/>
      <c r="G59" s="359"/>
      <c r="H59" s="362"/>
      <c r="I59" s="362"/>
      <c r="J59" s="349"/>
      <c r="K59" s="352"/>
      <c r="L59" s="352"/>
      <c r="M59" s="349"/>
      <c r="N59" s="352"/>
      <c r="O59" s="355"/>
      <c r="P59" s="343"/>
      <c r="Q59" s="343"/>
      <c r="R59" s="343"/>
      <c r="S59" s="343"/>
      <c r="T59" s="343"/>
      <c r="U59" s="346"/>
    </row>
    <row r="60" spans="1:21" ht="15" customHeight="1">
      <c r="A60" s="357">
        <f>'Mapa Final'!A60</f>
        <v>11</v>
      </c>
      <c r="B60" s="357" t="str">
        <f>'Mapa Final'!B60</f>
        <v>Descertificación</v>
      </c>
      <c r="C60" s="357" t="str">
        <f>'Mapa Final'!C60</f>
        <v>Incumplimiento de las metas establecidas</v>
      </c>
      <c r="D60" s="357"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57" t="str">
        <f>'Mapa Final'!E60</f>
        <v>Desconocimiento de los lineamientos calidad y normatividad vigente de calidad</v>
      </c>
      <c r="F60" s="357" t="str">
        <f>'Mapa Final'!F60</f>
        <v>Posibilidad de Incumpliemiento en las Metas Establecidas por Desconocimiento de los lineamientos calidad y normatividad vigente de calidad</v>
      </c>
      <c r="G60" s="357" t="str">
        <f>'Mapa Final'!G60</f>
        <v>Ejecución y Administración de Procesos</v>
      </c>
      <c r="H60" s="360" t="str">
        <f>'Mapa Final'!I60</f>
        <v>Muy Baja</v>
      </c>
      <c r="I60" s="360" t="str">
        <f>'Mapa Final'!L60</f>
        <v>Mayor</v>
      </c>
      <c r="J60" s="347" t="str">
        <f>'Mapa Final'!N60</f>
        <v xml:space="preserve">Alto </v>
      </c>
      <c r="K60" s="350" t="str">
        <f>'Mapa Final'!AA60</f>
        <v>Muy Baja</v>
      </c>
      <c r="L60" s="350" t="str">
        <f>'Mapa Final'!AE60</f>
        <v>Moderado</v>
      </c>
      <c r="M60" s="347" t="str">
        <f>'Mapa Final'!AG60</f>
        <v>Moderado</v>
      </c>
      <c r="N60" s="350" t="str">
        <f>'Mapa Final'!AH60</f>
        <v>Aceptar</v>
      </c>
      <c r="O60" s="353" t="s">
        <v>517</v>
      </c>
      <c r="P60" s="356"/>
      <c r="Q60" s="356"/>
      <c r="R60" s="356" t="s">
        <v>178</v>
      </c>
      <c r="S60" s="341">
        <v>44927</v>
      </c>
      <c r="T60" s="341">
        <v>45016</v>
      </c>
      <c r="U60" s="344" t="s">
        <v>477</v>
      </c>
    </row>
    <row r="61" spans="1:21">
      <c r="A61" s="358"/>
      <c r="B61" s="358"/>
      <c r="C61" s="358"/>
      <c r="D61" s="358"/>
      <c r="E61" s="358"/>
      <c r="F61" s="358"/>
      <c r="G61" s="358"/>
      <c r="H61" s="361"/>
      <c r="I61" s="361"/>
      <c r="J61" s="348"/>
      <c r="K61" s="351"/>
      <c r="L61" s="351"/>
      <c r="M61" s="348"/>
      <c r="N61" s="351"/>
      <c r="O61" s="354"/>
      <c r="P61" s="342"/>
      <c r="Q61" s="342"/>
      <c r="R61" s="342"/>
      <c r="S61" s="342"/>
      <c r="T61" s="342"/>
      <c r="U61" s="345"/>
    </row>
    <row r="62" spans="1:21">
      <c r="A62" s="358"/>
      <c r="B62" s="358"/>
      <c r="C62" s="358"/>
      <c r="D62" s="358"/>
      <c r="E62" s="358"/>
      <c r="F62" s="358"/>
      <c r="G62" s="358"/>
      <c r="H62" s="361"/>
      <c r="I62" s="361"/>
      <c r="J62" s="348"/>
      <c r="K62" s="351"/>
      <c r="L62" s="351"/>
      <c r="M62" s="348"/>
      <c r="N62" s="351"/>
      <c r="O62" s="354"/>
      <c r="P62" s="342"/>
      <c r="Q62" s="342"/>
      <c r="R62" s="342"/>
      <c r="S62" s="342"/>
      <c r="T62" s="342"/>
      <c r="U62" s="345"/>
    </row>
    <row r="63" spans="1:21">
      <c r="A63" s="358"/>
      <c r="B63" s="358"/>
      <c r="C63" s="358"/>
      <c r="D63" s="358"/>
      <c r="E63" s="358"/>
      <c r="F63" s="358"/>
      <c r="G63" s="358"/>
      <c r="H63" s="361"/>
      <c r="I63" s="361"/>
      <c r="J63" s="348"/>
      <c r="K63" s="351"/>
      <c r="L63" s="351"/>
      <c r="M63" s="348"/>
      <c r="N63" s="351"/>
      <c r="O63" s="354"/>
      <c r="P63" s="342"/>
      <c r="Q63" s="342"/>
      <c r="R63" s="342"/>
      <c r="S63" s="342"/>
      <c r="T63" s="342"/>
      <c r="U63" s="345"/>
    </row>
    <row r="64" spans="1:21" ht="207.75" customHeight="1" thickBot="1">
      <c r="A64" s="359"/>
      <c r="B64" s="359"/>
      <c r="C64" s="359"/>
      <c r="D64" s="359"/>
      <c r="E64" s="359"/>
      <c r="F64" s="359"/>
      <c r="G64" s="359"/>
      <c r="H64" s="362"/>
      <c r="I64" s="362"/>
      <c r="J64" s="349"/>
      <c r="K64" s="352"/>
      <c r="L64" s="352"/>
      <c r="M64" s="349"/>
      <c r="N64" s="352"/>
      <c r="O64" s="355"/>
      <c r="P64" s="343"/>
      <c r="Q64" s="343"/>
      <c r="R64" s="343"/>
      <c r="S64" s="343"/>
      <c r="T64" s="343"/>
      <c r="U64" s="346"/>
    </row>
    <row r="65" ht="42" customHeight="1"/>
    <row r="66" ht="42" customHeight="1"/>
    <row r="67" ht="42" customHeight="1"/>
    <row r="68" ht="42" customHeight="1"/>
    <row r="69" ht="42" customHeight="1"/>
  </sheetData>
  <mergeCells count="250">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A60:A64"/>
    <mergeCell ref="B60:B64"/>
    <mergeCell ref="C60:C64"/>
    <mergeCell ref="D60:D64"/>
    <mergeCell ref="E60:E64"/>
    <mergeCell ref="F60:F64"/>
    <mergeCell ref="G60:G64"/>
    <mergeCell ref="H60:H64"/>
    <mergeCell ref="I60:I64"/>
    <mergeCell ref="S60:S64"/>
    <mergeCell ref="T60:T64"/>
    <mergeCell ref="U60:U64"/>
    <mergeCell ref="J60:J64"/>
    <mergeCell ref="K60:K64"/>
    <mergeCell ref="L60:L64"/>
    <mergeCell ref="M60:M64"/>
    <mergeCell ref="N60:N64"/>
    <mergeCell ref="O60:O64"/>
    <mergeCell ref="P60:P64"/>
    <mergeCell ref="Q60:Q64"/>
    <mergeCell ref="R60:R64"/>
  </mergeCells>
  <conditionalFormatting sqref="D8:G8 H7 H70:J1048576 A7:B7">
    <cfRule type="containsText" dxfId="3045" priority="2088" operator="containsText" text="3- Moderado">
      <formula>NOT(ISERROR(SEARCH("3- Moderado",A7)))</formula>
    </cfRule>
    <cfRule type="containsText" dxfId="3044" priority="2089" operator="containsText" text="6- Moderado">
      <formula>NOT(ISERROR(SEARCH("6- Moderado",A7)))</formula>
    </cfRule>
    <cfRule type="containsText" dxfId="3043" priority="2090" operator="containsText" text="4- Moderado">
      <formula>NOT(ISERROR(SEARCH("4- Moderado",A7)))</formula>
    </cfRule>
    <cfRule type="containsText" dxfId="3042" priority="2091" operator="containsText" text="3- Bajo">
      <formula>NOT(ISERROR(SEARCH("3- Bajo",A7)))</formula>
    </cfRule>
    <cfRule type="containsText" dxfId="3041" priority="2092" operator="containsText" text="4- Bajo">
      <formula>NOT(ISERROR(SEARCH("4- Bajo",A7)))</formula>
    </cfRule>
    <cfRule type="containsText" dxfId="3040" priority="2093" operator="containsText" text="1- Bajo">
      <formula>NOT(ISERROR(SEARCH("1- Bajo",A7)))</formula>
    </cfRule>
  </conditionalFormatting>
  <conditionalFormatting sqref="H8:J8">
    <cfRule type="containsText" dxfId="3039" priority="2081" operator="containsText" text="3- Moderado">
      <formula>NOT(ISERROR(SEARCH("3- Moderado",H8)))</formula>
    </cfRule>
    <cfRule type="containsText" dxfId="3038" priority="2082" operator="containsText" text="6- Moderado">
      <formula>NOT(ISERROR(SEARCH("6- Moderado",H8)))</formula>
    </cfRule>
    <cfRule type="containsText" dxfId="3037" priority="2083" operator="containsText" text="4- Moderado">
      <formula>NOT(ISERROR(SEARCH("4- Moderado",H8)))</formula>
    </cfRule>
    <cfRule type="containsText" dxfId="3036" priority="2084" operator="containsText" text="3- Bajo">
      <formula>NOT(ISERROR(SEARCH("3- Bajo",H8)))</formula>
    </cfRule>
    <cfRule type="containsText" dxfId="3035" priority="2085" operator="containsText" text="4- Bajo">
      <formula>NOT(ISERROR(SEARCH("4- Bajo",H8)))</formula>
    </cfRule>
    <cfRule type="containsText" dxfId="3034" priority="2087" operator="containsText" text="1- Bajo">
      <formula>NOT(ISERROR(SEARCH("1- Bajo",H8)))</formula>
    </cfRule>
  </conditionalFormatting>
  <conditionalFormatting sqref="J8 J70:J1048576">
    <cfRule type="containsText" dxfId="3033" priority="2070" operator="containsText" text="25- Extremo">
      <formula>NOT(ISERROR(SEARCH("25- Extremo",J8)))</formula>
    </cfRule>
    <cfRule type="containsText" dxfId="3032" priority="2071" operator="containsText" text="20- Extremo">
      <formula>NOT(ISERROR(SEARCH("20- Extremo",J8)))</formula>
    </cfRule>
    <cfRule type="containsText" dxfId="3031" priority="2072" operator="containsText" text="15- Extremo">
      <formula>NOT(ISERROR(SEARCH("15- Extremo",J8)))</formula>
    </cfRule>
    <cfRule type="containsText" dxfId="3030" priority="2073" operator="containsText" text="10- Extremo">
      <formula>NOT(ISERROR(SEARCH("10- Extremo",J8)))</formula>
    </cfRule>
    <cfRule type="containsText" dxfId="3029" priority="2074" operator="containsText" text="5- Extremo">
      <formula>NOT(ISERROR(SEARCH("5- Extremo",J8)))</formula>
    </cfRule>
    <cfRule type="containsText" dxfId="3028" priority="2075" operator="containsText" text="12- Alto">
      <formula>NOT(ISERROR(SEARCH("12- Alto",J8)))</formula>
    </cfRule>
    <cfRule type="containsText" dxfId="3027" priority="2076" operator="containsText" text="10- Alto">
      <formula>NOT(ISERROR(SEARCH("10- Alto",J8)))</formula>
    </cfRule>
    <cfRule type="containsText" dxfId="3026" priority="2077" operator="containsText" text="9- Alto">
      <formula>NOT(ISERROR(SEARCH("9- Alto",J8)))</formula>
    </cfRule>
    <cfRule type="containsText" dxfId="3025" priority="2078" operator="containsText" text="8- Alto">
      <formula>NOT(ISERROR(SEARCH("8- Alto",J8)))</formula>
    </cfRule>
    <cfRule type="containsText" dxfId="3024" priority="2079" operator="containsText" text="5- Alto">
      <formula>NOT(ISERROR(SEARCH("5- Alto",J8)))</formula>
    </cfRule>
    <cfRule type="containsText" dxfId="3023" priority="2080" operator="containsText" text="4- Alto">
      <formula>NOT(ISERROR(SEARCH("4- Alto",J8)))</formula>
    </cfRule>
    <cfRule type="containsText" dxfId="3022" priority="2086" operator="containsText" text="2- Bajo">
      <formula>NOT(ISERROR(SEARCH("2- Bajo",J8)))</formula>
    </cfRule>
  </conditionalFormatting>
  <conditionalFormatting sqref="K10:L10">
    <cfRule type="containsText" dxfId="3021" priority="2064" operator="containsText" text="3- Moderado">
      <formula>NOT(ISERROR(SEARCH("3- Moderado",K10)))</formula>
    </cfRule>
    <cfRule type="containsText" dxfId="3020" priority="2065" operator="containsText" text="6- Moderado">
      <formula>NOT(ISERROR(SEARCH("6- Moderado",K10)))</formula>
    </cfRule>
    <cfRule type="containsText" dxfId="3019" priority="2066" operator="containsText" text="4- Moderado">
      <formula>NOT(ISERROR(SEARCH("4- Moderado",K10)))</formula>
    </cfRule>
    <cfRule type="containsText" dxfId="3018" priority="2067" operator="containsText" text="3- Bajo">
      <formula>NOT(ISERROR(SEARCH("3- Bajo",K10)))</formula>
    </cfRule>
    <cfRule type="containsText" dxfId="3017" priority="2068" operator="containsText" text="4- Bajo">
      <formula>NOT(ISERROR(SEARCH("4- Bajo",K10)))</formula>
    </cfRule>
    <cfRule type="containsText" dxfId="3016" priority="2069" operator="containsText" text="1- Bajo">
      <formula>NOT(ISERROR(SEARCH("1- Bajo",K10)))</formula>
    </cfRule>
  </conditionalFormatting>
  <conditionalFormatting sqref="H10:I10">
    <cfRule type="containsText" dxfId="3015" priority="2058" operator="containsText" text="3- Moderado">
      <formula>NOT(ISERROR(SEARCH("3- Moderado",H10)))</formula>
    </cfRule>
    <cfRule type="containsText" dxfId="3014" priority="2059" operator="containsText" text="6- Moderado">
      <formula>NOT(ISERROR(SEARCH("6- Moderado",H10)))</formula>
    </cfRule>
    <cfRule type="containsText" dxfId="3013" priority="2060" operator="containsText" text="4- Moderado">
      <formula>NOT(ISERROR(SEARCH("4- Moderado",H10)))</formula>
    </cfRule>
    <cfRule type="containsText" dxfId="3012" priority="2061" operator="containsText" text="3- Bajo">
      <formula>NOT(ISERROR(SEARCH("3- Bajo",H10)))</formula>
    </cfRule>
    <cfRule type="containsText" dxfId="3011" priority="2062" operator="containsText" text="4- Bajo">
      <formula>NOT(ISERROR(SEARCH("4- Bajo",H10)))</formula>
    </cfRule>
    <cfRule type="containsText" dxfId="3010" priority="2063" operator="containsText" text="1- Bajo">
      <formula>NOT(ISERROR(SEARCH("1- Bajo",H10)))</formula>
    </cfRule>
  </conditionalFormatting>
  <conditionalFormatting sqref="A10">
    <cfRule type="containsText" dxfId="3009" priority="2052" operator="containsText" text="3- Moderado">
      <formula>NOT(ISERROR(SEARCH("3- Moderado",A10)))</formula>
    </cfRule>
    <cfRule type="containsText" dxfId="3008" priority="2053" operator="containsText" text="6- Moderado">
      <formula>NOT(ISERROR(SEARCH("6- Moderado",A10)))</formula>
    </cfRule>
    <cfRule type="containsText" dxfId="3007" priority="2054" operator="containsText" text="4- Moderado">
      <formula>NOT(ISERROR(SEARCH("4- Moderado",A10)))</formula>
    </cfRule>
    <cfRule type="containsText" dxfId="3006" priority="2055" operator="containsText" text="3- Bajo">
      <formula>NOT(ISERROR(SEARCH("3- Bajo",A10)))</formula>
    </cfRule>
    <cfRule type="containsText" dxfId="3005" priority="2056" operator="containsText" text="4- Bajo">
      <formula>NOT(ISERROR(SEARCH("4- Bajo",A10)))</formula>
    </cfRule>
    <cfRule type="containsText" dxfId="3004" priority="2057" operator="containsText" text="1- Bajo">
      <formula>NOT(ISERROR(SEARCH("1- Bajo",A10)))</formula>
    </cfRule>
  </conditionalFormatting>
  <conditionalFormatting sqref="K8">
    <cfRule type="containsText" dxfId="3003" priority="2040" operator="containsText" text="3- Moderado">
      <formula>NOT(ISERROR(SEARCH("3- Moderado",K8)))</formula>
    </cfRule>
    <cfRule type="containsText" dxfId="3002" priority="2041" operator="containsText" text="6- Moderado">
      <formula>NOT(ISERROR(SEARCH("6- Moderado",K8)))</formula>
    </cfRule>
    <cfRule type="containsText" dxfId="3001" priority="2042" operator="containsText" text="4- Moderado">
      <formula>NOT(ISERROR(SEARCH("4- Moderado",K8)))</formula>
    </cfRule>
    <cfRule type="containsText" dxfId="3000" priority="2043" operator="containsText" text="3- Bajo">
      <formula>NOT(ISERROR(SEARCH("3- Bajo",K8)))</formula>
    </cfRule>
    <cfRule type="containsText" dxfId="2999" priority="2044" operator="containsText" text="4- Bajo">
      <formula>NOT(ISERROR(SEARCH("4- Bajo",K8)))</formula>
    </cfRule>
    <cfRule type="containsText" dxfId="2998" priority="2045" operator="containsText" text="1- Bajo">
      <formula>NOT(ISERROR(SEARCH("1- Bajo",K8)))</formula>
    </cfRule>
  </conditionalFormatting>
  <conditionalFormatting sqref="L8">
    <cfRule type="containsText" dxfId="2997" priority="2034" operator="containsText" text="3- Moderado">
      <formula>NOT(ISERROR(SEARCH("3- Moderado",L8)))</formula>
    </cfRule>
    <cfRule type="containsText" dxfId="2996" priority="2035" operator="containsText" text="6- Moderado">
      <formula>NOT(ISERROR(SEARCH("6- Moderado",L8)))</formula>
    </cfRule>
    <cfRule type="containsText" dxfId="2995" priority="2036" operator="containsText" text="4- Moderado">
      <formula>NOT(ISERROR(SEARCH("4- Moderado",L8)))</formula>
    </cfRule>
    <cfRule type="containsText" dxfId="2994" priority="2037" operator="containsText" text="3- Bajo">
      <formula>NOT(ISERROR(SEARCH("3- Bajo",L8)))</formula>
    </cfRule>
    <cfRule type="containsText" dxfId="2993" priority="2038" operator="containsText" text="4- Bajo">
      <formula>NOT(ISERROR(SEARCH("4- Bajo",L8)))</formula>
    </cfRule>
    <cfRule type="containsText" dxfId="2992" priority="2039" operator="containsText" text="1- Bajo">
      <formula>NOT(ISERROR(SEARCH("1- Bajo",L8)))</formula>
    </cfRule>
  </conditionalFormatting>
  <conditionalFormatting sqref="M8">
    <cfRule type="containsText" dxfId="2991" priority="2028" operator="containsText" text="3- Moderado">
      <formula>NOT(ISERROR(SEARCH("3- Moderado",M8)))</formula>
    </cfRule>
    <cfRule type="containsText" dxfId="2990" priority="2029" operator="containsText" text="6- Moderado">
      <formula>NOT(ISERROR(SEARCH("6- Moderado",M8)))</formula>
    </cfRule>
    <cfRule type="containsText" dxfId="2989" priority="2030" operator="containsText" text="4- Moderado">
      <formula>NOT(ISERROR(SEARCH("4- Moderado",M8)))</formula>
    </cfRule>
    <cfRule type="containsText" dxfId="2988" priority="2031" operator="containsText" text="3- Bajo">
      <formula>NOT(ISERROR(SEARCH("3- Bajo",M8)))</formula>
    </cfRule>
    <cfRule type="containsText" dxfId="2987" priority="2032" operator="containsText" text="4- Bajo">
      <formula>NOT(ISERROR(SEARCH("4- Bajo",M8)))</formula>
    </cfRule>
    <cfRule type="containsText" dxfId="2986" priority="2033" operator="containsText" text="1- Bajo">
      <formula>NOT(ISERROR(SEARCH("1- Bajo",M8)))</formula>
    </cfRule>
  </conditionalFormatting>
  <conditionalFormatting sqref="J10:J14">
    <cfRule type="containsText" dxfId="2985" priority="2023" operator="containsText" text="Bajo">
      <formula>NOT(ISERROR(SEARCH("Bajo",J10)))</formula>
    </cfRule>
    <cfRule type="containsText" dxfId="2984" priority="2024" operator="containsText" text="Moderado">
      <formula>NOT(ISERROR(SEARCH("Moderado",J10)))</formula>
    </cfRule>
    <cfRule type="containsText" dxfId="2983" priority="2025" operator="containsText" text="Alto">
      <formula>NOT(ISERROR(SEARCH("Alto",J10)))</formula>
    </cfRule>
    <cfRule type="containsText" dxfId="2982" priority="2026" operator="containsText" text="Extremo">
      <formula>NOT(ISERROR(SEARCH("Extremo",J10)))</formula>
    </cfRule>
    <cfRule type="colorScale" priority="2027">
      <colorScale>
        <cfvo type="min"/>
        <cfvo type="max"/>
        <color rgb="FFFF7128"/>
        <color rgb="FFFFEF9C"/>
      </colorScale>
    </cfRule>
  </conditionalFormatting>
  <conditionalFormatting sqref="M10:M14">
    <cfRule type="containsText" dxfId="2981" priority="1998" operator="containsText" text="Moderado">
      <formula>NOT(ISERROR(SEARCH("Moderado",M10)))</formula>
    </cfRule>
    <cfRule type="containsText" dxfId="2980" priority="2018" operator="containsText" text="Bajo">
      <formula>NOT(ISERROR(SEARCH("Bajo",M10)))</formula>
    </cfRule>
    <cfRule type="containsText" dxfId="2979" priority="2019" operator="containsText" text="Moderado">
      <formula>NOT(ISERROR(SEARCH("Moderado",M10)))</formula>
    </cfRule>
    <cfRule type="containsText" dxfId="2978" priority="2020" operator="containsText" text="Alto">
      <formula>NOT(ISERROR(SEARCH("Alto",M10)))</formula>
    </cfRule>
    <cfRule type="containsText" dxfId="2977" priority="2021" operator="containsText" text="Extremo">
      <formula>NOT(ISERROR(SEARCH("Extremo",M10)))</formula>
    </cfRule>
    <cfRule type="colorScale" priority="2022">
      <colorScale>
        <cfvo type="min"/>
        <cfvo type="max"/>
        <color rgb="FFFF7128"/>
        <color rgb="FFFFEF9C"/>
      </colorScale>
    </cfRule>
  </conditionalFormatting>
  <conditionalFormatting sqref="N10">
    <cfRule type="containsText" dxfId="2976" priority="2012" operator="containsText" text="3- Moderado">
      <formula>NOT(ISERROR(SEARCH("3- Moderado",N10)))</formula>
    </cfRule>
    <cfRule type="containsText" dxfId="2975" priority="2013" operator="containsText" text="6- Moderado">
      <formula>NOT(ISERROR(SEARCH("6- Moderado",N10)))</formula>
    </cfRule>
    <cfRule type="containsText" dxfId="2974" priority="2014" operator="containsText" text="4- Moderado">
      <formula>NOT(ISERROR(SEARCH("4- Moderado",N10)))</formula>
    </cfRule>
    <cfRule type="containsText" dxfId="2973" priority="2015" operator="containsText" text="3- Bajo">
      <formula>NOT(ISERROR(SEARCH("3- Bajo",N10)))</formula>
    </cfRule>
    <cfRule type="containsText" dxfId="2972" priority="2016" operator="containsText" text="4- Bajo">
      <formula>NOT(ISERROR(SEARCH("4- Bajo",N10)))</formula>
    </cfRule>
    <cfRule type="containsText" dxfId="2971" priority="2017" operator="containsText" text="1- Bajo">
      <formula>NOT(ISERROR(SEARCH("1- Bajo",N10)))</formula>
    </cfRule>
  </conditionalFormatting>
  <conditionalFormatting sqref="H10:H14 H65:H69">
    <cfRule type="containsText" dxfId="2970" priority="1999" operator="containsText" text="Muy Alta">
      <formula>NOT(ISERROR(SEARCH("Muy Alta",H10)))</formula>
    </cfRule>
    <cfRule type="containsText" dxfId="2969" priority="2000" operator="containsText" text="Alta">
      <formula>NOT(ISERROR(SEARCH("Alta",H10)))</formula>
    </cfRule>
    <cfRule type="containsText" dxfId="2968" priority="2001" operator="containsText" text="Muy Alta">
      <formula>NOT(ISERROR(SEARCH("Muy Alta",H10)))</formula>
    </cfRule>
    <cfRule type="containsText" dxfId="2967" priority="2006" operator="containsText" text="Muy Baja">
      <formula>NOT(ISERROR(SEARCH("Muy Baja",H10)))</formula>
    </cfRule>
    <cfRule type="containsText" dxfId="2966" priority="2007" operator="containsText" text="Baja">
      <formula>NOT(ISERROR(SEARCH("Baja",H10)))</formula>
    </cfRule>
    <cfRule type="containsText" dxfId="2965" priority="2008" operator="containsText" text="Media">
      <formula>NOT(ISERROR(SEARCH("Media",H10)))</formula>
    </cfRule>
    <cfRule type="containsText" dxfId="2964" priority="2009" operator="containsText" text="Alta">
      <formula>NOT(ISERROR(SEARCH("Alta",H10)))</formula>
    </cfRule>
    <cfRule type="containsText" dxfId="2963" priority="2011" operator="containsText" text="Muy Alta">
      <formula>NOT(ISERROR(SEARCH("Muy Alta",H10)))</formula>
    </cfRule>
  </conditionalFormatting>
  <conditionalFormatting sqref="I10:I14 I65:I69">
    <cfRule type="containsText" dxfId="2962" priority="2002" operator="containsText" text="Catastrófico">
      <formula>NOT(ISERROR(SEARCH("Catastrófico",I10)))</formula>
    </cfRule>
    <cfRule type="containsText" dxfId="2961" priority="2003" operator="containsText" text="Mayor">
      <formula>NOT(ISERROR(SEARCH("Mayor",I10)))</formula>
    </cfRule>
    <cfRule type="containsText" dxfId="2960" priority="2004" operator="containsText" text="Menor">
      <formula>NOT(ISERROR(SEARCH("Menor",I10)))</formula>
    </cfRule>
    <cfRule type="containsText" dxfId="2959" priority="2005" operator="containsText" text="Leve">
      <formula>NOT(ISERROR(SEARCH("Leve",I10)))</formula>
    </cfRule>
    <cfRule type="containsText" dxfId="2958" priority="2010" operator="containsText" text="Moderado">
      <formula>NOT(ISERROR(SEARCH("Moderado",I10)))</formula>
    </cfRule>
  </conditionalFormatting>
  <conditionalFormatting sqref="K10:K14 K65:K69">
    <cfRule type="containsText" dxfId="2957" priority="1997" operator="containsText" text="Media">
      <formula>NOT(ISERROR(SEARCH("Media",K10)))</formula>
    </cfRule>
  </conditionalFormatting>
  <conditionalFormatting sqref="L10:L14 L65:L69 J65:J69">
    <cfRule type="containsText" dxfId="2956" priority="1996" operator="containsText" text="Moderado">
      <formula>NOT(ISERROR(SEARCH("Moderado",J10)))</formula>
    </cfRule>
  </conditionalFormatting>
  <conditionalFormatting sqref="J10:J14">
    <cfRule type="containsText" dxfId="2955" priority="1983" operator="containsText" text="Moderado">
      <formula>NOT(ISERROR(SEARCH("Moderado",J10)))</formula>
    </cfRule>
  </conditionalFormatting>
  <conditionalFormatting sqref="J10:J14 J65:J69">
    <cfRule type="containsText" dxfId="2954" priority="1981" operator="containsText" text="Bajo">
      <formula>NOT(ISERROR(SEARCH("Bajo",J10)))</formula>
    </cfRule>
    <cfRule type="containsText" dxfId="2953" priority="1982" operator="containsText" text="Extremo">
      <formula>NOT(ISERROR(SEARCH("Extremo",J10)))</formula>
    </cfRule>
  </conditionalFormatting>
  <conditionalFormatting sqref="K10:K14 K65:K69">
    <cfRule type="containsText" dxfId="2952" priority="1979" operator="containsText" text="Baja">
      <formula>NOT(ISERROR(SEARCH("Baja",K10)))</formula>
    </cfRule>
    <cfRule type="containsText" dxfId="2951" priority="1980" operator="containsText" text="Muy Baja">
      <formula>NOT(ISERROR(SEARCH("Muy Baja",K10)))</formula>
    </cfRule>
  </conditionalFormatting>
  <conditionalFormatting sqref="K10:K14 K65:K69">
    <cfRule type="containsText" dxfId="2950" priority="1977" operator="containsText" text="Muy Alta">
      <formula>NOT(ISERROR(SEARCH("Muy Alta",K10)))</formula>
    </cfRule>
    <cfRule type="containsText" dxfId="2949" priority="1978" operator="containsText" text="Alta">
      <formula>NOT(ISERROR(SEARCH("Alta",K10)))</formula>
    </cfRule>
  </conditionalFormatting>
  <conditionalFormatting sqref="L10:L14 L65:L69">
    <cfRule type="containsText" dxfId="2948" priority="1973" operator="containsText" text="Catastrófico">
      <formula>NOT(ISERROR(SEARCH("Catastrófico",L10)))</formula>
    </cfRule>
    <cfRule type="containsText" dxfId="2947" priority="1974" operator="containsText" text="Mayor">
      <formula>NOT(ISERROR(SEARCH("Mayor",L10)))</formula>
    </cfRule>
    <cfRule type="containsText" dxfId="2946" priority="1975" operator="containsText" text="Menor">
      <formula>NOT(ISERROR(SEARCH("Menor",L10)))</formula>
    </cfRule>
    <cfRule type="containsText" dxfId="2945" priority="1976" operator="containsText" text="Leve">
      <formula>NOT(ISERROR(SEARCH("Leve",L10)))</formula>
    </cfRule>
  </conditionalFormatting>
  <conditionalFormatting sqref="B10:G10">
    <cfRule type="containsText" dxfId="2944" priority="744" operator="containsText" text="3- Moderado">
      <formula>NOT(ISERROR(SEARCH("3- Moderado",B10)))</formula>
    </cfRule>
    <cfRule type="containsText" dxfId="2943" priority="745" operator="containsText" text="6- Moderado">
      <formula>NOT(ISERROR(SEARCH("6- Moderado",B10)))</formula>
    </cfRule>
    <cfRule type="containsText" dxfId="2942" priority="746" operator="containsText" text="4- Moderado">
      <formula>NOT(ISERROR(SEARCH("4- Moderado",B10)))</formula>
    </cfRule>
    <cfRule type="containsText" dxfId="2941" priority="747" operator="containsText" text="3- Bajo">
      <formula>NOT(ISERROR(SEARCH("3- Bajo",B10)))</formula>
    </cfRule>
    <cfRule type="containsText" dxfId="2940" priority="748" operator="containsText" text="4- Bajo">
      <formula>NOT(ISERROR(SEARCH("4- Bajo",B10)))</formula>
    </cfRule>
    <cfRule type="containsText" dxfId="2939" priority="749" operator="containsText" text="1- Bajo">
      <formula>NOT(ISERROR(SEARCH("1- Bajo",B10)))</formula>
    </cfRule>
  </conditionalFormatting>
  <conditionalFormatting sqref="K15:L15">
    <cfRule type="containsText" dxfId="2938" priority="738" operator="containsText" text="3- Moderado">
      <formula>NOT(ISERROR(SEARCH("3- Moderado",K15)))</formula>
    </cfRule>
    <cfRule type="containsText" dxfId="2937" priority="739" operator="containsText" text="6- Moderado">
      <formula>NOT(ISERROR(SEARCH("6- Moderado",K15)))</formula>
    </cfRule>
    <cfRule type="containsText" dxfId="2936" priority="740" operator="containsText" text="4- Moderado">
      <formula>NOT(ISERROR(SEARCH("4- Moderado",K15)))</formula>
    </cfRule>
    <cfRule type="containsText" dxfId="2935" priority="741" operator="containsText" text="3- Bajo">
      <formula>NOT(ISERROR(SEARCH("3- Bajo",K15)))</formula>
    </cfRule>
    <cfRule type="containsText" dxfId="2934" priority="742" operator="containsText" text="4- Bajo">
      <formula>NOT(ISERROR(SEARCH("4- Bajo",K15)))</formula>
    </cfRule>
    <cfRule type="containsText" dxfId="2933" priority="743" operator="containsText" text="1- Bajo">
      <formula>NOT(ISERROR(SEARCH("1- Bajo",K15)))</formula>
    </cfRule>
  </conditionalFormatting>
  <conditionalFormatting sqref="H15:I15">
    <cfRule type="containsText" dxfId="2932" priority="732" operator="containsText" text="3- Moderado">
      <formula>NOT(ISERROR(SEARCH("3- Moderado",H15)))</formula>
    </cfRule>
    <cfRule type="containsText" dxfId="2931" priority="733" operator="containsText" text="6- Moderado">
      <formula>NOT(ISERROR(SEARCH("6- Moderado",H15)))</formula>
    </cfRule>
    <cfRule type="containsText" dxfId="2930" priority="734" operator="containsText" text="4- Moderado">
      <formula>NOT(ISERROR(SEARCH("4- Moderado",H15)))</formula>
    </cfRule>
    <cfRule type="containsText" dxfId="2929" priority="735" operator="containsText" text="3- Bajo">
      <formula>NOT(ISERROR(SEARCH("3- Bajo",H15)))</formula>
    </cfRule>
    <cfRule type="containsText" dxfId="2928" priority="736" operator="containsText" text="4- Bajo">
      <formula>NOT(ISERROR(SEARCH("4- Bajo",H15)))</formula>
    </cfRule>
    <cfRule type="containsText" dxfId="2927" priority="737" operator="containsText" text="1- Bajo">
      <formula>NOT(ISERROR(SEARCH("1- Bajo",H15)))</formula>
    </cfRule>
  </conditionalFormatting>
  <conditionalFormatting sqref="A15">
    <cfRule type="containsText" dxfId="2926" priority="726" operator="containsText" text="3- Moderado">
      <formula>NOT(ISERROR(SEARCH("3- Moderado",A15)))</formula>
    </cfRule>
    <cfRule type="containsText" dxfId="2925" priority="727" operator="containsText" text="6- Moderado">
      <formula>NOT(ISERROR(SEARCH("6- Moderado",A15)))</formula>
    </cfRule>
    <cfRule type="containsText" dxfId="2924" priority="728" operator="containsText" text="4- Moderado">
      <formula>NOT(ISERROR(SEARCH("4- Moderado",A15)))</formula>
    </cfRule>
    <cfRule type="containsText" dxfId="2923" priority="729" operator="containsText" text="3- Bajo">
      <formula>NOT(ISERROR(SEARCH("3- Bajo",A15)))</formula>
    </cfRule>
    <cfRule type="containsText" dxfId="2922" priority="730" operator="containsText" text="4- Bajo">
      <formula>NOT(ISERROR(SEARCH("4- Bajo",A15)))</formula>
    </cfRule>
    <cfRule type="containsText" dxfId="2921" priority="731" operator="containsText" text="1- Bajo">
      <formula>NOT(ISERROR(SEARCH("1- Bajo",A15)))</formula>
    </cfRule>
  </conditionalFormatting>
  <conditionalFormatting sqref="J15:J19">
    <cfRule type="containsText" dxfId="2920" priority="721" operator="containsText" text="Bajo">
      <formula>NOT(ISERROR(SEARCH("Bajo",J15)))</formula>
    </cfRule>
    <cfRule type="containsText" dxfId="2919" priority="722" operator="containsText" text="Moderado">
      <formula>NOT(ISERROR(SEARCH("Moderado",J15)))</formula>
    </cfRule>
    <cfRule type="containsText" dxfId="2918" priority="723" operator="containsText" text="Alto">
      <formula>NOT(ISERROR(SEARCH("Alto",J15)))</formula>
    </cfRule>
    <cfRule type="containsText" dxfId="2917" priority="724" operator="containsText" text="Extremo">
      <formula>NOT(ISERROR(SEARCH("Extremo",J15)))</formula>
    </cfRule>
    <cfRule type="colorScale" priority="725">
      <colorScale>
        <cfvo type="min"/>
        <cfvo type="max"/>
        <color rgb="FFFF7128"/>
        <color rgb="FFFFEF9C"/>
      </colorScale>
    </cfRule>
  </conditionalFormatting>
  <conditionalFormatting sqref="M15:M19">
    <cfRule type="containsText" dxfId="2916" priority="696" operator="containsText" text="Moderado">
      <formula>NOT(ISERROR(SEARCH("Moderado",M15)))</formula>
    </cfRule>
    <cfRule type="containsText" dxfId="2915" priority="716" operator="containsText" text="Bajo">
      <formula>NOT(ISERROR(SEARCH("Bajo",M15)))</formula>
    </cfRule>
    <cfRule type="containsText" dxfId="2914" priority="717" operator="containsText" text="Moderado">
      <formula>NOT(ISERROR(SEARCH("Moderado",M15)))</formula>
    </cfRule>
    <cfRule type="containsText" dxfId="2913" priority="718" operator="containsText" text="Alto">
      <formula>NOT(ISERROR(SEARCH("Alto",M15)))</formula>
    </cfRule>
    <cfRule type="containsText" dxfId="2912" priority="719" operator="containsText" text="Extremo">
      <formula>NOT(ISERROR(SEARCH("Extremo",M15)))</formula>
    </cfRule>
    <cfRule type="colorScale" priority="720">
      <colorScale>
        <cfvo type="min"/>
        <cfvo type="max"/>
        <color rgb="FFFF7128"/>
        <color rgb="FFFFEF9C"/>
      </colorScale>
    </cfRule>
  </conditionalFormatting>
  <conditionalFormatting sqref="N15">
    <cfRule type="containsText" dxfId="2911" priority="710" operator="containsText" text="3- Moderado">
      <formula>NOT(ISERROR(SEARCH("3- Moderado",N15)))</formula>
    </cfRule>
    <cfRule type="containsText" dxfId="2910" priority="711" operator="containsText" text="6- Moderado">
      <formula>NOT(ISERROR(SEARCH("6- Moderado",N15)))</formula>
    </cfRule>
    <cfRule type="containsText" dxfId="2909" priority="712" operator="containsText" text="4- Moderado">
      <formula>NOT(ISERROR(SEARCH("4- Moderado",N15)))</formula>
    </cfRule>
    <cfRule type="containsText" dxfId="2908" priority="713" operator="containsText" text="3- Bajo">
      <formula>NOT(ISERROR(SEARCH("3- Bajo",N15)))</formula>
    </cfRule>
    <cfRule type="containsText" dxfId="2907" priority="714" operator="containsText" text="4- Bajo">
      <formula>NOT(ISERROR(SEARCH("4- Bajo",N15)))</formula>
    </cfRule>
    <cfRule type="containsText" dxfId="2906" priority="715" operator="containsText" text="1- Bajo">
      <formula>NOT(ISERROR(SEARCH("1- Bajo",N15)))</formula>
    </cfRule>
  </conditionalFormatting>
  <conditionalFormatting sqref="H15:H19">
    <cfRule type="containsText" dxfId="2905" priority="697" operator="containsText" text="Muy Alta">
      <formula>NOT(ISERROR(SEARCH("Muy Alta",H15)))</formula>
    </cfRule>
    <cfRule type="containsText" dxfId="2904" priority="698" operator="containsText" text="Alta">
      <formula>NOT(ISERROR(SEARCH("Alta",H15)))</formula>
    </cfRule>
    <cfRule type="containsText" dxfId="2903" priority="699" operator="containsText" text="Muy Alta">
      <formula>NOT(ISERROR(SEARCH("Muy Alta",H15)))</formula>
    </cfRule>
    <cfRule type="containsText" dxfId="2902" priority="704" operator="containsText" text="Muy Baja">
      <formula>NOT(ISERROR(SEARCH("Muy Baja",H15)))</formula>
    </cfRule>
    <cfRule type="containsText" dxfId="2901" priority="705" operator="containsText" text="Baja">
      <formula>NOT(ISERROR(SEARCH("Baja",H15)))</formula>
    </cfRule>
    <cfRule type="containsText" dxfId="2900" priority="706" operator="containsText" text="Media">
      <formula>NOT(ISERROR(SEARCH("Media",H15)))</formula>
    </cfRule>
    <cfRule type="containsText" dxfId="2899" priority="707" operator="containsText" text="Alta">
      <formula>NOT(ISERROR(SEARCH("Alta",H15)))</formula>
    </cfRule>
    <cfRule type="containsText" dxfId="2898" priority="709" operator="containsText" text="Muy Alta">
      <formula>NOT(ISERROR(SEARCH("Muy Alta",H15)))</formula>
    </cfRule>
  </conditionalFormatting>
  <conditionalFormatting sqref="I15:I19">
    <cfRule type="containsText" dxfId="2897" priority="700" operator="containsText" text="Catastrófico">
      <formula>NOT(ISERROR(SEARCH("Catastrófico",I15)))</formula>
    </cfRule>
    <cfRule type="containsText" dxfId="2896" priority="701" operator="containsText" text="Mayor">
      <formula>NOT(ISERROR(SEARCH("Mayor",I15)))</formula>
    </cfRule>
    <cfRule type="containsText" dxfId="2895" priority="702" operator="containsText" text="Menor">
      <formula>NOT(ISERROR(SEARCH("Menor",I15)))</formula>
    </cfRule>
    <cfRule type="containsText" dxfId="2894" priority="703" operator="containsText" text="Leve">
      <formula>NOT(ISERROR(SEARCH("Leve",I15)))</formula>
    </cfRule>
    <cfRule type="containsText" dxfId="2893" priority="708" operator="containsText" text="Moderado">
      <formula>NOT(ISERROR(SEARCH("Moderado",I15)))</formula>
    </cfRule>
  </conditionalFormatting>
  <conditionalFormatting sqref="K15:K19">
    <cfRule type="containsText" dxfId="2892" priority="695" operator="containsText" text="Media">
      <formula>NOT(ISERROR(SEARCH("Media",K15)))</formula>
    </cfRule>
  </conditionalFormatting>
  <conditionalFormatting sqref="L15:L19">
    <cfRule type="containsText" dxfId="2891" priority="694" operator="containsText" text="Moderado">
      <formula>NOT(ISERROR(SEARCH("Moderado",L15)))</formula>
    </cfRule>
  </conditionalFormatting>
  <conditionalFormatting sqref="J15:J19">
    <cfRule type="containsText" dxfId="2890" priority="693" operator="containsText" text="Moderado">
      <formula>NOT(ISERROR(SEARCH("Moderado",J15)))</formula>
    </cfRule>
  </conditionalFormatting>
  <conditionalFormatting sqref="J15:J19">
    <cfRule type="containsText" dxfId="2889" priority="691" operator="containsText" text="Bajo">
      <formula>NOT(ISERROR(SEARCH("Bajo",J15)))</formula>
    </cfRule>
    <cfRule type="containsText" dxfId="2888" priority="692" operator="containsText" text="Extremo">
      <formula>NOT(ISERROR(SEARCH("Extremo",J15)))</formula>
    </cfRule>
  </conditionalFormatting>
  <conditionalFormatting sqref="K15:K19">
    <cfRule type="containsText" dxfId="2887" priority="689" operator="containsText" text="Baja">
      <formula>NOT(ISERROR(SEARCH("Baja",K15)))</formula>
    </cfRule>
    <cfRule type="containsText" dxfId="2886" priority="690" operator="containsText" text="Muy Baja">
      <formula>NOT(ISERROR(SEARCH("Muy Baja",K15)))</formula>
    </cfRule>
  </conditionalFormatting>
  <conditionalFormatting sqref="K15:K19">
    <cfRule type="containsText" dxfId="2885" priority="687" operator="containsText" text="Muy Alta">
      <formula>NOT(ISERROR(SEARCH("Muy Alta",K15)))</formula>
    </cfRule>
    <cfRule type="containsText" dxfId="2884" priority="688" operator="containsText" text="Alta">
      <formula>NOT(ISERROR(SEARCH("Alta",K15)))</formula>
    </cfRule>
  </conditionalFormatting>
  <conditionalFormatting sqref="L15:L19">
    <cfRule type="containsText" dxfId="2883" priority="683" operator="containsText" text="Catastrófico">
      <formula>NOT(ISERROR(SEARCH("Catastrófico",L15)))</formula>
    </cfRule>
    <cfRule type="containsText" dxfId="2882" priority="684" operator="containsText" text="Mayor">
      <formula>NOT(ISERROR(SEARCH("Mayor",L15)))</formula>
    </cfRule>
    <cfRule type="containsText" dxfId="2881" priority="685" operator="containsText" text="Menor">
      <formula>NOT(ISERROR(SEARCH("Menor",L15)))</formula>
    </cfRule>
    <cfRule type="containsText" dxfId="2880" priority="686" operator="containsText" text="Leve">
      <formula>NOT(ISERROR(SEARCH("Leve",L15)))</formula>
    </cfRule>
  </conditionalFormatting>
  <conditionalFormatting sqref="B15:G15">
    <cfRule type="containsText" dxfId="2879" priority="677" operator="containsText" text="3- Moderado">
      <formula>NOT(ISERROR(SEARCH("3- Moderado",B15)))</formula>
    </cfRule>
    <cfRule type="containsText" dxfId="2878" priority="678" operator="containsText" text="6- Moderado">
      <formula>NOT(ISERROR(SEARCH("6- Moderado",B15)))</formula>
    </cfRule>
    <cfRule type="containsText" dxfId="2877" priority="679" operator="containsText" text="4- Moderado">
      <formula>NOT(ISERROR(SEARCH("4- Moderado",B15)))</formula>
    </cfRule>
    <cfRule type="containsText" dxfId="2876" priority="680" operator="containsText" text="3- Bajo">
      <formula>NOT(ISERROR(SEARCH("3- Bajo",B15)))</formula>
    </cfRule>
    <cfRule type="containsText" dxfId="2875" priority="681" operator="containsText" text="4- Bajo">
      <formula>NOT(ISERROR(SEARCH("4- Bajo",B15)))</formula>
    </cfRule>
    <cfRule type="containsText" dxfId="2874" priority="682" operator="containsText" text="1- Bajo">
      <formula>NOT(ISERROR(SEARCH("1- Bajo",B15)))</formula>
    </cfRule>
  </conditionalFormatting>
  <conditionalFormatting sqref="K20:L20">
    <cfRule type="containsText" dxfId="2873" priority="671" operator="containsText" text="3- Moderado">
      <formula>NOT(ISERROR(SEARCH("3- Moderado",K20)))</formula>
    </cfRule>
    <cfRule type="containsText" dxfId="2872" priority="672" operator="containsText" text="6- Moderado">
      <formula>NOT(ISERROR(SEARCH("6- Moderado",K20)))</formula>
    </cfRule>
    <cfRule type="containsText" dxfId="2871" priority="673" operator="containsText" text="4- Moderado">
      <formula>NOT(ISERROR(SEARCH("4- Moderado",K20)))</formula>
    </cfRule>
    <cfRule type="containsText" dxfId="2870" priority="674" operator="containsText" text="3- Bajo">
      <formula>NOT(ISERROR(SEARCH("3- Bajo",K20)))</formula>
    </cfRule>
    <cfRule type="containsText" dxfId="2869" priority="675" operator="containsText" text="4- Bajo">
      <formula>NOT(ISERROR(SEARCH("4- Bajo",K20)))</formula>
    </cfRule>
    <cfRule type="containsText" dxfId="2868" priority="676" operator="containsText" text="1- Bajo">
      <formula>NOT(ISERROR(SEARCH("1- Bajo",K20)))</formula>
    </cfRule>
  </conditionalFormatting>
  <conditionalFormatting sqref="H20:I20">
    <cfRule type="containsText" dxfId="2867" priority="665" operator="containsText" text="3- Moderado">
      <formula>NOT(ISERROR(SEARCH("3- Moderado",H20)))</formula>
    </cfRule>
    <cfRule type="containsText" dxfId="2866" priority="666" operator="containsText" text="6- Moderado">
      <formula>NOT(ISERROR(SEARCH("6- Moderado",H20)))</formula>
    </cfRule>
    <cfRule type="containsText" dxfId="2865" priority="667" operator="containsText" text="4- Moderado">
      <formula>NOT(ISERROR(SEARCH("4- Moderado",H20)))</formula>
    </cfRule>
    <cfRule type="containsText" dxfId="2864" priority="668" operator="containsText" text="3- Bajo">
      <formula>NOT(ISERROR(SEARCH("3- Bajo",H20)))</formula>
    </cfRule>
    <cfRule type="containsText" dxfId="2863" priority="669" operator="containsText" text="4- Bajo">
      <formula>NOT(ISERROR(SEARCH("4- Bajo",H20)))</formula>
    </cfRule>
    <cfRule type="containsText" dxfId="2862" priority="670" operator="containsText" text="1- Bajo">
      <formula>NOT(ISERROR(SEARCH("1- Bajo",H20)))</formula>
    </cfRule>
  </conditionalFormatting>
  <conditionalFormatting sqref="A20">
    <cfRule type="containsText" dxfId="2861" priority="659" operator="containsText" text="3- Moderado">
      <formula>NOT(ISERROR(SEARCH("3- Moderado",A20)))</formula>
    </cfRule>
    <cfRule type="containsText" dxfId="2860" priority="660" operator="containsText" text="6- Moderado">
      <formula>NOT(ISERROR(SEARCH("6- Moderado",A20)))</formula>
    </cfRule>
    <cfRule type="containsText" dxfId="2859" priority="661" operator="containsText" text="4- Moderado">
      <formula>NOT(ISERROR(SEARCH("4- Moderado",A20)))</formula>
    </cfRule>
    <cfRule type="containsText" dxfId="2858" priority="662" operator="containsText" text="3- Bajo">
      <formula>NOT(ISERROR(SEARCH("3- Bajo",A20)))</formula>
    </cfRule>
    <cfRule type="containsText" dxfId="2857" priority="663" operator="containsText" text="4- Bajo">
      <formula>NOT(ISERROR(SEARCH("4- Bajo",A20)))</formula>
    </cfRule>
    <cfRule type="containsText" dxfId="2856" priority="664" operator="containsText" text="1- Bajo">
      <formula>NOT(ISERROR(SEARCH("1- Bajo",A20)))</formula>
    </cfRule>
  </conditionalFormatting>
  <conditionalFormatting sqref="J20:J24">
    <cfRule type="containsText" dxfId="2855" priority="654" operator="containsText" text="Bajo">
      <formula>NOT(ISERROR(SEARCH("Bajo",J20)))</formula>
    </cfRule>
    <cfRule type="containsText" dxfId="2854" priority="655" operator="containsText" text="Moderado">
      <formula>NOT(ISERROR(SEARCH("Moderado",J20)))</formula>
    </cfRule>
    <cfRule type="containsText" dxfId="2853" priority="656" operator="containsText" text="Alto">
      <formula>NOT(ISERROR(SEARCH("Alto",J20)))</formula>
    </cfRule>
    <cfRule type="containsText" dxfId="2852" priority="657" operator="containsText" text="Extremo">
      <formula>NOT(ISERROR(SEARCH("Extremo",J20)))</formula>
    </cfRule>
    <cfRule type="colorScale" priority="658">
      <colorScale>
        <cfvo type="min"/>
        <cfvo type="max"/>
        <color rgb="FFFF7128"/>
        <color rgb="FFFFEF9C"/>
      </colorScale>
    </cfRule>
  </conditionalFormatting>
  <conditionalFormatting sqref="M20:M24">
    <cfRule type="containsText" dxfId="2851" priority="629" operator="containsText" text="Moderado">
      <formula>NOT(ISERROR(SEARCH("Moderado",M20)))</formula>
    </cfRule>
    <cfRule type="containsText" dxfId="2850" priority="649" operator="containsText" text="Bajo">
      <formula>NOT(ISERROR(SEARCH("Bajo",M20)))</formula>
    </cfRule>
    <cfRule type="containsText" dxfId="2849" priority="650" operator="containsText" text="Moderado">
      <formula>NOT(ISERROR(SEARCH("Moderado",M20)))</formula>
    </cfRule>
    <cfRule type="containsText" dxfId="2848" priority="651" operator="containsText" text="Alto">
      <formula>NOT(ISERROR(SEARCH("Alto",M20)))</formula>
    </cfRule>
    <cfRule type="containsText" dxfId="2847" priority="652" operator="containsText" text="Extremo">
      <formula>NOT(ISERROR(SEARCH("Extremo",M20)))</formula>
    </cfRule>
    <cfRule type="colorScale" priority="653">
      <colorScale>
        <cfvo type="min"/>
        <cfvo type="max"/>
        <color rgb="FFFF7128"/>
        <color rgb="FFFFEF9C"/>
      </colorScale>
    </cfRule>
  </conditionalFormatting>
  <conditionalFormatting sqref="N20">
    <cfRule type="containsText" dxfId="2846" priority="643" operator="containsText" text="3- Moderado">
      <formula>NOT(ISERROR(SEARCH("3- Moderado",N20)))</formula>
    </cfRule>
    <cfRule type="containsText" dxfId="2845" priority="644" operator="containsText" text="6- Moderado">
      <formula>NOT(ISERROR(SEARCH("6- Moderado",N20)))</formula>
    </cfRule>
    <cfRule type="containsText" dxfId="2844" priority="645" operator="containsText" text="4- Moderado">
      <formula>NOT(ISERROR(SEARCH("4- Moderado",N20)))</formula>
    </cfRule>
    <cfRule type="containsText" dxfId="2843" priority="646" operator="containsText" text="3- Bajo">
      <formula>NOT(ISERROR(SEARCH("3- Bajo",N20)))</formula>
    </cfRule>
    <cfRule type="containsText" dxfId="2842" priority="647" operator="containsText" text="4- Bajo">
      <formula>NOT(ISERROR(SEARCH("4- Bajo",N20)))</formula>
    </cfRule>
    <cfRule type="containsText" dxfId="2841" priority="648" operator="containsText" text="1- Bajo">
      <formula>NOT(ISERROR(SEARCH("1- Bajo",N20)))</formula>
    </cfRule>
  </conditionalFormatting>
  <conditionalFormatting sqref="H20:H24">
    <cfRule type="containsText" dxfId="2840" priority="630" operator="containsText" text="Muy Alta">
      <formula>NOT(ISERROR(SEARCH("Muy Alta",H20)))</formula>
    </cfRule>
    <cfRule type="containsText" dxfId="2839" priority="631" operator="containsText" text="Alta">
      <formula>NOT(ISERROR(SEARCH("Alta",H20)))</formula>
    </cfRule>
    <cfRule type="containsText" dxfId="2838" priority="632" operator="containsText" text="Muy Alta">
      <formula>NOT(ISERROR(SEARCH("Muy Alta",H20)))</formula>
    </cfRule>
    <cfRule type="containsText" dxfId="2837" priority="637" operator="containsText" text="Muy Baja">
      <formula>NOT(ISERROR(SEARCH("Muy Baja",H20)))</formula>
    </cfRule>
    <cfRule type="containsText" dxfId="2836" priority="638" operator="containsText" text="Baja">
      <formula>NOT(ISERROR(SEARCH("Baja",H20)))</formula>
    </cfRule>
    <cfRule type="containsText" dxfId="2835" priority="639" operator="containsText" text="Media">
      <formula>NOT(ISERROR(SEARCH("Media",H20)))</formula>
    </cfRule>
    <cfRule type="containsText" dxfId="2834" priority="640" operator="containsText" text="Alta">
      <formula>NOT(ISERROR(SEARCH("Alta",H20)))</formula>
    </cfRule>
    <cfRule type="containsText" dxfId="2833" priority="642" operator="containsText" text="Muy Alta">
      <formula>NOT(ISERROR(SEARCH("Muy Alta",H20)))</formula>
    </cfRule>
  </conditionalFormatting>
  <conditionalFormatting sqref="I20:I24">
    <cfRule type="containsText" dxfId="2832" priority="633" operator="containsText" text="Catastrófico">
      <formula>NOT(ISERROR(SEARCH("Catastrófico",I20)))</formula>
    </cfRule>
    <cfRule type="containsText" dxfId="2831" priority="634" operator="containsText" text="Mayor">
      <formula>NOT(ISERROR(SEARCH("Mayor",I20)))</formula>
    </cfRule>
    <cfRule type="containsText" dxfId="2830" priority="635" operator="containsText" text="Menor">
      <formula>NOT(ISERROR(SEARCH("Menor",I20)))</formula>
    </cfRule>
    <cfRule type="containsText" dxfId="2829" priority="636" operator="containsText" text="Leve">
      <formula>NOT(ISERROR(SEARCH("Leve",I20)))</formula>
    </cfRule>
    <cfRule type="containsText" dxfId="2828" priority="641" operator="containsText" text="Moderado">
      <formula>NOT(ISERROR(SEARCH("Moderado",I20)))</formula>
    </cfRule>
  </conditionalFormatting>
  <conditionalFormatting sqref="K20:K24">
    <cfRule type="containsText" dxfId="2827" priority="628" operator="containsText" text="Media">
      <formula>NOT(ISERROR(SEARCH("Media",K20)))</formula>
    </cfRule>
  </conditionalFormatting>
  <conditionalFormatting sqref="L20:L24">
    <cfRule type="containsText" dxfId="2826" priority="627" operator="containsText" text="Moderado">
      <formula>NOT(ISERROR(SEARCH("Moderado",L20)))</formula>
    </cfRule>
  </conditionalFormatting>
  <conditionalFormatting sqref="J20:J24">
    <cfRule type="containsText" dxfId="2825" priority="626" operator="containsText" text="Moderado">
      <formula>NOT(ISERROR(SEARCH("Moderado",J20)))</formula>
    </cfRule>
  </conditionalFormatting>
  <conditionalFormatting sqref="J20:J24">
    <cfRule type="containsText" dxfId="2824" priority="624" operator="containsText" text="Bajo">
      <formula>NOT(ISERROR(SEARCH("Bajo",J20)))</formula>
    </cfRule>
    <cfRule type="containsText" dxfId="2823" priority="625" operator="containsText" text="Extremo">
      <formula>NOT(ISERROR(SEARCH("Extremo",J20)))</formula>
    </cfRule>
  </conditionalFormatting>
  <conditionalFormatting sqref="K20:K24">
    <cfRule type="containsText" dxfId="2822" priority="622" operator="containsText" text="Baja">
      <formula>NOT(ISERROR(SEARCH("Baja",K20)))</formula>
    </cfRule>
    <cfRule type="containsText" dxfId="2821" priority="623" operator="containsText" text="Muy Baja">
      <formula>NOT(ISERROR(SEARCH("Muy Baja",K20)))</formula>
    </cfRule>
  </conditionalFormatting>
  <conditionalFormatting sqref="K20:K24">
    <cfRule type="containsText" dxfId="2820" priority="620" operator="containsText" text="Muy Alta">
      <formula>NOT(ISERROR(SEARCH("Muy Alta",K20)))</formula>
    </cfRule>
    <cfRule type="containsText" dxfId="2819" priority="621" operator="containsText" text="Alta">
      <formula>NOT(ISERROR(SEARCH("Alta",K20)))</formula>
    </cfRule>
  </conditionalFormatting>
  <conditionalFormatting sqref="L20:L24">
    <cfRule type="containsText" dxfId="2818" priority="616" operator="containsText" text="Catastrófico">
      <formula>NOT(ISERROR(SEARCH("Catastrófico",L20)))</formula>
    </cfRule>
    <cfRule type="containsText" dxfId="2817" priority="617" operator="containsText" text="Mayor">
      <formula>NOT(ISERROR(SEARCH("Mayor",L20)))</formula>
    </cfRule>
    <cfRule type="containsText" dxfId="2816" priority="618" operator="containsText" text="Menor">
      <formula>NOT(ISERROR(SEARCH("Menor",L20)))</formula>
    </cfRule>
    <cfRule type="containsText" dxfId="2815" priority="619" operator="containsText" text="Leve">
      <formula>NOT(ISERROR(SEARCH("Leve",L20)))</formula>
    </cfRule>
  </conditionalFormatting>
  <conditionalFormatting sqref="B20:G20">
    <cfRule type="containsText" dxfId="2814" priority="610" operator="containsText" text="3- Moderado">
      <formula>NOT(ISERROR(SEARCH("3- Moderado",B20)))</formula>
    </cfRule>
    <cfRule type="containsText" dxfId="2813" priority="611" operator="containsText" text="6- Moderado">
      <formula>NOT(ISERROR(SEARCH("6- Moderado",B20)))</formula>
    </cfRule>
    <cfRule type="containsText" dxfId="2812" priority="612" operator="containsText" text="4- Moderado">
      <formula>NOT(ISERROR(SEARCH("4- Moderado",B20)))</formula>
    </cfRule>
    <cfRule type="containsText" dxfId="2811" priority="613" operator="containsText" text="3- Bajo">
      <formula>NOT(ISERROR(SEARCH("3- Bajo",B20)))</formula>
    </cfRule>
    <cfRule type="containsText" dxfId="2810" priority="614" operator="containsText" text="4- Bajo">
      <formula>NOT(ISERROR(SEARCH("4- Bajo",B20)))</formula>
    </cfRule>
    <cfRule type="containsText" dxfId="2809" priority="615" operator="containsText" text="1- Bajo">
      <formula>NOT(ISERROR(SEARCH("1- Bajo",B20)))</formula>
    </cfRule>
  </conditionalFormatting>
  <conditionalFormatting sqref="K25:L25">
    <cfRule type="containsText" dxfId="2808" priority="604" operator="containsText" text="3- Moderado">
      <formula>NOT(ISERROR(SEARCH("3- Moderado",K25)))</formula>
    </cfRule>
    <cfRule type="containsText" dxfId="2807" priority="605" operator="containsText" text="6- Moderado">
      <formula>NOT(ISERROR(SEARCH("6- Moderado",K25)))</formula>
    </cfRule>
    <cfRule type="containsText" dxfId="2806" priority="606" operator="containsText" text="4- Moderado">
      <formula>NOT(ISERROR(SEARCH("4- Moderado",K25)))</formula>
    </cfRule>
    <cfRule type="containsText" dxfId="2805" priority="607" operator="containsText" text="3- Bajo">
      <formula>NOT(ISERROR(SEARCH("3- Bajo",K25)))</formula>
    </cfRule>
    <cfRule type="containsText" dxfId="2804" priority="608" operator="containsText" text="4- Bajo">
      <formula>NOT(ISERROR(SEARCH("4- Bajo",K25)))</formula>
    </cfRule>
    <cfRule type="containsText" dxfId="2803" priority="609" operator="containsText" text="1- Bajo">
      <formula>NOT(ISERROR(SEARCH("1- Bajo",K25)))</formula>
    </cfRule>
  </conditionalFormatting>
  <conditionalFormatting sqref="H25:I25">
    <cfRule type="containsText" dxfId="2802" priority="598" operator="containsText" text="3- Moderado">
      <formula>NOT(ISERROR(SEARCH("3- Moderado",H25)))</formula>
    </cfRule>
    <cfRule type="containsText" dxfId="2801" priority="599" operator="containsText" text="6- Moderado">
      <formula>NOT(ISERROR(SEARCH("6- Moderado",H25)))</formula>
    </cfRule>
    <cfRule type="containsText" dxfId="2800" priority="600" operator="containsText" text="4- Moderado">
      <formula>NOT(ISERROR(SEARCH("4- Moderado",H25)))</formula>
    </cfRule>
    <cfRule type="containsText" dxfId="2799" priority="601" operator="containsText" text="3- Bajo">
      <formula>NOT(ISERROR(SEARCH("3- Bajo",H25)))</formula>
    </cfRule>
    <cfRule type="containsText" dxfId="2798" priority="602" operator="containsText" text="4- Bajo">
      <formula>NOT(ISERROR(SEARCH("4- Bajo",H25)))</formula>
    </cfRule>
    <cfRule type="containsText" dxfId="2797" priority="603" operator="containsText" text="1- Bajo">
      <formula>NOT(ISERROR(SEARCH("1- Bajo",H25)))</formula>
    </cfRule>
  </conditionalFormatting>
  <conditionalFormatting sqref="A25">
    <cfRule type="containsText" dxfId="2796" priority="592" operator="containsText" text="3- Moderado">
      <formula>NOT(ISERROR(SEARCH("3- Moderado",A25)))</formula>
    </cfRule>
    <cfRule type="containsText" dxfId="2795" priority="593" operator="containsText" text="6- Moderado">
      <formula>NOT(ISERROR(SEARCH("6- Moderado",A25)))</formula>
    </cfRule>
    <cfRule type="containsText" dxfId="2794" priority="594" operator="containsText" text="4- Moderado">
      <formula>NOT(ISERROR(SEARCH("4- Moderado",A25)))</formula>
    </cfRule>
    <cfRule type="containsText" dxfId="2793" priority="595" operator="containsText" text="3- Bajo">
      <formula>NOT(ISERROR(SEARCH("3- Bajo",A25)))</formula>
    </cfRule>
    <cfRule type="containsText" dxfId="2792" priority="596" operator="containsText" text="4- Bajo">
      <formula>NOT(ISERROR(SEARCH("4- Bajo",A25)))</formula>
    </cfRule>
    <cfRule type="containsText" dxfId="2791" priority="597" operator="containsText" text="1- Bajo">
      <formula>NOT(ISERROR(SEARCH("1- Bajo",A25)))</formula>
    </cfRule>
  </conditionalFormatting>
  <conditionalFormatting sqref="J25:J29">
    <cfRule type="containsText" dxfId="2790" priority="587" operator="containsText" text="Bajo">
      <formula>NOT(ISERROR(SEARCH("Bajo",J25)))</formula>
    </cfRule>
    <cfRule type="containsText" dxfId="2789" priority="588" operator="containsText" text="Moderado">
      <formula>NOT(ISERROR(SEARCH("Moderado",J25)))</formula>
    </cfRule>
    <cfRule type="containsText" dxfId="2788" priority="589" operator="containsText" text="Alto">
      <formula>NOT(ISERROR(SEARCH("Alto",J25)))</formula>
    </cfRule>
    <cfRule type="containsText" dxfId="2787" priority="590" operator="containsText" text="Extremo">
      <formula>NOT(ISERROR(SEARCH("Extremo",J25)))</formula>
    </cfRule>
    <cfRule type="colorScale" priority="591">
      <colorScale>
        <cfvo type="min"/>
        <cfvo type="max"/>
        <color rgb="FFFF7128"/>
        <color rgb="FFFFEF9C"/>
      </colorScale>
    </cfRule>
  </conditionalFormatting>
  <conditionalFormatting sqref="M25:M29">
    <cfRule type="containsText" dxfId="2786" priority="562" operator="containsText" text="Moderado">
      <formula>NOT(ISERROR(SEARCH("Moderado",M25)))</formula>
    </cfRule>
    <cfRule type="containsText" dxfId="2785" priority="582" operator="containsText" text="Bajo">
      <formula>NOT(ISERROR(SEARCH("Bajo",M25)))</formula>
    </cfRule>
    <cfRule type="containsText" dxfId="2784" priority="583" operator="containsText" text="Moderado">
      <formula>NOT(ISERROR(SEARCH("Moderado",M25)))</formula>
    </cfRule>
    <cfRule type="containsText" dxfId="2783" priority="584" operator="containsText" text="Alto">
      <formula>NOT(ISERROR(SEARCH("Alto",M25)))</formula>
    </cfRule>
    <cfRule type="containsText" dxfId="2782" priority="585" operator="containsText" text="Extremo">
      <formula>NOT(ISERROR(SEARCH("Extremo",M25)))</formula>
    </cfRule>
    <cfRule type="colorScale" priority="586">
      <colorScale>
        <cfvo type="min"/>
        <cfvo type="max"/>
        <color rgb="FFFF7128"/>
        <color rgb="FFFFEF9C"/>
      </colorScale>
    </cfRule>
  </conditionalFormatting>
  <conditionalFormatting sqref="N25">
    <cfRule type="containsText" dxfId="2781" priority="576" operator="containsText" text="3- Moderado">
      <formula>NOT(ISERROR(SEARCH("3- Moderado",N25)))</formula>
    </cfRule>
    <cfRule type="containsText" dxfId="2780" priority="577" operator="containsText" text="6- Moderado">
      <formula>NOT(ISERROR(SEARCH("6- Moderado",N25)))</formula>
    </cfRule>
    <cfRule type="containsText" dxfId="2779" priority="578" operator="containsText" text="4- Moderado">
      <formula>NOT(ISERROR(SEARCH("4- Moderado",N25)))</formula>
    </cfRule>
    <cfRule type="containsText" dxfId="2778" priority="579" operator="containsText" text="3- Bajo">
      <formula>NOT(ISERROR(SEARCH("3- Bajo",N25)))</formula>
    </cfRule>
    <cfRule type="containsText" dxfId="2777" priority="580" operator="containsText" text="4- Bajo">
      <formula>NOT(ISERROR(SEARCH("4- Bajo",N25)))</formula>
    </cfRule>
    <cfRule type="containsText" dxfId="2776" priority="581" operator="containsText" text="1- Bajo">
      <formula>NOT(ISERROR(SEARCH("1- Bajo",N25)))</formula>
    </cfRule>
  </conditionalFormatting>
  <conditionalFormatting sqref="H25:H29">
    <cfRule type="containsText" dxfId="2775" priority="563" operator="containsText" text="Muy Alta">
      <formula>NOT(ISERROR(SEARCH("Muy Alta",H25)))</formula>
    </cfRule>
    <cfRule type="containsText" dxfId="2774" priority="564" operator="containsText" text="Alta">
      <formula>NOT(ISERROR(SEARCH("Alta",H25)))</formula>
    </cfRule>
    <cfRule type="containsText" dxfId="2773" priority="565" operator="containsText" text="Muy Alta">
      <formula>NOT(ISERROR(SEARCH("Muy Alta",H25)))</formula>
    </cfRule>
    <cfRule type="containsText" dxfId="2772" priority="570" operator="containsText" text="Muy Baja">
      <formula>NOT(ISERROR(SEARCH("Muy Baja",H25)))</formula>
    </cfRule>
    <cfRule type="containsText" dxfId="2771" priority="571" operator="containsText" text="Baja">
      <formula>NOT(ISERROR(SEARCH("Baja",H25)))</formula>
    </cfRule>
    <cfRule type="containsText" dxfId="2770" priority="572" operator="containsText" text="Media">
      <formula>NOT(ISERROR(SEARCH("Media",H25)))</formula>
    </cfRule>
    <cfRule type="containsText" dxfId="2769" priority="573" operator="containsText" text="Alta">
      <formula>NOT(ISERROR(SEARCH("Alta",H25)))</formula>
    </cfRule>
    <cfRule type="containsText" dxfId="2768" priority="575" operator="containsText" text="Muy Alta">
      <formula>NOT(ISERROR(SEARCH("Muy Alta",H25)))</formula>
    </cfRule>
  </conditionalFormatting>
  <conditionalFormatting sqref="I25:I29">
    <cfRule type="containsText" dxfId="2767" priority="566" operator="containsText" text="Catastrófico">
      <formula>NOT(ISERROR(SEARCH("Catastrófico",I25)))</formula>
    </cfRule>
    <cfRule type="containsText" dxfId="2766" priority="567" operator="containsText" text="Mayor">
      <formula>NOT(ISERROR(SEARCH("Mayor",I25)))</formula>
    </cfRule>
    <cfRule type="containsText" dxfId="2765" priority="568" operator="containsText" text="Menor">
      <formula>NOT(ISERROR(SEARCH("Menor",I25)))</formula>
    </cfRule>
    <cfRule type="containsText" dxfId="2764" priority="569" operator="containsText" text="Leve">
      <formula>NOT(ISERROR(SEARCH("Leve",I25)))</formula>
    </cfRule>
    <cfRule type="containsText" dxfId="2763" priority="574" operator="containsText" text="Moderado">
      <formula>NOT(ISERROR(SEARCH("Moderado",I25)))</formula>
    </cfRule>
  </conditionalFormatting>
  <conditionalFormatting sqref="K25:K29">
    <cfRule type="containsText" dxfId="2762" priority="561" operator="containsText" text="Media">
      <formula>NOT(ISERROR(SEARCH("Media",K25)))</formula>
    </cfRule>
  </conditionalFormatting>
  <conditionalFormatting sqref="L25:L29">
    <cfRule type="containsText" dxfId="2761" priority="560" operator="containsText" text="Moderado">
      <formula>NOT(ISERROR(SEARCH("Moderado",L25)))</formula>
    </cfRule>
  </conditionalFormatting>
  <conditionalFormatting sqref="J25:J29">
    <cfRule type="containsText" dxfId="2760" priority="559" operator="containsText" text="Moderado">
      <formula>NOT(ISERROR(SEARCH("Moderado",J25)))</formula>
    </cfRule>
  </conditionalFormatting>
  <conditionalFormatting sqref="J25:J29">
    <cfRule type="containsText" dxfId="2759" priority="557" operator="containsText" text="Bajo">
      <formula>NOT(ISERROR(SEARCH("Bajo",J25)))</formula>
    </cfRule>
    <cfRule type="containsText" dxfId="2758" priority="558" operator="containsText" text="Extremo">
      <formula>NOT(ISERROR(SEARCH("Extremo",J25)))</formula>
    </cfRule>
  </conditionalFormatting>
  <conditionalFormatting sqref="K25:K29">
    <cfRule type="containsText" dxfId="2757" priority="555" operator="containsText" text="Baja">
      <formula>NOT(ISERROR(SEARCH("Baja",K25)))</formula>
    </cfRule>
    <cfRule type="containsText" dxfId="2756" priority="556" operator="containsText" text="Muy Baja">
      <formula>NOT(ISERROR(SEARCH("Muy Baja",K25)))</formula>
    </cfRule>
  </conditionalFormatting>
  <conditionalFormatting sqref="K25:K29">
    <cfRule type="containsText" dxfId="2755" priority="553" operator="containsText" text="Muy Alta">
      <formula>NOT(ISERROR(SEARCH("Muy Alta",K25)))</formula>
    </cfRule>
    <cfRule type="containsText" dxfId="2754" priority="554" operator="containsText" text="Alta">
      <formula>NOT(ISERROR(SEARCH("Alta",K25)))</formula>
    </cfRule>
  </conditionalFormatting>
  <conditionalFormatting sqref="L25:L29">
    <cfRule type="containsText" dxfId="2753" priority="549" operator="containsText" text="Catastrófico">
      <formula>NOT(ISERROR(SEARCH("Catastrófico",L25)))</formula>
    </cfRule>
    <cfRule type="containsText" dxfId="2752" priority="550" operator="containsText" text="Mayor">
      <formula>NOT(ISERROR(SEARCH("Mayor",L25)))</formula>
    </cfRule>
    <cfRule type="containsText" dxfId="2751" priority="551" operator="containsText" text="Menor">
      <formula>NOT(ISERROR(SEARCH("Menor",L25)))</formula>
    </cfRule>
    <cfRule type="containsText" dxfId="2750" priority="552" operator="containsText" text="Leve">
      <formula>NOT(ISERROR(SEARCH("Leve",L25)))</formula>
    </cfRule>
  </conditionalFormatting>
  <conditionalFormatting sqref="B25:G25">
    <cfRule type="containsText" dxfId="2749" priority="543" operator="containsText" text="3- Moderado">
      <formula>NOT(ISERROR(SEARCH("3- Moderado",B25)))</formula>
    </cfRule>
    <cfRule type="containsText" dxfId="2748" priority="544" operator="containsText" text="6- Moderado">
      <formula>NOT(ISERROR(SEARCH("6- Moderado",B25)))</formula>
    </cfRule>
    <cfRule type="containsText" dxfId="2747" priority="545" operator="containsText" text="4- Moderado">
      <formula>NOT(ISERROR(SEARCH("4- Moderado",B25)))</formula>
    </cfRule>
    <cfRule type="containsText" dxfId="2746" priority="546" operator="containsText" text="3- Bajo">
      <formula>NOT(ISERROR(SEARCH("3- Bajo",B25)))</formula>
    </cfRule>
    <cfRule type="containsText" dxfId="2745" priority="547" operator="containsText" text="4- Bajo">
      <formula>NOT(ISERROR(SEARCH("4- Bajo",B25)))</formula>
    </cfRule>
    <cfRule type="containsText" dxfId="2744" priority="548" operator="containsText" text="1- Bajo">
      <formula>NOT(ISERROR(SEARCH("1- Bajo",B25)))</formula>
    </cfRule>
  </conditionalFormatting>
  <conditionalFormatting sqref="K30:L30">
    <cfRule type="containsText" dxfId="2743" priority="537" operator="containsText" text="3- Moderado">
      <formula>NOT(ISERROR(SEARCH("3- Moderado",K30)))</formula>
    </cfRule>
    <cfRule type="containsText" dxfId="2742" priority="538" operator="containsText" text="6- Moderado">
      <formula>NOT(ISERROR(SEARCH("6- Moderado",K30)))</formula>
    </cfRule>
    <cfRule type="containsText" dxfId="2741" priority="539" operator="containsText" text="4- Moderado">
      <formula>NOT(ISERROR(SEARCH("4- Moderado",K30)))</formula>
    </cfRule>
    <cfRule type="containsText" dxfId="2740" priority="540" operator="containsText" text="3- Bajo">
      <formula>NOT(ISERROR(SEARCH("3- Bajo",K30)))</formula>
    </cfRule>
    <cfRule type="containsText" dxfId="2739" priority="541" operator="containsText" text="4- Bajo">
      <formula>NOT(ISERROR(SEARCH("4- Bajo",K30)))</formula>
    </cfRule>
    <cfRule type="containsText" dxfId="2738" priority="542" operator="containsText" text="1- Bajo">
      <formula>NOT(ISERROR(SEARCH("1- Bajo",K30)))</formula>
    </cfRule>
  </conditionalFormatting>
  <conditionalFormatting sqref="H30:I30">
    <cfRule type="containsText" dxfId="2737" priority="531" operator="containsText" text="3- Moderado">
      <formula>NOT(ISERROR(SEARCH("3- Moderado",H30)))</formula>
    </cfRule>
    <cfRule type="containsText" dxfId="2736" priority="532" operator="containsText" text="6- Moderado">
      <formula>NOT(ISERROR(SEARCH("6- Moderado",H30)))</formula>
    </cfRule>
    <cfRule type="containsText" dxfId="2735" priority="533" operator="containsText" text="4- Moderado">
      <formula>NOT(ISERROR(SEARCH("4- Moderado",H30)))</formula>
    </cfRule>
    <cfRule type="containsText" dxfId="2734" priority="534" operator="containsText" text="3- Bajo">
      <formula>NOT(ISERROR(SEARCH("3- Bajo",H30)))</formula>
    </cfRule>
    <cfRule type="containsText" dxfId="2733" priority="535" operator="containsText" text="4- Bajo">
      <formula>NOT(ISERROR(SEARCH("4- Bajo",H30)))</formula>
    </cfRule>
    <cfRule type="containsText" dxfId="2732" priority="536" operator="containsText" text="1- Bajo">
      <formula>NOT(ISERROR(SEARCH("1- Bajo",H30)))</formula>
    </cfRule>
  </conditionalFormatting>
  <conditionalFormatting sqref="A30">
    <cfRule type="containsText" dxfId="2731" priority="525" operator="containsText" text="3- Moderado">
      <formula>NOT(ISERROR(SEARCH("3- Moderado",A30)))</formula>
    </cfRule>
    <cfRule type="containsText" dxfId="2730" priority="526" operator="containsText" text="6- Moderado">
      <formula>NOT(ISERROR(SEARCH("6- Moderado",A30)))</formula>
    </cfRule>
    <cfRule type="containsText" dxfId="2729" priority="527" operator="containsText" text="4- Moderado">
      <formula>NOT(ISERROR(SEARCH("4- Moderado",A30)))</formula>
    </cfRule>
    <cfRule type="containsText" dxfId="2728" priority="528" operator="containsText" text="3- Bajo">
      <formula>NOT(ISERROR(SEARCH("3- Bajo",A30)))</formula>
    </cfRule>
    <cfRule type="containsText" dxfId="2727" priority="529" operator="containsText" text="4- Bajo">
      <formula>NOT(ISERROR(SEARCH("4- Bajo",A30)))</formula>
    </cfRule>
    <cfRule type="containsText" dxfId="2726" priority="530" operator="containsText" text="1- Bajo">
      <formula>NOT(ISERROR(SEARCH("1- Bajo",A30)))</formula>
    </cfRule>
  </conditionalFormatting>
  <conditionalFormatting sqref="J30:J34">
    <cfRule type="containsText" dxfId="2725" priority="520" operator="containsText" text="Bajo">
      <formula>NOT(ISERROR(SEARCH("Bajo",J30)))</formula>
    </cfRule>
    <cfRule type="containsText" dxfId="2724" priority="521" operator="containsText" text="Moderado">
      <formula>NOT(ISERROR(SEARCH("Moderado",J30)))</formula>
    </cfRule>
    <cfRule type="containsText" dxfId="2723" priority="522" operator="containsText" text="Alto">
      <formula>NOT(ISERROR(SEARCH("Alto",J30)))</formula>
    </cfRule>
    <cfRule type="containsText" dxfId="2722" priority="523" operator="containsText" text="Extremo">
      <formula>NOT(ISERROR(SEARCH("Extremo",J30)))</formula>
    </cfRule>
    <cfRule type="colorScale" priority="524">
      <colorScale>
        <cfvo type="min"/>
        <cfvo type="max"/>
        <color rgb="FFFF7128"/>
        <color rgb="FFFFEF9C"/>
      </colorScale>
    </cfRule>
  </conditionalFormatting>
  <conditionalFormatting sqref="M30:M34">
    <cfRule type="containsText" dxfId="2721" priority="495" operator="containsText" text="Moderado">
      <formula>NOT(ISERROR(SEARCH("Moderado",M30)))</formula>
    </cfRule>
    <cfRule type="containsText" dxfId="2720" priority="515" operator="containsText" text="Bajo">
      <formula>NOT(ISERROR(SEARCH("Bajo",M30)))</formula>
    </cfRule>
    <cfRule type="containsText" dxfId="2719" priority="516" operator="containsText" text="Moderado">
      <formula>NOT(ISERROR(SEARCH("Moderado",M30)))</formula>
    </cfRule>
    <cfRule type="containsText" dxfId="2718" priority="517" operator="containsText" text="Alto">
      <formula>NOT(ISERROR(SEARCH("Alto",M30)))</formula>
    </cfRule>
    <cfRule type="containsText" dxfId="2717" priority="518" operator="containsText" text="Extremo">
      <formula>NOT(ISERROR(SEARCH("Extremo",M30)))</formula>
    </cfRule>
    <cfRule type="colorScale" priority="519">
      <colorScale>
        <cfvo type="min"/>
        <cfvo type="max"/>
        <color rgb="FFFF7128"/>
        <color rgb="FFFFEF9C"/>
      </colorScale>
    </cfRule>
  </conditionalFormatting>
  <conditionalFormatting sqref="H30:H34">
    <cfRule type="containsText" dxfId="2716" priority="496" operator="containsText" text="Muy Alta">
      <formula>NOT(ISERROR(SEARCH("Muy Alta",H30)))</formula>
    </cfRule>
    <cfRule type="containsText" dxfId="2715" priority="497" operator="containsText" text="Alta">
      <formula>NOT(ISERROR(SEARCH("Alta",H30)))</formula>
    </cfRule>
    <cfRule type="containsText" dxfId="2714" priority="498" operator="containsText" text="Muy Alta">
      <formula>NOT(ISERROR(SEARCH("Muy Alta",H30)))</formula>
    </cfRule>
    <cfRule type="containsText" dxfId="2713" priority="503" operator="containsText" text="Muy Baja">
      <formula>NOT(ISERROR(SEARCH("Muy Baja",H30)))</formula>
    </cfRule>
    <cfRule type="containsText" dxfId="2712" priority="504" operator="containsText" text="Baja">
      <formula>NOT(ISERROR(SEARCH("Baja",H30)))</formula>
    </cfRule>
    <cfRule type="containsText" dxfId="2711" priority="505" operator="containsText" text="Media">
      <formula>NOT(ISERROR(SEARCH("Media",H30)))</formula>
    </cfRule>
    <cfRule type="containsText" dxfId="2710" priority="506" operator="containsText" text="Alta">
      <formula>NOT(ISERROR(SEARCH("Alta",H30)))</formula>
    </cfRule>
    <cfRule type="containsText" dxfId="2709" priority="508" operator="containsText" text="Muy Alta">
      <formula>NOT(ISERROR(SEARCH("Muy Alta",H30)))</formula>
    </cfRule>
  </conditionalFormatting>
  <conditionalFormatting sqref="I30:I34">
    <cfRule type="containsText" dxfId="2708" priority="499" operator="containsText" text="Catastrófico">
      <formula>NOT(ISERROR(SEARCH("Catastrófico",I30)))</formula>
    </cfRule>
    <cfRule type="containsText" dxfId="2707" priority="500" operator="containsText" text="Mayor">
      <formula>NOT(ISERROR(SEARCH("Mayor",I30)))</formula>
    </cfRule>
    <cfRule type="containsText" dxfId="2706" priority="501" operator="containsText" text="Menor">
      <formula>NOT(ISERROR(SEARCH("Menor",I30)))</formula>
    </cfRule>
    <cfRule type="containsText" dxfId="2705" priority="502" operator="containsText" text="Leve">
      <formula>NOT(ISERROR(SEARCH("Leve",I30)))</formula>
    </cfRule>
    <cfRule type="containsText" dxfId="2704" priority="507" operator="containsText" text="Moderado">
      <formula>NOT(ISERROR(SEARCH("Moderado",I30)))</formula>
    </cfRule>
  </conditionalFormatting>
  <conditionalFormatting sqref="K30:K34">
    <cfRule type="containsText" dxfId="2703" priority="494" operator="containsText" text="Media">
      <formula>NOT(ISERROR(SEARCH("Media",K30)))</formula>
    </cfRule>
  </conditionalFormatting>
  <conditionalFormatting sqref="L30:L34">
    <cfRule type="containsText" dxfId="2702" priority="493" operator="containsText" text="Moderado">
      <formula>NOT(ISERROR(SEARCH("Moderado",L30)))</formula>
    </cfRule>
  </conditionalFormatting>
  <conditionalFormatting sqref="J30:J34">
    <cfRule type="containsText" dxfId="2701" priority="492" operator="containsText" text="Moderado">
      <formula>NOT(ISERROR(SEARCH("Moderado",J30)))</formula>
    </cfRule>
  </conditionalFormatting>
  <conditionalFormatting sqref="J30:J34">
    <cfRule type="containsText" dxfId="2700" priority="490" operator="containsText" text="Bajo">
      <formula>NOT(ISERROR(SEARCH("Bajo",J30)))</formula>
    </cfRule>
    <cfRule type="containsText" dxfId="2699" priority="491" operator="containsText" text="Extremo">
      <formula>NOT(ISERROR(SEARCH("Extremo",J30)))</formula>
    </cfRule>
  </conditionalFormatting>
  <conditionalFormatting sqref="K30:K34">
    <cfRule type="containsText" dxfId="2698" priority="488" operator="containsText" text="Baja">
      <formula>NOT(ISERROR(SEARCH("Baja",K30)))</formula>
    </cfRule>
    <cfRule type="containsText" dxfId="2697" priority="489" operator="containsText" text="Muy Baja">
      <formula>NOT(ISERROR(SEARCH("Muy Baja",K30)))</formula>
    </cfRule>
  </conditionalFormatting>
  <conditionalFormatting sqref="K30:K34">
    <cfRule type="containsText" dxfId="2696" priority="486" operator="containsText" text="Muy Alta">
      <formula>NOT(ISERROR(SEARCH("Muy Alta",K30)))</formula>
    </cfRule>
    <cfRule type="containsText" dxfId="2695" priority="487" operator="containsText" text="Alta">
      <formula>NOT(ISERROR(SEARCH("Alta",K30)))</formula>
    </cfRule>
  </conditionalFormatting>
  <conditionalFormatting sqref="L30:L34">
    <cfRule type="containsText" dxfId="2694" priority="482" operator="containsText" text="Catastrófico">
      <formula>NOT(ISERROR(SEARCH("Catastrófico",L30)))</formula>
    </cfRule>
    <cfRule type="containsText" dxfId="2693" priority="483" operator="containsText" text="Mayor">
      <formula>NOT(ISERROR(SEARCH("Mayor",L30)))</formula>
    </cfRule>
    <cfRule type="containsText" dxfId="2692" priority="484" operator="containsText" text="Menor">
      <formula>NOT(ISERROR(SEARCH("Menor",L30)))</formula>
    </cfRule>
    <cfRule type="containsText" dxfId="2691" priority="485" operator="containsText" text="Leve">
      <formula>NOT(ISERROR(SEARCH("Leve",L30)))</formula>
    </cfRule>
  </conditionalFormatting>
  <conditionalFormatting sqref="B30:G30">
    <cfRule type="containsText" dxfId="2690" priority="476" operator="containsText" text="3- Moderado">
      <formula>NOT(ISERROR(SEARCH("3- Moderado",B30)))</formula>
    </cfRule>
    <cfRule type="containsText" dxfId="2689" priority="477" operator="containsText" text="6- Moderado">
      <formula>NOT(ISERROR(SEARCH("6- Moderado",B30)))</formula>
    </cfRule>
    <cfRule type="containsText" dxfId="2688" priority="478" operator="containsText" text="4- Moderado">
      <formula>NOT(ISERROR(SEARCH("4- Moderado",B30)))</formula>
    </cfRule>
    <cfRule type="containsText" dxfId="2687" priority="479" operator="containsText" text="3- Bajo">
      <formula>NOT(ISERROR(SEARCH("3- Bajo",B30)))</formula>
    </cfRule>
    <cfRule type="containsText" dxfId="2686" priority="480" operator="containsText" text="4- Bajo">
      <formula>NOT(ISERROR(SEARCH("4- Bajo",B30)))</formula>
    </cfRule>
    <cfRule type="containsText" dxfId="2685" priority="481" operator="containsText" text="1- Bajo">
      <formula>NOT(ISERROR(SEARCH("1- Bajo",B30)))</formula>
    </cfRule>
  </conditionalFormatting>
  <conditionalFormatting sqref="K35:L35">
    <cfRule type="containsText" dxfId="2684" priority="470" operator="containsText" text="3- Moderado">
      <formula>NOT(ISERROR(SEARCH("3- Moderado",K35)))</formula>
    </cfRule>
    <cfRule type="containsText" dxfId="2683" priority="471" operator="containsText" text="6- Moderado">
      <formula>NOT(ISERROR(SEARCH("6- Moderado",K35)))</formula>
    </cfRule>
    <cfRule type="containsText" dxfId="2682" priority="472" operator="containsText" text="4- Moderado">
      <formula>NOT(ISERROR(SEARCH("4- Moderado",K35)))</formula>
    </cfRule>
    <cfRule type="containsText" dxfId="2681" priority="473" operator="containsText" text="3- Bajo">
      <formula>NOT(ISERROR(SEARCH("3- Bajo",K35)))</formula>
    </cfRule>
    <cfRule type="containsText" dxfId="2680" priority="474" operator="containsText" text="4- Bajo">
      <formula>NOT(ISERROR(SEARCH("4- Bajo",K35)))</formula>
    </cfRule>
    <cfRule type="containsText" dxfId="2679" priority="475" operator="containsText" text="1- Bajo">
      <formula>NOT(ISERROR(SEARCH("1- Bajo",K35)))</formula>
    </cfRule>
  </conditionalFormatting>
  <conditionalFormatting sqref="H35:I35">
    <cfRule type="containsText" dxfId="2678" priority="464" operator="containsText" text="3- Moderado">
      <formula>NOT(ISERROR(SEARCH("3- Moderado",H35)))</formula>
    </cfRule>
    <cfRule type="containsText" dxfId="2677" priority="465" operator="containsText" text="6- Moderado">
      <formula>NOT(ISERROR(SEARCH("6- Moderado",H35)))</formula>
    </cfRule>
    <cfRule type="containsText" dxfId="2676" priority="466" operator="containsText" text="4- Moderado">
      <formula>NOT(ISERROR(SEARCH("4- Moderado",H35)))</formula>
    </cfRule>
    <cfRule type="containsText" dxfId="2675" priority="467" operator="containsText" text="3- Bajo">
      <formula>NOT(ISERROR(SEARCH("3- Bajo",H35)))</formula>
    </cfRule>
    <cfRule type="containsText" dxfId="2674" priority="468" operator="containsText" text="4- Bajo">
      <formula>NOT(ISERROR(SEARCH("4- Bajo",H35)))</formula>
    </cfRule>
    <cfRule type="containsText" dxfId="2673" priority="469" operator="containsText" text="1- Bajo">
      <formula>NOT(ISERROR(SEARCH("1- Bajo",H35)))</formula>
    </cfRule>
  </conditionalFormatting>
  <conditionalFormatting sqref="A35">
    <cfRule type="containsText" dxfId="2672" priority="458" operator="containsText" text="3- Moderado">
      <formula>NOT(ISERROR(SEARCH("3- Moderado",A35)))</formula>
    </cfRule>
    <cfRule type="containsText" dxfId="2671" priority="459" operator="containsText" text="6- Moderado">
      <formula>NOT(ISERROR(SEARCH("6- Moderado",A35)))</formula>
    </cfRule>
    <cfRule type="containsText" dxfId="2670" priority="460" operator="containsText" text="4- Moderado">
      <formula>NOT(ISERROR(SEARCH("4- Moderado",A35)))</formula>
    </cfRule>
    <cfRule type="containsText" dxfId="2669" priority="461" operator="containsText" text="3- Bajo">
      <formula>NOT(ISERROR(SEARCH("3- Bajo",A35)))</formula>
    </cfRule>
    <cfRule type="containsText" dxfId="2668" priority="462" operator="containsText" text="4- Bajo">
      <formula>NOT(ISERROR(SEARCH("4- Bajo",A35)))</formula>
    </cfRule>
    <cfRule type="containsText" dxfId="2667" priority="463" operator="containsText" text="1- Bajo">
      <formula>NOT(ISERROR(SEARCH("1- Bajo",A35)))</formula>
    </cfRule>
  </conditionalFormatting>
  <conditionalFormatting sqref="J35:J39">
    <cfRule type="containsText" dxfId="2666" priority="453" operator="containsText" text="Bajo">
      <formula>NOT(ISERROR(SEARCH("Bajo",J35)))</formula>
    </cfRule>
    <cfRule type="containsText" dxfId="2665" priority="454" operator="containsText" text="Moderado">
      <formula>NOT(ISERROR(SEARCH("Moderado",J35)))</formula>
    </cfRule>
    <cfRule type="containsText" dxfId="2664" priority="455" operator="containsText" text="Alto">
      <formula>NOT(ISERROR(SEARCH("Alto",J35)))</formula>
    </cfRule>
    <cfRule type="containsText" dxfId="2663" priority="456" operator="containsText" text="Extremo">
      <formula>NOT(ISERROR(SEARCH("Extremo",J35)))</formula>
    </cfRule>
    <cfRule type="colorScale" priority="457">
      <colorScale>
        <cfvo type="min"/>
        <cfvo type="max"/>
        <color rgb="FFFF7128"/>
        <color rgb="FFFFEF9C"/>
      </colorScale>
    </cfRule>
  </conditionalFormatting>
  <conditionalFormatting sqref="M35:M39">
    <cfRule type="containsText" dxfId="2662" priority="428" operator="containsText" text="Moderado">
      <formula>NOT(ISERROR(SEARCH("Moderado",M35)))</formula>
    </cfRule>
    <cfRule type="containsText" dxfId="2661" priority="448" operator="containsText" text="Bajo">
      <formula>NOT(ISERROR(SEARCH("Bajo",M35)))</formula>
    </cfRule>
    <cfRule type="containsText" dxfId="2660" priority="449" operator="containsText" text="Moderado">
      <formula>NOT(ISERROR(SEARCH("Moderado",M35)))</formula>
    </cfRule>
    <cfRule type="containsText" dxfId="2659" priority="450" operator="containsText" text="Alto">
      <formula>NOT(ISERROR(SEARCH("Alto",M35)))</formula>
    </cfRule>
    <cfRule type="containsText" dxfId="2658" priority="451" operator="containsText" text="Extremo">
      <formula>NOT(ISERROR(SEARCH("Extremo",M35)))</formula>
    </cfRule>
    <cfRule type="colorScale" priority="452">
      <colorScale>
        <cfvo type="min"/>
        <cfvo type="max"/>
        <color rgb="FFFF7128"/>
        <color rgb="FFFFEF9C"/>
      </colorScale>
    </cfRule>
  </conditionalFormatting>
  <conditionalFormatting sqref="N35">
    <cfRule type="containsText" dxfId="2657" priority="442" operator="containsText" text="3- Moderado">
      <formula>NOT(ISERROR(SEARCH("3- Moderado",N35)))</formula>
    </cfRule>
    <cfRule type="containsText" dxfId="2656" priority="443" operator="containsText" text="6- Moderado">
      <formula>NOT(ISERROR(SEARCH("6- Moderado",N35)))</formula>
    </cfRule>
    <cfRule type="containsText" dxfId="2655" priority="444" operator="containsText" text="4- Moderado">
      <formula>NOT(ISERROR(SEARCH("4- Moderado",N35)))</formula>
    </cfRule>
    <cfRule type="containsText" dxfId="2654" priority="445" operator="containsText" text="3- Bajo">
      <formula>NOT(ISERROR(SEARCH("3- Bajo",N35)))</formula>
    </cfRule>
    <cfRule type="containsText" dxfId="2653" priority="446" operator="containsText" text="4- Bajo">
      <formula>NOT(ISERROR(SEARCH("4- Bajo",N35)))</formula>
    </cfRule>
    <cfRule type="containsText" dxfId="2652" priority="447" operator="containsText" text="1- Bajo">
      <formula>NOT(ISERROR(SEARCH("1- Bajo",N35)))</formula>
    </cfRule>
  </conditionalFormatting>
  <conditionalFormatting sqref="H35:H39">
    <cfRule type="containsText" dxfId="2651" priority="429" operator="containsText" text="Muy Alta">
      <formula>NOT(ISERROR(SEARCH("Muy Alta",H35)))</formula>
    </cfRule>
    <cfRule type="containsText" dxfId="2650" priority="430" operator="containsText" text="Alta">
      <formula>NOT(ISERROR(SEARCH("Alta",H35)))</formula>
    </cfRule>
    <cfRule type="containsText" dxfId="2649" priority="431" operator="containsText" text="Muy Alta">
      <formula>NOT(ISERROR(SEARCH("Muy Alta",H35)))</formula>
    </cfRule>
    <cfRule type="containsText" dxfId="2648" priority="436" operator="containsText" text="Muy Baja">
      <formula>NOT(ISERROR(SEARCH("Muy Baja",H35)))</formula>
    </cfRule>
    <cfRule type="containsText" dxfId="2647" priority="437" operator="containsText" text="Baja">
      <formula>NOT(ISERROR(SEARCH("Baja",H35)))</formula>
    </cfRule>
    <cfRule type="containsText" dxfId="2646" priority="438" operator="containsText" text="Media">
      <formula>NOT(ISERROR(SEARCH("Media",H35)))</formula>
    </cfRule>
    <cfRule type="containsText" dxfId="2645" priority="439" operator="containsText" text="Alta">
      <formula>NOT(ISERROR(SEARCH("Alta",H35)))</formula>
    </cfRule>
    <cfRule type="containsText" dxfId="2644" priority="441" operator="containsText" text="Muy Alta">
      <formula>NOT(ISERROR(SEARCH("Muy Alta",H35)))</formula>
    </cfRule>
  </conditionalFormatting>
  <conditionalFormatting sqref="I35:I39">
    <cfRule type="containsText" dxfId="2643" priority="432" operator="containsText" text="Catastrófico">
      <formula>NOT(ISERROR(SEARCH("Catastrófico",I35)))</formula>
    </cfRule>
    <cfRule type="containsText" dxfId="2642" priority="433" operator="containsText" text="Mayor">
      <formula>NOT(ISERROR(SEARCH("Mayor",I35)))</formula>
    </cfRule>
    <cfRule type="containsText" dxfId="2641" priority="434" operator="containsText" text="Menor">
      <formula>NOT(ISERROR(SEARCH("Menor",I35)))</formula>
    </cfRule>
    <cfRule type="containsText" dxfId="2640" priority="435" operator="containsText" text="Leve">
      <formula>NOT(ISERROR(SEARCH("Leve",I35)))</formula>
    </cfRule>
    <cfRule type="containsText" dxfId="2639" priority="440" operator="containsText" text="Moderado">
      <formula>NOT(ISERROR(SEARCH("Moderado",I35)))</formula>
    </cfRule>
  </conditionalFormatting>
  <conditionalFormatting sqref="K35:K39">
    <cfRule type="containsText" dxfId="2638" priority="427" operator="containsText" text="Media">
      <formula>NOT(ISERROR(SEARCH("Media",K35)))</formula>
    </cfRule>
  </conditionalFormatting>
  <conditionalFormatting sqref="L35:L39">
    <cfRule type="containsText" dxfId="2637" priority="426" operator="containsText" text="Moderado">
      <formula>NOT(ISERROR(SEARCH("Moderado",L35)))</formula>
    </cfRule>
  </conditionalFormatting>
  <conditionalFormatting sqref="J35:J39">
    <cfRule type="containsText" dxfId="2636" priority="425" operator="containsText" text="Moderado">
      <formula>NOT(ISERROR(SEARCH("Moderado",J35)))</formula>
    </cfRule>
  </conditionalFormatting>
  <conditionalFormatting sqref="J35:J39">
    <cfRule type="containsText" dxfId="2635" priority="423" operator="containsText" text="Bajo">
      <formula>NOT(ISERROR(SEARCH("Bajo",J35)))</formula>
    </cfRule>
    <cfRule type="containsText" dxfId="2634" priority="424" operator="containsText" text="Extremo">
      <formula>NOT(ISERROR(SEARCH("Extremo",J35)))</formula>
    </cfRule>
  </conditionalFormatting>
  <conditionalFormatting sqref="K35:K39">
    <cfRule type="containsText" dxfId="2633" priority="421" operator="containsText" text="Baja">
      <formula>NOT(ISERROR(SEARCH("Baja",K35)))</formula>
    </cfRule>
    <cfRule type="containsText" dxfId="2632" priority="422" operator="containsText" text="Muy Baja">
      <formula>NOT(ISERROR(SEARCH("Muy Baja",K35)))</formula>
    </cfRule>
  </conditionalFormatting>
  <conditionalFormatting sqref="K35:K39">
    <cfRule type="containsText" dxfId="2631" priority="419" operator="containsText" text="Muy Alta">
      <formula>NOT(ISERROR(SEARCH("Muy Alta",K35)))</formula>
    </cfRule>
    <cfRule type="containsText" dxfId="2630" priority="420" operator="containsText" text="Alta">
      <formula>NOT(ISERROR(SEARCH("Alta",K35)))</formula>
    </cfRule>
  </conditionalFormatting>
  <conditionalFormatting sqref="L35:L39">
    <cfRule type="containsText" dxfId="2629" priority="415" operator="containsText" text="Catastrófico">
      <formula>NOT(ISERROR(SEARCH("Catastrófico",L35)))</formula>
    </cfRule>
    <cfRule type="containsText" dxfId="2628" priority="416" operator="containsText" text="Mayor">
      <formula>NOT(ISERROR(SEARCH("Mayor",L35)))</formula>
    </cfRule>
    <cfRule type="containsText" dxfId="2627" priority="417" operator="containsText" text="Menor">
      <formula>NOT(ISERROR(SEARCH("Menor",L35)))</formula>
    </cfRule>
    <cfRule type="containsText" dxfId="2626" priority="418" operator="containsText" text="Leve">
      <formula>NOT(ISERROR(SEARCH("Leve",L35)))</formula>
    </cfRule>
  </conditionalFormatting>
  <conditionalFormatting sqref="B35:G35">
    <cfRule type="containsText" dxfId="2625" priority="409" operator="containsText" text="3- Moderado">
      <formula>NOT(ISERROR(SEARCH("3- Moderado",B35)))</formula>
    </cfRule>
    <cfRule type="containsText" dxfId="2624" priority="410" operator="containsText" text="6- Moderado">
      <formula>NOT(ISERROR(SEARCH("6- Moderado",B35)))</formula>
    </cfRule>
    <cfRule type="containsText" dxfId="2623" priority="411" operator="containsText" text="4- Moderado">
      <formula>NOT(ISERROR(SEARCH("4- Moderado",B35)))</formula>
    </cfRule>
    <cfRule type="containsText" dxfId="2622" priority="412" operator="containsText" text="3- Bajo">
      <formula>NOT(ISERROR(SEARCH("3- Bajo",B35)))</formula>
    </cfRule>
    <cfRule type="containsText" dxfId="2621" priority="413" operator="containsText" text="4- Bajo">
      <formula>NOT(ISERROR(SEARCH("4- Bajo",B35)))</formula>
    </cfRule>
    <cfRule type="containsText" dxfId="2620" priority="414" operator="containsText" text="1- Bajo">
      <formula>NOT(ISERROR(SEARCH("1- Bajo",B35)))</formula>
    </cfRule>
  </conditionalFormatting>
  <conditionalFormatting sqref="K40:L40">
    <cfRule type="containsText" dxfId="2619" priority="403" operator="containsText" text="3- Moderado">
      <formula>NOT(ISERROR(SEARCH("3- Moderado",K40)))</formula>
    </cfRule>
    <cfRule type="containsText" dxfId="2618" priority="404" operator="containsText" text="6- Moderado">
      <formula>NOT(ISERROR(SEARCH("6- Moderado",K40)))</formula>
    </cfRule>
    <cfRule type="containsText" dxfId="2617" priority="405" operator="containsText" text="4- Moderado">
      <formula>NOT(ISERROR(SEARCH("4- Moderado",K40)))</formula>
    </cfRule>
    <cfRule type="containsText" dxfId="2616" priority="406" operator="containsText" text="3- Bajo">
      <formula>NOT(ISERROR(SEARCH("3- Bajo",K40)))</formula>
    </cfRule>
    <cfRule type="containsText" dxfId="2615" priority="407" operator="containsText" text="4- Bajo">
      <formula>NOT(ISERROR(SEARCH("4- Bajo",K40)))</formula>
    </cfRule>
    <cfRule type="containsText" dxfId="2614" priority="408" operator="containsText" text="1- Bajo">
      <formula>NOT(ISERROR(SEARCH("1- Bajo",K40)))</formula>
    </cfRule>
  </conditionalFormatting>
  <conditionalFormatting sqref="H40:I40">
    <cfRule type="containsText" dxfId="2613" priority="397" operator="containsText" text="3- Moderado">
      <formula>NOT(ISERROR(SEARCH("3- Moderado",H40)))</formula>
    </cfRule>
    <cfRule type="containsText" dxfId="2612" priority="398" operator="containsText" text="6- Moderado">
      <formula>NOT(ISERROR(SEARCH("6- Moderado",H40)))</formula>
    </cfRule>
    <cfRule type="containsText" dxfId="2611" priority="399" operator="containsText" text="4- Moderado">
      <formula>NOT(ISERROR(SEARCH("4- Moderado",H40)))</formula>
    </cfRule>
    <cfRule type="containsText" dxfId="2610" priority="400" operator="containsText" text="3- Bajo">
      <formula>NOT(ISERROR(SEARCH("3- Bajo",H40)))</formula>
    </cfRule>
    <cfRule type="containsText" dxfId="2609" priority="401" operator="containsText" text="4- Bajo">
      <formula>NOT(ISERROR(SEARCH("4- Bajo",H40)))</formula>
    </cfRule>
    <cfRule type="containsText" dxfId="2608" priority="402" operator="containsText" text="1- Bajo">
      <formula>NOT(ISERROR(SEARCH("1- Bajo",H40)))</formula>
    </cfRule>
  </conditionalFormatting>
  <conditionalFormatting sqref="A40">
    <cfRule type="containsText" dxfId="2607" priority="391" operator="containsText" text="3- Moderado">
      <formula>NOT(ISERROR(SEARCH("3- Moderado",A40)))</formula>
    </cfRule>
    <cfRule type="containsText" dxfId="2606" priority="392" operator="containsText" text="6- Moderado">
      <formula>NOT(ISERROR(SEARCH("6- Moderado",A40)))</formula>
    </cfRule>
    <cfRule type="containsText" dxfId="2605" priority="393" operator="containsText" text="4- Moderado">
      <formula>NOT(ISERROR(SEARCH("4- Moderado",A40)))</formula>
    </cfRule>
    <cfRule type="containsText" dxfId="2604" priority="394" operator="containsText" text="3- Bajo">
      <formula>NOT(ISERROR(SEARCH("3- Bajo",A40)))</formula>
    </cfRule>
    <cfRule type="containsText" dxfId="2603" priority="395" operator="containsText" text="4- Bajo">
      <formula>NOT(ISERROR(SEARCH("4- Bajo",A40)))</formula>
    </cfRule>
    <cfRule type="containsText" dxfId="2602" priority="396" operator="containsText" text="1- Bajo">
      <formula>NOT(ISERROR(SEARCH("1- Bajo",A40)))</formula>
    </cfRule>
  </conditionalFormatting>
  <conditionalFormatting sqref="J40:J44">
    <cfRule type="containsText" dxfId="2601" priority="386" operator="containsText" text="Bajo">
      <formula>NOT(ISERROR(SEARCH("Bajo",J40)))</formula>
    </cfRule>
    <cfRule type="containsText" dxfId="2600" priority="387" operator="containsText" text="Moderado">
      <formula>NOT(ISERROR(SEARCH("Moderado",J40)))</formula>
    </cfRule>
    <cfRule type="containsText" dxfId="2599" priority="388" operator="containsText" text="Alto">
      <formula>NOT(ISERROR(SEARCH("Alto",J40)))</formula>
    </cfRule>
    <cfRule type="containsText" dxfId="2598" priority="389" operator="containsText" text="Extremo">
      <formula>NOT(ISERROR(SEARCH("Extremo",J40)))</formula>
    </cfRule>
    <cfRule type="colorScale" priority="390">
      <colorScale>
        <cfvo type="min"/>
        <cfvo type="max"/>
        <color rgb="FFFF7128"/>
        <color rgb="FFFFEF9C"/>
      </colorScale>
    </cfRule>
  </conditionalFormatting>
  <conditionalFormatting sqref="M40:M44">
    <cfRule type="containsText" dxfId="2597" priority="361" operator="containsText" text="Moderado">
      <formula>NOT(ISERROR(SEARCH("Moderado",M40)))</formula>
    </cfRule>
    <cfRule type="containsText" dxfId="2596" priority="381" operator="containsText" text="Bajo">
      <formula>NOT(ISERROR(SEARCH("Bajo",M40)))</formula>
    </cfRule>
    <cfRule type="containsText" dxfId="2595" priority="382" operator="containsText" text="Moderado">
      <formula>NOT(ISERROR(SEARCH("Moderado",M40)))</formula>
    </cfRule>
    <cfRule type="containsText" dxfId="2594" priority="383" operator="containsText" text="Alto">
      <formula>NOT(ISERROR(SEARCH("Alto",M40)))</formula>
    </cfRule>
    <cfRule type="containsText" dxfId="2593" priority="384" operator="containsText" text="Extremo">
      <formula>NOT(ISERROR(SEARCH("Extremo",M40)))</formula>
    </cfRule>
    <cfRule type="colorScale" priority="385">
      <colorScale>
        <cfvo type="min"/>
        <cfvo type="max"/>
        <color rgb="FFFF7128"/>
        <color rgb="FFFFEF9C"/>
      </colorScale>
    </cfRule>
  </conditionalFormatting>
  <conditionalFormatting sqref="N40">
    <cfRule type="containsText" dxfId="2592" priority="375" operator="containsText" text="3- Moderado">
      <formula>NOT(ISERROR(SEARCH("3- Moderado",N40)))</formula>
    </cfRule>
    <cfRule type="containsText" dxfId="2591" priority="376" operator="containsText" text="6- Moderado">
      <formula>NOT(ISERROR(SEARCH("6- Moderado",N40)))</formula>
    </cfRule>
    <cfRule type="containsText" dxfId="2590" priority="377" operator="containsText" text="4- Moderado">
      <formula>NOT(ISERROR(SEARCH("4- Moderado",N40)))</formula>
    </cfRule>
    <cfRule type="containsText" dxfId="2589" priority="378" operator="containsText" text="3- Bajo">
      <formula>NOT(ISERROR(SEARCH("3- Bajo",N40)))</formula>
    </cfRule>
    <cfRule type="containsText" dxfId="2588" priority="379" operator="containsText" text="4- Bajo">
      <formula>NOT(ISERROR(SEARCH("4- Bajo",N40)))</formula>
    </cfRule>
    <cfRule type="containsText" dxfId="2587" priority="380" operator="containsText" text="1- Bajo">
      <formula>NOT(ISERROR(SEARCH("1- Bajo",N40)))</formula>
    </cfRule>
  </conditionalFormatting>
  <conditionalFormatting sqref="H40:H44">
    <cfRule type="containsText" dxfId="2586" priority="362" operator="containsText" text="Muy Alta">
      <formula>NOT(ISERROR(SEARCH("Muy Alta",H40)))</formula>
    </cfRule>
    <cfRule type="containsText" dxfId="2585" priority="363" operator="containsText" text="Alta">
      <formula>NOT(ISERROR(SEARCH("Alta",H40)))</formula>
    </cfRule>
    <cfRule type="containsText" dxfId="2584" priority="364" operator="containsText" text="Muy Alta">
      <formula>NOT(ISERROR(SEARCH("Muy Alta",H40)))</formula>
    </cfRule>
    <cfRule type="containsText" dxfId="2583" priority="369" operator="containsText" text="Muy Baja">
      <formula>NOT(ISERROR(SEARCH("Muy Baja",H40)))</formula>
    </cfRule>
    <cfRule type="containsText" dxfId="2582" priority="370" operator="containsText" text="Baja">
      <formula>NOT(ISERROR(SEARCH("Baja",H40)))</formula>
    </cfRule>
    <cfRule type="containsText" dxfId="2581" priority="371" operator="containsText" text="Media">
      <formula>NOT(ISERROR(SEARCH("Media",H40)))</formula>
    </cfRule>
    <cfRule type="containsText" dxfId="2580" priority="372" operator="containsText" text="Alta">
      <formula>NOT(ISERROR(SEARCH("Alta",H40)))</formula>
    </cfRule>
    <cfRule type="containsText" dxfId="2579" priority="374" operator="containsText" text="Muy Alta">
      <formula>NOT(ISERROR(SEARCH("Muy Alta",H40)))</formula>
    </cfRule>
  </conditionalFormatting>
  <conditionalFormatting sqref="I40:I44">
    <cfRule type="containsText" dxfId="2578" priority="365" operator="containsText" text="Catastrófico">
      <formula>NOT(ISERROR(SEARCH("Catastrófico",I40)))</formula>
    </cfRule>
    <cfRule type="containsText" dxfId="2577" priority="366" operator="containsText" text="Mayor">
      <formula>NOT(ISERROR(SEARCH("Mayor",I40)))</formula>
    </cfRule>
    <cfRule type="containsText" dxfId="2576" priority="367" operator="containsText" text="Menor">
      <formula>NOT(ISERROR(SEARCH("Menor",I40)))</formula>
    </cfRule>
    <cfRule type="containsText" dxfId="2575" priority="368" operator="containsText" text="Leve">
      <formula>NOT(ISERROR(SEARCH("Leve",I40)))</formula>
    </cfRule>
    <cfRule type="containsText" dxfId="2574" priority="373" operator="containsText" text="Moderado">
      <formula>NOT(ISERROR(SEARCH("Moderado",I40)))</formula>
    </cfRule>
  </conditionalFormatting>
  <conditionalFormatting sqref="K40:K44">
    <cfRule type="containsText" dxfId="2573" priority="360" operator="containsText" text="Media">
      <formula>NOT(ISERROR(SEARCH("Media",K40)))</formula>
    </cfRule>
  </conditionalFormatting>
  <conditionalFormatting sqref="L40:L44">
    <cfRule type="containsText" dxfId="2572" priority="359" operator="containsText" text="Moderado">
      <formula>NOT(ISERROR(SEARCH("Moderado",L40)))</formula>
    </cfRule>
  </conditionalFormatting>
  <conditionalFormatting sqref="J40:J44">
    <cfRule type="containsText" dxfId="2571" priority="358" operator="containsText" text="Moderado">
      <formula>NOT(ISERROR(SEARCH("Moderado",J40)))</formula>
    </cfRule>
  </conditionalFormatting>
  <conditionalFormatting sqref="J40:J44">
    <cfRule type="containsText" dxfId="2570" priority="356" operator="containsText" text="Bajo">
      <formula>NOT(ISERROR(SEARCH("Bajo",J40)))</formula>
    </cfRule>
    <cfRule type="containsText" dxfId="2569" priority="357" operator="containsText" text="Extremo">
      <formula>NOT(ISERROR(SEARCH("Extremo",J40)))</formula>
    </cfRule>
  </conditionalFormatting>
  <conditionalFormatting sqref="K40:K44">
    <cfRule type="containsText" dxfId="2568" priority="354" operator="containsText" text="Baja">
      <formula>NOT(ISERROR(SEARCH("Baja",K40)))</formula>
    </cfRule>
    <cfRule type="containsText" dxfId="2567" priority="355" operator="containsText" text="Muy Baja">
      <formula>NOT(ISERROR(SEARCH("Muy Baja",K40)))</formula>
    </cfRule>
  </conditionalFormatting>
  <conditionalFormatting sqref="K40:K44">
    <cfRule type="containsText" dxfId="2566" priority="352" operator="containsText" text="Muy Alta">
      <formula>NOT(ISERROR(SEARCH("Muy Alta",K40)))</formula>
    </cfRule>
    <cfRule type="containsText" dxfId="2565" priority="353" operator="containsText" text="Alta">
      <formula>NOT(ISERROR(SEARCH("Alta",K40)))</formula>
    </cfRule>
  </conditionalFormatting>
  <conditionalFormatting sqref="L40:L44">
    <cfRule type="containsText" dxfId="2564" priority="348" operator="containsText" text="Catastrófico">
      <formula>NOT(ISERROR(SEARCH("Catastrófico",L40)))</formula>
    </cfRule>
    <cfRule type="containsText" dxfId="2563" priority="349" operator="containsText" text="Mayor">
      <formula>NOT(ISERROR(SEARCH("Mayor",L40)))</formula>
    </cfRule>
    <cfRule type="containsText" dxfId="2562" priority="350" operator="containsText" text="Menor">
      <formula>NOT(ISERROR(SEARCH("Menor",L40)))</formula>
    </cfRule>
    <cfRule type="containsText" dxfId="2561" priority="351" operator="containsText" text="Leve">
      <formula>NOT(ISERROR(SEARCH("Leve",L40)))</formula>
    </cfRule>
  </conditionalFormatting>
  <conditionalFormatting sqref="B40:G40">
    <cfRule type="containsText" dxfId="2560" priority="342" operator="containsText" text="3- Moderado">
      <formula>NOT(ISERROR(SEARCH("3- Moderado",B40)))</formula>
    </cfRule>
    <cfRule type="containsText" dxfId="2559" priority="343" operator="containsText" text="6- Moderado">
      <formula>NOT(ISERROR(SEARCH("6- Moderado",B40)))</formula>
    </cfRule>
    <cfRule type="containsText" dxfId="2558" priority="344" operator="containsText" text="4- Moderado">
      <formula>NOT(ISERROR(SEARCH("4- Moderado",B40)))</formula>
    </cfRule>
    <cfRule type="containsText" dxfId="2557" priority="345" operator="containsText" text="3- Bajo">
      <formula>NOT(ISERROR(SEARCH("3- Bajo",B40)))</formula>
    </cfRule>
    <cfRule type="containsText" dxfId="2556" priority="346" operator="containsText" text="4- Bajo">
      <formula>NOT(ISERROR(SEARCH("4- Bajo",B40)))</formula>
    </cfRule>
    <cfRule type="containsText" dxfId="2555" priority="347" operator="containsText" text="1- Bajo">
      <formula>NOT(ISERROR(SEARCH("1- Bajo",B40)))</formula>
    </cfRule>
  </conditionalFormatting>
  <conditionalFormatting sqref="K45:L45">
    <cfRule type="containsText" dxfId="2554" priority="336" operator="containsText" text="3- Moderado">
      <formula>NOT(ISERROR(SEARCH("3- Moderado",K45)))</formula>
    </cfRule>
    <cfRule type="containsText" dxfId="2553" priority="337" operator="containsText" text="6- Moderado">
      <formula>NOT(ISERROR(SEARCH("6- Moderado",K45)))</formula>
    </cfRule>
    <cfRule type="containsText" dxfId="2552" priority="338" operator="containsText" text="4- Moderado">
      <formula>NOT(ISERROR(SEARCH("4- Moderado",K45)))</formula>
    </cfRule>
    <cfRule type="containsText" dxfId="2551" priority="339" operator="containsText" text="3- Bajo">
      <formula>NOT(ISERROR(SEARCH("3- Bajo",K45)))</formula>
    </cfRule>
    <cfRule type="containsText" dxfId="2550" priority="340" operator="containsText" text="4- Bajo">
      <formula>NOT(ISERROR(SEARCH("4- Bajo",K45)))</formula>
    </cfRule>
    <cfRule type="containsText" dxfId="2549" priority="341" operator="containsText" text="1- Bajo">
      <formula>NOT(ISERROR(SEARCH("1- Bajo",K45)))</formula>
    </cfRule>
  </conditionalFormatting>
  <conditionalFormatting sqref="H45:I45">
    <cfRule type="containsText" dxfId="2548" priority="330" operator="containsText" text="3- Moderado">
      <formula>NOT(ISERROR(SEARCH("3- Moderado",H45)))</formula>
    </cfRule>
    <cfRule type="containsText" dxfId="2547" priority="331" operator="containsText" text="6- Moderado">
      <formula>NOT(ISERROR(SEARCH("6- Moderado",H45)))</formula>
    </cfRule>
    <cfRule type="containsText" dxfId="2546" priority="332" operator="containsText" text="4- Moderado">
      <formula>NOT(ISERROR(SEARCH("4- Moderado",H45)))</formula>
    </cfRule>
    <cfRule type="containsText" dxfId="2545" priority="333" operator="containsText" text="3- Bajo">
      <formula>NOT(ISERROR(SEARCH("3- Bajo",H45)))</formula>
    </cfRule>
    <cfRule type="containsText" dxfId="2544" priority="334" operator="containsText" text="4- Bajo">
      <formula>NOT(ISERROR(SEARCH("4- Bajo",H45)))</formula>
    </cfRule>
    <cfRule type="containsText" dxfId="2543" priority="335" operator="containsText" text="1- Bajo">
      <formula>NOT(ISERROR(SEARCH("1- Bajo",H45)))</formula>
    </cfRule>
  </conditionalFormatting>
  <conditionalFormatting sqref="A45">
    <cfRule type="containsText" dxfId="2542" priority="324" operator="containsText" text="3- Moderado">
      <formula>NOT(ISERROR(SEARCH("3- Moderado",A45)))</formula>
    </cfRule>
    <cfRule type="containsText" dxfId="2541" priority="325" operator="containsText" text="6- Moderado">
      <formula>NOT(ISERROR(SEARCH("6- Moderado",A45)))</formula>
    </cfRule>
    <cfRule type="containsText" dxfId="2540" priority="326" operator="containsText" text="4- Moderado">
      <formula>NOT(ISERROR(SEARCH("4- Moderado",A45)))</formula>
    </cfRule>
    <cfRule type="containsText" dxfId="2539" priority="327" operator="containsText" text="3- Bajo">
      <formula>NOT(ISERROR(SEARCH("3- Bajo",A45)))</formula>
    </cfRule>
    <cfRule type="containsText" dxfId="2538" priority="328" operator="containsText" text="4- Bajo">
      <formula>NOT(ISERROR(SEARCH("4- Bajo",A45)))</formula>
    </cfRule>
    <cfRule type="containsText" dxfId="2537" priority="329" operator="containsText" text="1- Bajo">
      <formula>NOT(ISERROR(SEARCH("1- Bajo",A45)))</formula>
    </cfRule>
  </conditionalFormatting>
  <conditionalFormatting sqref="J45:J49">
    <cfRule type="containsText" dxfId="2536" priority="319" operator="containsText" text="Bajo">
      <formula>NOT(ISERROR(SEARCH("Bajo",J45)))</formula>
    </cfRule>
    <cfRule type="containsText" dxfId="2535" priority="320" operator="containsText" text="Moderado">
      <formula>NOT(ISERROR(SEARCH("Moderado",J45)))</formula>
    </cfRule>
    <cfRule type="containsText" dxfId="2534" priority="321" operator="containsText" text="Alto">
      <formula>NOT(ISERROR(SEARCH("Alto",J45)))</formula>
    </cfRule>
    <cfRule type="containsText" dxfId="2533" priority="322" operator="containsText" text="Extremo">
      <formula>NOT(ISERROR(SEARCH("Extremo",J45)))</formula>
    </cfRule>
    <cfRule type="colorScale" priority="323">
      <colorScale>
        <cfvo type="min"/>
        <cfvo type="max"/>
        <color rgb="FFFF7128"/>
        <color rgb="FFFFEF9C"/>
      </colorScale>
    </cfRule>
  </conditionalFormatting>
  <conditionalFormatting sqref="M45:M49">
    <cfRule type="containsText" dxfId="2532" priority="294" operator="containsText" text="Moderado">
      <formula>NOT(ISERROR(SEARCH("Moderado",M45)))</formula>
    </cfRule>
    <cfRule type="containsText" dxfId="2531" priority="314" operator="containsText" text="Bajo">
      <formula>NOT(ISERROR(SEARCH("Bajo",M45)))</formula>
    </cfRule>
    <cfRule type="containsText" dxfId="2530" priority="315" operator="containsText" text="Moderado">
      <formula>NOT(ISERROR(SEARCH("Moderado",M45)))</formula>
    </cfRule>
    <cfRule type="containsText" dxfId="2529" priority="316" operator="containsText" text="Alto">
      <formula>NOT(ISERROR(SEARCH("Alto",M45)))</formula>
    </cfRule>
    <cfRule type="containsText" dxfId="2528" priority="317" operator="containsText" text="Extremo">
      <formula>NOT(ISERROR(SEARCH("Extremo",M45)))</formula>
    </cfRule>
    <cfRule type="colorScale" priority="318">
      <colorScale>
        <cfvo type="min"/>
        <cfvo type="max"/>
        <color rgb="FFFF7128"/>
        <color rgb="FFFFEF9C"/>
      </colorScale>
    </cfRule>
  </conditionalFormatting>
  <conditionalFormatting sqref="N45">
    <cfRule type="containsText" dxfId="2527" priority="308" operator="containsText" text="3- Moderado">
      <formula>NOT(ISERROR(SEARCH("3- Moderado",N45)))</formula>
    </cfRule>
    <cfRule type="containsText" dxfId="2526" priority="309" operator="containsText" text="6- Moderado">
      <formula>NOT(ISERROR(SEARCH("6- Moderado",N45)))</formula>
    </cfRule>
    <cfRule type="containsText" dxfId="2525" priority="310" operator="containsText" text="4- Moderado">
      <formula>NOT(ISERROR(SEARCH("4- Moderado",N45)))</formula>
    </cfRule>
    <cfRule type="containsText" dxfId="2524" priority="311" operator="containsText" text="3- Bajo">
      <formula>NOT(ISERROR(SEARCH("3- Bajo",N45)))</formula>
    </cfRule>
    <cfRule type="containsText" dxfId="2523" priority="312" operator="containsText" text="4- Bajo">
      <formula>NOT(ISERROR(SEARCH("4- Bajo",N45)))</formula>
    </cfRule>
    <cfRule type="containsText" dxfId="2522" priority="313" operator="containsText" text="1- Bajo">
      <formula>NOT(ISERROR(SEARCH("1- Bajo",N45)))</formula>
    </cfRule>
  </conditionalFormatting>
  <conditionalFormatting sqref="H45:H49">
    <cfRule type="containsText" dxfId="2521" priority="295" operator="containsText" text="Muy Alta">
      <formula>NOT(ISERROR(SEARCH("Muy Alta",H45)))</formula>
    </cfRule>
    <cfRule type="containsText" dxfId="2520" priority="296" operator="containsText" text="Alta">
      <formula>NOT(ISERROR(SEARCH("Alta",H45)))</formula>
    </cfRule>
    <cfRule type="containsText" dxfId="2519" priority="297" operator="containsText" text="Muy Alta">
      <formula>NOT(ISERROR(SEARCH("Muy Alta",H45)))</formula>
    </cfRule>
    <cfRule type="containsText" dxfId="2518" priority="302" operator="containsText" text="Muy Baja">
      <formula>NOT(ISERROR(SEARCH("Muy Baja",H45)))</formula>
    </cfRule>
    <cfRule type="containsText" dxfId="2517" priority="303" operator="containsText" text="Baja">
      <formula>NOT(ISERROR(SEARCH("Baja",H45)))</formula>
    </cfRule>
    <cfRule type="containsText" dxfId="2516" priority="304" operator="containsText" text="Media">
      <formula>NOT(ISERROR(SEARCH("Media",H45)))</formula>
    </cfRule>
    <cfRule type="containsText" dxfId="2515" priority="305" operator="containsText" text="Alta">
      <formula>NOT(ISERROR(SEARCH("Alta",H45)))</formula>
    </cfRule>
    <cfRule type="containsText" dxfId="2514" priority="307" operator="containsText" text="Muy Alta">
      <formula>NOT(ISERROR(SEARCH("Muy Alta",H45)))</formula>
    </cfRule>
  </conditionalFormatting>
  <conditionalFormatting sqref="I45:I49">
    <cfRule type="containsText" dxfId="2513" priority="298" operator="containsText" text="Catastrófico">
      <formula>NOT(ISERROR(SEARCH("Catastrófico",I45)))</formula>
    </cfRule>
    <cfRule type="containsText" dxfId="2512" priority="299" operator="containsText" text="Mayor">
      <formula>NOT(ISERROR(SEARCH("Mayor",I45)))</formula>
    </cfRule>
    <cfRule type="containsText" dxfId="2511" priority="300" operator="containsText" text="Menor">
      <formula>NOT(ISERROR(SEARCH("Menor",I45)))</formula>
    </cfRule>
    <cfRule type="containsText" dxfId="2510" priority="301" operator="containsText" text="Leve">
      <formula>NOT(ISERROR(SEARCH("Leve",I45)))</formula>
    </cfRule>
    <cfRule type="containsText" dxfId="2509" priority="306" operator="containsText" text="Moderado">
      <formula>NOT(ISERROR(SEARCH("Moderado",I45)))</formula>
    </cfRule>
  </conditionalFormatting>
  <conditionalFormatting sqref="K45:K49">
    <cfRule type="containsText" dxfId="2508" priority="293" operator="containsText" text="Media">
      <formula>NOT(ISERROR(SEARCH("Media",K45)))</formula>
    </cfRule>
  </conditionalFormatting>
  <conditionalFormatting sqref="L45:L49">
    <cfRule type="containsText" dxfId="2507" priority="292" operator="containsText" text="Moderado">
      <formula>NOT(ISERROR(SEARCH("Moderado",L45)))</formula>
    </cfRule>
  </conditionalFormatting>
  <conditionalFormatting sqref="J45:J49">
    <cfRule type="containsText" dxfId="2506" priority="291" operator="containsText" text="Moderado">
      <formula>NOT(ISERROR(SEARCH("Moderado",J45)))</formula>
    </cfRule>
  </conditionalFormatting>
  <conditionalFormatting sqref="J45:J49">
    <cfRule type="containsText" dxfId="2505" priority="289" operator="containsText" text="Bajo">
      <formula>NOT(ISERROR(SEARCH("Bajo",J45)))</formula>
    </cfRule>
    <cfRule type="containsText" dxfId="2504" priority="290" operator="containsText" text="Extremo">
      <formula>NOT(ISERROR(SEARCH("Extremo",J45)))</formula>
    </cfRule>
  </conditionalFormatting>
  <conditionalFormatting sqref="K45:K49">
    <cfRule type="containsText" dxfId="2503" priority="287" operator="containsText" text="Baja">
      <formula>NOT(ISERROR(SEARCH("Baja",K45)))</formula>
    </cfRule>
    <cfRule type="containsText" dxfId="2502" priority="288" operator="containsText" text="Muy Baja">
      <formula>NOT(ISERROR(SEARCH("Muy Baja",K45)))</formula>
    </cfRule>
  </conditionalFormatting>
  <conditionalFormatting sqref="K45:K49">
    <cfRule type="containsText" dxfId="2501" priority="285" operator="containsText" text="Muy Alta">
      <formula>NOT(ISERROR(SEARCH("Muy Alta",K45)))</formula>
    </cfRule>
    <cfRule type="containsText" dxfId="2500" priority="286" operator="containsText" text="Alta">
      <formula>NOT(ISERROR(SEARCH("Alta",K45)))</formula>
    </cfRule>
  </conditionalFormatting>
  <conditionalFormatting sqref="L45:L49">
    <cfRule type="containsText" dxfId="2499" priority="281" operator="containsText" text="Catastrófico">
      <formula>NOT(ISERROR(SEARCH("Catastrófico",L45)))</formula>
    </cfRule>
    <cfRule type="containsText" dxfId="2498" priority="282" operator="containsText" text="Mayor">
      <formula>NOT(ISERROR(SEARCH("Mayor",L45)))</formula>
    </cfRule>
    <cfRule type="containsText" dxfId="2497" priority="283" operator="containsText" text="Menor">
      <formula>NOT(ISERROR(SEARCH("Menor",L45)))</formula>
    </cfRule>
    <cfRule type="containsText" dxfId="2496" priority="284" operator="containsText" text="Leve">
      <formula>NOT(ISERROR(SEARCH("Leve",L45)))</formula>
    </cfRule>
  </conditionalFormatting>
  <conditionalFormatting sqref="B45:G45">
    <cfRule type="containsText" dxfId="2495" priority="275" operator="containsText" text="3- Moderado">
      <formula>NOT(ISERROR(SEARCH("3- Moderado",B45)))</formula>
    </cfRule>
    <cfRule type="containsText" dxfId="2494" priority="276" operator="containsText" text="6- Moderado">
      <formula>NOT(ISERROR(SEARCH("6- Moderado",B45)))</formula>
    </cfRule>
    <cfRule type="containsText" dxfId="2493" priority="277" operator="containsText" text="4- Moderado">
      <formula>NOT(ISERROR(SEARCH("4- Moderado",B45)))</formula>
    </cfRule>
    <cfRule type="containsText" dxfId="2492" priority="278" operator="containsText" text="3- Bajo">
      <formula>NOT(ISERROR(SEARCH("3- Bajo",B45)))</formula>
    </cfRule>
    <cfRule type="containsText" dxfId="2491" priority="279" operator="containsText" text="4- Bajo">
      <formula>NOT(ISERROR(SEARCH("4- Bajo",B45)))</formula>
    </cfRule>
    <cfRule type="containsText" dxfId="2490" priority="280" operator="containsText" text="1- Bajo">
      <formula>NOT(ISERROR(SEARCH("1- Bajo",B45)))</formula>
    </cfRule>
  </conditionalFormatting>
  <conditionalFormatting sqref="K50:L50">
    <cfRule type="containsText" dxfId="2489" priority="269" operator="containsText" text="3- Moderado">
      <formula>NOT(ISERROR(SEARCH("3- Moderado",K50)))</formula>
    </cfRule>
    <cfRule type="containsText" dxfId="2488" priority="270" operator="containsText" text="6- Moderado">
      <formula>NOT(ISERROR(SEARCH("6- Moderado",K50)))</formula>
    </cfRule>
    <cfRule type="containsText" dxfId="2487" priority="271" operator="containsText" text="4- Moderado">
      <formula>NOT(ISERROR(SEARCH("4- Moderado",K50)))</formula>
    </cfRule>
    <cfRule type="containsText" dxfId="2486" priority="272" operator="containsText" text="3- Bajo">
      <formula>NOT(ISERROR(SEARCH("3- Bajo",K50)))</formula>
    </cfRule>
    <cfRule type="containsText" dxfId="2485" priority="273" operator="containsText" text="4- Bajo">
      <formula>NOT(ISERROR(SEARCH("4- Bajo",K50)))</formula>
    </cfRule>
    <cfRule type="containsText" dxfId="2484" priority="274" operator="containsText" text="1- Bajo">
      <formula>NOT(ISERROR(SEARCH("1- Bajo",K50)))</formula>
    </cfRule>
  </conditionalFormatting>
  <conditionalFormatting sqref="H50:I50">
    <cfRule type="containsText" dxfId="2483" priority="263" operator="containsText" text="3- Moderado">
      <formula>NOT(ISERROR(SEARCH("3- Moderado",H50)))</formula>
    </cfRule>
    <cfRule type="containsText" dxfId="2482" priority="264" operator="containsText" text="6- Moderado">
      <formula>NOT(ISERROR(SEARCH("6- Moderado",H50)))</formula>
    </cfRule>
    <cfRule type="containsText" dxfId="2481" priority="265" operator="containsText" text="4- Moderado">
      <formula>NOT(ISERROR(SEARCH("4- Moderado",H50)))</formula>
    </cfRule>
    <cfRule type="containsText" dxfId="2480" priority="266" operator="containsText" text="3- Bajo">
      <formula>NOT(ISERROR(SEARCH("3- Bajo",H50)))</formula>
    </cfRule>
    <cfRule type="containsText" dxfId="2479" priority="267" operator="containsText" text="4- Bajo">
      <formula>NOT(ISERROR(SEARCH("4- Bajo",H50)))</formula>
    </cfRule>
    <cfRule type="containsText" dxfId="2478" priority="268" operator="containsText" text="1- Bajo">
      <formula>NOT(ISERROR(SEARCH("1- Bajo",H50)))</formula>
    </cfRule>
  </conditionalFormatting>
  <conditionalFormatting sqref="A50">
    <cfRule type="containsText" dxfId="2477" priority="257" operator="containsText" text="3- Moderado">
      <formula>NOT(ISERROR(SEARCH("3- Moderado",A50)))</formula>
    </cfRule>
    <cfRule type="containsText" dxfId="2476" priority="258" operator="containsText" text="6- Moderado">
      <formula>NOT(ISERROR(SEARCH("6- Moderado",A50)))</formula>
    </cfRule>
    <cfRule type="containsText" dxfId="2475" priority="259" operator="containsText" text="4- Moderado">
      <formula>NOT(ISERROR(SEARCH("4- Moderado",A50)))</formula>
    </cfRule>
    <cfRule type="containsText" dxfId="2474" priority="260" operator="containsText" text="3- Bajo">
      <formula>NOT(ISERROR(SEARCH("3- Bajo",A50)))</formula>
    </cfRule>
    <cfRule type="containsText" dxfId="2473" priority="261" operator="containsText" text="4- Bajo">
      <formula>NOT(ISERROR(SEARCH("4- Bajo",A50)))</formula>
    </cfRule>
    <cfRule type="containsText" dxfId="2472" priority="262" operator="containsText" text="1- Bajo">
      <formula>NOT(ISERROR(SEARCH("1- Bajo",A50)))</formula>
    </cfRule>
  </conditionalFormatting>
  <conditionalFormatting sqref="J50:J54">
    <cfRule type="containsText" dxfId="2471" priority="252" operator="containsText" text="Bajo">
      <formula>NOT(ISERROR(SEARCH("Bajo",J50)))</formula>
    </cfRule>
    <cfRule type="containsText" dxfId="2470" priority="253" operator="containsText" text="Moderado">
      <formula>NOT(ISERROR(SEARCH("Moderado",J50)))</formula>
    </cfRule>
    <cfRule type="containsText" dxfId="2469" priority="254" operator="containsText" text="Alto">
      <formula>NOT(ISERROR(SEARCH("Alto",J50)))</formula>
    </cfRule>
    <cfRule type="containsText" dxfId="2468" priority="255" operator="containsText" text="Extremo">
      <formula>NOT(ISERROR(SEARCH("Extremo",J50)))</formula>
    </cfRule>
    <cfRule type="colorScale" priority="256">
      <colorScale>
        <cfvo type="min"/>
        <cfvo type="max"/>
        <color rgb="FFFF7128"/>
        <color rgb="FFFFEF9C"/>
      </colorScale>
    </cfRule>
  </conditionalFormatting>
  <conditionalFormatting sqref="M50:M54">
    <cfRule type="containsText" dxfId="2467" priority="227" operator="containsText" text="Moderado">
      <formula>NOT(ISERROR(SEARCH("Moderado",M50)))</formula>
    </cfRule>
    <cfRule type="containsText" dxfId="2466" priority="247" operator="containsText" text="Bajo">
      <formula>NOT(ISERROR(SEARCH("Bajo",M50)))</formula>
    </cfRule>
    <cfRule type="containsText" dxfId="2465" priority="248" operator="containsText" text="Moderado">
      <formula>NOT(ISERROR(SEARCH("Moderado",M50)))</formula>
    </cfRule>
    <cfRule type="containsText" dxfId="2464" priority="249" operator="containsText" text="Alto">
      <formula>NOT(ISERROR(SEARCH("Alto",M50)))</formula>
    </cfRule>
    <cfRule type="containsText" dxfId="2463" priority="250" operator="containsText" text="Extremo">
      <formula>NOT(ISERROR(SEARCH("Extremo",M50)))</formula>
    </cfRule>
    <cfRule type="colorScale" priority="251">
      <colorScale>
        <cfvo type="min"/>
        <cfvo type="max"/>
        <color rgb="FFFF7128"/>
        <color rgb="FFFFEF9C"/>
      </colorScale>
    </cfRule>
  </conditionalFormatting>
  <conditionalFormatting sqref="N50">
    <cfRule type="containsText" dxfId="2462" priority="241" operator="containsText" text="3- Moderado">
      <formula>NOT(ISERROR(SEARCH("3- Moderado",N50)))</formula>
    </cfRule>
    <cfRule type="containsText" dxfId="2461" priority="242" operator="containsText" text="6- Moderado">
      <formula>NOT(ISERROR(SEARCH("6- Moderado",N50)))</formula>
    </cfRule>
    <cfRule type="containsText" dxfId="2460" priority="243" operator="containsText" text="4- Moderado">
      <formula>NOT(ISERROR(SEARCH("4- Moderado",N50)))</formula>
    </cfRule>
    <cfRule type="containsText" dxfId="2459" priority="244" operator="containsText" text="3- Bajo">
      <formula>NOT(ISERROR(SEARCH("3- Bajo",N50)))</formula>
    </cfRule>
    <cfRule type="containsText" dxfId="2458" priority="245" operator="containsText" text="4- Bajo">
      <formula>NOT(ISERROR(SEARCH("4- Bajo",N50)))</formula>
    </cfRule>
    <cfRule type="containsText" dxfId="2457" priority="246" operator="containsText" text="1- Bajo">
      <formula>NOT(ISERROR(SEARCH("1- Bajo",N50)))</formula>
    </cfRule>
  </conditionalFormatting>
  <conditionalFormatting sqref="H50:H54">
    <cfRule type="containsText" dxfId="2456" priority="228" operator="containsText" text="Muy Alta">
      <formula>NOT(ISERROR(SEARCH("Muy Alta",H50)))</formula>
    </cfRule>
    <cfRule type="containsText" dxfId="2455" priority="229" operator="containsText" text="Alta">
      <formula>NOT(ISERROR(SEARCH("Alta",H50)))</formula>
    </cfRule>
    <cfRule type="containsText" dxfId="2454" priority="230" operator="containsText" text="Muy Alta">
      <formula>NOT(ISERROR(SEARCH("Muy Alta",H50)))</formula>
    </cfRule>
    <cfRule type="containsText" dxfId="2453" priority="235" operator="containsText" text="Muy Baja">
      <formula>NOT(ISERROR(SEARCH("Muy Baja",H50)))</formula>
    </cfRule>
    <cfRule type="containsText" dxfId="2452" priority="236" operator="containsText" text="Baja">
      <formula>NOT(ISERROR(SEARCH("Baja",H50)))</formula>
    </cfRule>
    <cfRule type="containsText" dxfId="2451" priority="237" operator="containsText" text="Media">
      <formula>NOT(ISERROR(SEARCH("Media",H50)))</formula>
    </cfRule>
    <cfRule type="containsText" dxfId="2450" priority="238" operator="containsText" text="Alta">
      <formula>NOT(ISERROR(SEARCH("Alta",H50)))</formula>
    </cfRule>
    <cfRule type="containsText" dxfId="2449" priority="240" operator="containsText" text="Muy Alta">
      <formula>NOT(ISERROR(SEARCH("Muy Alta",H50)))</formula>
    </cfRule>
  </conditionalFormatting>
  <conditionalFormatting sqref="I50:I54">
    <cfRule type="containsText" dxfId="2448" priority="231" operator="containsText" text="Catastrófico">
      <formula>NOT(ISERROR(SEARCH("Catastrófico",I50)))</formula>
    </cfRule>
    <cfRule type="containsText" dxfId="2447" priority="232" operator="containsText" text="Mayor">
      <formula>NOT(ISERROR(SEARCH("Mayor",I50)))</formula>
    </cfRule>
    <cfRule type="containsText" dxfId="2446" priority="233" operator="containsText" text="Menor">
      <formula>NOT(ISERROR(SEARCH("Menor",I50)))</formula>
    </cfRule>
    <cfRule type="containsText" dxfId="2445" priority="234" operator="containsText" text="Leve">
      <formula>NOT(ISERROR(SEARCH("Leve",I50)))</formula>
    </cfRule>
    <cfRule type="containsText" dxfId="2444" priority="239" operator="containsText" text="Moderado">
      <formula>NOT(ISERROR(SEARCH("Moderado",I50)))</formula>
    </cfRule>
  </conditionalFormatting>
  <conditionalFormatting sqref="K50:K54">
    <cfRule type="containsText" dxfId="2443" priority="226" operator="containsText" text="Media">
      <formula>NOT(ISERROR(SEARCH("Media",K50)))</formula>
    </cfRule>
  </conditionalFormatting>
  <conditionalFormatting sqref="L50:L54">
    <cfRule type="containsText" dxfId="2442" priority="225" operator="containsText" text="Moderado">
      <formula>NOT(ISERROR(SEARCH("Moderado",L50)))</formula>
    </cfRule>
  </conditionalFormatting>
  <conditionalFormatting sqref="J50:J54">
    <cfRule type="containsText" dxfId="2441" priority="224" operator="containsText" text="Moderado">
      <formula>NOT(ISERROR(SEARCH("Moderado",J50)))</formula>
    </cfRule>
  </conditionalFormatting>
  <conditionalFormatting sqref="J50:J54">
    <cfRule type="containsText" dxfId="2440" priority="222" operator="containsText" text="Bajo">
      <formula>NOT(ISERROR(SEARCH("Bajo",J50)))</formula>
    </cfRule>
    <cfRule type="containsText" dxfId="2439" priority="223" operator="containsText" text="Extremo">
      <formula>NOT(ISERROR(SEARCH("Extremo",J50)))</formula>
    </cfRule>
  </conditionalFormatting>
  <conditionalFormatting sqref="K50:K54">
    <cfRule type="containsText" dxfId="2438" priority="220" operator="containsText" text="Baja">
      <formula>NOT(ISERROR(SEARCH("Baja",K50)))</formula>
    </cfRule>
    <cfRule type="containsText" dxfId="2437" priority="221" operator="containsText" text="Muy Baja">
      <formula>NOT(ISERROR(SEARCH("Muy Baja",K50)))</formula>
    </cfRule>
  </conditionalFormatting>
  <conditionalFormatting sqref="K50:K54">
    <cfRule type="containsText" dxfId="2436" priority="218" operator="containsText" text="Muy Alta">
      <formula>NOT(ISERROR(SEARCH("Muy Alta",K50)))</formula>
    </cfRule>
    <cfRule type="containsText" dxfId="2435" priority="219" operator="containsText" text="Alta">
      <formula>NOT(ISERROR(SEARCH("Alta",K50)))</formula>
    </cfRule>
  </conditionalFormatting>
  <conditionalFormatting sqref="L50:L54">
    <cfRule type="containsText" dxfId="2434" priority="214" operator="containsText" text="Catastrófico">
      <formula>NOT(ISERROR(SEARCH("Catastrófico",L50)))</formula>
    </cfRule>
    <cfRule type="containsText" dxfId="2433" priority="215" operator="containsText" text="Mayor">
      <formula>NOT(ISERROR(SEARCH("Mayor",L50)))</formula>
    </cfRule>
    <cfRule type="containsText" dxfId="2432" priority="216" operator="containsText" text="Menor">
      <formula>NOT(ISERROR(SEARCH("Menor",L50)))</formula>
    </cfRule>
    <cfRule type="containsText" dxfId="2431" priority="217" operator="containsText" text="Leve">
      <formula>NOT(ISERROR(SEARCH("Leve",L50)))</formula>
    </cfRule>
  </conditionalFormatting>
  <conditionalFormatting sqref="B50:G50">
    <cfRule type="containsText" dxfId="2430" priority="208" operator="containsText" text="3- Moderado">
      <formula>NOT(ISERROR(SEARCH("3- Moderado",B50)))</formula>
    </cfRule>
    <cfRule type="containsText" dxfId="2429" priority="209" operator="containsText" text="6- Moderado">
      <formula>NOT(ISERROR(SEARCH("6- Moderado",B50)))</formula>
    </cfRule>
    <cfRule type="containsText" dxfId="2428" priority="210" operator="containsText" text="4- Moderado">
      <formula>NOT(ISERROR(SEARCH("4- Moderado",B50)))</formula>
    </cfRule>
    <cfRule type="containsText" dxfId="2427" priority="211" operator="containsText" text="3- Bajo">
      <formula>NOT(ISERROR(SEARCH("3- Bajo",B50)))</formula>
    </cfRule>
    <cfRule type="containsText" dxfId="2426" priority="212" operator="containsText" text="4- Bajo">
      <formula>NOT(ISERROR(SEARCH("4- Bajo",B50)))</formula>
    </cfRule>
    <cfRule type="containsText" dxfId="2425" priority="213" operator="containsText" text="1- Bajo">
      <formula>NOT(ISERROR(SEARCH("1- Bajo",B50)))</formula>
    </cfRule>
  </conditionalFormatting>
  <conditionalFormatting sqref="K55:L55">
    <cfRule type="containsText" dxfId="2424" priority="202" operator="containsText" text="3- Moderado">
      <formula>NOT(ISERROR(SEARCH("3- Moderado",K55)))</formula>
    </cfRule>
    <cfRule type="containsText" dxfId="2423" priority="203" operator="containsText" text="6- Moderado">
      <formula>NOT(ISERROR(SEARCH("6- Moderado",K55)))</formula>
    </cfRule>
    <cfRule type="containsText" dxfId="2422" priority="204" operator="containsText" text="4- Moderado">
      <formula>NOT(ISERROR(SEARCH("4- Moderado",K55)))</formula>
    </cfRule>
    <cfRule type="containsText" dxfId="2421" priority="205" operator="containsText" text="3- Bajo">
      <formula>NOT(ISERROR(SEARCH("3- Bajo",K55)))</formula>
    </cfRule>
    <cfRule type="containsText" dxfId="2420" priority="206" operator="containsText" text="4- Bajo">
      <formula>NOT(ISERROR(SEARCH("4- Bajo",K55)))</formula>
    </cfRule>
    <cfRule type="containsText" dxfId="2419" priority="207" operator="containsText" text="1- Bajo">
      <formula>NOT(ISERROR(SEARCH("1- Bajo",K55)))</formula>
    </cfRule>
  </conditionalFormatting>
  <conditionalFormatting sqref="H55:I55">
    <cfRule type="containsText" dxfId="2418" priority="196" operator="containsText" text="3- Moderado">
      <formula>NOT(ISERROR(SEARCH("3- Moderado",H55)))</formula>
    </cfRule>
    <cfRule type="containsText" dxfId="2417" priority="197" operator="containsText" text="6- Moderado">
      <formula>NOT(ISERROR(SEARCH("6- Moderado",H55)))</formula>
    </cfRule>
    <cfRule type="containsText" dxfId="2416" priority="198" operator="containsText" text="4- Moderado">
      <formula>NOT(ISERROR(SEARCH("4- Moderado",H55)))</formula>
    </cfRule>
    <cfRule type="containsText" dxfId="2415" priority="199" operator="containsText" text="3- Bajo">
      <formula>NOT(ISERROR(SEARCH("3- Bajo",H55)))</formula>
    </cfRule>
    <cfRule type="containsText" dxfId="2414" priority="200" operator="containsText" text="4- Bajo">
      <formula>NOT(ISERROR(SEARCH("4- Bajo",H55)))</formula>
    </cfRule>
    <cfRule type="containsText" dxfId="2413" priority="201" operator="containsText" text="1- Bajo">
      <formula>NOT(ISERROR(SEARCH("1- Bajo",H55)))</formula>
    </cfRule>
  </conditionalFormatting>
  <conditionalFormatting sqref="A55">
    <cfRule type="containsText" dxfId="2412" priority="190" operator="containsText" text="3- Moderado">
      <formula>NOT(ISERROR(SEARCH("3- Moderado",A55)))</formula>
    </cfRule>
    <cfRule type="containsText" dxfId="2411" priority="191" operator="containsText" text="6- Moderado">
      <formula>NOT(ISERROR(SEARCH("6- Moderado",A55)))</formula>
    </cfRule>
    <cfRule type="containsText" dxfId="2410" priority="192" operator="containsText" text="4- Moderado">
      <formula>NOT(ISERROR(SEARCH("4- Moderado",A55)))</formula>
    </cfRule>
    <cfRule type="containsText" dxfId="2409" priority="193" operator="containsText" text="3- Bajo">
      <formula>NOT(ISERROR(SEARCH("3- Bajo",A55)))</formula>
    </cfRule>
    <cfRule type="containsText" dxfId="2408" priority="194" operator="containsText" text="4- Bajo">
      <formula>NOT(ISERROR(SEARCH("4- Bajo",A55)))</formula>
    </cfRule>
    <cfRule type="containsText" dxfId="2407" priority="195" operator="containsText" text="1- Bajo">
      <formula>NOT(ISERROR(SEARCH("1- Bajo",A55)))</formula>
    </cfRule>
  </conditionalFormatting>
  <conditionalFormatting sqref="J55:J59">
    <cfRule type="containsText" dxfId="2406" priority="185" operator="containsText" text="Bajo">
      <formula>NOT(ISERROR(SEARCH("Bajo",J55)))</formula>
    </cfRule>
    <cfRule type="containsText" dxfId="2405" priority="186" operator="containsText" text="Moderado">
      <formula>NOT(ISERROR(SEARCH("Moderado",J55)))</formula>
    </cfRule>
    <cfRule type="containsText" dxfId="2404" priority="187" operator="containsText" text="Alto">
      <formula>NOT(ISERROR(SEARCH("Alto",J55)))</formula>
    </cfRule>
    <cfRule type="containsText" dxfId="2403" priority="188" operator="containsText" text="Extremo">
      <formula>NOT(ISERROR(SEARCH("Extremo",J55)))</formula>
    </cfRule>
    <cfRule type="colorScale" priority="189">
      <colorScale>
        <cfvo type="min"/>
        <cfvo type="max"/>
        <color rgb="FFFF7128"/>
        <color rgb="FFFFEF9C"/>
      </colorScale>
    </cfRule>
  </conditionalFormatting>
  <conditionalFormatting sqref="M55:M59">
    <cfRule type="containsText" dxfId="2402" priority="160" operator="containsText" text="Moderado">
      <formula>NOT(ISERROR(SEARCH("Moderado",M55)))</formula>
    </cfRule>
    <cfRule type="containsText" dxfId="2401" priority="180" operator="containsText" text="Bajo">
      <formula>NOT(ISERROR(SEARCH("Bajo",M55)))</formula>
    </cfRule>
    <cfRule type="containsText" dxfId="2400" priority="181" operator="containsText" text="Moderado">
      <formula>NOT(ISERROR(SEARCH("Moderado",M55)))</formula>
    </cfRule>
    <cfRule type="containsText" dxfId="2399" priority="182" operator="containsText" text="Alto">
      <formula>NOT(ISERROR(SEARCH("Alto",M55)))</formula>
    </cfRule>
    <cfRule type="containsText" dxfId="2398" priority="183" operator="containsText" text="Extremo">
      <formula>NOT(ISERROR(SEARCH("Extremo",M55)))</formula>
    </cfRule>
    <cfRule type="colorScale" priority="184">
      <colorScale>
        <cfvo type="min"/>
        <cfvo type="max"/>
        <color rgb="FFFF7128"/>
        <color rgb="FFFFEF9C"/>
      </colorScale>
    </cfRule>
  </conditionalFormatting>
  <conditionalFormatting sqref="N55">
    <cfRule type="containsText" dxfId="2397" priority="174" operator="containsText" text="3- Moderado">
      <formula>NOT(ISERROR(SEARCH("3- Moderado",N55)))</formula>
    </cfRule>
    <cfRule type="containsText" dxfId="2396" priority="175" operator="containsText" text="6- Moderado">
      <formula>NOT(ISERROR(SEARCH("6- Moderado",N55)))</formula>
    </cfRule>
    <cfRule type="containsText" dxfId="2395" priority="176" operator="containsText" text="4- Moderado">
      <formula>NOT(ISERROR(SEARCH("4- Moderado",N55)))</formula>
    </cfRule>
    <cfRule type="containsText" dxfId="2394" priority="177" operator="containsText" text="3- Bajo">
      <formula>NOT(ISERROR(SEARCH("3- Bajo",N55)))</formula>
    </cfRule>
    <cfRule type="containsText" dxfId="2393" priority="178" operator="containsText" text="4- Bajo">
      <formula>NOT(ISERROR(SEARCH("4- Bajo",N55)))</formula>
    </cfRule>
    <cfRule type="containsText" dxfId="2392" priority="179" operator="containsText" text="1- Bajo">
      <formula>NOT(ISERROR(SEARCH("1- Bajo",N55)))</formula>
    </cfRule>
  </conditionalFormatting>
  <conditionalFormatting sqref="H55:H59">
    <cfRule type="containsText" dxfId="2391" priority="161" operator="containsText" text="Muy Alta">
      <formula>NOT(ISERROR(SEARCH("Muy Alta",H55)))</formula>
    </cfRule>
    <cfRule type="containsText" dxfId="2390" priority="162" operator="containsText" text="Alta">
      <formula>NOT(ISERROR(SEARCH("Alta",H55)))</formula>
    </cfRule>
    <cfRule type="containsText" dxfId="2389" priority="163" operator="containsText" text="Muy Alta">
      <formula>NOT(ISERROR(SEARCH("Muy Alta",H55)))</formula>
    </cfRule>
    <cfRule type="containsText" dxfId="2388" priority="168" operator="containsText" text="Muy Baja">
      <formula>NOT(ISERROR(SEARCH("Muy Baja",H55)))</formula>
    </cfRule>
    <cfRule type="containsText" dxfId="2387" priority="169" operator="containsText" text="Baja">
      <formula>NOT(ISERROR(SEARCH("Baja",H55)))</formula>
    </cfRule>
    <cfRule type="containsText" dxfId="2386" priority="170" operator="containsText" text="Media">
      <formula>NOT(ISERROR(SEARCH("Media",H55)))</formula>
    </cfRule>
    <cfRule type="containsText" dxfId="2385" priority="171" operator="containsText" text="Alta">
      <formula>NOT(ISERROR(SEARCH("Alta",H55)))</formula>
    </cfRule>
    <cfRule type="containsText" dxfId="2384" priority="173" operator="containsText" text="Muy Alta">
      <formula>NOT(ISERROR(SEARCH("Muy Alta",H55)))</formula>
    </cfRule>
  </conditionalFormatting>
  <conditionalFormatting sqref="I55:I59">
    <cfRule type="containsText" dxfId="2383" priority="164" operator="containsText" text="Catastrófico">
      <formula>NOT(ISERROR(SEARCH("Catastrófico",I55)))</formula>
    </cfRule>
    <cfRule type="containsText" dxfId="2382" priority="165" operator="containsText" text="Mayor">
      <formula>NOT(ISERROR(SEARCH("Mayor",I55)))</formula>
    </cfRule>
    <cfRule type="containsText" dxfId="2381" priority="166" operator="containsText" text="Menor">
      <formula>NOT(ISERROR(SEARCH("Menor",I55)))</formula>
    </cfRule>
    <cfRule type="containsText" dxfId="2380" priority="167" operator="containsText" text="Leve">
      <formula>NOT(ISERROR(SEARCH("Leve",I55)))</formula>
    </cfRule>
    <cfRule type="containsText" dxfId="2379" priority="172" operator="containsText" text="Moderado">
      <formula>NOT(ISERROR(SEARCH("Moderado",I55)))</formula>
    </cfRule>
  </conditionalFormatting>
  <conditionalFormatting sqref="K55:K59">
    <cfRule type="containsText" dxfId="2378" priority="159" operator="containsText" text="Media">
      <formula>NOT(ISERROR(SEARCH("Media",K55)))</formula>
    </cfRule>
  </conditionalFormatting>
  <conditionalFormatting sqref="L55:L59">
    <cfRule type="containsText" dxfId="2377" priority="158" operator="containsText" text="Moderado">
      <formula>NOT(ISERROR(SEARCH("Moderado",L55)))</formula>
    </cfRule>
  </conditionalFormatting>
  <conditionalFormatting sqref="J55:J59">
    <cfRule type="containsText" dxfId="2376" priority="157" operator="containsText" text="Moderado">
      <formula>NOT(ISERROR(SEARCH("Moderado",J55)))</formula>
    </cfRule>
  </conditionalFormatting>
  <conditionalFormatting sqref="J55:J59">
    <cfRule type="containsText" dxfId="2375" priority="155" operator="containsText" text="Bajo">
      <formula>NOT(ISERROR(SEARCH("Bajo",J55)))</formula>
    </cfRule>
    <cfRule type="containsText" dxfId="2374" priority="156" operator="containsText" text="Extremo">
      <formula>NOT(ISERROR(SEARCH("Extremo",J55)))</formula>
    </cfRule>
  </conditionalFormatting>
  <conditionalFormatting sqref="K55:K59">
    <cfRule type="containsText" dxfId="2373" priority="153" operator="containsText" text="Baja">
      <formula>NOT(ISERROR(SEARCH("Baja",K55)))</formula>
    </cfRule>
    <cfRule type="containsText" dxfId="2372" priority="154" operator="containsText" text="Muy Baja">
      <formula>NOT(ISERROR(SEARCH("Muy Baja",K55)))</formula>
    </cfRule>
  </conditionalFormatting>
  <conditionalFormatting sqref="K55:K59">
    <cfRule type="containsText" dxfId="2371" priority="151" operator="containsText" text="Muy Alta">
      <formula>NOT(ISERROR(SEARCH("Muy Alta",K55)))</formula>
    </cfRule>
    <cfRule type="containsText" dxfId="2370" priority="152" operator="containsText" text="Alta">
      <formula>NOT(ISERROR(SEARCH("Alta",K55)))</formula>
    </cfRule>
  </conditionalFormatting>
  <conditionalFormatting sqref="L55:L59">
    <cfRule type="containsText" dxfId="2369" priority="147" operator="containsText" text="Catastrófico">
      <formula>NOT(ISERROR(SEARCH("Catastrófico",L55)))</formula>
    </cfRule>
    <cfRule type="containsText" dxfId="2368" priority="148" operator="containsText" text="Mayor">
      <formula>NOT(ISERROR(SEARCH("Mayor",L55)))</formula>
    </cfRule>
    <cfRule type="containsText" dxfId="2367" priority="149" operator="containsText" text="Menor">
      <formula>NOT(ISERROR(SEARCH("Menor",L55)))</formula>
    </cfRule>
    <cfRule type="containsText" dxfId="2366" priority="150" operator="containsText" text="Leve">
      <formula>NOT(ISERROR(SEARCH("Leve",L55)))</formula>
    </cfRule>
  </conditionalFormatting>
  <conditionalFormatting sqref="B55:G55">
    <cfRule type="containsText" dxfId="2365" priority="141" operator="containsText" text="3- Moderado">
      <formula>NOT(ISERROR(SEARCH("3- Moderado",B55)))</formula>
    </cfRule>
    <cfRule type="containsText" dxfId="2364" priority="142" operator="containsText" text="6- Moderado">
      <formula>NOT(ISERROR(SEARCH("6- Moderado",B55)))</formula>
    </cfRule>
    <cfRule type="containsText" dxfId="2363" priority="143" operator="containsText" text="4- Moderado">
      <formula>NOT(ISERROR(SEARCH("4- Moderado",B55)))</formula>
    </cfRule>
    <cfRule type="containsText" dxfId="2362" priority="144" operator="containsText" text="3- Bajo">
      <formula>NOT(ISERROR(SEARCH("3- Bajo",B55)))</formula>
    </cfRule>
    <cfRule type="containsText" dxfId="2361" priority="145" operator="containsText" text="4- Bajo">
      <formula>NOT(ISERROR(SEARCH("4- Bajo",B55)))</formula>
    </cfRule>
    <cfRule type="containsText" dxfId="2360" priority="146" operator="containsText" text="1- Bajo">
      <formula>NOT(ISERROR(SEARCH("1- Bajo",B55)))</formula>
    </cfRule>
  </conditionalFormatting>
  <conditionalFormatting sqref="K60:L60">
    <cfRule type="containsText" dxfId="2359" priority="135" operator="containsText" text="3- Moderado">
      <formula>NOT(ISERROR(SEARCH("3- Moderado",K60)))</formula>
    </cfRule>
    <cfRule type="containsText" dxfId="2358" priority="136" operator="containsText" text="6- Moderado">
      <formula>NOT(ISERROR(SEARCH("6- Moderado",K60)))</formula>
    </cfRule>
    <cfRule type="containsText" dxfId="2357" priority="137" operator="containsText" text="4- Moderado">
      <formula>NOT(ISERROR(SEARCH("4- Moderado",K60)))</formula>
    </cfRule>
    <cfRule type="containsText" dxfId="2356" priority="138" operator="containsText" text="3- Bajo">
      <formula>NOT(ISERROR(SEARCH("3- Bajo",K60)))</formula>
    </cfRule>
    <cfRule type="containsText" dxfId="2355" priority="139" operator="containsText" text="4- Bajo">
      <formula>NOT(ISERROR(SEARCH("4- Bajo",K60)))</formula>
    </cfRule>
    <cfRule type="containsText" dxfId="2354" priority="140" operator="containsText" text="1- Bajo">
      <formula>NOT(ISERROR(SEARCH("1- Bajo",K60)))</formula>
    </cfRule>
  </conditionalFormatting>
  <conditionalFormatting sqref="H60:I60">
    <cfRule type="containsText" dxfId="2353" priority="129" operator="containsText" text="3- Moderado">
      <formula>NOT(ISERROR(SEARCH("3- Moderado",H60)))</formula>
    </cfRule>
    <cfRule type="containsText" dxfId="2352" priority="130" operator="containsText" text="6- Moderado">
      <formula>NOT(ISERROR(SEARCH("6- Moderado",H60)))</formula>
    </cfRule>
    <cfRule type="containsText" dxfId="2351" priority="131" operator="containsText" text="4- Moderado">
      <formula>NOT(ISERROR(SEARCH("4- Moderado",H60)))</formula>
    </cfRule>
    <cfRule type="containsText" dxfId="2350" priority="132" operator="containsText" text="3- Bajo">
      <formula>NOT(ISERROR(SEARCH("3- Bajo",H60)))</formula>
    </cfRule>
    <cfRule type="containsText" dxfId="2349" priority="133" operator="containsText" text="4- Bajo">
      <formula>NOT(ISERROR(SEARCH("4- Bajo",H60)))</formula>
    </cfRule>
    <cfRule type="containsText" dxfId="2348" priority="134" operator="containsText" text="1- Bajo">
      <formula>NOT(ISERROR(SEARCH("1- Bajo",H60)))</formula>
    </cfRule>
  </conditionalFormatting>
  <conditionalFormatting sqref="A60">
    <cfRule type="containsText" dxfId="2347" priority="123" operator="containsText" text="3- Moderado">
      <formula>NOT(ISERROR(SEARCH("3- Moderado",A60)))</formula>
    </cfRule>
    <cfRule type="containsText" dxfId="2346" priority="124" operator="containsText" text="6- Moderado">
      <formula>NOT(ISERROR(SEARCH("6- Moderado",A60)))</formula>
    </cfRule>
    <cfRule type="containsText" dxfId="2345" priority="125" operator="containsText" text="4- Moderado">
      <formula>NOT(ISERROR(SEARCH("4- Moderado",A60)))</formula>
    </cfRule>
    <cfRule type="containsText" dxfId="2344" priority="126" operator="containsText" text="3- Bajo">
      <formula>NOT(ISERROR(SEARCH("3- Bajo",A60)))</formula>
    </cfRule>
    <cfRule type="containsText" dxfId="2343" priority="127" operator="containsText" text="4- Bajo">
      <formula>NOT(ISERROR(SEARCH("4- Bajo",A60)))</formula>
    </cfRule>
    <cfRule type="containsText" dxfId="2342" priority="128" operator="containsText" text="1- Bajo">
      <formula>NOT(ISERROR(SEARCH("1- Bajo",A60)))</formula>
    </cfRule>
  </conditionalFormatting>
  <conditionalFormatting sqref="J60:J64">
    <cfRule type="containsText" dxfId="2341" priority="118" operator="containsText" text="Bajo">
      <formula>NOT(ISERROR(SEARCH("Bajo",J60)))</formula>
    </cfRule>
    <cfRule type="containsText" dxfId="2340" priority="119" operator="containsText" text="Moderado">
      <formula>NOT(ISERROR(SEARCH("Moderado",J60)))</formula>
    </cfRule>
    <cfRule type="containsText" dxfId="2339" priority="120" operator="containsText" text="Alto">
      <formula>NOT(ISERROR(SEARCH("Alto",J60)))</formula>
    </cfRule>
    <cfRule type="containsText" dxfId="2338" priority="121" operator="containsText" text="Extremo">
      <formula>NOT(ISERROR(SEARCH("Extremo",J60)))</formula>
    </cfRule>
    <cfRule type="colorScale" priority="122">
      <colorScale>
        <cfvo type="min"/>
        <cfvo type="max"/>
        <color rgb="FFFF7128"/>
        <color rgb="FFFFEF9C"/>
      </colorScale>
    </cfRule>
  </conditionalFormatting>
  <conditionalFormatting sqref="M60:M64">
    <cfRule type="containsText" dxfId="2337" priority="93" operator="containsText" text="Moderado">
      <formula>NOT(ISERROR(SEARCH("Moderado",M60)))</formula>
    </cfRule>
    <cfRule type="containsText" dxfId="2336" priority="113" operator="containsText" text="Bajo">
      <formula>NOT(ISERROR(SEARCH("Bajo",M60)))</formula>
    </cfRule>
    <cfRule type="containsText" dxfId="2335" priority="114" operator="containsText" text="Moderado">
      <formula>NOT(ISERROR(SEARCH("Moderado",M60)))</formula>
    </cfRule>
    <cfRule type="containsText" dxfId="2334" priority="115" operator="containsText" text="Alto">
      <formula>NOT(ISERROR(SEARCH("Alto",M60)))</formula>
    </cfRule>
    <cfRule type="containsText" dxfId="2333" priority="116" operator="containsText" text="Extremo">
      <formula>NOT(ISERROR(SEARCH("Extremo",M60)))</formula>
    </cfRule>
    <cfRule type="colorScale" priority="117">
      <colorScale>
        <cfvo type="min"/>
        <cfvo type="max"/>
        <color rgb="FFFF7128"/>
        <color rgb="FFFFEF9C"/>
      </colorScale>
    </cfRule>
  </conditionalFormatting>
  <conditionalFormatting sqref="N60">
    <cfRule type="containsText" dxfId="2332" priority="107" operator="containsText" text="3- Moderado">
      <formula>NOT(ISERROR(SEARCH("3- Moderado",N60)))</formula>
    </cfRule>
    <cfRule type="containsText" dxfId="2331" priority="108" operator="containsText" text="6- Moderado">
      <formula>NOT(ISERROR(SEARCH("6- Moderado",N60)))</formula>
    </cfRule>
    <cfRule type="containsText" dxfId="2330" priority="109" operator="containsText" text="4- Moderado">
      <formula>NOT(ISERROR(SEARCH("4- Moderado",N60)))</formula>
    </cfRule>
    <cfRule type="containsText" dxfId="2329" priority="110" operator="containsText" text="3- Bajo">
      <formula>NOT(ISERROR(SEARCH("3- Bajo",N60)))</formula>
    </cfRule>
    <cfRule type="containsText" dxfId="2328" priority="111" operator="containsText" text="4- Bajo">
      <formula>NOT(ISERROR(SEARCH("4- Bajo",N60)))</formula>
    </cfRule>
    <cfRule type="containsText" dxfId="2327" priority="112" operator="containsText" text="1- Bajo">
      <formula>NOT(ISERROR(SEARCH("1- Bajo",N60)))</formula>
    </cfRule>
  </conditionalFormatting>
  <conditionalFormatting sqref="H60:H64">
    <cfRule type="containsText" dxfId="2326" priority="94" operator="containsText" text="Muy Alta">
      <formula>NOT(ISERROR(SEARCH("Muy Alta",H60)))</formula>
    </cfRule>
    <cfRule type="containsText" dxfId="2325" priority="95" operator="containsText" text="Alta">
      <formula>NOT(ISERROR(SEARCH("Alta",H60)))</formula>
    </cfRule>
    <cfRule type="containsText" dxfId="2324" priority="96" operator="containsText" text="Muy Alta">
      <formula>NOT(ISERROR(SEARCH("Muy Alta",H60)))</formula>
    </cfRule>
    <cfRule type="containsText" dxfId="2323" priority="101" operator="containsText" text="Muy Baja">
      <formula>NOT(ISERROR(SEARCH("Muy Baja",H60)))</formula>
    </cfRule>
    <cfRule type="containsText" dxfId="2322" priority="102" operator="containsText" text="Baja">
      <formula>NOT(ISERROR(SEARCH("Baja",H60)))</formula>
    </cfRule>
    <cfRule type="containsText" dxfId="2321" priority="103" operator="containsText" text="Media">
      <formula>NOT(ISERROR(SEARCH("Media",H60)))</formula>
    </cfRule>
    <cfRule type="containsText" dxfId="2320" priority="104" operator="containsText" text="Alta">
      <formula>NOT(ISERROR(SEARCH("Alta",H60)))</formula>
    </cfRule>
    <cfRule type="containsText" dxfId="2319" priority="106" operator="containsText" text="Muy Alta">
      <formula>NOT(ISERROR(SEARCH("Muy Alta",H60)))</formula>
    </cfRule>
  </conditionalFormatting>
  <conditionalFormatting sqref="I60:I64">
    <cfRule type="containsText" dxfId="2318" priority="97" operator="containsText" text="Catastrófico">
      <formula>NOT(ISERROR(SEARCH("Catastrófico",I60)))</formula>
    </cfRule>
    <cfRule type="containsText" dxfId="2317" priority="98" operator="containsText" text="Mayor">
      <formula>NOT(ISERROR(SEARCH("Mayor",I60)))</formula>
    </cfRule>
    <cfRule type="containsText" dxfId="2316" priority="99" operator="containsText" text="Menor">
      <formula>NOT(ISERROR(SEARCH("Menor",I60)))</formula>
    </cfRule>
    <cfRule type="containsText" dxfId="2315" priority="100" operator="containsText" text="Leve">
      <formula>NOT(ISERROR(SEARCH("Leve",I60)))</formula>
    </cfRule>
    <cfRule type="containsText" dxfId="2314" priority="105" operator="containsText" text="Moderado">
      <formula>NOT(ISERROR(SEARCH("Moderado",I60)))</formula>
    </cfRule>
  </conditionalFormatting>
  <conditionalFormatting sqref="K60:K64">
    <cfRule type="containsText" dxfId="2313" priority="92" operator="containsText" text="Media">
      <formula>NOT(ISERROR(SEARCH("Media",K60)))</formula>
    </cfRule>
  </conditionalFormatting>
  <conditionalFormatting sqref="L60:L64">
    <cfRule type="containsText" dxfId="2312" priority="91" operator="containsText" text="Moderado">
      <formula>NOT(ISERROR(SEARCH("Moderado",L60)))</formula>
    </cfRule>
  </conditionalFormatting>
  <conditionalFormatting sqref="J60:J64">
    <cfRule type="containsText" dxfId="2311" priority="90" operator="containsText" text="Moderado">
      <formula>NOT(ISERROR(SEARCH("Moderado",J60)))</formula>
    </cfRule>
  </conditionalFormatting>
  <conditionalFormatting sqref="J60:J64">
    <cfRule type="containsText" dxfId="2310" priority="88" operator="containsText" text="Bajo">
      <formula>NOT(ISERROR(SEARCH("Bajo",J60)))</formula>
    </cfRule>
    <cfRule type="containsText" dxfId="2309" priority="89" operator="containsText" text="Extremo">
      <formula>NOT(ISERROR(SEARCH("Extremo",J60)))</formula>
    </cfRule>
  </conditionalFormatting>
  <conditionalFormatting sqref="K60:K64">
    <cfRule type="containsText" dxfId="2308" priority="86" operator="containsText" text="Baja">
      <formula>NOT(ISERROR(SEARCH("Baja",K60)))</formula>
    </cfRule>
    <cfRule type="containsText" dxfId="2307" priority="87" operator="containsText" text="Muy Baja">
      <formula>NOT(ISERROR(SEARCH("Muy Baja",K60)))</formula>
    </cfRule>
  </conditionalFormatting>
  <conditionalFormatting sqref="K60:K64">
    <cfRule type="containsText" dxfId="2306" priority="84" operator="containsText" text="Muy Alta">
      <formula>NOT(ISERROR(SEARCH("Muy Alta",K60)))</formula>
    </cfRule>
    <cfRule type="containsText" dxfId="2305" priority="85" operator="containsText" text="Alta">
      <formula>NOT(ISERROR(SEARCH("Alta",K60)))</formula>
    </cfRule>
  </conditionalFormatting>
  <conditionalFormatting sqref="L60:L64">
    <cfRule type="containsText" dxfId="2304" priority="80" operator="containsText" text="Catastrófico">
      <formula>NOT(ISERROR(SEARCH("Catastrófico",L60)))</formula>
    </cfRule>
    <cfRule type="containsText" dxfId="2303" priority="81" operator="containsText" text="Mayor">
      <formula>NOT(ISERROR(SEARCH("Mayor",L60)))</formula>
    </cfRule>
    <cfRule type="containsText" dxfId="2302" priority="82" operator="containsText" text="Menor">
      <formula>NOT(ISERROR(SEARCH("Menor",L60)))</formula>
    </cfRule>
    <cfRule type="containsText" dxfId="2301" priority="83" operator="containsText" text="Leve">
      <formula>NOT(ISERROR(SEARCH("Leve",L60)))</formula>
    </cfRule>
  </conditionalFormatting>
  <conditionalFormatting sqref="B60:G60">
    <cfRule type="containsText" dxfId="2300" priority="74" operator="containsText" text="3- Moderado">
      <formula>NOT(ISERROR(SEARCH("3- Moderado",B60)))</formula>
    </cfRule>
    <cfRule type="containsText" dxfId="2299" priority="75" operator="containsText" text="6- Moderado">
      <formula>NOT(ISERROR(SEARCH("6- Moderado",B60)))</formula>
    </cfRule>
    <cfRule type="containsText" dxfId="2298" priority="76" operator="containsText" text="4- Moderado">
      <formula>NOT(ISERROR(SEARCH("4- Moderado",B60)))</formula>
    </cfRule>
    <cfRule type="containsText" dxfId="2297" priority="77" operator="containsText" text="3- Bajo">
      <formula>NOT(ISERROR(SEARCH("3- Bajo",B60)))</formula>
    </cfRule>
    <cfRule type="containsText" dxfId="2296" priority="78" operator="containsText" text="4- Bajo">
      <formula>NOT(ISERROR(SEARCH("4- Bajo",B60)))</formula>
    </cfRule>
    <cfRule type="containsText" dxfId="2295" priority="79" operator="containsText" text="1- Bajo">
      <formula>NOT(ISERROR(SEARCH("1- Bajo",B60)))</formula>
    </cfRule>
  </conditionalFormatting>
  <conditionalFormatting sqref="J65:J69">
    <cfRule type="containsText" dxfId="2294" priority="2094" operator="containsText" text="Bajo">
      <formula>NOT(ISERROR(SEARCH("Bajo",J65)))</formula>
    </cfRule>
    <cfRule type="containsText" dxfId="2293" priority="2095" operator="containsText" text="Moderado">
      <formula>NOT(ISERROR(SEARCH("Moderado",J65)))</formula>
    </cfRule>
    <cfRule type="containsText" dxfId="2292" priority="2096" operator="containsText" text="Alto">
      <formula>NOT(ISERROR(SEARCH("Alto",J65)))</formula>
    </cfRule>
    <cfRule type="containsText" dxfId="2291" priority="2097" operator="containsText" text="Extremo">
      <formula>NOT(ISERROR(SEARCH("Extremo",J65)))</formula>
    </cfRule>
    <cfRule type="colorScale" priority="2098">
      <colorScale>
        <cfvo type="min"/>
        <cfvo type="max"/>
        <color rgb="FFFF7128"/>
        <color rgb="FFFFEF9C"/>
      </colorScale>
    </cfRule>
  </conditionalFormatting>
  <conditionalFormatting sqref="M65:M69">
    <cfRule type="containsText" dxfId="2290" priority="2099" operator="containsText" text="Moderado">
      <formula>NOT(ISERROR(SEARCH("Moderado",M65)))</formula>
    </cfRule>
    <cfRule type="containsText" dxfId="2289" priority="2100" operator="containsText" text="Bajo">
      <formula>NOT(ISERROR(SEARCH("Bajo",M65)))</formula>
    </cfRule>
    <cfRule type="containsText" dxfId="2288" priority="2101" operator="containsText" text="Moderado">
      <formula>NOT(ISERROR(SEARCH("Moderado",M65)))</formula>
    </cfRule>
    <cfRule type="containsText" dxfId="2287" priority="2102" operator="containsText" text="Alto">
      <formula>NOT(ISERROR(SEARCH("Alto",M65)))</formula>
    </cfRule>
    <cfRule type="containsText" dxfId="2286" priority="2103" operator="containsText" text="Extremo">
      <formula>NOT(ISERROR(SEARCH("Extremo",M65)))</formula>
    </cfRule>
    <cfRule type="colorScale" priority="2104">
      <colorScale>
        <cfvo type="min"/>
        <cfvo type="max"/>
        <color rgb="FFFF7128"/>
        <color rgb="FFFFEF9C"/>
      </colorScale>
    </cfRule>
  </conditionalFormatting>
  <conditionalFormatting sqref="N30">
    <cfRule type="containsText" dxfId="2285" priority="1" operator="containsText" text="3- Moderado">
      <formula>NOT(ISERROR(SEARCH("3- Moderado",N30)))</formula>
    </cfRule>
    <cfRule type="containsText" dxfId="2284" priority="2" operator="containsText" text="6- Moderado">
      <formula>NOT(ISERROR(SEARCH("6- Moderado",N30)))</formula>
    </cfRule>
    <cfRule type="containsText" dxfId="2283" priority="3" operator="containsText" text="4- Moderado">
      <formula>NOT(ISERROR(SEARCH("4- Moderado",N30)))</formula>
    </cfRule>
    <cfRule type="containsText" dxfId="2282" priority="4" operator="containsText" text="3- Bajo">
      <formula>NOT(ISERROR(SEARCH("3- Bajo",N30)))</formula>
    </cfRule>
    <cfRule type="containsText" dxfId="2281" priority="5" operator="containsText" text="4- Bajo">
      <formula>NOT(ISERROR(SEARCH("4- Bajo",N30)))</formula>
    </cfRule>
    <cfRule type="containsText" dxfId="2280" priority="6" operator="containsText" text="1- Bajo">
      <formula>NOT(ISERROR(SEARCH("1- Bajo",N30)))</formula>
    </cfRule>
  </conditionalFormatting>
  <dataValidations count="7">
    <dataValidation allowBlank="1" showInputMessage="1" showErrorMessage="1" prompt="Seleccionar el tipo de riesgo teniendo en cuenta que  factor organizaconal afecta. Ver explicacion en hoja " sqref="E8" xr:uid="{00000000-0002-0000-06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600-000001000000}"/>
    <dataValidation allowBlank="1" showInputMessage="1" showErrorMessage="1" prompt="Que tan factible es que materialize el riesgo?" sqref="H8" xr:uid="{00000000-0002-0000-0600-000002000000}"/>
    <dataValidation allowBlank="1" showInputMessage="1" showErrorMessage="1" prompt="El grado de afectación puede ser " sqref="I8" xr:uid="{00000000-0002-0000-0600-000003000000}"/>
    <dataValidation allowBlank="1" showInputMessage="1" showErrorMessage="1" prompt="Describir las actividades que se van a desarrollar para el proyecto" sqref="O7" xr:uid="{00000000-0002-0000-0600-000004000000}"/>
    <dataValidation allowBlank="1" showInputMessage="1" showErrorMessage="1" prompt="Seleccionar si el responsable es el responsable de las acciones es el nivel central" sqref="P7:P8" xr:uid="{00000000-0002-0000-0600-000005000000}"/>
    <dataValidation allowBlank="1" showInputMessage="1" showErrorMessage="1" prompt="seleccionar si el responsable de ejecutar las acciones es el nivel central" sqref="Q8:R8" xr:uid="{00000000-0002-0000-0600-000006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S81"/>
  <sheetViews>
    <sheetView zoomScale="71" zoomScaleNormal="71" workbookViewId="0">
      <pane xSplit="2" ySplit="9" topLeftCell="D60" activePane="bottomRight" state="frozen"/>
      <selection pane="topRight" activeCell="C1" sqref="C1"/>
      <selection pane="bottomLeft" activeCell="A10" sqref="A10"/>
      <selection pane="bottomRight" activeCell="P10" sqref="P10:U64"/>
    </sheetView>
  </sheetViews>
  <sheetFormatPr baseColWidth="10" defaultColWidth="11.42578125" defaultRowHeight="15"/>
  <cols>
    <col min="1" max="2" width="18.42578125" style="82" customWidth="1"/>
    <col min="3" max="3" width="15.5703125" customWidth="1"/>
    <col min="4" max="4" width="27.5703125" style="82" customWidth="1"/>
    <col min="5" max="5" width="18" style="172" customWidth="1"/>
    <col min="6" max="6" width="40.140625" customWidth="1"/>
    <col min="7" max="7" width="20.42578125" customWidth="1"/>
    <col min="8" max="8" width="10.42578125" style="173" customWidth="1"/>
    <col min="9" max="9" width="11.42578125" style="173" customWidth="1"/>
    <col min="10" max="10" width="10.140625" style="174" customWidth="1"/>
    <col min="11" max="11" width="11.42578125" style="173" customWidth="1"/>
    <col min="12" max="12" width="10.85546875" style="173" customWidth="1"/>
    <col min="13" max="13" width="18.28515625" style="173"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56" customFormat="1" ht="16.5" customHeight="1">
      <c r="A1" s="307"/>
      <c r="B1" s="308"/>
      <c r="C1" s="308"/>
      <c r="D1" s="381" t="s">
        <v>418</v>
      </c>
      <c r="E1" s="381"/>
      <c r="F1" s="381"/>
      <c r="G1" s="381"/>
      <c r="H1" s="381"/>
      <c r="I1" s="381"/>
      <c r="J1" s="381"/>
      <c r="K1" s="381"/>
      <c r="L1" s="381"/>
      <c r="M1" s="381"/>
      <c r="N1" s="381"/>
      <c r="O1" s="381"/>
      <c r="P1" s="381"/>
      <c r="Q1" s="382"/>
      <c r="R1" s="177"/>
      <c r="S1" s="299" t="s">
        <v>67</v>
      </c>
      <c r="T1" s="299"/>
      <c r="U1" s="299"/>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c r="A2" s="309"/>
      <c r="B2" s="310"/>
      <c r="C2" s="310"/>
      <c r="D2" s="383"/>
      <c r="E2" s="383"/>
      <c r="F2" s="383"/>
      <c r="G2" s="383"/>
      <c r="H2" s="383"/>
      <c r="I2" s="383"/>
      <c r="J2" s="383"/>
      <c r="K2" s="383"/>
      <c r="L2" s="383"/>
      <c r="M2" s="383"/>
      <c r="N2" s="383"/>
      <c r="O2" s="383"/>
      <c r="P2" s="383"/>
      <c r="Q2" s="384"/>
      <c r="R2" s="177"/>
      <c r="S2" s="299"/>
      <c r="T2" s="299"/>
      <c r="U2" s="299"/>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c r="A3" s="2"/>
      <c r="B3" s="2"/>
      <c r="C3" s="175"/>
      <c r="D3" s="383"/>
      <c r="E3" s="383"/>
      <c r="F3" s="383"/>
      <c r="G3" s="383"/>
      <c r="H3" s="383"/>
      <c r="I3" s="383"/>
      <c r="J3" s="383"/>
      <c r="K3" s="383"/>
      <c r="L3" s="383"/>
      <c r="M3" s="383"/>
      <c r="N3" s="383"/>
      <c r="O3" s="383"/>
      <c r="P3" s="383"/>
      <c r="Q3" s="384"/>
      <c r="R3" s="177"/>
      <c r="S3" s="299"/>
      <c r="T3" s="299"/>
      <c r="U3" s="299"/>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c r="A4" s="300" t="s">
        <v>0</v>
      </c>
      <c r="B4" s="301"/>
      <c r="C4" s="302"/>
      <c r="D4" s="370" t="str">
        <f>'Mapa Final'!D4</f>
        <v>GESTIÓN DE ACCIONES CONSTITUCIONALES, GESTIÓN DE PROCESOS PENALES PARA ADOLESCENTES, GESTIÓN ADMINISTRATIVA Y GESTIÓN DOCUMENTAL</v>
      </c>
      <c r="E4" s="371"/>
      <c r="F4" s="371"/>
      <c r="G4" s="371"/>
      <c r="H4" s="371"/>
      <c r="I4" s="371"/>
      <c r="J4" s="371"/>
      <c r="K4" s="371"/>
      <c r="L4" s="371"/>
      <c r="M4" s="371"/>
      <c r="N4" s="372"/>
      <c r="O4" s="306"/>
      <c r="P4" s="306"/>
      <c r="Q4" s="306"/>
      <c r="R4" s="175"/>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102.75" customHeight="1">
      <c r="A5" s="300" t="s">
        <v>1</v>
      </c>
      <c r="B5" s="301"/>
      <c r="C5" s="302"/>
      <c r="D5" s="373"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74"/>
      <c r="F5" s="374"/>
      <c r="G5" s="374"/>
      <c r="H5" s="374"/>
      <c r="I5" s="374"/>
      <c r="J5" s="374"/>
      <c r="K5" s="374"/>
      <c r="L5" s="374"/>
      <c r="M5" s="374"/>
      <c r="N5" s="375"/>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57.75" customHeight="1" thickBot="1">
      <c r="A6" s="300" t="s">
        <v>2</v>
      </c>
      <c r="B6" s="301"/>
      <c r="C6" s="302"/>
      <c r="D6" s="373"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74"/>
      <c r="F6" s="374"/>
      <c r="G6" s="374"/>
      <c r="H6" s="374"/>
      <c r="I6" s="374"/>
      <c r="J6" s="374"/>
      <c r="K6" s="374"/>
      <c r="L6" s="374"/>
      <c r="M6" s="374"/>
      <c r="N6" s="375"/>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59" customFormat="1" ht="38.25" customHeight="1" thickTop="1" thickBot="1">
      <c r="A7" s="376" t="s">
        <v>403</v>
      </c>
      <c r="B7" s="377"/>
      <c r="C7" s="377"/>
      <c r="D7" s="377"/>
      <c r="E7" s="377"/>
      <c r="F7" s="378"/>
      <c r="G7" s="157"/>
      <c r="H7" s="379" t="s">
        <v>404</v>
      </c>
      <c r="I7" s="379"/>
      <c r="J7" s="379"/>
      <c r="K7" s="379" t="s">
        <v>405</v>
      </c>
      <c r="L7" s="379"/>
      <c r="M7" s="379"/>
      <c r="N7" s="380" t="s">
        <v>283</v>
      </c>
      <c r="O7" s="385" t="s">
        <v>406</v>
      </c>
      <c r="P7" s="387" t="s">
        <v>407</v>
      </c>
      <c r="Q7" s="390"/>
      <c r="R7" s="388"/>
      <c r="S7" s="387" t="s">
        <v>408</v>
      </c>
      <c r="T7" s="388"/>
      <c r="U7" s="389" t="s">
        <v>419</v>
      </c>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row>
    <row r="8" spans="1:279" s="167" customFormat="1" ht="81" customHeight="1" thickTop="1" thickBot="1">
      <c r="A8" s="160" t="s">
        <v>197</v>
      </c>
      <c r="B8" s="160" t="s">
        <v>420</v>
      </c>
      <c r="C8" s="161" t="s">
        <v>8</v>
      </c>
      <c r="D8" s="162" t="s">
        <v>410</v>
      </c>
      <c r="E8" s="176" t="s">
        <v>10</v>
      </c>
      <c r="F8" s="176" t="s">
        <v>11</v>
      </c>
      <c r="G8" s="176" t="s">
        <v>12</v>
      </c>
      <c r="H8" s="164" t="s">
        <v>411</v>
      </c>
      <c r="I8" s="164" t="s">
        <v>38</v>
      </c>
      <c r="J8" s="164" t="s">
        <v>412</v>
      </c>
      <c r="K8" s="164" t="s">
        <v>411</v>
      </c>
      <c r="L8" s="164" t="s">
        <v>413</v>
      </c>
      <c r="M8" s="164" t="s">
        <v>412</v>
      </c>
      <c r="N8" s="380"/>
      <c r="O8" s="386"/>
      <c r="P8" s="165" t="s">
        <v>414</v>
      </c>
      <c r="Q8" s="165" t="s">
        <v>415</v>
      </c>
      <c r="R8" s="165" t="s">
        <v>456</v>
      </c>
      <c r="S8" s="165" t="s">
        <v>416</v>
      </c>
      <c r="T8" s="165" t="s">
        <v>417</v>
      </c>
      <c r="U8" s="389"/>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166"/>
      <c r="FL8" s="166"/>
      <c r="FM8" s="166"/>
      <c r="FN8" s="166"/>
      <c r="FO8" s="166"/>
      <c r="FP8" s="166"/>
      <c r="FQ8" s="166"/>
      <c r="FR8" s="166"/>
      <c r="FS8" s="166"/>
      <c r="FT8" s="166"/>
      <c r="FU8" s="166"/>
    </row>
    <row r="9" spans="1:279" s="168" customFormat="1" ht="10.5" customHeight="1" thickTop="1" thickBot="1">
      <c r="A9" s="368"/>
      <c r="B9" s="369"/>
      <c r="C9" s="369"/>
      <c r="D9" s="369"/>
      <c r="E9" s="369"/>
      <c r="F9" s="369"/>
      <c r="G9" s="369"/>
      <c r="H9" s="369"/>
      <c r="I9" s="369"/>
      <c r="J9" s="369"/>
      <c r="K9" s="369"/>
      <c r="L9" s="369"/>
      <c r="M9" s="369"/>
      <c r="N9" s="369"/>
      <c r="U9" s="169"/>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1" customFormat="1" ht="15" customHeight="1">
      <c r="A10" s="357">
        <f>'Mapa Final'!A10</f>
        <v>1</v>
      </c>
      <c r="B10" s="357" t="str">
        <f>'Mapa Final'!B10</f>
        <v>Inconsistencias en el reparto</v>
      </c>
      <c r="C10" s="357" t="str">
        <f>'Mapa Final'!C10</f>
        <v>Incumplimiento de las metas establecidas</v>
      </c>
      <c r="D10" s="357"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57" t="str">
        <f>'Mapa Final'!E10</f>
        <v>Falencia en la gestión, control y seguimiento del proceso de reparto</v>
      </c>
      <c r="F10" s="357" t="str">
        <f>'Mapa Final'!F10</f>
        <v>Posibilidad de incumplimiento de las metas establecidas debido  a repartos extemporáneos y/o asignaciones erradas en el mismo</v>
      </c>
      <c r="G10" s="357" t="str">
        <f>'Mapa Final'!G10</f>
        <v>Ejecución y Administración de Procesos</v>
      </c>
      <c r="H10" s="360" t="str">
        <f>'Mapa Final'!I10</f>
        <v>Media</v>
      </c>
      <c r="I10" s="360" t="str">
        <f>'Mapa Final'!L10</f>
        <v>Moderado</v>
      </c>
      <c r="J10" s="347" t="str">
        <f>'Mapa Final'!N10</f>
        <v>Moderado</v>
      </c>
      <c r="K10" s="350" t="str">
        <f>'Mapa Final'!AA10</f>
        <v>Baja</v>
      </c>
      <c r="L10" s="350" t="str">
        <f>'Mapa Final'!AE10</f>
        <v>Moderado</v>
      </c>
      <c r="M10" s="347" t="str">
        <f>'Mapa Final'!AG10</f>
        <v>Moderado</v>
      </c>
      <c r="N10" s="350" t="str">
        <f>'Mapa Final'!AH10</f>
        <v>Reducir(mitigar)</v>
      </c>
      <c r="O10" s="363" t="s">
        <v>511</v>
      </c>
      <c r="P10" s="356"/>
      <c r="Q10" s="356"/>
      <c r="R10" s="356" t="s">
        <v>678</v>
      </c>
      <c r="S10" s="341">
        <v>45017</v>
      </c>
      <c r="T10" s="341">
        <v>45107</v>
      </c>
      <c r="U10" s="344" t="s">
        <v>477</v>
      </c>
      <c r="V10" s="35"/>
      <c r="W10" s="363"/>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1" customFormat="1" ht="13.5" customHeight="1">
      <c r="A11" s="358"/>
      <c r="B11" s="358"/>
      <c r="C11" s="358"/>
      <c r="D11" s="358"/>
      <c r="E11" s="358"/>
      <c r="F11" s="358"/>
      <c r="G11" s="358"/>
      <c r="H11" s="361"/>
      <c r="I11" s="361"/>
      <c r="J11" s="348"/>
      <c r="K11" s="351"/>
      <c r="L11" s="351"/>
      <c r="M11" s="348"/>
      <c r="N11" s="351"/>
      <c r="O11" s="364"/>
      <c r="P11" s="342"/>
      <c r="Q11" s="342"/>
      <c r="R11" s="342"/>
      <c r="S11" s="342"/>
      <c r="T11" s="342"/>
      <c r="U11" s="345"/>
      <c r="V11" s="35"/>
      <c r="W11" s="364"/>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1" customFormat="1" ht="13.5" customHeight="1">
      <c r="A12" s="358"/>
      <c r="B12" s="358"/>
      <c r="C12" s="358"/>
      <c r="D12" s="358"/>
      <c r="E12" s="358"/>
      <c r="F12" s="358"/>
      <c r="G12" s="358"/>
      <c r="H12" s="361"/>
      <c r="I12" s="361"/>
      <c r="J12" s="348"/>
      <c r="K12" s="351"/>
      <c r="L12" s="351"/>
      <c r="M12" s="348"/>
      <c r="N12" s="351"/>
      <c r="O12" s="364"/>
      <c r="P12" s="342"/>
      <c r="Q12" s="342"/>
      <c r="R12" s="342"/>
      <c r="S12" s="342"/>
      <c r="T12" s="342"/>
      <c r="U12" s="345"/>
      <c r="V12" s="35"/>
      <c r="W12" s="364"/>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1" customFormat="1" ht="13.5" customHeight="1">
      <c r="A13" s="358"/>
      <c r="B13" s="358"/>
      <c r="C13" s="358"/>
      <c r="D13" s="358"/>
      <c r="E13" s="358"/>
      <c r="F13" s="358"/>
      <c r="G13" s="358"/>
      <c r="H13" s="361"/>
      <c r="I13" s="361"/>
      <c r="J13" s="348"/>
      <c r="K13" s="351"/>
      <c r="L13" s="351"/>
      <c r="M13" s="348"/>
      <c r="N13" s="351"/>
      <c r="O13" s="364"/>
      <c r="P13" s="342"/>
      <c r="Q13" s="342"/>
      <c r="R13" s="342"/>
      <c r="S13" s="342"/>
      <c r="T13" s="342"/>
      <c r="U13" s="345"/>
      <c r="V13" s="35"/>
      <c r="W13" s="364"/>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1" customFormat="1" ht="402.75" customHeight="1" thickBot="1">
      <c r="A14" s="359"/>
      <c r="B14" s="359"/>
      <c r="C14" s="359"/>
      <c r="D14" s="359"/>
      <c r="E14" s="359"/>
      <c r="F14" s="359"/>
      <c r="G14" s="359"/>
      <c r="H14" s="362"/>
      <c r="I14" s="362"/>
      <c r="J14" s="349"/>
      <c r="K14" s="352"/>
      <c r="L14" s="352"/>
      <c r="M14" s="349"/>
      <c r="N14" s="352"/>
      <c r="O14" s="365"/>
      <c r="P14" s="343"/>
      <c r="Q14" s="343"/>
      <c r="R14" s="343"/>
      <c r="S14" s="343"/>
      <c r="T14" s="343"/>
      <c r="U14" s="346"/>
      <c r="V14" s="35"/>
      <c r="W14" s="36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1" customFormat="1" ht="15" customHeight="1">
      <c r="A15" s="357">
        <f>'Mapa Final'!A15</f>
        <v>2</v>
      </c>
      <c r="B15" s="357" t="str">
        <f>'Mapa Final'!B15</f>
        <v>Error en las notificaciones judiicales</v>
      </c>
      <c r="C15" s="357" t="str">
        <f>'Mapa Final'!C15</f>
        <v>Incumplimiento de las metas establecidas</v>
      </c>
      <c r="D15" s="357"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57" t="str">
        <f>'Mapa Final'!E15</f>
        <v xml:space="preserve">Inadecuada comunicación de las notificaciones judiciales </v>
      </c>
      <c r="F15" s="357" t="str">
        <f>'Mapa Final'!F15</f>
        <v xml:space="preserve">Posibilidad de incumplimiento de las metas establecidas debido  a la inadecuada comunicación de las notificaciones judiciales </v>
      </c>
      <c r="G15" s="357" t="str">
        <f>'Mapa Final'!G15</f>
        <v>Ejecución y Administración de Procesos</v>
      </c>
      <c r="H15" s="360" t="str">
        <f>'Mapa Final'!I15</f>
        <v>Muy Alta</v>
      </c>
      <c r="I15" s="360" t="str">
        <f>'Mapa Final'!L15</f>
        <v>Mayor</v>
      </c>
      <c r="J15" s="347" t="str">
        <f>'Mapa Final'!N15</f>
        <v xml:space="preserve">Alto </v>
      </c>
      <c r="K15" s="350" t="str">
        <f>'Mapa Final'!AA15</f>
        <v>Baja</v>
      </c>
      <c r="L15" s="350" t="str">
        <f>'Mapa Final'!AE15</f>
        <v>Moderado</v>
      </c>
      <c r="M15" s="347" t="str">
        <f>'Mapa Final'!AG15</f>
        <v>Moderado</v>
      </c>
      <c r="N15" s="350" t="str">
        <f>'Mapa Final'!AH15</f>
        <v>Reducir(mitigar)</v>
      </c>
      <c r="O15" s="363" t="s">
        <v>509</v>
      </c>
      <c r="P15" s="356"/>
      <c r="Q15" s="356"/>
      <c r="R15" s="356" t="s">
        <v>678</v>
      </c>
      <c r="S15" s="341">
        <v>45017</v>
      </c>
      <c r="T15" s="341">
        <v>45107</v>
      </c>
      <c r="U15" s="344" t="s">
        <v>477</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1" customFormat="1" ht="13.5" customHeight="1">
      <c r="A16" s="358"/>
      <c r="B16" s="358"/>
      <c r="C16" s="358"/>
      <c r="D16" s="358"/>
      <c r="E16" s="358"/>
      <c r="F16" s="358"/>
      <c r="G16" s="358"/>
      <c r="H16" s="361"/>
      <c r="I16" s="361"/>
      <c r="J16" s="348"/>
      <c r="K16" s="351"/>
      <c r="L16" s="351"/>
      <c r="M16" s="348"/>
      <c r="N16" s="351"/>
      <c r="O16" s="364"/>
      <c r="P16" s="342"/>
      <c r="Q16" s="342"/>
      <c r="R16" s="342"/>
      <c r="S16" s="342"/>
      <c r="T16" s="342"/>
      <c r="U16" s="3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1" customFormat="1" ht="13.5" customHeight="1">
      <c r="A17" s="358"/>
      <c r="B17" s="358"/>
      <c r="C17" s="358"/>
      <c r="D17" s="358"/>
      <c r="E17" s="358"/>
      <c r="F17" s="358"/>
      <c r="G17" s="358"/>
      <c r="H17" s="361"/>
      <c r="I17" s="361"/>
      <c r="J17" s="348"/>
      <c r="K17" s="351"/>
      <c r="L17" s="351"/>
      <c r="M17" s="348"/>
      <c r="N17" s="351"/>
      <c r="O17" s="364"/>
      <c r="P17" s="342"/>
      <c r="Q17" s="342"/>
      <c r="R17" s="342"/>
      <c r="S17" s="342"/>
      <c r="T17" s="342"/>
      <c r="U17" s="3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1" customFormat="1" ht="13.5" customHeight="1">
      <c r="A18" s="358"/>
      <c r="B18" s="358"/>
      <c r="C18" s="358"/>
      <c r="D18" s="358"/>
      <c r="E18" s="358"/>
      <c r="F18" s="358"/>
      <c r="G18" s="358"/>
      <c r="H18" s="361"/>
      <c r="I18" s="361"/>
      <c r="J18" s="348"/>
      <c r="K18" s="351"/>
      <c r="L18" s="351"/>
      <c r="M18" s="348"/>
      <c r="N18" s="351"/>
      <c r="O18" s="364"/>
      <c r="P18" s="342"/>
      <c r="Q18" s="342"/>
      <c r="R18" s="342"/>
      <c r="S18" s="342"/>
      <c r="T18" s="342"/>
      <c r="U18" s="3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1" customFormat="1" ht="214.5" customHeight="1" thickBot="1">
      <c r="A19" s="359"/>
      <c r="B19" s="359"/>
      <c r="C19" s="359"/>
      <c r="D19" s="359"/>
      <c r="E19" s="359"/>
      <c r="F19" s="359"/>
      <c r="G19" s="359"/>
      <c r="H19" s="362"/>
      <c r="I19" s="362"/>
      <c r="J19" s="349"/>
      <c r="K19" s="352"/>
      <c r="L19" s="352"/>
      <c r="M19" s="349"/>
      <c r="N19" s="352"/>
      <c r="O19" s="365"/>
      <c r="P19" s="343"/>
      <c r="Q19" s="343"/>
      <c r="R19" s="343"/>
      <c r="S19" s="343"/>
      <c r="T19" s="343"/>
      <c r="U19" s="3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357">
        <f>'Mapa Final'!A20</f>
        <v>3</v>
      </c>
      <c r="B20" s="357" t="str">
        <f>'Mapa Final'!B20</f>
        <v>No realización de las Audiencias Programadas</v>
      </c>
      <c r="C20" s="357" t="str">
        <f>'Mapa Final'!C20</f>
        <v>Incumplimiento de las metas establecidas</v>
      </c>
      <c r="D20" s="357"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57" t="str">
        <f>'Mapa Final'!E20</f>
        <v>Incumplimiento en la realización de las audiencias programadas</v>
      </c>
      <c r="F20" s="357" t="str">
        <f>'Mapa Final'!F20</f>
        <v>Posibilidad de vulneración de los derechos fundamentales de los ciudadanos  debido al Incumplimiento en la realización de las audiencias programadas</v>
      </c>
      <c r="G20" s="357" t="str">
        <f>'Mapa Final'!G20</f>
        <v>Usuarios, productos y prácticas organizacionales</v>
      </c>
      <c r="H20" s="360" t="str">
        <f>'Mapa Final'!I20</f>
        <v>Alta</v>
      </c>
      <c r="I20" s="360" t="str">
        <f>'Mapa Final'!L20</f>
        <v>Mayor</v>
      </c>
      <c r="J20" s="347" t="str">
        <f>'Mapa Final'!N20</f>
        <v xml:space="preserve">Alto </v>
      </c>
      <c r="K20" s="350" t="str">
        <f>'Mapa Final'!AA20</f>
        <v>Media</v>
      </c>
      <c r="L20" s="350" t="str">
        <f>'Mapa Final'!AE20</f>
        <v>Mayor</v>
      </c>
      <c r="M20" s="347" t="str">
        <f>'Mapa Final'!AG20</f>
        <v xml:space="preserve">Alto </v>
      </c>
      <c r="N20" s="350" t="str">
        <f>'Mapa Final'!AH20</f>
        <v>Reducir(mitigar)</v>
      </c>
      <c r="O20" s="363" t="s">
        <v>507</v>
      </c>
      <c r="P20" s="356"/>
      <c r="Q20" s="356"/>
      <c r="R20" s="356" t="s">
        <v>678</v>
      </c>
      <c r="S20" s="341">
        <v>45017</v>
      </c>
      <c r="T20" s="341">
        <v>45107</v>
      </c>
      <c r="U20" s="344" t="s">
        <v>508</v>
      </c>
      <c r="V20" s="35"/>
      <c r="W20" s="35"/>
    </row>
    <row r="21" spans="1:177">
      <c r="A21" s="358"/>
      <c r="B21" s="358"/>
      <c r="C21" s="358"/>
      <c r="D21" s="358"/>
      <c r="E21" s="358"/>
      <c r="F21" s="358"/>
      <c r="G21" s="358"/>
      <c r="H21" s="361"/>
      <c r="I21" s="361"/>
      <c r="J21" s="348"/>
      <c r="K21" s="351"/>
      <c r="L21" s="351"/>
      <c r="M21" s="348"/>
      <c r="N21" s="351"/>
      <c r="O21" s="364"/>
      <c r="P21" s="342"/>
      <c r="Q21" s="342"/>
      <c r="R21" s="342"/>
      <c r="S21" s="342"/>
      <c r="T21" s="342"/>
      <c r="U21" s="366"/>
      <c r="V21" s="35"/>
      <c r="W21" s="35"/>
    </row>
    <row r="22" spans="1:177">
      <c r="A22" s="358"/>
      <c r="B22" s="358"/>
      <c r="C22" s="358"/>
      <c r="D22" s="358"/>
      <c r="E22" s="358"/>
      <c r="F22" s="358"/>
      <c r="G22" s="358"/>
      <c r="H22" s="361"/>
      <c r="I22" s="361"/>
      <c r="J22" s="348"/>
      <c r="K22" s="351"/>
      <c r="L22" s="351"/>
      <c r="M22" s="348"/>
      <c r="N22" s="351"/>
      <c r="O22" s="364"/>
      <c r="P22" s="342"/>
      <c r="Q22" s="342"/>
      <c r="R22" s="342"/>
      <c r="S22" s="342"/>
      <c r="T22" s="342"/>
      <c r="U22" s="366"/>
      <c r="V22" s="35"/>
      <c r="W22" s="35"/>
    </row>
    <row r="23" spans="1:177">
      <c r="A23" s="358"/>
      <c r="B23" s="358"/>
      <c r="C23" s="358"/>
      <c r="D23" s="358"/>
      <c r="E23" s="358"/>
      <c r="F23" s="358"/>
      <c r="G23" s="358"/>
      <c r="H23" s="361"/>
      <c r="I23" s="361"/>
      <c r="J23" s="348"/>
      <c r="K23" s="351"/>
      <c r="L23" s="351"/>
      <c r="M23" s="348"/>
      <c r="N23" s="351"/>
      <c r="O23" s="364"/>
      <c r="P23" s="342"/>
      <c r="Q23" s="342"/>
      <c r="R23" s="342"/>
      <c r="S23" s="342"/>
      <c r="T23" s="342"/>
      <c r="U23" s="366"/>
      <c r="V23" s="35"/>
      <c r="W23" s="35"/>
    </row>
    <row r="24" spans="1:177" ht="307.5" customHeight="1" thickBot="1">
      <c r="A24" s="359"/>
      <c r="B24" s="359"/>
      <c r="C24" s="359"/>
      <c r="D24" s="359"/>
      <c r="E24" s="359"/>
      <c r="F24" s="359"/>
      <c r="G24" s="359"/>
      <c r="H24" s="362"/>
      <c r="I24" s="362"/>
      <c r="J24" s="349"/>
      <c r="K24" s="352"/>
      <c r="L24" s="352"/>
      <c r="M24" s="349"/>
      <c r="N24" s="352"/>
      <c r="O24" s="365"/>
      <c r="P24" s="343"/>
      <c r="Q24" s="343"/>
      <c r="R24" s="343"/>
      <c r="S24" s="343"/>
      <c r="T24" s="343"/>
      <c r="U24" s="367"/>
      <c r="V24" s="35"/>
      <c r="W24" s="35"/>
    </row>
    <row r="25" spans="1:177" ht="15" customHeight="1">
      <c r="A25" s="357">
        <f>'Mapa Final'!A25</f>
        <v>4</v>
      </c>
      <c r="B25" s="357" t="str">
        <f>'Mapa Final'!B25</f>
        <v>No realización de los Seguimientos a las Sanciones</v>
      </c>
      <c r="C25" s="357" t="str">
        <f>'Mapa Final'!C25</f>
        <v>Incumplimiento de las metas establecidas</v>
      </c>
      <c r="D25" s="357"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57" t="str">
        <f>'Mapa Final'!E25</f>
        <v>Inadecuada realización de los seguimientos a las sanciones</v>
      </c>
      <c r="F25" s="357" t="str">
        <f>'Mapa Final'!F25</f>
        <v>Posibilidad de incumplimiento de las metas establecidas debido al inadecuado seguimientos de las sanciones</v>
      </c>
      <c r="G25" s="357" t="str">
        <f>'Mapa Final'!G25</f>
        <v>Ejecución y Administración de Procesos</v>
      </c>
      <c r="H25" s="360" t="str">
        <f>'Mapa Final'!I25</f>
        <v>Media</v>
      </c>
      <c r="I25" s="360" t="str">
        <f>'Mapa Final'!L25</f>
        <v>Menor</v>
      </c>
      <c r="J25" s="347" t="str">
        <f>'Mapa Final'!N25</f>
        <v>Moderado</v>
      </c>
      <c r="K25" s="350" t="str">
        <f>'Mapa Final'!AA25</f>
        <v>Baja</v>
      </c>
      <c r="L25" s="350" t="str">
        <f>'Mapa Final'!AE25</f>
        <v>Moderado</v>
      </c>
      <c r="M25" s="347" t="str">
        <f>'Mapa Final'!AG25</f>
        <v>Moderado</v>
      </c>
      <c r="N25" s="350" t="str">
        <f>'Mapa Final'!AH25</f>
        <v>Aceptar</v>
      </c>
      <c r="O25" s="363" t="s">
        <v>510</v>
      </c>
      <c r="P25" s="356"/>
      <c r="Q25" s="356"/>
      <c r="R25" s="356" t="s">
        <v>678</v>
      </c>
      <c r="S25" s="341">
        <v>45017</v>
      </c>
      <c r="T25" s="341">
        <v>45107</v>
      </c>
      <c r="U25" s="344" t="s">
        <v>477</v>
      </c>
    </row>
    <row r="26" spans="1:177">
      <c r="A26" s="358"/>
      <c r="B26" s="358"/>
      <c r="C26" s="358"/>
      <c r="D26" s="358"/>
      <c r="E26" s="358"/>
      <c r="F26" s="358"/>
      <c r="G26" s="358"/>
      <c r="H26" s="361"/>
      <c r="I26" s="361"/>
      <c r="J26" s="348"/>
      <c r="K26" s="351"/>
      <c r="L26" s="351"/>
      <c r="M26" s="348"/>
      <c r="N26" s="351"/>
      <c r="O26" s="364"/>
      <c r="P26" s="342"/>
      <c r="Q26" s="342"/>
      <c r="R26" s="342"/>
      <c r="S26" s="342"/>
      <c r="T26" s="342"/>
      <c r="U26" s="345"/>
    </row>
    <row r="27" spans="1:177">
      <c r="A27" s="358"/>
      <c r="B27" s="358"/>
      <c r="C27" s="358"/>
      <c r="D27" s="358"/>
      <c r="E27" s="358"/>
      <c r="F27" s="358"/>
      <c r="G27" s="358"/>
      <c r="H27" s="361"/>
      <c r="I27" s="361"/>
      <c r="J27" s="348"/>
      <c r="K27" s="351"/>
      <c r="L27" s="351"/>
      <c r="M27" s="348"/>
      <c r="N27" s="351"/>
      <c r="O27" s="364"/>
      <c r="P27" s="342"/>
      <c r="Q27" s="342"/>
      <c r="R27" s="342"/>
      <c r="S27" s="342"/>
      <c r="T27" s="342"/>
      <c r="U27" s="345"/>
    </row>
    <row r="28" spans="1:177">
      <c r="A28" s="358"/>
      <c r="B28" s="358"/>
      <c r="C28" s="358"/>
      <c r="D28" s="358"/>
      <c r="E28" s="358"/>
      <c r="F28" s="358"/>
      <c r="G28" s="358"/>
      <c r="H28" s="361"/>
      <c r="I28" s="361"/>
      <c r="J28" s="348"/>
      <c r="K28" s="351"/>
      <c r="L28" s="351"/>
      <c r="M28" s="348"/>
      <c r="N28" s="351"/>
      <c r="O28" s="364"/>
      <c r="P28" s="342"/>
      <c r="Q28" s="342"/>
      <c r="R28" s="342"/>
      <c r="S28" s="342"/>
      <c r="T28" s="342"/>
      <c r="U28" s="345"/>
    </row>
    <row r="29" spans="1:177" ht="254.25" customHeight="1" thickBot="1">
      <c r="A29" s="359"/>
      <c r="B29" s="359"/>
      <c r="C29" s="359"/>
      <c r="D29" s="359"/>
      <c r="E29" s="359"/>
      <c r="F29" s="359"/>
      <c r="G29" s="359"/>
      <c r="H29" s="362"/>
      <c r="I29" s="362"/>
      <c r="J29" s="349"/>
      <c r="K29" s="352"/>
      <c r="L29" s="352"/>
      <c r="M29" s="349"/>
      <c r="N29" s="352"/>
      <c r="O29" s="365"/>
      <c r="P29" s="343"/>
      <c r="Q29" s="343"/>
      <c r="R29" s="343"/>
      <c r="S29" s="343"/>
      <c r="T29" s="343"/>
      <c r="U29" s="346"/>
    </row>
    <row r="30" spans="1:177" ht="15" customHeight="1">
      <c r="A30" s="357">
        <f>'Mapa Final'!A30</f>
        <v>5</v>
      </c>
      <c r="B30" s="357" t="str">
        <f>'Mapa Final'!B30</f>
        <v xml:space="preserve">Inexactitud en el registro de la gestion de los procesos misionales y actuaciones administrativa </v>
      </c>
      <c r="C30" s="357" t="str">
        <f>'Mapa Final'!C30</f>
        <v>Incumplimiento de las metas establecidas</v>
      </c>
      <c r="D30" s="357"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57" t="str">
        <f>'Mapa Final'!E30</f>
        <v xml:space="preserve">Inadecuado registro de la gestion de los procesos misionales y actuaciones administrativa </v>
      </c>
      <c r="F30" s="357" t="str">
        <f>'Mapa Final'!F30</f>
        <v xml:space="preserve">Posibilidad de incumplimiento de las metas establecidas debido al  inadecuado registro de la gestion de los procesos misionales y actuaciones administrativa </v>
      </c>
      <c r="G30" s="357" t="str">
        <f>'Mapa Final'!G30</f>
        <v>Usuarios, productos y prácticas organizacionales</v>
      </c>
      <c r="H30" s="360" t="str">
        <f>'Mapa Final'!I30</f>
        <v>Alta</v>
      </c>
      <c r="I30" s="360" t="str">
        <f>'Mapa Final'!L30</f>
        <v>Menor</v>
      </c>
      <c r="J30" s="347" t="str">
        <f>'Mapa Final'!N30</f>
        <v>Moderado</v>
      </c>
      <c r="K30" s="350" t="str">
        <f>'Mapa Final'!AA30</f>
        <v>Media</v>
      </c>
      <c r="L30" s="350" t="str">
        <f>'Mapa Final'!AE30</f>
        <v>Menor</v>
      </c>
      <c r="M30" s="347" t="str">
        <f>'Mapa Final'!AG30</f>
        <v>Moderado</v>
      </c>
      <c r="N30" s="350" t="str">
        <f>'Mapa Final'!AH30</f>
        <v>Aceptar</v>
      </c>
      <c r="O30" s="353" t="s">
        <v>512</v>
      </c>
      <c r="P30" s="356"/>
      <c r="Q30" s="356"/>
      <c r="R30" s="356" t="s">
        <v>678</v>
      </c>
      <c r="S30" s="341">
        <v>45017</v>
      </c>
      <c r="T30" s="341">
        <v>45107</v>
      </c>
      <c r="U30" s="344" t="s">
        <v>508</v>
      </c>
    </row>
    <row r="31" spans="1:177">
      <c r="A31" s="358"/>
      <c r="B31" s="358"/>
      <c r="C31" s="358"/>
      <c r="D31" s="358"/>
      <c r="E31" s="358"/>
      <c r="F31" s="358"/>
      <c r="G31" s="358"/>
      <c r="H31" s="361"/>
      <c r="I31" s="361"/>
      <c r="J31" s="348"/>
      <c r="K31" s="351"/>
      <c r="L31" s="351"/>
      <c r="M31" s="348"/>
      <c r="N31" s="351"/>
      <c r="O31" s="354"/>
      <c r="P31" s="342"/>
      <c r="Q31" s="342"/>
      <c r="R31" s="342"/>
      <c r="S31" s="342"/>
      <c r="T31" s="342"/>
      <c r="U31" s="345"/>
    </row>
    <row r="32" spans="1:177">
      <c r="A32" s="358"/>
      <c r="B32" s="358"/>
      <c r="C32" s="358"/>
      <c r="D32" s="358"/>
      <c r="E32" s="358"/>
      <c r="F32" s="358"/>
      <c r="G32" s="358"/>
      <c r="H32" s="361"/>
      <c r="I32" s="361"/>
      <c r="J32" s="348"/>
      <c r="K32" s="351"/>
      <c r="L32" s="351"/>
      <c r="M32" s="348"/>
      <c r="N32" s="351"/>
      <c r="O32" s="354"/>
      <c r="P32" s="342"/>
      <c r="Q32" s="342"/>
      <c r="R32" s="342"/>
      <c r="S32" s="342"/>
      <c r="T32" s="342"/>
      <c r="U32" s="345"/>
    </row>
    <row r="33" spans="1:21">
      <c r="A33" s="358"/>
      <c r="B33" s="358"/>
      <c r="C33" s="358"/>
      <c r="D33" s="358"/>
      <c r="E33" s="358"/>
      <c r="F33" s="358"/>
      <c r="G33" s="358"/>
      <c r="H33" s="361"/>
      <c r="I33" s="361"/>
      <c r="J33" s="348"/>
      <c r="K33" s="351"/>
      <c r="L33" s="351"/>
      <c r="M33" s="348"/>
      <c r="N33" s="351"/>
      <c r="O33" s="354"/>
      <c r="P33" s="342"/>
      <c r="Q33" s="342"/>
      <c r="R33" s="342"/>
      <c r="S33" s="342"/>
      <c r="T33" s="342"/>
      <c r="U33" s="345"/>
    </row>
    <row r="34" spans="1:21" ht="230.25" customHeight="1" thickBot="1">
      <c r="A34" s="359"/>
      <c r="B34" s="359"/>
      <c r="C34" s="359"/>
      <c r="D34" s="359"/>
      <c r="E34" s="359"/>
      <c r="F34" s="359"/>
      <c r="G34" s="359"/>
      <c r="H34" s="362"/>
      <c r="I34" s="362"/>
      <c r="J34" s="349"/>
      <c r="K34" s="352"/>
      <c r="L34" s="352"/>
      <c r="M34" s="349"/>
      <c r="N34" s="352"/>
      <c r="O34" s="355"/>
      <c r="P34" s="343"/>
      <c r="Q34" s="343"/>
      <c r="R34" s="343"/>
      <c r="S34" s="343"/>
      <c r="T34" s="343"/>
      <c r="U34" s="346"/>
    </row>
    <row r="35" spans="1:21" ht="15" customHeight="1">
      <c r="A35" s="357">
        <f>'Mapa Final'!A35</f>
        <v>6</v>
      </c>
      <c r="B35" s="357" t="str">
        <f>'Mapa Final'!B35</f>
        <v>Vencimiento de Términos</v>
      </c>
      <c r="C35" s="357" t="str">
        <f>'Mapa Final'!C35</f>
        <v>Vulneración de los derechos fundamentales de los ciudadanos</v>
      </c>
      <c r="D35" s="357"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57" t="str">
        <f>'Mapa Final'!E35</f>
        <v xml:space="preserve"> Actuaciones procesales después del vencimiento de los términos legales  </v>
      </c>
      <c r="F35" s="357" t="str">
        <f>'Mapa Final'!F35</f>
        <v xml:space="preserve">Posibilidad de vulneración de los derechos fundamentales de los ciudadanos  debido a las  actuaciones procesales después del vencimiento de los términos legales  </v>
      </c>
      <c r="G35" s="357" t="str">
        <f>'Mapa Final'!G35</f>
        <v>Usuarios, productos y prácticas organizacionales</v>
      </c>
      <c r="H35" s="360" t="str">
        <f>'Mapa Final'!I35</f>
        <v>Alta</v>
      </c>
      <c r="I35" s="360" t="str">
        <f>'Mapa Final'!L35</f>
        <v>Mayor</v>
      </c>
      <c r="J35" s="347" t="str">
        <f>'Mapa Final'!N35</f>
        <v xml:space="preserve">Alto </v>
      </c>
      <c r="K35" s="350" t="str">
        <f>'Mapa Final'!AA35</f>
        <v>Media</v>
      </c>
      <c r="L35" s="350" t="str">
        <f>'Mapa Final'!AE35</f>
        <v>Menor</v>
      </c>
      <c r="M35" s="347" t="str">
        <f>'Mapa Final'!AG35</f>
        <v>Moderado</v>
      </c>
      <c r="N35" s="350" t="str">
        <f>'Mapa Final'!AH35</f>
        <v>Reducir(mitigar)</v>
      </c>
      <c r="O35" s="353" t="s">
        <v>513</v>
      </c>
      <c r="P35" s="356"/>
      <c r="Q35" s="356"/>
      <c r="R35" s="356" t="s">
        <v>678</v>
      </c>
      <c r="S35" s="341">
        <v>45017</v>
      </c>
      <c r="T35" s="341">
        <v>45107</v>
      </c>
      <c r="U35" s="344" t="s">
        <v>508</v>
      </c>
    </row>
    <row r="36" spans="1:21">
      <c r="A36" s="358"/>
      <c r="B36" s="358"/>
      <c r="C36" s="358"/>
      <c r="D36" s="358"/>
      <c r="E36" s="358"/>
      <c r="F36" s="358"/>
      <c r="G36" s="358"/>
      <c r="H36" s="361"/>
      <c r="I36" s="361"/>
      <c r="J36" s="348"/>
      <c r="K36" s="351"/>
      <c r="L36" s="351"/>
      <c r="M36" s="348"/>
      <c r="N36" s="351"/>
      <c r="O36" s="354"/>
      <c r="P36" s="342"/>
      <c r="Q36" s="342"/>
      <c r="R36" s="342"/>
      <c r="S36" s="342"/>
      <c r="T36" s="342"/>
      <c r="U36" s="345"/>
    </row>
    <row r="37" spans="1:21">
      <c r="A37" s="358"/>
      <c r="B37" s="358"/>
      <c r="C37" s="358"/>
      <c r="D37" s="358"/>
      <c r="E37" s="358"/>
      <c r="F37" s="358"/>
      <c r="G37" s="358"/>
      <c r="H37" s="361"/>
      <c r="I37" s="361"/>
      <c r="J37" s="348"/>
      <c r="K37" s="351"/>
      <c r="L37" s="351"/>
      <c r="M37" s="348"/>
      <c r="N37" s="351"/>
      <c r="O37" s="354"/>
      <c r="P37" s="342"/>
      <c r="Q37" s="342"/>
      <c r="R37" s="342"/>
      <c r="S37" s="342"/>
      <c r="T37" s="342"/>
      <c r="U37" s="345"/>
    </row>
    <row r="38" spans="1:21">
      <c r="A38" s="358"/>
      <c r="B38" s="358"/>
      <c r="C38" s="358"/>
      <c r="D38" s="358"/>
      <c r="E38" s="358"/>
      <c r="F38" s="358"/>
      <c r="G38" s="358"/>
      <c r="H38" s="361"/>
      <c r="I38" s="361"/>
      <c r="J38" s="348"/>
      <c r="K38" s="351"/>
      <c r="L38" s="351"/>
      <c r="M38" s="348"/>
      <c r="N38" s="351"/>
      <c r="O38" s="354"/>
      <c r="P38" s="342"/>
      <c r="Q38" s="342"/>
      <c r="R38" s="342"/>
      <c r="S38" s="342"/>
      <c r="T38" s="342"/>
      <c r="U38" s="345"/>
    </row>
    <row r="39" spans="1:21" ht="234.75" customHeight="1" thickBot="1">
      <c r="A39" s="359"/>
      <c r="B39" s="359"/>
      <c r="C39" s="359"/>
      <c r="D39" s="359"/>
      <c r="E39" s="359"/>
      <c r="F39" s="359"/>
      <c r="G39" s="359"/>
      <c r="H39" s="362"/>
      <c r="I39" s="362"/>
      <c r="J39" s="349"/>
      <c r="K39" s="352"/>
      <c r="L39" s="352"/>
      <c r="M39" s="349"/>
      <c r="N39" s="352"/>
      <c r="O39" s="355"/>
      <c r="P39" s="343"/>
      <c r="Q39" s="343"/>
      <c r="R39" s="343"/>
      <c r="S39" s="343"/>
      <c r="T39" s="343"/>
      <c r="U39" s="346"/>
    </row>
    <row r="40" spans="1:21" ht="15" customHeight="1">
      <c r="A40" s="357">
        <f>'Mapa Final'!A40</f>
        <v>7</v>
      </c>
      <c r="B40" s="357" t="str">
        <f>'Mapa Final'!B40</f>
        <v>Pérdida de documentos</v>
      </c>
      <c r="C40" s="357" t="str">
        <f>'Mapa Final'!C40</f>
        <v>Afectación en la Prestación del Servicio de Justicia</v>
      </c>
      <c r="D40" s="357"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57" t="str">
        <f>'Mapa Final'!E40</f>
        <v>Extravío de documentos temporal o definitivo de los procesos judiciales</v>
      </c>
      <c r="F40" s="357" t="str">
        <f>'Mapa Final'!F40</f>
        <v>Posibilidad de la afectación en la Prestación del Servicio de Justicia debido al extravío de documentos temporal o definitivo de los procesos judiciales</v>
      </c>
      <c r="G40" s="357" t="str">
        <f>'Mapa Final'!G40</f>
        <v>Usuarios, productos y prácticas organizacionales</v>
      </c>
      <c r="H40" s="360" t="str">
        <f>'Mapa Final'!I40</f>
        <v>Muy Alta</v>
      </c>
      <c r="I40" s="360" t="str">
        <f>'Mapa Final'!L40</f>
        <v>Mayor</v>
      </c>
      <c r="J40" s="347" t="str">
        <f>'Mapa Final'!N40</f>
        <v xml:space="preserve">Alto </v>
      </c>
      <c r="K40" s="350" t="str">
        <f>'Mapa Final'!AA40</f>
        <v>Media</v>
      </c>
      <c r="L40" s="350" t="str">
        <f>'Mapa Final'!AE40</f>
        <v>Mayor</v>
      </c>
      <c r="M40" s="347" t="str">
        <f>'Mapa Final'!AG40</f>
        <v xml:space="preserve">Alto </v>
      </c>
      <c r="N40" s="350" t="str">
        <f>'Mapa Final'!AH40</f>
        <v>Reducir(mitigar)</v>
      </c>
      <c r="O40" s="353" t="s">
        <v>514</v>
      </c>
      <c r="P40" s="356"/>
      <c r="Q40" s="356"/>
      <c r="R40" s="356" t="s">
        <v>678</v>
      </c>
      <c r="S40" s="341">
        <v>45017</v>
      </c>
      <c r="T40" s="341">
        <v>45107</v>
      </c>
      <c r="U40" s="344" t="s">
        <v>477</v>
      </c>
    </row>
    <row r="41" spans="1:21">
      <c r="A41" s="358"/>
      <c r="B41" s="358"/>
      <c r="C41" s="358"/>
      <c r="D41" s="358"/>
      <c r="E41" s="358"/>
      <c r="F41" s="358"/>
      <c r="G41" s="358"/>
      <c r="H41" s="361"/>
      <c r="I41" s="361"/>
      <c r="J41" s="348"/>
      <c r="K41" s="351"/>
      <c r="L41" s="351"/>
      <c r="M41" s="348"/>
      <c r="N41" s="351"/>
      <c r="O41" s="354"/>
      <c r="P41" s="342"/>
      <c r="Q41" s="342"/>
      <c r="R41" s="342"/>
      <c r="S41" s="342"/>
      <c r="T41" s="342"/>
      <c r="U41" s="345"/>
    </row>
    <row r="42" spans="1:21">
      <c r="A42" s="358"/>
      <c r="B42" s="358"/>
      <c r="C42" s="358"/>
      <c r="D42" s="358"/>
      <c r="E42" s="358"/>
      <c r="F42" s="358"/>
      <c r="G42" s="358"/>
      <c r="H42" s="361"/>
      <c r="I42" s="361"/>
      <c r="J42" s="348"/>
      <c r="K42" s="351"/>
      <c r="L42" s="351"/>
      <c r="M42" s="348"/>
      <c r="N42" s="351"/>
      <c r="O42" s="354"/>
      <c r="P42" s="342"/>
      <c r="Q42" s="342"/>
      <c r="R42" s="342"/>
      <c r="S42" s="342"/>
      <c r="T42" s="342"/>
      <c r="U42" s="345"/>
    </row>
    <row r="43" spans="1:21">
      <c r="A43" s="358"/>
      <c r="B43" s="358"/>
      <c r="C43" s="358"/>
      <c r="D43" s="358"/>
      <c r="E43" s="358"/>
      <c r="F43" s="358"/>
      <c r="G43" s="358"/>
      <c r="H43" s="361"/>
      <c r="I43" s="361"/>
      <c r="J43" s="348"/>
      <c r="K43" s="351"/>
      <c r="L43" s="351"/>
      <c r="M43" s="348"/>
      <c r="N43" s="351"/>
      <c r="O43" s="354"/>
      <c r="P43" s="342"/>
      <c r="Q43" s="342"/>
      <c r="R43" s="342"/>
      <c r="S43" s="342"/>
      <c r="T43" s="342"/>
      <c r="U43" s="345"/>
    </row>
    <row r="44" spans="1:21" ht="194.25" customHeight="1" thickBot="1">
      <c r="A44" s="359"/>
      <c r="B44" s="359"/>
      <c r="C44" s="359"/>
      <c r="D44" s="359"/>
      <c r="E44" s="359"/>
      <c r="F44" s="359"/>
      <c r="G44" s="359"/>
      <c r="H44" s="362"/>
      <c r="I44" s="362"/>
      <c r="J44" s="349"/>
      <c r="K44" s="352"/>
      <c r="L44" s="352"/>
      <c r="M44" s="349"/>
      <c r="N44" s="352"/>
      <c r="O44" s="355"/>
      <c r="P44" s="343"/>
      <c r="Q44" s="343"/>
      <c r="R44" s="343"/>
      <c r="S44" s="343"/>
      <c r="T44" s="343"/>
      <c r="U44" s="346"/>
    </row>
    <row r="45" spans="1:21" ht="15" customHeight="1">
      <c r="A45" s="357">
        <f>'Mapa Final'!A45</f>
        <v>8</v>
      </c>
      <c r="B45" s="357" t="str">
        <f>'Mapa Final'!B45</f>
        <v>Corrupción</v>
      </c>
      <c r="C45" s="357" t="str">
        <f>'Mapa Final'!C45</f>
        <v>Reputacional (Corrupción)</v>
      </c>
      <c r="D45" s="35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57" t="str">
        <f>'Mapa Final'!E45</f>
        <v xml:space="preserve">Carencia en transparencia, etica y valores . </v>
      </c>
      <c r="F45" s="357" t="str">
        <f>'Mapa Final'!F45</f>
        <v xml:space="preserve">Posibilidad de actos indebidos de  los servidores judiciales debido a  la carencia en transparencia, etica y valores </v>
      </c>
      <c r="G45" s="357" t="str">
        <f>'Mapa Final'!G45</f>
        <v>Fraude Interno</v>
      </c>
      <c r="H45" s="360" t="str">
        <f>'Mapa Final'!I45</f>
        <v>Muy Alta</v>
      </c>
      <c r="I45" s="360" t="str">
        <f>'Mapa Final'!L45</f>
        <v>Mayor</v>
      </c>
      <c r="J45" s="347" t="str">
        <f>'Mapa Final'!N45</f>
        <v xml:space="preserve">Alto </v>
      </c>
      <c r="K45" s="350" t="str">
        <f>'Mapa Final'!AA45</f>
        <v>Media</v>
      </c>
      <c r="L45" s="350" t="str">
        <f>'Mapa Final'!AE45</f>
        <v>Mayor</v>
      </c>
      <c r="M45" s="347" t="str">
        <f>'Mapa Final'!AG45</f>
        <v xml:space="preserve">Alto </v>
      </c>
      <c r="N45" s="350" t="str">
        <f>'Mapa Final'!AH45</f>
        <v>Reducir(mitigar)</v>
      </c>
      <c r="O45" s="353" t="s">
        <v>515</v>
      </c>
      <c r="P45" s="356"/>
      <c r="Q45" s="356"/>
      <c r="R45" s="356" t="s">
        <v>678</v>
      </c>
      <c r="S45" s="341">
        <v>45017</v>
      </c>
      <c r="T45" s="341">
        <v>45107</v>
      </c>
      <c r="U45" s="344" t="s">
        <v>477</v>
      </c>
    </row>
    <row r="46" spans="1:21">
      <c r="A46" s="358"/>
      <c r="B46" s="358"/>
      <c r="C46" s="358"/>
      <c r="D46" s="358"/>
      <c r="E46" s="358"/>
      <c r="F46" s="358"/>
      <c r="G46" s="358"/>
      <c r="H46" s="361"/>
      <c r="I46" s="361"/>
      <c r="J46" s="348"/>
      <c r="K46" s="351"/>
      <c r="L46" s="351"/>
      <c r="M46" s="348"/>
      <c r="N46" s="351"/>
      <c r="O46" s="354"/>
      <c r="P46" s="342"/>
      <c r="Q46" s="342"/>
      <c r="R46" s="342"/>
      <c r="S46" s="342"/>
      <c r="T46" s="342"/>
      <c r="U46" s="345"/>
    </row>
    <row r="47" spans="1:21">
      <c r="A47" s="358"/>
      <c r="B47" s="358"/>
      <c r="C47" s="358"/>
      <c r="D47" s="358"/>
      <c r="E47" s="358"/>
      <c r="F47" s="358"/>
      <c r="G47" s="358"/>
      <c r="H47" s="361"/>
      <c r="I47" s="361"/>
      <c r="J47" s="348"/>
      <c r="K47" s="351"/>
      <c r="L47" s="351"/>
      <c r="M47" s="348"/>
      <c r="N47" s="351"/>
      <c r="O47" s="354"/>
      <c r="P47" s="342"/>
      <c r="Q47" s="342"/>
      <c r="R47" s="342"/>
      <c r="S47" s="342"/>
      <c r="T47" s="342"/>
      <c r="U47" s="345"/>
    </row>
    <row r="48" spans="1:21">
      <c r="A48" s="358"/>
      <c r="B48" s="358"/>
      <c r="C48" s="358"/>
      <c r="D48" s="358"/>
      <c r="E48" s="358"/>
      <c r="F48" s="358"/>
      <c r="G48" s="358"/>
      <c r="H48" s="361"/>
      <c r="I48" s="361"/>
      <c r="J48" s="348"/>
      <c r="K48" s="351"/>
      <c r="L48" s="351"/>
      <c r="M48" s="348"/>
      <c r="N48" s="351"/>
      <c r="O48" s="354"/>
      <c r="P48" s="342"/>
      <c r="Q48" s="342"/>
      <c r="R48" s="342"/>
      <c r="S48" s="342"/>
      <c r="T48" s="342"/>
      <c r="U48" s="345"/>
    </row>
    <row r="49" spans="1:21" ht="240.75" customHeight="1" thickBot="1">
      <c r="A49" s="359"/>
      <c r="B49" s="359"/>
      <c r="C49" s="359"/>
      <c r="D49" s="359"/>
      <c r="E49" s="359"/>
      <c r="F49" s="359"/>
      <c r="G49" s="359"/>
      <c r="H49" s="362"/>
      <c r="I49" s="362"/>
      <c r="J49" s="349"/>
      <c r="K49" s="352"/>
      <c r="L49" s="352"/>
      <c r="M49" s="349"/>
      <c r="N49" s="352"/>
      <c r="O49" s="355"/>
      <c r="P49" s="343"/>
      <c r="Q49" s="343"/>
      <c r="R49" s="343"/>
      <c r="S49" s="343"/>
      <c r="T49" s="343"/>
      <c r="U49" s="346"/>
    </row>
    <row r="50" spans="1:21" ht="15" customHeight="1">
      <c r="A50" s="357">
        <f>'Mapa Final'!A50</f>
        <v>9</v>
      </c>
      <c r="B50" s="357" t="str">
        <f>'Mapa Final'!B50</f>
        <v>Interrupción o demora en el Servicio Público de Administrar  Justicia</v>
      </c>
      <c r="C50" s="357" t="str">
        <f>'Mapa Final'!C50</f>
        <v>Afectación en la Prestación del Servicio de Justicia</v>
      </c>
      <c r="D50" s="357" t="str">
        <f>'Mapa Final'!D50</f>
        <v>1. Paro por sindicato
2. Huelgas, protestas ciudadana
3. Disturbios o hechos violentos
4.Pandemia
5.Emergencias Ambientales</v>
      </c>
      <c r="E50" s="357" t="str">
        <f>'Mapa Final'!E50</f>
        <v>Suceso de fuerza mayor que imposibilitan la gestión judicial</v>
      </c>
      <c r="F50" s="357" t="str">
        <f>'Mapa Final'!F50</f>
        <v>Posibilidad de  afectación en la Prestación del Servicio de Justicia debido a un suceso de fuerza mayor que imposibilita la gestión judicial</v>
      </c>
      <c r="G50" s="357" t="str">
        <f>'Mapa Final'!G50</f>
        <v>Usuarios, productos y prácticas organizacionales</v>
      </c>
      <c r="H50" s="360" t="str">
        <f>'Mapa Final'!I50</f>
        <v>Media</v>
      </c>
      <c r="I50" s="360" t="str">
        <f>'Mapa Final'!L50</f>
        <v>Moderado</v>
      </c>
      <c r="J50" s="347" t="str">
        <f>'Mapa Final'!N50</f>
        <v>Moderado</v>
      </c>
      <c r="K50" s="350" t="str">
        <f>'Mapa Final'!AA50</f>
        <v>Baja</v>
      </c>
      <c r="L50" s="350" t="str">
        <f>'Mapa Final'!AE50</f>
        <v>Moderado</v>
      </c>
      <c r="M50" s="347" t="str">
        <f>'Mapa Final'!AG50</f>
        <v>Moderado</v>
      </c>
      <c r="N50" s="350" t="str">
        <f>'Mapa Final'!AH50</f>
        <v>Reducir(mitigar)</v>
      </c>
      <c r="O50" s="353" t="s">
        <v>518</v>
      </c>
      <c r="P50" s="356"/>
      <c r="Q50" s="356"/>
      <c r="R50" s="356" t="s">
        <v>678</v>
      </c>
      <c r="S50" s="341">
        <v>45017</v>
      </c>
      <c r="T50" s="341">
        <v>45107</v>
      </c>
      <c r="U50" s="344" t="s">
        <v>477</v>
      </c>
    </row>
    <row r="51" spans="1:21">
      <c r="A51" s="358"/>
      <c r="B51" s="358"/>
      <c r="C51" s="358"/>
      <c r="D51" s="358"/>
      <c r="E51" s="358"/>
      <c r="F51" s="358"/>
      <c r="G51" s="358"/>
      <c r="H51" s="361"/>
      <c r="I51" s="361"/>
      <c r="J51" s="348"/>
      <c r="K51" s="351"/>
      <c r="L51" s="351"/>
      <c r="M51" s="348"/>
      <c r="N51" s="351"/>
      <c r="O51" s="354"/>
      <c r="P51" s="342"/>
      <c r="Q51" s="342"/>
      <c r="R51" s="342"/>
      <c r="S51" s="342"/>
      <c r="T51" s="342"/>
      <c r="U51" s="345"/>
    </row>
    <row r="52" spans="1:21">
      <c r="A52" s="358"/>
      <c r="B52" s="358"/>
      <c r="C52" s="358"/>
      <c r="D52" s="358"/>
      <c r="E52" s="358"/>
      <c r="F52" s="358"/>
      <c r="G52" s="358"/>
      <c r="H52" s="361"/>
      <c r="I52" s="361"/>
      <c r="J52" s="348"/>
      <c r="K52" s="351"/>
      <c r="L52" s="351"/>
      <c r="M52" s="348"/>
      <c r="N52" s="351"/>
      <c r="O52" s="354"/>
      <c r="P52" s="342"/>
      <c r="Q52" s="342"/>
      <c r="R52" s="342"/>
      <c r="S52" s="342"/>
      <c r="T52" s="342"/>
      <c r="U52" s="345"/>
    </row>
    <row r="53" spans="1:21">
      <c r="A53" s="358"/>
      <c r="B53" s="358"/>
      <c r="C53" s="358"/>
      <c r="D53" s="358"/>
      <c r="E53" s="358"/>
      <c r="F53" s="358"/>
      <c r="G53" s="358"/>
      <c r="H53" s="361"/>
      <c r="I53" s="361"/>
      <c r="J53" s="348"/>
      <c r="K53" s="351"/>
      <c r="L53" s="351"/>
      <c r="M53" s="348"/>
      <c r="N53" s="351"/>
      <c r="O53" s="354"/>
      <c r="P53" s="342"/>
      <c r="Q53" s="342"/>
      <c r="R53" s="342"/>
      <c r="S53" s="342"/>
      <c r="T53" s="342"/>
      <c r="U53" s="345"/>
    </row>
    <row r="54" spans="1:21" ht="312" customHeight="1" thickBot="1">
      <c r="A54" s="359"/>
      <c r="B54" s="359"/>
      <c r="C54" s="359"/>
      <c r="D54" s="359"/>
      <c r="E54" s="359"/>
      <c r="F54" s="359"/>
      <c r="G54" s="359"/>
      <c r="H54" s="362"/>
      <c r="I54" s="362"/>
      <c r="J54" s="349"/>
      <c r="K54" s="352"/>
      <c r="L54" s="352"/>
      <c r="M54" s="349"/>
      <c r="N54" s="352"/>
      <c r="O54" s="355"/>
      <c r="P54" s="343"/>
      <c r="Q54" s="343"/>
      <c r="R54" s="343"/>
      <c r="S54" s="343"/>
      <c r="T54" s="343"/>
      <c r="U54" s="346"/>
    </row>
    <row r="55" spans="1:21" ht="15" customHeight="1">
      <c r="A55" s="357">
        <f>'Mapa Final'!A55</f>
        <v>10</v>
      </c>
      <c r="B55" s="357" t="str">
        <f>'Mapa Final'!B55</f>
        <v>Inaplicabilidad de la normatividad ambiental vigente</v>
      </c>
      <c r="C55" s="357" t="str">
        <f>'Mapa Final'!C55</f>
        <v>Afectación Ambiental</v>
      </c>
      <c r="D55" s="35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57" t="str">
        <f>'Mapa Final'!E55</f>
        <v>Desconocimiento de los lineamientos ambientales y normatividad vigente ambiental</v>
      </c>
      <c r="F55" s="357" t="str">
        <f>'Mapa Final'!F55</f>
        <v>Posibilidad de afectación ambiental debido al desconocimiento de las lineamientos ambientales y normatividad vigente ambiental</v>
      </c>
      <c r="G55" s="357" t="str">
        <f>'Mapa Final'!G55</f>
        <v>Eventos Ambientales Internos</v>
      </c>
      <c r="H55" s="360" t="str">
        <f>'Mapa Final'!I55</f>
        <v>Media</v>
      </c>
      <c r="I55" s="360" t="str">
        <f>'Mapa Final'!L55</f>
        <v>Moderado</v>
      </c>
      <c r="J55" s="347" t="str">
        <f>'Mapa Final'!N55</f>
        <v>Moderado</v>
      </c>
      <c r="K55" s="350" t="str">
        <f>'Mapa Final'!AA55</f>
        <v>Baja</v>
      </c>
      <c r="L55" s="350" t="str">
        <f>'Mapa Final'!AE55</f>
        <v>Moderado</v>
      </c>
      <c r="M55" s="347" t="str">
        <f>'Mapa Final'!AG55</f>
        <v>Moderado</v>
      </c>
      <c r="N55" s="350" t="str">
        <f>'Mapa Final'!AH55</f>
        <v>Aceptar</v>
      </c>
      <c r="O55" s="353" t="s">
        <v>516</v>
      </c>
      <c r="P55" s="356"/>
      <c r="Q55" s="356"/>
      <c r="R55" s="356" t="s">
        <v>678</v>
      </c>
      <c r="S55" s="341">
        <v>45017</v>
      </c>
      <c r="T55" s="341">
        <v>45107</v>
      </c>
      <c r="U55" s="344" t="s">
        <v>477</v>
      </c>
    </row>
    <row r="56" spans="1:21">
      <c r="A56" s="358"/>
      <c r="B56" s="358"/>
      <c r="C56" s="358"/>
      <c r="D56" s="358"/>
      <c r="E56" s="358"/>
      <c r="F56" s="358"/>
      <c r="G56" s="358"/>
      <c r="H56" s="361"/>
      <c r="I56" s="361"/>
      <c r="J56" s="348"/>
      <c r="K56" s="351"/>
      <c r="L56" s="351"/>
      <c r="M56" s="348"/>
      <c r="N56" s="351"/>
      <c r="O56" s="354"/>
      <c r="P56" s="342"/>
      <c r="Q56" s="342"/>
      <c r="R56" s="342"/>
      <c r="S56" s="342"/>
      <c r="T56" s="342"/>
      <c r="U56" s="345"/>
    </row>
    <row r="57" spans="1:21">
      <c r="A57" s="358"/>
      <c r="B57" s="358"/>
      <c r="C57" s="358"/>
      <c r="D57" s="358"/>
      <c r="E57" s="358"/>
      <c r="F57" s="358"/>
      <c r="G57" s="358"/>
      <c r="H57" s="361"/>
      <c r="I57" s="361"/>
      <c r="J57" s="348"/>
      <c r="K57" s="351"/>
      <c r="L57" s="351"/>
      <c r="M57" s="348"/>
      <c r="N57" s="351"/>
      <c r="O57" s="354"/>
      <c r="P57" s="342"/>
      <c r="Q57" s="342"/>
      <c r="R57" s="342"/>
      <c r="S57" s="342"/>
      <c r="T57" s="342"/>
      <c r="U57" s="345"/>
    </row>
    <row r="58" spans="1:21">
      <c r="A58" s="358"/>
      <c r="B58" s="358"/>
      <c r="C58" s="358"/>
      <c r="D58" s="358"/>
      <c r="E58" s="358"/>
      <c r="F58" s="358"/>
      <c r="G58" s="358"/>
      <c r="H58" s="361"/>
      <c r="I58" s="361"/>
      <c r="J58" s="348"/>
      <c r="K58" s="351"/>
      <c r="L58" s="351"/>
      <c r="M58" s="348"/>
      <c r="N58" s="351"/>
      <c r="O58" s="354"/>
      <c r="P58" s="342"/>
      <c r="Q58" s="342"/>
      <c r="R58" s="342"/>
      <c r="S58" s="342"/>
      <c r="T58" s="342"/>
      <c r="U58" s="345"/>
    </row>
    <row r="59" spans="1:21" ht="279" customHeight="1" thickBot="1">
      <c r="A59" s="359"/>
      <c r="B59" s="359"/>
      <c r="C59" s="359"/>
      <c r="D59" s="359"/>
      <c r="E59" s="359"/>
      <c r="F59" s="359"/>
      <c r="G59" s="359"/>
      <c r="H59" s="362"/>
      <c r="I59" s="362"/>
      <c r="J59" s="349"/>
      <c r="K59" s="352"/>
      <c r="L59" s="352"/>
      <c r="M59" s="349"/>
      <c r="N59" s="352"/>
      <c r="O59" s="355"/>
      <c r="P59" s="343"/>
      <c r="Q59" s="343"/>
      <c r="R59" s="343"/>
      <c r="S59" s="343"/>
      <c r="T59" s="343"/>
      <c r="U59" s="346"/>
    </row>
    <row r="60" spans="1:21" ht="15" customHeight="1">
      <c r="A60" s="357">
        <f>'Mapa Final'!A60</f>
        <v>11</v>
      </c>
      <c r="B60" s="357" t="str">
        <f>'Mapa Final'!B60</f>
        <v>Descertificación</v>
      </c>
      <c r="C60" s="357" t="str">
        <f>'Mapa Final'!C60</f>
        <v>Incumplimiento de las metas establecidas</v>
      </c>
      <c r="D60" s="357"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57" t="str">
        <f>'Mapa Final'!E60</f>
        <v>Desconocimiento de los lineamientos calidad y normatividad vigente de calidad</v>
      </c>
      <c r="F60" s="357" t="str">
        <f>'Mapa Final'!F60</f>
        <v>Posibilidad de Incumpliemiento en las Metas Establecidas por Desconocimiento de los lineamientos calidad y normatividad vigente de calidad</v>
      </c>
      <c r="G60" s="357" t="str">
        <f>'Mapa Final'!G60</f>
        <v>Ejecución y Administración de Procesos</v>
      </c>
      <c r="H60" s="360" t="str">
        <f>'Mapa Final'!I60</f>
        <v>Muy Baja</v>
      </c>
      <c r="I60" s="360" t="str">
        <f>'Mapa Final'!L60</f>
        <v>Mayor</v>
      </c>
      <c r="J60" s="347" t="str">
        <f>'Mapa Final'!N60</f>
        <v xml:space="preserve">Alto </v>
      </c>
      <c r="K60" s="350" t="str">
        <f>'Mapa Final'!AA60</f>
        <v>Muy Baja</v>
      </c>
      <c r="L60" s="350" t="str">
        <f>'Mapa Final'!AE60</f>
        <v>Moderado</v>
      </c>
      <c r="M60" s="347" t="str">
        <f>'Mapa Final'!AG60</f>
        <v>Moderado</v>
      </c>
      <c r="N60" s="350" t="str">
        <f>'Mapa Final'!AH60</f>
        <v>Aceptar</v>
      </c>
      <c r="O60" s="353" t="s">
        <v>517</v>
      </c>
      <c r="P60" s="356"/>
      <c r="Q60" s="356"/>
      <c r="R60" s="356" t="s">
        <v>678</v>
      </c>
      <c r="S60" s="341">
        <v>45017</v>
      </c>
      <c r="T60" s="341">
        <v>45107</v>
      </c>
      <c r="U60" s="344" t="s">
        <v>477</v>
      </c>
    </row>
    <row r="61" spans="1:21">
      <c r="A61" s="358"/>
      <c r="B61" s="358"/>
      <c r="C61" s="358"/>
      <c r="D61" s="358"/>
      <c r="E61" s="358"/>
      <c r="F61" s="358"/>
      <c r="G61" s="358"/>
      <c r="H61" s="361"/>
      <c r="I61" s="361"/>
      <c r="J61" s="348"/>
      <c r="K61" s="351"/>
      <c r="L61" s="351"/>
      <c r="M61" s="348"/>
      <c r="N61" s="351"/>
      <c r="O61" s="354"/>
      <c r="P61" s="342"/>
      <c r="Q61" s="342"/>
      <c r="R61" s="342"/>
      <c r="S61" s="342"/>
      <c r="T61" s="342"/>
      <c r="U61" s="345"/>
    </row>
    <row r="62" spans="1:21">
      <c r="A62" s="358"/>
      <c r="B62" s="358"/>
      <c r="C62" s="358"/>
      <c r="D62" s="358"/>
      <c r="E62" s="358"/>
      <c r="F62" s="358"/>
      <c r="G62" s="358"/>
      <c r="H62" s="361"/>
      <c r="I62" s="361"/>
      <c r="J62" s="348"/>
      <c r="K62" s="351"/>
      <c r="L62" s="351"/>
      <c r="M62" s="348"/>
      <c r="N62" s="351"/>
      <c r="O62" s="354"/>
      <c r="P62" s="342"/>
      <c r="Q62" s="342"/>
      <c r="R62" s="342"/>
      <c r="S62" s="342"/>
      <c r="T62" s="342"/>
      <c r="U62" s="345"/>
    </row>
    <row r="63" spans="1:21">
      <c r="A63" s="358"/>
      <c r="B63" s="358"/>
      <c r="C63" s="358"/>
      <c r="D63" s="358"/>
      <c r="E63" s="358"/>
      <c r="F63" s="358"/>
      <c r="G63" s="358"/>
      <c r="H63" s="361"/>
      <c r="I63" s="361"/>
      <c r="J63" s="348"/>
      <c r="K63" s="351"/>
      <c r="L63" s="351"/>
      <c r="M63" s="348"/>
      <c r="N63" s="351"/>
      <c r="O63" s="354"/>
      <c r="P63" s="342"/>
      <c r="Q63" s="342"/>
      <c r="R63" s="342"/>
      <c r="S63" s="342"/>
      <c r="T63" s="342"/>
      <c r="U63" s="345"/>
    </row>
    <row r="64" spans="1:21" ht="210" customHeight="1" thickBot="1">
      <c r="A64" s="359"/>
      <c r="B64" s="359"/>
      <c r="C64" s="359"/>
      <c r="D64" s="359"/>
      <c r="E64" s="359"/>
      <c r="F64" s="359"/>
      <c r="G64" s="359"/>
      <c r="H64" s="362"/>
      <c r="I64" s="362"/>
      <c r="J64" s="349"/>
      <c r="K64" s="352"/>
      <c r="L64" s="352"/>
      <c r="M64" s="349"/>
      <c r="N64" s="352"/>
      <c r="O64" s="355"/>
      <c r="P64" s="343"/>
      <c r="Q64" s="343"/>
      <c r="R64" s="343"/>
      <c r="S64" s="343"/>
      <c r="T64" s="343"/>
      <c r="U64" s="346"/>
    </row>
    <row r="76" spans="15:15" ht="15.75" thickBot="1"/>
    <row r="77" spans="15:15">
      <c r="O77" s="353" t="s">
        <v>474</v>
      </c>
    </row>
    <row r="78" spans="15:15">
      <c r="O78" s="354"/>
    </row>
    <row r="79" spans="15:15">
      <c r="O79" s="354"/>
    </row>
    <row r="80" spans="15:15">
      <c r="O80" s="354"/>
    </row>
    <row r="81" spans="15:15" ht="15.75" thickBot="1">
      <c r="O81" s="355"/>
    </row>
  </sheetData>
  <mergeCells count="252">
    <mergeCell ref="W10:W14"/>
    <mergeCell ref="A9:N9"/>
    <mergeCell ref="A10:A14"/>
    <mergeCell ref="B10:B14"/>
    <mergeCell ref="C10:C14"/>
    <mergeCell ref="D10:D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 ref="A60:A64"/>
    <mergeCell ref="B60:B64"/>
    <mergeCell ref="C60:C64"/>
    <mergeCell ref="D60:D64"/>
    <mergeCell ref="E60:E64"/>
    <mergeCell ref="F60:F64"/>
    <mergeCell ref="G60:G64"/>
    <mergeCell ref="H60:H64"/>
    <mergeCell ref="I60:I64"/>
    <mergeCell ref="J60:J64"/>
    <mergeCell ref="K60:K64"/>
    <mergeCell ref="L60:L64"/>
    <mergeCell ref="M60:M64"/>
    <mergeCell ref="N60:N64"/>
    <mergeCell ref="O77:O81"/>
    <mergeCell ref="S60:S64"/>
    <mergeCell ref="T60:T64"/>
    <mergeCell ref="U60:U64"/>
    <mergeCell ref="O60:O64"/>
    <mergeCell ref="P60:P64"/>
    <mergeCell ref="Q60:Q64"/>
    <mergeCell ref="R60:R64"/>
  </mergeCells>
  <conditionalFormatting sqref="D8:G8 H7 H65:J1048576 A7:B7">
    <cfRule type="containsText" dxfId="2279" priority="1517" operator="containsText" text="3- Moderado">
      <formula>NOT(ISERROR(SEARCH("3- Moderado",A7)))</formula>
    </cfRule>
    <cfRule type="containsText" dxfId="2278" priority="1518" operator="containsText" text="6- Moderado">
      <formula>NOT(ISERROR(SEARCH("6- Moderado",A7)))</formula>
    </cfRule>
    <cfRule type="containsText" dxfId="2277" priority="1519" operator="containsText" text="4- Moderado">
      <formula>NOT(ISERROR(SEARCH("4- Moderado",A7)))</formula>
    </cfRule>
    <cfRule type="containsText" dxfId="2276" priority="1520" operator="containsText" text="3- Bajo">
      <formula>NOT(ISERROR(SEARCH("3- Bajo",A7)))</formula>
    </cfRule>
    <cfRule type="containsText" dxfId="2275" priority="1521" operator="containsText" text="4- Bajo">
      <formula>NOT(ISERROR(SEARCH("4- Bajo",A7)))</formula>
    </cfRule>
    <cfRule type="containsText" dxfId="2274" priority="1522" operator="containsText" text="1- Bajo">
      <formula>NOT(ISERROR(SEARCH("1- Bajo",A7)))</formula>
    </cfRule>
  </conditionalFormatting>
  <conditionalFormatting sqref="H8:J8">
    <cfRule type="containsText" dxfId="2273" priority="1510" operator="containsText" text="3- Moderado">
      <formula>NOT(ISERROR(SEARCH("3- Moderado",H8)))</formula>
    </cfRule>
    <cfRule type="containsText" dxfId="2272" priority="1511" operator="containsText" text="6- Moderado">
      <formula>NOT(ISERROR(SEARCH("6- Moderado",H8)))</formula>
    </cfRule>
    <cfRule type="containsText" dxfId="2271" priority="1512" operator="containsText" text="4- Moderado">
      <formula>NOT(ISERROR(SEARCH("4- Moderado",H8)))</formula>
    </cfRule>
    <cfRule type="containsText" dxfId="2270" priority="1513" operator="containsText" text="3- Bajo">
      <formula>NOT(ISERROR(SEARCH("3- Bajo",H8)))</formula>
    </cfRule>
    <cfRule type="containsText" dxfId="2269" priority="1514" operator="containsText" text="4- Bajo">
      <formula>NOT(ISERROR(SEARCH("4- Bajo",H8)))</formula>
    </cfRule>
    <cfRule type="containsText" dxfId="2268" priority="1516" operator="containsText" text="1- Bajo">
      <formula>NOT(ISERROR(SEARCH("1- Bajo",H8)))</formula>
    </cfRule>
  </conditionalFormatting>
  <conditionalFormatting sqref="J8 J65:J1048576">
    <cfRule type="containsText" dxfId="2267" priority="1499" operator="containsText" text="25- Extremo">
      <formula>NOT(ISERROR(SEARCH("25- Extremo",J8)))</formula>
    </cfRule>
    <cfRule type="containsText" dxfId="2266" priority="1500" operator="containsText" text="20- Extremo">
      <formula>NOT(ISERROR(SEARCH("20- Extremo",J8)))</formula>
    </cfRule>
    <cfRule type="containsText" dxfId="2265" priority="1501" operator="containsText" text="15- Extremo">
      <formula>NOT(ISERROR(SEARCH("15- Extremo",J8)))</formula>
    </cfRule>
    <cfRule type="containsText" dxfId="2264" priority="1502" operator="containsText" text="10- Extremo">
      <formula>NOT(ISERROR(SEARCH("10- Extremo",J8)))</formula>
    </cfRule>
    <cfRule type="containsText" dxfId="2263" priority="1503" operator="containsText" text="5- Extremo">
      <formula>NOT(ISERROR(SEARCH("5- Extremo",J8)))</formula>
    </cfRule>
    <cfRule type="containsText" dxfId="2262" priority="1504" operator="containsText" text="12- Alto">
      <formula>NOT(ISERROR(SEARCH("12- Alto",J8)))</formula>
    </cfRule>
    <cfRule type="containsText" dxfId="2261" priority="1505" operator="containsText" text="10- Alto">
      <formula>NOT(ISERROR(SEARCH("10- Alto",J8)))</formula>
    </cfRule>
    <cfRule type="containsText" dxfId="2260" priority="1506" operator="containsText" text="9- Alto">
      <formula>NOT(ISERROR(SEARCH("9- Alto",J8)))</formula>
    </cfRule>
    <cfRule type="containsText" dxfId="2259" priority="1507" operator="containsText" text="8- Alto">
      <formula>NOT(ISERROR(SEARCH("8- Alto",J8)))</formula>
    </cfRule>
    <cfRule type="containsText" dxfId="2258" priority="1508" operator="containsText" text="5- Alto">
      <formula>NOT(ISERROR(SEARCH("5- Alto",J8)))</formula>
    </cfRule>
    <cfRule type="containsText" dxfId="2257" priority="1509" operator="containsText" text="4- Alto">
      <formula>NOT(ISERROR(SEARCH("4- Alto",J8)))</formula>
    </cfRule>
    <cfRule type="containsText" dxfId="2256" priority="1515" operator="containsText" text="2- Bajo">
      <formula>NOT(ISERROR(SEARCH("2- Bajo",J8)))</formula>
    </cfRule>
  </conditionalFormatting>
  <conditionalFormatting sqref="K8">
    <cfRule type="containsText" dxfId="2255" priority="1469" operator="containsText" text="3- Moderado">
      <formula>NOT(ISERROR(SEARCH("3- Moderado",K8)))</formula>
    </cfRule>
    <cfRule type="containsText" dxfId="2254" priority="1470" operator="containsText" text="6- Moderado">
      <formula>NOT(ISERROR(SEARCH("6- Moderado",K8)))</formula>
    </cfRule>
    <cfRule type="containsText" dxfId="2253" priority="1471" operator="containsText" text="4- Moderado">
      <formula>NOT(ISERROR(SEARCH("4- Moderado",K8)))</formula>
    </cfRule>
    <cfRule type="containsText" dxfId="2252" priority="1472" operator="containsText" text="3- Bajo">
      <formula>NOT(ISERROR(SEARCH("3- Bajo",K8)))</formula>
    </cfRule>
    <cfRule type="containsText" dxfId="2251" priority="1473" operator="containsText" text="4- Bajo">
      <formula>NOT(ISERROR(SEARCH("4- Bajo",K8)))</formula>
    </cfRule>
    <cfRule type="containsText" dxfId="2250" priority="1474" operator="containsText" text="1- Bajo">
      <formula>NOT(ISERROR(SEARCH("1- Bajo",K8)))</formula>
    </cfRule>
  </conditionalFormatting>
  <conditionalFormatting sqref="L8">
    <cfRule type="containsText" dxfId="2249" priority="1463" operator="containsText" text="3- Moderado">
      <formula>NOT(ISERROR(SEARCH("3- Moderado",L8)))</formula>
    </cfRule>
    <cfRule type="containsText" dxfId="2248" priority="1464" operator="containsText" text="6- Moderado">
      <formula>NOT(ISERROR(SEARCH("6- Moderado",L8)))</formula>
    </cfRule>
    <cfRule type="containsText" dxfId="2247" priority="1465" operator="containsText" text="4- Moderado">
      <formula>NOT(ISERROR(SEARCH("4- Moderado",L8)))</formula>
    </cfRule>
    <cfRule type="containsText" dxfId="2246" priority="1466" operator="containsText" text="3- Bajo">
      <formula>NOT(ISERROR(SEARCH("3- Bajo",L8)))</formula>
    </cfRule>
    <cfRule type="containsText" dxfId="2245" priority="1467" operator="containsText" text="4- Bajo">
      <formula>NOT(ISERROR(SEARCH("4- Bajo",L8)))</formula>
    </cfRule>
    <cfRule type="containsText" dxfId="2244" priority="1468" operator="containsText" text="1- Bajo">
      <formula>NOT(ISERROR(SEARCH("1- Bajo",L8)))</formula>
    </cfRule>
  </conditionalFormatting>
  <conditionalFormatting sqref="M8">
    <cfRule type="containsText" dxfId="2243" priority="1457" operator="containsText" text="3- Moderado">
      <formula>NOT(ISERROR(SEARCH("3- Moderado",M8)))</formula>
    </cfRule>
    <cfRule type="containsText" dxfId="2242" priority="1458" operator="containsText" text="6- Moderado">
      <formula>NOT(ISERROR(SEARCH("6- Moderado",M8)))</formula>
    </cfRule>
    <cfRule type="containsText" dxfId="2241" priority="1459" operator="containsText" text="4- Moderado">
      <formula>NOT(ISERROR(SEARCH("4- Moderado",M8)))</formula>
    </cfRule>
    <cfRule type="containsText" dxfId="2240" priority="1460" operator="containsText" text="3- Bajo">
      <formula>NOT(ISERROR(SEARCH("3- Bajo",M8)))</formula>
    </cfRule>
    <cfRule type="containsText" dxfId="2239" priority="1461" operator="containsText" text="4- Bajo">
      <formula>NOT(ISERROR(SEARCH("4- Bajo",M8)))</formula>
    </cfRule>
    <cfRule type="containsText" dxfId="2238" priority="1462" operator="containsText" text="1- Bajo">
      <formula>NOT(ISERROR(SEARCH("1- Bajo",M8)))</formula>
    </cfRule>
  </conditionalFormatting>
  <conditionalFormatting sqref="K10:L10">
    <cfRule type="containsText" dxfId="2237" priority="799" operator="containsText" text="3- Moderado">
      <formula>NOT(ISERROR(SEARCH("3- Moderado",K10)))</formula>
    </cfRule>
    <cfRule type="containsText" dxfId="2236" priority="800" operator="containsText" text="6- Moderado">
      <formula>NOT(ISERROR(SEARCH("6- Moderado",K10)))</formula>
    </cfRule>
    <cfRule type="containsText" dxfId="2235" priority="801" operator="containsText" text="4- Moderado">
      <formula>NOT(ISERROR(SEARCH("4- Moderado",K10)))</formula>
    </cfRule>
    <cfRule type="containsText" dxfId="2234" priority="802" operator="containsText" text="3- Bajo">
      <formula>NOT(ISERROR(SEARCH("3- Bajo",K10)))</formula>
    </cfRule>
    <cfRule type="containsText" dxfId="2233" priority="803" operator="containsText" text="4- Bajo">
      <formula>NOT(ISERROR(SEARCH("4- Bajo",K10)))</formula>
    </cfRule>
    <cfRule type="containsText" dxfId="2232" priority="804" operator="containsText" text="1- Bajo">
      <formula>NOT(ISERROR(SEARCH("1- Bajo",K10)))</formula>
    </cfRule>
  </conditionalFormatting>
  <conditionalFormatting sqref="H10:I10">
    <cfRule type="containsText" dxfId="2231" priority="793" operator="containsText" text="3- Moderado">
      <formula>NOT(ISERROR(SEARCH("3- Moderado",H10)))</formula>
    </cfRule>
    <cfRule type="containsText" dxfId="2230" priority="794" operator="containsText" text="6- Moderado">
      <formula>NOT(ISERROR(SEARCH("6- Moderado",H10)))</formula>
    </cfRule>
    <cfRule type="containsText" dxfId="2229" priority="795" operator="containsText" text="4- Moderado">
      <formula>NOT(ISERROR(SEARCH("4- Moderado",H10)))</formula>
    </cfRule>
    <cfRule type="containsText" dxfId="2228" priority="796" operator="containsText" text="3- Bajo">
      <formula>NOT(ISERROR(SEARCH("3- Bajo",H10)))</formula>
    </cfRule>
    <cfRule type="containsText" dxfId="2227" priority="797" operator="containsText" text="4- Bajo">
      <formula>NOT(ISERROR(SEARCH("4- Bajo",H10)))</formula>
    </cfRule>
    <cfRule type="containsText" dxfId="2226" priority="798" operator="containsText" text="1- Bajo">
      <formula>NOT(ISERROR(SEARCH("1- Bajo",H10)))</formula>
    </cfRule>
  </conditionalFormatting>
  <conditionalFormatting sqref="A10">
    <cfRule type="containsText" dxfId="2225" priority="787" operator="containsText" text="3- Moderado">
      <formula>NOT(ISERROR(SEARCH("3- Moderado",A10)))</formula>
    </cfRule>
    <cfRule type="containsText" dxfId="2224" priority="788" operator="containsText" text="6- Moderado">
      <formula>NOT(ISERROR(SEARCH("6- Moderado",A10)))</formula>
    </cfRule>
    <cfRule type="containsText" dxfId="2223" priority="789" operator="containsText" text="4- Moderado">
      <formula>NOT(ISERROR(SEARCH("4- Moderado",A10)))</formula>
    </cfRule>
    <cfRule type="containsText" dxfId="2222" priority="790" operator="containsText" text="3- Bajo">
      <formula>NOT(ISERROR(SEARCH("3- Bajo",A10)))</formula>
    </cfRule>
    <cfRule type="containsText" dxfId="2221" priority="791" operator="containsText" text="4- Bajo">
      <formula>NOT(ISERROR(SEARCH("4- Bajo",A10)))</formula>
    </cfRule>
    <cfRule type="containsText" dxfId="2220" priority="792" operator="containsText" text="1- Bajo">
      <formula>NOT(ISERROR(SEARCH("1- Bajo",A10)))</formula>
    </cfRule>
  </conditionalFormatting>
  <conditionalFormatting sqref="J10:J14">
    <cfRule type="containsText" dxfId="2219" priority="782" operator="containsText" text="Bajo">
      <formula>NOT(ISERROR(SEARCH("Bajo",J10)))</formula>
    </cfRule>
    <cfRule type="containsText" dxfId="2218" priority="783" operator="containsText" text="Moderado">
      <formula>NOT(ISERROR(SEARCH("Moderado",J10)))</formula>
    </cfRule>
    <cfRule type="containsText" dxfId="2217" priority="784" operator="containsText" text="Alto">
      <formula>NOT(ISERROR(SEARCH("Alto",J10)))</formula>
    </cfRule>
    <cfRule type="containsText" dxfId="2216" priority="785" operator="containsText" text="Extremo">
      <formula>NOT(ISERROR(SEARCH("Extremo",J10)))</formula>
    </cfRule>
    <cfRule type="colorScale" priority="786">
      <colorScale>
        <cfvo type="min"/>
        <cfvo type="max"/>
        <color rgb="FFFF7128"/>
        <color rgb="FFFFEF9C"/>
      </colorScale>
    </cfRule>
  </conditionalFormatting>
  <conditionalFormatting sqref="M10:M14">
    <cfRule type="containsText" dxfId="2215" priority="757" operator="containsText" text="Moderado">
      <formula>NOT(ISERROR(SEARCH("Moderado",M10)))</formula>
    </cfRule>
    <cfRule type="containsText" dxfId="2214" priority="777" operator="containsText" text="Bajo">
      <formula>NOT(ISERROR(SEARCH("Bajo",M10)))</formula>
    </cfRule>
    <cfRule type="containsText" dxfId="2213" priority="778" operator="containsText" text="Moderado">
      <formula>NOT(ISERROR(SEARCH("Moderado",M10)))</formula>
    </cfRule>
    <cfRule type="containsText" dxfId="2212" priority="779" operator="containsText" text="Alto">
      <formula>NOT(ISERROR(SEARCH("Alto",M10)))</formula>
    </cfRule>
    <cfRule type="containsText" dxfId="2211" priority="780" operator="containsText" text="Extremo">
      <formula>NOT(ISERROR(SEARCH("Extremo",M10)))</formula>
    </cfRule>
    <cfRule type="colorScale" priority="781">
      <colorScale>
        <cfvo type="min"/>
        <cfvo type="max"/>
        <color rgb="FFFF7128"/>
        <color rgb="FFFFEF9C"/>
      </colorScale>
    </cfRule>
  </conditionalFormatting>
  <conditionalFormatting sqref="N10">
    <cfRule type="containsText" dxfId="2210" priority="771" operator="containsText" text="3- Moderado">
      <formula>NOT(ISERROR(SEARCH("3- Moderado",N10)))</formula>
    </cfRule>
    <cfRule type="containsText" dxfId="2209" priority="772" operator="containsText" text="6- Moderado">
      <formula>NOT(ISERROR(SEARCH("6- Moderado",N10)))</formula>
    </cfRule>
    <cfRule type="containsText" dxfId="2208" priority="773" operator="containsText" text="4- Moderado">
      <formula>NOT(ISERROR(SEARCH("4- Moderado",N10)))</formula>
    </cfRule>
    <cfRule type="containsText" dxfId="2207" priority="774" operator="containsText" text="3- Bajo">
      <formula>NOT(ISERROR(SEARCH("3- Bajo",N10)))</formula>
    </cfRule>
    <cfRule type="containsText" dxfId="2206" priority="775" operator="containsText" text="4- Bajo">
      <formula>NOT(ISERROR(SEARCH("4- Bajo",N10)))</formula>
    </cfRule>
    <cfRule type="containsText" dxfId="2205" priority="776" operator="containsText" text="1- Bajo">
      <formula>NOT(ISERROR(SEARCH("1- Bajo",N10)))</formula>
    </cfRule>
  </conditionalFormatting>
  <conditionalFormatting sqref="H10:H14">
    <cfRule type="containsText" dxfId="2204" priority="758" operator="containsText" text="Muy Alta">
      <formula>NOT(ISERROR(SEARCH("Muy Alta",H10)))</formula>
    </cfRule>
    <cfRule type="containsText" dxfId="2203" priority="759" operator="containsText" text="Alta">
      <formula>NOT(ISERROR(SEARCH("Alta",H10)))</formula>
    </cfRule>
    <cfRule type="containsText" dxfId="2202" priority="760" operator="containsText" text="Muy Alta">
      <formula>NOT(ISERROR(SEARCH("Muy Alta",H10)))</formula>
    </cfRule>
    <cfRule type="containsText" dxfId="2201" priority="765" operator="containsText" text="Muy Baja">
      <formula>NOT(ISERROR(SEARCH("Muy Baja",H10)))</formula>
    </cfRule>
    <cfRule type="containsText" dxfId="2200" priority="766" operator="containsText" text="Baja">
      <formula>NOT(ISERROR(SEARCH("Baja",H10)))</formula>
    </cfRule>
    <cfRule type="containsText" dxfId="2199" priority="767" operator="containsText" text="Media">
      <formula>NOT(ISERROR(SEARCH("Media",H10)))</formula>
    </cfRule>
    <cfRule type="containsText" dxfId="2198" priority="768" operator="containsText" text="Alta">
      <formula>NOT(ISERROR(SEARCH("Alta",H10)))</formula>
    </cfRule>
    <cfRule type="containsText" dxfId="2197" priority="770" operator="containsText" text="Muy Alta">
      <formula>NOT(ISERROR(SEARCH("Muy Alta",H10)))</formula>
    </cfRule>
  </conditionalFormatting>
  <conditionalFormatting sqref="I10:I14">
    <cfRule type="containsText" dxfId="2196" priority="761" operator="containsText" text="Catastrófico">
      <formula>NOT(ISERROR(SEARCH("Catastrófico",I10)))</formula>
    </cfRule>
    <cfRule type="containsText" dxfId="2195" priority="762" operator="containsText" text="Mayor">
      <formula>NOT(ISERROR(SEARCH("Mayor",I10)))</formula>
    </cfRule>
    <cfRule type="containsText" dxfId="2194" priority="763" operator="containsText" text="Menor">
      <formula>NOT(ISERROR(SEARCH("Menor",I10)))</formula>
    </cfRule>
    <cfRule type="containsText" dxfId="2193" priority="764" operator="containsText" text="Leve">
      <formula>NOT(ISERROR(SEARCH("Leve",I10)))</formula>
    </cfRule>
    <cfRule type="containsText" dxfId="2192" priority="769" operator="containsText" text="Moderado">
      <formula>NOT(ISERROR(SEARCH("Moderado",I10)))</formula>
    </cfRule>
  </conditionalFormatting>
  <conditionalFormatting sqref="K10:K14">
    <cfRule type="containsText" dxfId="2191" priority="756" operator="containsText" text="Media">
      <formula>NOT(ISERROR(SEARCH("Media",K10)))</formula>
    </cfRule>
  </conditionalFormatting>
  <conditionalFormatting sqref="L10:L14">
    <cfRule type="containsText" dxfId="2190" priority="755" operator="containsText" text="Moderado">
      <formula>NOT(ISERROR(SEARCH("Moderado",L10)))</formula>
    </cfRule>
  </conditionalFormatting>
  <conditionalFormatting sqref="J10:J14">
    <cfRule type="containsText" dxfId="2189" priority="754" operator="containsText" text="Moderado">
      <formula>NOT(ISERROR(SEARCH("Moderado",J10)))</formula>
    </cfRule>
  </conditionalFormatting>
  <conditionalFormatting sqref="J10:J14">
    <cfRule type="containsText" dxfId="2188" priority="752" operator="containsText" text="Bajo">
      <formula>NOT(ISERROR(SEARCH("Bajo",J10)))</formula>
    </cfRule>
    <cfRule type="containsText" dxfId="2187" priority="753" operator="containsText" text="Extremo">
      <formula>NOT(ISERROR(SEARCH("Extremo",J10)))</formula>
    </cfRule>
  </conditionalFormatting>
  <conditionalFormatting sqref="K10:K14">
    <cfRule type="containsText" dxfId="2186" priority="750" operator="containsText" text="Baja">
      <formula>NOT(ISERROR(SEARCH("Baja",K10)))</formula>
    </cfRule>
    <cfRule type="containsText" dxfId="2185" priority="751" operator="containsText" text="Muy Baja">
      <formula>NOT(ISERROR(SEARCH("Muy Baja",K10)))</formula>
    </cfRule>
  </conditionalFormatting>
  <conditionalFormatting sqref="K10:K14">
    <cfRule type="containsText" dxfId="2184" priority="748" operator="containsText" text="Muy Alta">
      <formula>NOT(ISERROR(SEARCH("Muy Alta",K10)))</formula>
    </cfRule>
    <cfRule type="containsText" dxfId="2183" priority="749" operator="containsText" text="Alta">
      <formula>NOT(ISERROR(SEARCH("Alta",K10)))</formula>
    </cfRule>
  </conditionalFormatting>
  <conditionalFormatting sqref="L10:L14">
    <cfRule type="containsText" dxfId="2182" priority="744" operator="containsText" text="Catastrófico">
      <formula>NOT(ISERROR(SEARCH("Catastrófico",L10)))</formula>
    </cfRule>
    <cfRule type="containsText" dxfId="2181" priority="745" operator="containsText" text="Mayor">
      <formula>NOT(ISERROR(SEARCH("Mayor",L10)))</formula>
    </cfRule>
    <cfRule type="containsText" dxfId="2180" priority="746" operator="containsText" text="Menor">
      <formula>NOT(ISERROR(SEARCH("Menor",L10)))</formula>
    </cfRule>
    <cfRule type="containsText" dxfId="2179" priority="747" operator="containsText" text="Leve">
      <formula>NOT(ISERROR(SEARCH("Leve",L10)))</formula>
    </cfRule>
  </conditionalFormatting>
  <conditionalFormatting sqref="B10:G10">
    <cfRule type="containsText" dxfId="2178" priority="738" operator="containsText" text="3- Moderado">
      <formula>NOT(ISERROR(SEARCH("3- Moderado",B10)))</formula>
    </cfRule>
    <cfRule type="containsText" dxfId="2177" priority="739" operator="containsText" text="6- Moderado">
      <formula>NOT(ISERROR(SEARCH("6- Moderado",B10)))</formula>
    </cfRule>
    <cfRule type="containsText" dxfId="2176" priority="740" operator="containsText" text="4- Moderado">
      <formula>NOT(ISERROR(SEARCH("4- Moderado",B10)))</formula>
    </cfRule>
    <cfRule type="containsText" dxfId="2175" priority="741" operator="containsText" text="3- Bajo">
      <formula>NOT(ISERROR(SEARCH("3- Bajo",B10)))</formula>
    </cfRule>
    <cfRule type="containsText" dxfId="2174" priority="742" operator="containsText" text="4- Bajo">
      <formula>NOT(ISERROR(SEARCH("4- Bajo",B10)))</formula>
    </cfRule>
    <cfRule type="containsText" dxfId="2173" priority="743" operator="containsText" text="1- Bajo">
      <formula>NOT(ISERROR(SEARCH("1- Bajo",B10)))</formula>
    </cfRule>
  </conditionalFormatting>
  <conditionalFormatting sqref="K15:L15">
    <cfRule type="containsText" dxfId="2172" priority="732" operator="containsText" text="3- Moderado">
      <formula>NOT(ISERROR(SEARCH("3- Moderado",K15)))</formula>
    </cfRule>
    <cfRule type="containsText" dxfId="2171" priority="733" operator="containsText" text="6- Moderado">
      <formula>NOT(ISERROR(SEARCH("6- Moderado",K15)))</formula>
    </cfRule>
    <cfRule type="containsText" dxfId="2170" priority="734" operator="containsText" text="4- Moderado">
      <formula>NOT(ISERROR(SEARCH("4- Moderado",K15)))</formula>
    </cfRule>
    <cfRule type="containsText" dxfId="2169" priority="735" operator="containsText" text="3- Bajo">
      <formula>NOT(ISERROR(SEARCH("3- Bajo",K15)))</formula>
    </cfRule>
    <cfRule type="containsText" dxfId="2168" priority="736" operator="containsText" text="4- Bajo">
      <formula>NOT(ISERROR(SEARCH("4- Bajo",K15)))</formula>
    </cfRule>
    <cfRule type="containsText" dxfId="2167" priority="737" operator="containsText" text="1- Bajo">
      <formula>NOT(ISERROR(SEARCH("1- Bajo",K15)))</formula>
    </cfRule>
  </conditionalFormatting>
  <conditionalFormatting sqref="H15:I15">
    <cfRule type="containsText" dxfId="2166" priority="726" operator="containsText" text="3- Moderado">
      <formula>NOT(ISERROR(SEARCH("3- Moderado",H15)))</formula>
    </cfRule>
    <cfRule type="containsText" dxfId="2165" priority="727" operator="containsText" text="6- Moderado">
      <formula>NOT(ISERROR(SEARCH("6- Moderado",H15)))</formula>
    </cfRule>
    <cfRule type="containsText" dxfId="2164" priority="728" operator="containsText" text="4- Moderado">
      <formula>NOT(ISERROR(SEARCH("4- Moderado",H15)))</formula>
    </cfRule>
    <cfRule type="containsText" dxfId="2163" priority="729" operator="containsText" text="3- Bajo">
      <formula>NOT(ISERROR(SEARCH("3- Bajo",H15)))</formula>
    </cfRule>
    <cfRule type="containsText" dxfId="2162" priority="730" operator="containsText" text="4- Bajo">
      <formula>NOT(ISERROR(SEARCH("4- Bajo",H15)))</formula>
    </cfRule>
    <cfRule type="containsText" dxfId="2161" priority="731" operator="containsText" text="1- Bajo">
      <formula>NOT(ISERROR(SEARCH("1- Bajo",H15)))</formula>
    </cfRule>
  </conditionalFormatting>
  <conditionalFormatting sqref="A15">
    <cfRule type="containsText" dxfId="2160" priority="720" operator="containsText" text="3- Moderado">
      <formula>NOT(ISERROR(SEARCH("3- Moderado",A15)))</formula>
    </cfRule>
    <cfRule type="containsText" dxfId="2159" priority="721" operator="containsText" text="6- Moderado">
      <formula>NOT(ISERROR(SEARCH("6- Moderado",A15)))</formula>
    </cfRule>
    <cfRule type="containsText" dxfId="2158" priority="722" operator="containsText" text="4- Moderado">
      <formula>NOT(ISERROR(SEARCH("4- Moderado",A15)))</formula>
    </cfRule>
    <cfRule type="containsText" dxfId="2157" priority="723" operator="containsText" text="3- Bajo">
      <formula>NOT(ISERROR(SEARCH("3- Bajo",A15)))</formula>
    </cfRule>
    <cfRule type="containsText" dxfId="2156" priority="724" operator="containsText" text="4- Bajo">
      <formula>NOT(ISERROR(SEARCH("4- Bajo",A15)))</formula>
    </cfRule>
    <cfRule type="containsText" dxfId="2155" priority="725" operator="containsText" text="1- Bajo">
      <formula>NOT(ISERROR(SEARCH("1- Bajo",A15)))</formula>
    </cfRule>
  </conditionalFormatting>
  <conditionalFormatting sqref="J15:J19">
    <cfRule type="containsText" dxfId="2154" priority="715" operator="containsText" text="Bajo">
      <formula>NOT(ISERROR(SEARCH("Bajo",J15)))</formula>
    </cfRule>
    <cfRule type="containsText" dxfId="2153" priority="716" operator="containsText" text="Moderado">
      <formula>NOT(ISERROR(SEARCH("Moderado",J15)))</formula>
    </cfRule>
    <cfRule type="containsText" dxfId="2152" priority="717" operator="containsText" text="Alto">
      <formula>NOT(ISERROR(SEARCH("Alto",J15)))</formula>
    </cfRule>
    <cfRule type="containsText" dxfId="2151"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2150" priority="690" operator="containsText" text="Moderado">
      <formula>NOT(ISERROR(SEARCH("Moderado",M15)))</formula>
    </cfRule>
    <cfRule type="containsText" dxfId="2149" priority="710" operator="containsText" text="Bajo">
      <formula>NOT(ISERROR(SEARCH("Bajo",M15)))</formula>
    </cfRule>
    <cfRule type="containsText" dxfId="2148" priority="711" operator="containsText" text="Moderado">
      <formula>NOT(ISERROR(SEARCH("Moderado",M15)))</formula>
    </cfRule>
    <cfRule type="containsText" dxfId="2147" priority="712" operator="containsText" text="Alto">
      <formula>NOT(ISERROR(SEARCH("Alto",M15)))</formula>
    </cfRule>
    <cfRule type="containsText" dxfId="2146"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2145" priority="704" operator="containsText" text="3- Moderado">
      <formula>NOT(ISERROR(SEARCH("3- Moderado",N15)))</formula>
    </cfRule>
    <cfRule type="containsText" dxfId="2144" priority="705" operator="containsText" text="6- Moderado">
      <formula>NOT(ISERROR(SEARCH("6- Moderado",N15)))</formula>
    </cfRule>
    <cfRule type="containsText" dxfId="2143" priority="706" operator="containsText" text="4- Moderado">
      <formula>NOT(ISERROR(SEARCH("4- Moderado",N15)))</formula>
    </cfRule>
    <cfRule type="containsText" dxfId="2142" priority="707" operator="containsText" text="3- Bajo">
      <formula>NOT(ISERROR(SEARCH("3- Bajo",N15)))</formula>
    </cfRule>
    <cfRule type="containsText" dxfId="2141" priority="708" operator="containsText" text="4- Bajo">
      <formula>NOT(ISERROR(SEARCH("4- Bajo",N15)))</formula>
    </cfRule>
    <cfRule type="containsText" dxfId="2140" priority="709" operator="containsText" text="1- Bajo">
      <formula>NOT(ISERROR(SEARCH("1- Bajo",N15)))</formula>
    </cfRule>
  </conditionalFormatting>
  <conditionalFormatting sqref="H15:H19">
    <cfRule type="containsText" dxfId="2139" priority="691" operator="containsText" text="Muy Alta">
      <formula>NOT(ISERROR(SEARCH("Muy Alta",H15)))</formula>
    </cfRule>
    <cfRule type="containsText" dxfId="2138" priority="692" operator="containsText" text="Alta">
      <formula>NOT(ISERROR(SEARCH("Alta",H15)))</formula>
    </cfRule>
    <cfRule type="containsText" dxfId="2137" priority="693" operator="containsText" text="Muy Alta">
      <formula>NOT(ISERROR(SEARCH("Muy Alta",H15)))</formula>
    </cfRule>
    <cfRule type="containsText" dxfId="2136" priority="698" operator="containsText" text="Muy Baja">
      <formula>NOT(ISERROR(SEARCH("Muy Baja",H15)))</formula>
    </cfRule>
    <cfRule type="containsText" dxfId="2135" priority="699" operator="containsText" text="Baja">
      <formula>NOT(ISERROR(SEARCH("Baja",H15)))</formula>
    </cfRule>
    <cfRule type="containsText" dxfId="2134" priority="700" operator="containsText" text="Media">
      <formula>NOT(ISERROR(SEARCH("Media",H15)))</formula>
    </cfRule>
    <cfRule type="containsText" dxfId="2133" priority="701" operator="containsText" text="Alta">
      <formula>NOT(ISERROR(SEARCH("Alta",H15)))</formula>
    </cfRule>
    <cfRule type="containsText" dxfId="2132" priority="703" operator="containsText" text="Muy Alta">
      <formula>NOT(ISERROR(SEARCH("Muy Alta",H15)))</formula>
    </cfRule>
  </conditionalFormatting>
  <conditionalFormatting sqref="I15:I19">
    <cfRule type="containsText" dxfId="2131" priority="694" operator="containsText" text="Catastrófico">
      <formula>NOT(ISERROR(SEARCH("Catastrófico",I15)))</formula>
    </cfRule>
    <cfRule type="containsText" dxfId="2130" priority="695" operator="containsText" text="Mayor">
      <formula>NOT(ISERROR(SEARCH("Mayor",I15)))</formula>
    </cfRule>
    <cfRule type="containsText" dxfId="2129" priority="696" operator="containsText" text="Menor">
      <formula>NOT(ISERROR(SEARCH("Menor",I15)))</formula>
    </cfRule>
    <cfRule type="containsText" dxfId="2128" priority="697" operator="containsText" text="Leve">
      <formula>NOT(ISERROR(SEARCH("Leve",I15)))</formula>
    </cfRule>
    <cfRule type="containsText" dxfId="2127" priority="702" operator="containsText" text="Moderado">
      <formula>NOT(ISERROR(SEARCH("Moderado",I15)))</formula>
    </cfRule>
  </conditionalFormatting>
  <conditionalFormatting sqref="K15:K19">
    <cfRule type="containsText" dxfId="2126" priority="689" operator="containsText" text="Media">
      <formula>NOT(ISERROR(SEARCH("Media",K15)))</formula>
    </cfRule>
  </conditionalFormatting>
  <conditionalFormatting sqref="L15:L19">
    <cfRule type="containsText" dxfId="2125" priority="688" operator="containsText" text="Moderado">
      <formula>NOT(ISERROR(SEARCH("Moderado",L15)))</formula>
    </cfRule>
  </conditionalFormatting>
  <conditionalFormatting sqref="J15:J19">
    <cfRule type="containsText" dxfId="2124" priority="687" operator="containsText" text="Moderado">
      <formula>NOT(ISERROR(SEARCH("Moderado",J15)))</formula>
    </cfRule>
  </conditionalFormatting>
  <conditionalFormatting sqref="J15:J19">
    <cfRule type="containsText" dxfId="2123" priority="685" operator="containsText" text="Bajo">
      <formula>NOT(ISERROR(SEARCH("Bajo",J15)))</formula>
    </cfRule>
    <cfRule type="containsText" dxfId="2122" priority="686" operator="containsText" text="Extremo">
      <formula>NOT(ISERROR(SEARCH("Extremo",J15)))</formula>
    </cfRule>
  </conditionalFormatting>
  <conditionalFormatting sqref="K15:K19">
    <cfRule type="containsText" dxfId="2121" priority="683" operator="containsText" text="Baja">
      <formula>NOT(ISERROR(SEARCH("Baja",K15)))</formula>
    </cfRule>
    <cfRule type="containsText" dxfId="2120" priority="684" operator="containsText" text="Muy Baja">
      <formula>NOT(ISERROR(SEARCH("Muy Baja",K15)))</formula>
    </cfRule>
  </conditionalFormatting>
  <conditionalFormatting sqref="K15:K19">
    <cfRule type="containsText" dxfId="2119" priority="681" operator="containsText" text="Muy Alta">
      <formula>NOT(ISERROR(SEARCH("Muy Alta",K15)))</formula>
    </cfRule>
    <cfRule type="containsText" dxfId="2118" priority="682" operator="containsText" text="Alta">
      <formula>NOT(ISERROR(SEARCH("Alta",K15)))</formula>
    </cfRule>
  </conditionalFormatting>
  <conditionalFormatting sqref="L15:L19">
    <cfRule type="containsText" dxfId="2117" priority="677" operator="containsText" text="Catastrófico">
      <formula>NOT(ISERROR(SEARCH("Catastrófico",L15)))</formula>
    </cfRule>
    <cfRule type="containsText" dxfId="2116" priority="678" operator="containsText" text="Mayor">
      <formula>NOT(ISERROR(SEARCH("Mayor",L15)))</formula>
    </cfRule>
    <cfRule type="containsText" dxfId="2115" priority="679" operator="containsText" text="Menor">
      <formula>NOT(ISERROR(SEARCH("Menor",L15)))</formula>
    </cfRule>
    <cfRule type="containsText" dxfId="2114" priority="680" operator="containsText" text="Leve">
      <formula>NOT(ISERROR(SEARCH("Leve",L15)))</formula>
    </cfRule>
  </conditionalFormatting>
  <conditionalFormatting sqref="B15:G15">
    <cfRule type="containsText" dxfId="2113" priority="671" operator="containsText" text="3- Moderado">
      <formula>NOT(ISERROR(SEARCH("3- Moderado",B15)))</formula>
    </cfRule>
    <cfRule type="containsText" dxfId="2112" priority="672" operator="containsText" text="6- Moderado">
      <formula>NOT(ISERROR(SEARCH("6- Moderado",B15)))</formula>
    </cfRule>
    <cfRule type="containsText" dxfId="2111" priority="673" operator="containsText" text="4- Moderado">
      <formula>NOT(ISERROR(SEARCH("4- Moderado",B15)))</formula>
    </cfRule>
    <cfRule type="containsText" dxfId="2110" priority="674" operator="containsText" text="3- Bajo">
      <formula>NOT(ISERROR(SEARCH("3- Bajo",B15)))</formula>
    </cfRule>
    <cfRule type="containsText" dxfId="2109" priority="675" operator="containsText" text="4- Bajo">
      <formula>NOT(ISERROR(SEARCH("4- Bajo",B15)))</formula>
    </cfRule>
    <cfRule type="containsText" dxfId="2108" priority="676" operator="containsText" text="1- Bajo">
      <formula>NOT(ISERROR(SEARCH("1- Bajo",B15)))</formula>
    </cfRule>
  </conditionalFormatting>
  <conditionalFormatting sqref="K20:L20">
    <cfRule type="containsText" dxfId="2107" priority="665" operator="containsText" text="3- Moderado">
      <formula>NOT(ISERROR(SEARCH("3- Moderado",K20)))</formula>
    </cfRule>
    <cfRule type="containsText" dxfId="2106" priority="666" operator="containsText" text="6- Moderado">
      <formula>NOT(ISERROR(SEARCH("6- Moderado",K20)))</formula>
    </cfRule>
    <cfRule type="containsText" dxfId="2105" priority="667" operator="containsText" text="4- Moderado">
      <formula>NOT(ISERROR(SEARCH("4- Moderado",K20)))</formula>
    </cfRule>
    <cfRule type="containsText" dxfId="2104" priority="668" operator="containsText" text="3- Bajo">
      <formula>NOT(ISERROR(SEARCH("3- Bajo",K20)))</formula>
    </cfRule>
    <cfRule type="containsText" dxfId="2103" priority="669" operator="containsText" text="4- Bajo">
      <formula>NOT(ISERROR(SEARCH("4- Bajo",K20)))</formula>
    </cfRule>
    <cfRule type="containsText" dxfId="2102" priority="670" operator="containsText" text="1- Bajo">
      <formula>NOT(ISERROR(SEARCH("1- Bajo",K20)))</formula>
    </cfRule>
  </conditionalFormatting>
  <conditionalFormatting sqref="H20:I20">
    <cfRule type="containsText" dxfId="2101" priority="659" operator="containsText" text="3- Moderado">
      <formula>NOT(ISERROR(SEARCH("3- Moderado",H20)))</formula>
    </cfRule>
    <cfRule type="containsText" dxfId="2100" priority="660" operator="containsText" text="6- Moderado">
      <formula>NOT(ISERROR(SEARCH("6- Moderado",H20)))</formula>
    </cfRule>
    <cfRule type="containsText" dxfId="2099" priority="661" operator="containsText" text="4- Moderado">
      <formula>NOT(ISERROR(SEARCH("4- Moderado",H20)))</formula>
    </cfRule>
    <cfRule type="containsText" dxfId="2098" priority="662" operator="containsText" text="3- Bajo">
      <formula>NOT(ISERROR(SEARCH("3- Bajo",H20)))</formula>
    </cfRule>
    <cfRule type="containsText" dxfId="2097" priority="663" operator="containsText" text="4- Bajo">
      <formula>NOT(ISERROR(SEARCH("4- Bajo",H20)))</formula>
    </cfRule>
    <cfRule type="containsText" dxfId="2096" priority="664" operator="containsText" text="1- Bajo">
      <formula>NOT(ISERROR(SEARCH("1- Bajo",H20)))</formula>
    </cfRule>
  </conditionalFormatting>
  <conditionalFormatting sqref="A20">
    <cfRule type="containsText" dxfId="2095" priority="653" operator="containsText" text="3- Moderado">
      <formula>NOT(ISERROR(SEARCH("3- Moderado",A20)))</formula>
    </cfRule>
    <cfRule type="containsText" dxfId="2094" priority="654" operator="containsText" text="6- Moderado">
      <formula>NOT(ISERROR(SEARCH("6- Moderado",A20)))</formula>
    </cfRule>
    <cfRule type="containsText" dxfId="2093" priority="655" operator="containsText" text="4- Moderado">
      <formula>NOT(ISERROR(SEARCH("4- Moderado",A20)))</formula>
    </cfRule>
    <cfRule type="containsText" dxfId="2092" priority="656" operator="containsText" text="3- Bajo">
      <formula>NOT(ISERROR(SEARCH("3- Bajo",A20)))</formula>
    </cfRule>
    <cfRule type="containsText" dxfId="2091" priority="657" operator="containsText" text="4- Bajo">
      <formula>NOT(ISERROR(SEARCH("4- Bajo",A20)))</formula>
    </cfRule>
    <cfRule type="containsText" dxfId="2090" priority="658" operator="containsText" text="1- Bajo">
      <formula>NOT(ISERROR(SEARCH("1- Bajo",A20)))</formula>
    </cfRule>
  </conditionalFormatting>
  <conditionalFormatting sqref="J20:J24">
    <cfRule type="containsText" dxfId="2089" priority="648" operator="containsText" text="Bajo">
      <formula>NOT(ISERROR(SEARCH("Bajo",J20)))</formula>
    </cfRule>
    <cfRule type="containsText" dxfId="2088" priority="649" operator="containsText" text="Moderado">
      <formula>NOT(ISERROR(SEARCH("Moderado",J20)))</formula>
    </cfRule>
    <cfRule type="containsText" dxfId="2087" priority="650" operator="containsText" text="Alto">
      <formula>NOT(ISERROR(SEARCH("Alto",J20)))</formula>
    </cfRule>
    <cfRule type="containsText" dxfId="2086"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2085" priority="623" operator="containsText" text="Moderado">
      <formula>NOT(ISERROR(SEARCH("Moderado",M20)))</formula>
    </cfRule>
    <cfRule type="containsText" dxfId="2084" priority="643" operator="containsText" text="Bajo">
      <formula>NOT(ISERROR(SEARCH("Bajo",M20)))</formula>
    </cfRule>
    <cfRule type="containsText" dxfId="2083" priority="644" operator="containsText" text="Moderado">
      <formula>NOT(ISERROR(SEARCH("Moderado",M20)))</formula>
    </cfRule>
    <cfRule type="containsText" dxfId="2082" priority="645" operator="containsText" text="Alto">
      <formula>NOT(ISERROR(SEARCH("Alto",M20)))</formula>
    </cfRule>
    <cfRule type="containsText" dxfId="2081"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2080" priority="637" operator="containsText" text="3- Moderado">
      <formula>NOT(ISERROR(SEARCH("3- Moderado",N20)))</formula>
    </cfRule>
    <cfRule type="containsText" dxfId="2079" priority="638" operator="containsText" text="6- Moderado">
      <formula>NOT(ISERROR(SEARCH("6- Moderado",N20)))</formula>
    </cfRule>
    <cfRule type="containsText" dxfId="2078" priority="639" operator="containsText" text="4- Moderado">
      <formula>NOT(ISERROR(SEARCH("4- Moderado",N20)))</formula>
    </cfRule>
    <cfRule type="containsText" dxfId="2077" priority="640" operator="containsText" text="3- Bajo">
      <formula>NOT(ISERROR(SEARCH("3- Bajo",N20)))</formula>
    </cfRule>
    <cfRule type="containsText" dxfId="2076" priority="641" operator="containsText" text="4- Bajo">
      <formula>NOT(ISERROR(SEARCH("4- Bajo",N20)))</formula>
    </cfRule>
    <cfRule type="containsText" dxfId="2075" priority="642" operator="containsText" text="1- Bajo">
      <formula>NOT(ISERROR(SEARCH("1- Bajo",N20)))</formula>
    </cfRule>
  </conditionalFormatting>
  <conditionalFormatting sqref="H20:H24">
    <cfRule type="containsText" dxfId="2074" priority="624" operator="containsText" text="Muy Alta">
      <formula>NOT(ISERROR(SEARCH("Muy Alta",H20)))</formula>
    </cfRule>
    <cfRule type="containsText" dxfId="2073" priority="625" operator="containsText" text="Alta">
      <formula>NOT(ISERROR(SEARCH("Alta",H20)))</formula>
    </cfRule>
    <cfRule type="containsText" dxfId="2072" priority="626" operator="containsText" text="Muy Alta">
      <formula>NOT(ISERROR(SEARCH("Muy Alta",H20)))</formula>
    </cfRule>
    <cfRule type="containsText" dxfId="2071" priority="631" operator="containsText" text="Muy Baja">
      <formula>NOT(ISERROR(SEARCH("Muy Baja",H20)))</formula>
    </cfRule>
    <cfRule type="containsText" dxfId="2070" priority="632" operator="containsText" text="Baja">
      <formula>NOT(ISERROR(SEARCH("Baja",H20)))</formula>
    </cfRule>
    <cfRule type="containsText" dxfId="2069" priority="633" operator="containsText" text="Media">
      <formula>NOT(ISERROR(SEARCH("Media",H20)))</formula>
    </cfRule>
    <cfRule type="containsText" dxfId="2068" priority="634" operator="containsText" text="Alta">
      <formula>NOT(ISERROR(SEARCH("Alta",H20)))</formula>
    </cfRule>
    <cfRule type="containsText" dxfId="2067" priority="636" operator="containsText" text="Muy Alta">
      <formula>NOT(ISERROR(SEARCH("Muy Alta",H20)))</formula>
    </cfRule>
  </conditionalFormatting>
  <conditionalFormatting sqref="I20:I24">
    <cfRule type="containsText" dxfId="2066" priority="627" operator="containsText" text="Catastrófico">
      <formula>NOT(ISERROR(SEARCH("Catastrófico",I20)))</formula>
    </cfRule>
    <cfRule type="containsText" dxfId="2065" priority="628" operator="containsText" text="Mayor">
      <formula>NOT(ISERROR(SEARCH("Mayor",I20)))</formula>
    </cfRule>
    <cfRule type="containsText" dxfId="2064" priority="629" operator="containsText" text="Menor">
      <formula>NOT(ISERROR(SEARCH("Menor",I20)))</formula>
    </cfRule>
    <cfRule type="containsText" dxfId="2063" priority="630" operator="containsText" text="Leve">
      <formula>NOT(ISERROR(SEARCH("Leve",I20)))</formula>
    </cfRule>
    <cfRule type="containsText" dxfId="2062" priority="635" operator="containsText" text="Moderado">
      <formula>NOT(ISERROR(SEARCH("Moderado",I20)))</formula>
    </cfRule>
  </conditionalFormatting>
  <conditionalFormatting sqref="K20:K24">
    <cfRule type="containsText" dxfId="2061" priority="622" operator="containsText" text="Media">
      <formula>NOT(ISERROR(SEARCH("Media",K20)))</formula>
    </cfRule>
  </conditionalFormatting>
  <conditionalFormatting sqref="L20:L24">
    <cfRule type="containsText" dxfId="2060" priority="621" operator="containsText" text="Moderado">
      <formula>NOT(ISERROR(SEARCH("Moderado",L20)))</formula>
    </cfRule>
  </conditionalFormatting>
  <conditionalFormatting sqref="J20:J24">
    <cfRule type="containsText" dxfId="2059" priority="620" operator="containsText" text="Moderado">
      <formula>NOT(ISERROR(SEARCH("Moderado",J20)))</formula>
    </cfRule>
  </conditionalFormatting>
  <conditionalFormatting sqref="J20:J24">
    <cfRule type="containsText" dxfId="2058" priority="618" operator="containsText" text="Bajo">
      <formula>NOT(ISERROR(SEARCH("Bajo",J20)))</formula>
    </cfRule>
    <cfRule type="containsText" dxfId="2057" priority="619" operator="containsText" text="Extremo">
      <formula>NOT(ISERROR(SEARCH("Extremo",J20)))</formula>
    </cfRule>
  </conditionalFormatting>
  <conditionalFormatting sqref="K20:K24">
    <cfRule type="containsText" dxfId="2056" priority="616" operator="containsText" text="Baja">
      <formula>NOT(ISERROR(SEARCH("Baja",K20)))</formula>
    </cfRule>
    <cfRule type="containsText" dxfId="2055" priority="617" operator="containsText" text="Muy Baja">
      <formula>NOT(ISERROR(SEARCH("Muy Baja",K20)))</formula>
    </cfRule>
  </conditionalFormatting>
  <conditionalFormatting sqref="K20:K24">
    <cfRule type="containsText" dxfId="2054" priority="614" operator="containsText" text="Muy Alta">
      <formula>NOT(ISERROR(SEARCH("Muy Alta",K20)))</formula>
    </cfRule>
    <cfRule type="containsText" dxfId="2053" priority="615" operator="containsText" text="Alta">
      <formula>NOT(ISERROR(SEARCH("Alta",K20)))</formula>
    </cfRule>
  </conditionalFormatting>
  <conditionalFormatting sqref="L20:L24">
    <cfRule type="containsText" dxfId="2052" priority="610" operator="containsText" text="Catastrófico">
      <formula>NOT(ISERROR(SEARCH("Catastrófico",L20)))</formula>
    </cfRule>
    <cfRule type="containsText" dxfId="2051" priority="611" operator="containsText" text="Mayor">
      <formula>NOT(ISERROR(SEARCH("Mayor",L20)))</formula>
    </cfRule>
    <cfRule type="containsText" dxfId="2050" priority="612" operator="containsText" text="Menor">
      <formula>NOT(ISERROR(SEARCH("Menor",L20)))</formula>
    </cfRule>
    <cfRule type="containsText" dxfId="2049" priority="613" operator="containsText" text="Leve">
      <formula>NOT(ISERROR(SEARCH("Leve",L20)))</formula>
    </cfRule>
  </conditionalFormatting>
  <conditionalFormatting sqref="B20:G20">
    <cfRule type="containsText" dxfId="2048" priority="604" operator="containsText" text="3- Moderado">
      <formula>NOT(ISERROR(SEARCH("3- Moderado",B20)))</formula>
    </cfRule>
    <cfRule type="containsText" dxfId="2047" priority="605" operator="containsText" text="6- Moderado">
      <formula>NOT(ISERROR(SEARCH("6- Moderado",B20)))</formula>
    </cfRule>
    <cfRule type="containsText" dxfId="2046" priority="606" operator="containsText" text="4- Moderado">
      <formula>NOT(ISERROR(SEARCH("4- Moderado",B20)))</formula>
    </cfRule>
    <cfRule type="containsText" dxfId="2045" priority="607" operator="containsText" text="3- Bajo">
      <formula>NOT(ISERROR(SEARCH("3- Bajo",B20)))</formula>
    </cfRule>
    <cfRule type="containsText" dxfId="2044" priority="608" operator="containsText" text="4- Bajo">
      <formula>NOT(ISERROR(SEARCH("4- Bajo",B20)))</formula>
    </cfRule>
    <cfRule type="containsText" dxfId="2043" priority="609" operator="containsText" text="1- Bajo">
      <formula>NOT(ISERROR(SEARCH("1- Bajo",B20)))</formula>
    </cfRule>
  </conditionalFormatting>
  <conditionalFormatting sqref="K25:L25">
    <cfRule type="containsText" dxfId="2042" priority="598" operator="containsText" text="3- Moderado">
      <formula>NOT(ISERROR(SEARCH("3- Moderado",K25)))</formula>
    </cfRule>
    <cfRule type="containsText" dxfId="2041" priority="599" operator="containsText" text="6- Moderado">
      <formula>NOT(ISERROR(SEARCH("6- Moderado",K25)))</formula>
    </cfRule>
    <cfRule type="containsText" dxfId="2040" priority="600" operator="containsText" text="4- Moderado">
      <formula>NOT(ISERROR(SEARCH("4- Moderado",K25)))</formula>
    </cfRule>
    <cfRule type="containsText" dxfId="2039" priority="601" operator="containsText" text="3- Bajo">
      <formula>NOT(ISERROR(SEARCH("3- Bajo",K25)))</formula>
    </cfRule>
    <cfRule type="containsText" dxfId="2038" priority="602" operator="containsText" text="4- Bajo">
      <formula>NOT(ISERROR(SEARCH("4- Bajo",K25)))</formula>
    </cfRule>
    <cfRule type="containsText" dxfId="2037" priority="603" operator="containsText" text="1- Bajo">
      <formula>NOT(ISERROR(SEARCH("1- Bajo",K25)))</formula>
    </cfRule>
  </conditionalFormatting>
  <conditionalFormatting sqref="H25:I25">
    <cfRule type="containsText" dxfId="2036" priority="592" operator="containsText" text="3- Moderado">
      <formula>NOT(ISERROR(SEARCH("3- Moderado",H25)))</formula>
    </cfRule>
    <cfRule type="containsText" dxfId="2035" priority="593" operator="containsText" text="6- Moderado">
      <formula>NOT(ISERROR(SEARCH("6- Moderado",H25)))</formula>
    </cfRule>
    <cfRule type="containsText" dxfId="2034" priority="594" operator="containsText" text="4- Moderado">
      <formula>NOT(ISERROR(SEARCH("4- Moderado",H25)))</formula>
    </cfRule>
    <cfRule type="containsText" dxfId="2033" priority="595" operator="containsText" text="3- Bajo">
      <formula>NOT(ISERROR(SEARCH("3- Bajo",H25)))</formula>
    </cfRule>
    <cfRule type="containsText" dxfId="2032" priority="596" operator="containsText" text="4- Bajo">
      <formula>NOT(ISERROR(SEARCH("4- Bajo",H25)))</formula>
    </cfRule>
    <cfRule type="containsText" dxfId="2031" priority="597" operator="containsText" text="1- Bajo">
      <formula>NOT(ISERROR(SEARCH("1- Bajo",H25)))</formula>
    </cfRule>
  </conditionalFormatting>
  <conditionalFormatting sqref="A25">
    <cfRule type="containsText" dxfId="2030" priority="586" operator="containsText" text="3- Moderado">
      <formula>NOT(ISERROR(SEARCH("3- Moderado",A25)))</formula>
    </cfRule>
    <cfRule type="containsText" dxfId="2029" priority="587" operator="containsText" text="6- Moderado">
      <formula>NOT(ISERROR(SEARCH("6- Moderado",A25)))</formula>
    </cfRule>
    <cfRule type="containsText" dxfId="2028" priority="588" operator="containsText" text="4- Moderado">
      <formula>NOT(ISERROR(SEARCH("4- Moderado",A25)))</formula>
    </cfRule>
    <cfRule type="containsText" dxfId="2027" priority="589" operator="containsText" text="3- Bajo">
      <formula>NOT(ISERROR(SEARCH("3- Bajo",A25)))</formula>
    </cfRule>
    <cfRule type="containsText" dxfId="2026" priority="590" operator="containsText" text="4- Bajo">
      <formula>NOT(ISERROR(SEARCH("4- Bajo",A25)))</formula>
    </cfRule>
    <cfRule type="containsText" dxfId="2025" priority="591" operator="containsText" text="1- Bajo">
      <formula>NOT(ISERROR(SEARCH("1- Bajo",A25)))</formula>
    </cfRule>
  </conditionalFormatting>
  <conditionalFormatting sqref="J25:J29">
    <cfRule type="containsText" dxfId="2024" priority="581" operator="containsText" text="Bajo">
      <formula>NOT(ISERROR(SEARCH("Bajo",J25)))</formula>
    </cfRule>
    <cfRule type="containsText" dxfId="2023" priority="582" operator="containsText" text="Moderado">
      <formula>NOT(ISERROR(SEARCH("Moderado",J25)))</formula>
    </cfRule>
    <cfRule type="containsText" dxfId="2022" priority="583" operator="containsText" text="Alto">
      <formula>NOT(ISERROR(SEARCH("Alto",J25)))</formula>
    </cfRule>
    <cfRule type="containsText" dxfId="2021"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2020" priority="556" operator="containsText" text="Moderado">
      <formula>NOT(ISERROR(SEARCH("Moderado",M25)))</formula>
    </cfRule>
    <cfRule type="containsText" dxfId="2019" priority="576" operator="containsText" text="Bajo">
      <formula>NOT(ISERROR(SEARCH("Bajo",M25)))</formula>
    </cfRule>
    <cfRule type="containsText" dxfId="2018" priority="577" operator="containsText" text="Moderado">
      <formula>NOT(ISERROR(SEARCH("Moderado",M25)))</formula>
    </cfRule>
    <cfRule type="containsText" dxfId="2017" priority="578" operator="containsText" text="Alto">
      <formula>NOT(ISERROR(SEARCH("Alto",M25)))</formula>
    </cfRule>
    <cfRule type="containsText" dxfId="2016"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2015" priority="570" operator="containsText" text="3- Moderado">
      <formula>NOT(ISERROR(SEARCH("3- Moderado",N25)))</formula>
    </cfRule>
    <cfRule type="containsText" dxfId="2014" priority="571" operator="containsText" text="6- Moderado">
      <formula>NOT(ISERROR(SEARCH("6- Moderado",N25)))</formula>
    </cfRule>
    <cfRule type="containsText" dxfId="2013" priority="572" operator="containsText" text="4- Moderado">
      <formula>NOT(ISERROR(SEARCH("4- Moderado",N25)))</formula>
    </cfRule>
    <cfRule type="containsText" dxfId="2012" priority="573" operator="containsText" text="3- Bajo">
      <formula>NOT(ISERROR(SEARCH("3- Bajo",N25)))</formula>
    </cfRule>
    <cfRule type="containsText" dxfId="2011" priority="574" operator="containsText" text="4- Bajo">
      <formula>NOT(ISERROR(SEARCH("4- Bajo",N25)))</formula>
    </cfRule>
    <cfRule type="containsText" dxfId="2010" priority="575" operator="containsText" text="1- Bajo">
      <formula>NOT(ISERROR(SEARCH("1- Bajo",N25)))</formula>
    </cfRule>
  </conditionalFormatting>
  <conditionalFormatting sqref="H25:H29">
    <cfRule type="containsText" dxfId="2009" priority="557" operator="containsText" text="Muy Alta">
      <formula>NOT(ISERROR(SEARCH("Muy Alta",H25)))</formula>
    </cfRule>
    <cfRule type="containsText" dxfId="2008" priority="558" operator="containsText" text="Alta">
      <formula>NOT(ISERROR(SEARCH("Alta",H25)))</formula>
    </cfRule>
    <cfRule type="containsText" dxfId="2007" priority="559" operator="containsText" text="Muy Alta">
      <formula>NOT(ISERROR(SEARCH("Muy Alta",H25)))</formula>
    </cfRule>
    <cfRule type="containsText" dxfId="2006" priority="564" operator="containsText" text="Muy Baja">
      <formula>NOT(ISERROR(SEARCH("Muy Baja",H25)))</formula>
    </cfRule>
    <cfRule type="containsText" dxfId="2005" priority="565" operator="containsText" text="Baja">
      <formula>NOT(ISERROR(SEARCH("Baja",H25)))</formula>
    </cfRule>
    <cfRule type="containsText" dxfId="2004" priority="566" operator="containsText" text="Media">
      <formula>NOT(ISERROR(SEARCH("Media",H25)))</formula>
    </cfRule>
    <cfRule type="containsText" dxfId="2003" priority="567" operator="containsText" text="Alta">
      <formula>NOT(ISERROR(SEARCH("Alta",H25)))</formula>
    </cfRule>
    <cfRule type="containsText" dxfId="2002" priority="569" operator="containsText" text="Muy Alta">
      <formula>NOT(ISERROR(SEARCH("Muy Alta",H25)))</formula>
    </cfRule>
  </conditionalFormatting>
  <conditionalFormatting sqref="I25:I29">
    <cfRule type="containsText" dxfId="2001" priority="560" operator="containsText" text="Catastrófico">
      <formula>NOT(ISERROR(SEARCH("Catastrófico",I25)))</formula>
    </cfRule>
    <cfRule type="containsText" dxfId="2000" priority="561" operator="containsText" text="Mayor">
      <formula>NOT(ISERROR(SEARCH("Mayor",I25)))</formula>
    </cfRule>
    <cfRule type="containsText" dxfId="1999" priority="562" operator="containsText" text="Menor">
      <formula>NOT(ISERROR(SEARCH("Menor",I25)))</formula>
    </cfRule>
    <cfRule type="containsText" dxfId="1998" priority="563" operator="containsText" text="Leve">
      <formula>NOT(ISERROR(SEARCH("Leve",I25)))</formula>
    </cfRule>
    <cfRule type="containsText" dxfId="1997" priority="568" operator="containsText" text="Moderado">
      <formula>NOT(ISERROR(SEARCH("Moderado",I25)))</formula>
    </cfRule>
  </conditionalFormatting>
  <conditionalFormatting sqref="K25:K29">
    <cfRule type="containsText" dxfId="1996" priority="555" operator="containsText" text="Media">
      <formula>NOT(ISERROR(SEARCH("Media",K25)))</formula>
    </cfRule>
  </conditionalFormatting>
  <conditionalFormatting sqref="L25:L29">
    <cfRule type="containsText" dxfId="1995" priority="554" operator="containsText" text="Moderado">
      <formula>NOT(ISERROR(SEARCH("Moderado",L25)))</formula>
    </cfRule>
  </conditionalFormatting>
  <conditionalFormatting sqref="J25:J29">
    <cfRule type="containsText" dxfId="1994" priority="553" operator="containsText" text="Moderado">
      <formula>NOT(ISERROR(SEARCH("Moderado",J25)))</formula>
    </cfRule>
  </conditionalFormatting>
  <conditionalFormatting sqref="J25:J29">
    <cfRule type="containsText" dxfId="1993" priority="551" operator="containsText" text="Bajo">
      <formula>NOT(ISERROR(SEARCH("Bajo",J25)))</formula>
    </cfRule>
    <cfRule type="containsText" dxfId="1992" priority="552" operator="containsText" text="Extremo">
      <formula>NOT(ISERROR(SEARCH("Extremo",J25)))</formula>
    </cfRule>
  </conditionalFormatting>
  <conditionalFormatting sqref="K25:K29">
    <cfRule type="containsText" dxfId="1991" priority="549" operator="containsText" text="Baja">
      <formula>NOT(ISERROR(SEARCH("Baja",K25)))</formula>
    </cfRule>
    <cfRule type="containsText" dxfId="1990" priority="550" operator="containsText" text="Muy Baja">
      <formula>NOT(ISERROR(SEARCH("Muy Baja",K25)))</formula>
    </cfRule>
  </conditionalFormatting>
  <conditionalFormatting sqref="K25:K29">
    <cfRule type="containsText" dxfId="1989" priority="547" operator="containsText" text="Muy Alta">
      <formula>NOT(ISERROR(SEARCH("Muy Alta",K25)))</formula>
    </cfRule>
    <cfRule type="containsText" dxfId="1988" priority="548" operator="containsText" text="Alta">
      <formula>NOT(ISERROR(SEARCH("Alta",K25)))</formula>
    </cfRule>
  </conditionalFormatting>
  <conditionalFormatting sqref="L25:L29">
    <cfRule type="containsText" dxfId="1987" priority="543" operator="containsText" text="Catastrófico">
      <formula>NOT(ISERROR(SEARCH("Catastrófico",L25)))</formula>
    </cfRule>
    <cfRule type="containsText" dxfId="1986" priority="544" operator="containsText" text="Mayor">
      <formula>NOT(ISERROR(SEARCH("Mayor",L25)))</formula>
    </cfRule>
    <cfRule type="containsText" dxfId="1985" priority="545" operator="containsText" text="Menor">
      <formula>NOT(ISERROR(SEARCH("Menor",L25)))</formula>
    </cfRule>
    <cfRule type="containsText" dxfId="1984" priority="546" operator="containsText" text="Leve">
      <formula>NOT(ISERROR(SEARCH("Leve",L25)))</formula>
    </cfRule>
  </conditionalFormatting>
  <conditionalFormatting sqref="B25:G25">
    <cfRule type="containsText" dxfId="1983" priority="537" operator="containsText" text="3- Moderado">
      <formula>NOT(ISERROR(SEARCH("3- Moderado",B25)))</formula>
    </cfRule>
    <cfRule type="containsText" dxfId="1982" priority="538" operator="containsText" text="6- Moderado">
      <formula>NOT(ISERROR(SEARCH("6- Moderado",B25)))</formula>
    </cfRule>
    <cfRule type="containsText" dxfId="1981" priority="539" operator="containsText" text="4- Moderado">
      <formula>NOT(ISERROR(SEARCH("4- Moderado",B25)))</formula>
    </cfRule>
    <cfRule type="containsText" dxfId="1980" priority="540" operator="containsText" text="3- Bajo">
      <formula>NOT(ISERROR(SEARCH("3- Bajo",B25)))</formula>
    </cfRule>
    <cfRule type="containsText" dxfId="1979" priority="541" operator="containsText" text="4- Bajo">
      <formula>NOT(ISERROR(SEARCH("4- Bajo",B25)))</formula>
    </cfRule>
    <cfRule type="containsText" dxfId="1978" priority="542" operator="containsText" text="1- Bajo">
      <formula>NOT(ISERROR(SEARCH("1- Bajo",B25)))</formula>
    </cfRule>
  </conditionalFormatting>
  <conditionalFormatting sqref="K30:L30">
    <cfRule type="containsText" dxfId="1977" priority="531" operator="containsText" text="3- Moderado">
      <formula>NOT(ISERROR(SEARCH("3- Moderado",K30)))</formula>
    </cfRule>
    <cfRule type="containsText" dxfId="1976" priority="532" operator="containsText" text="6- Moderado">
      <formula>NOT(ISERROR(SEARCH("6- Moderado",K30)))</formula>
    </cfRule>
    <cfRule type="containsText" dxfId="1975" priority="533" operator="containsText" text="4- Moderado">
      <formula>NOT(ISERROR(SEARCH("4- Moderado",K30)))</formula>
    </cfRule>
    <cfRule type="containsText" dxfId="1974" priority="534" operator="containsText" text="3- Bajo">
      <formula>NOT(ISERROR(SEARCH("3- Bajo",K30)))</formula>
    </cfRule>
    <cfRule type="containsText" dxfId="1973" priority="535" operator="containsText" text="4- Bajo">
      <formula>NOT(ISERROR(SEARCH("4- Bajo",K30)))</formula>
    </cfRule>
    <cfRule type="containsText" dxfId="1972" priority="536" operator="containsText" text="1- Bajo">
      <formula>NOT(ISERROR(SEARCH("1- Bajo",K30)))</formula>
    </cfRule>
  </conditionalFormatting>
  <conditionalFormatting sqref="H30:I30">
    <cfRule type="containsText" dxfId="1971" priority="525" operator="containsText" text="3- Moderado">
      <formula>NOT(ISERROR(SEARCH("3- Moderado",H30)))</formula>
    </cfRule>
    <cfRule type="containsText" dxfId="1970" priority="526" operator="containsText" text="6- Moderado">
      <formula>NOT(ISERROR(SEARCH("6- Moderado",H30)))</formula>
    </cfRule>
    <cfRule type="containsText" dxfId="1969" priority="527" operator="containsText" text="4- Moderado">
      <formula>NOT(ISERROR(SEARCH("4- Moderado",H30)))</formula>
    </cfRule>
    <cfRule type="containsText" dxfId="1968" priority="528" operator="containsText" text="3- Bajo">
      <formula>NOT(ISERROR(SEARCH("3- Bajo",H30)))</formula>
    </cfRule>
    <cfRule type="containsText" dxfId="1967" priority="529" operator="containsText" text="4- Bajo">
      <formula>NOT(ISERROR(SEARCH("4- Bajo",H30)))</formula>
    </cfRule>
    <cfRule type="containsText" dxfId="1966" priority="530" operator="containsText" text="1- Bajo">
      <formula>NOT(ISERROR(SEARCH("1- Bajo",H30)))</formula>
    </cfRule>
  </conditionalFormatting>
  <conditionalFormatting sqref="A30">
    <cfRule type="containsText" dxfId="1965" priority="519" operator="containsText" text="3- Moderado">
      <formula>NOT(ISERROR(SEARCH("3- Moderado",A30)))</formula>
    </cfRule>
    <cfRule type="containsText" dxfId="1964" priority="520" operator="containsText" text="6- Moderado">
      <formula>NOT(ISERROR(SEARCH("6- Moderado",A30)))</formula>
    </cfRule>
    <cfRule type="containsText" dxfId="1963" priority="521" operator="containsText" text="4- Moderado">
      <formula>NOT(ISERROR(SEARCH("4- Moderado",A30)))</formula>
    </cfRule>
    <cfRule type="containsText" dxfId="1962" priority="522" operator="containsText" text="3- Bajo">
      <formula>NOT(ISERROR(SEARCH("3- Bajo",A30)))</formula>
    </cfRule>
    <cfRule type="containsText" dxfId="1961" priority="523" operator="containsText" text="4- Bajo">
      <formula>NOT(ISERROR(SEARCH("4- Bajo",A30)))</formula>
    </cfRule>
    <cfRule type="containsText" dxfId="1960" priority="524" operator="containsText" text="1- Bajo">
      <formula>NOT(ISERROR(SEARCH("1- Bajo",A30)))</formula>
    </cfRule>
  </conditionalFormatting>
  <conditionalFormatting sqref="J30:J34">
    <cfRule type="containsText" dxfId="1959" priority="514" operator="containsText" text="Bajo">
      <formula>NOT(ISERROR(SEARCH("Bajo",J30)))</formula>
    </cfRule>
    <cfRule type="containsText" dxfId="1958" priority="515" operator="containsText" text="Moderado">
      <formula>NOT(ISERROR(SEARCH("Moderado",J30)))</formula>
    </cfRule>
    <cfRule type="containsText" dxfId="1957" priority="516" operator="containsText" text="Alto">
      <formula>NOT(ISERROR(SEARCH("Alto",J30)))</formula>
    </cfRule>
    <cfRule type="containsText" dxfId="1956"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1955" priority="489" operator="containsText" text="Moderado">
      <formula>NOT(ISERROR(SEARCH("Moderado",M30)))</formula>
    </cfRule>
    <cfRule type="containsText" dxfId="1954" priority="509" operator="containsText" text="Bajo">
      <formula>NOT(ISERROR(SEARCH("Bajo",M30)))</formula>
    </cfRule>
    <cfRule type="containsText" dxfId="1953" priority="510" operator="containsText" text="Moderado">
      <formula>NOT(ISERROR(SEARCH("Moderado",M30)))</formula>
    </cfRule>
    <cfRule type="containsText" dxfId="1952" priority="511" operator="containsText" text="Alto">
      <formula>NOT(ISERROR(SEARCH("Alto",M30)))</formula>
    </cfRule>
    <cfRule type="containsText" dxfId="1951"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1950" priority="503" operator="containsText" text="3- Moderado">
      <formula>NOT(ISERROR(SEARCH("3- Moderado",N30)))</formula>
    </cfRule>
    <cfRule type="containsText" dxfId="1949" priority="504" operator="containsText" text="6- Moderado">
      <formula>NOT(ISERROR(SEARCH("6- Moderado",N30)))</formula>
    </cfRule>
    <cfRule type="containsText" dxfId="1948" priority="505" operator="containsText" text="4- Moderado">
      <formula>NOT(ISERROR(SEARCH("4- Moderado",N30)))</formula>
    </cfRule>
    <cfRule type="containsText" dxfId="1947" priority="506" operator="containsText" text="3- Bajo">
      <formula>NOT(ISERROR(SEARCH("3- Bajo",N30)))</formula>
    </cfRule>
    <cfRule type="containsText" dxfId="1946" priority="507" operator="containsText" text="4- Bajo">
      <formula>NOT(ISERROR(SEARCH("4- Bajo",N30)))</formula>
    </cfRule>
    <cfRule type="containsText" dxfId="1945" priority="508" operator="containsText" text="1- Bajo">
      <formula>NOT(ISERROR(SEARCH("1- Bajo",N30)))</formula>
    </cfRule>
  </conditionalFormatting>
  <conditionalFormatting sqref="H30:H34">
    <cfRule type="containsText" dxfId="1944" priority="490" operator="containsText" text="Muy Alta">
      <formula>NOT(ISERROR(SEARCH("Muy Alta",H30)))</formula>
    </cfRule>
    <cfRule type="containsText" dxfId="1943" priority="491" operator="containsText" text="Alta">
      <formula>NOT(ISERROR(SEARCH("Alta",H30)))</formula>
    </cfRule>
    <cfRule type="containsText" dxfId="1942" priority="492" operator="containsText" text="Muy Alta">
      <formula>NOT(ISERROR(SEARCH("Muy Alta",H30)))</formula>
    </cfRule>
    <cfRule type="containsText" dxfId="1941" priority="497" operator="containsText" text="Muy Baja">
      <formula>NOT(ISERROR(SEARCH("Muy Baja",H30)))</formula>
    </cfRule>
    <cfRule type="containsText" dxfId="1940" priority="498" operator="containsText" text="Baja">
      <formula>NOT(ISERROR(SEARCH("Baja",H30)))</formula>
    </cfRule>
    <cfRule type="containsText" dxfId="1939" priority="499" operator="containsText" text="Media">
      <formula>NOT(ISERROR(SEARCH("Media",H30)))</formula>
    </cfRule>
    <cfRule type="containsText" dxfId="1938" priority="500" operator="containsText" text="Alta">
      <formula>NOT(ISERROR(SEARCH("Alta",H30)))</formula>
    </cfRule>
    <cfRule type="containsText" dxfId="1937" priority="502" operator="containsText" text="Muy Alta">
      <formula>NOT(ISERROR(SEARCH("Muy Alta",H30)))</formula>
    </cfRule>
  </conditionalFormatting>
  <conditionalFormatting sqref="I30:I34">
    <cfRule type="containsText" dxfId="1936" priority="493" operator="containsText" text="Catastrófico">
      <formula>NOT(ISERROR(SEARCH("Catastrófico",I30)))</formula>
    </cfRule>
    <cfRule type="containsText" dxfId="1935" priority="494" operator="containsText" text="Mayor">
      <formula>NOT(ISERROR(SEARCH("Mayor",I30)))</formula>
    </cfRule>
    <cfRule type="containsText" dxfId="1934" priority="495" operator="containsText" text="Menor">
      <formula>NOT(ISERROR(SEARCH("Menor",I30)))</formula>
    </cfRule>
    <cfRule type="containsText" dxfId="1933" priority="496" operator="containsText" text="Leve">
      <formula>NOT(ISERROR(SEARCH("Leve",I30)))</formula>
    </cfRule>
    <cfRule type="containsText" dxfId="1932" priority="501" operator="containsText" text="Moderado">
      <formula>NOT(ISERROR(SEARCH("Moderado",I30)))</formula>
    </cfRule>
  </conditionalFormatting>
  <conditionalFormatting sqref="K30:K34">
    <cfRule type="containsText" dxfId="1931" priority="488" operator="containsText" text="Media">
      <formula>NOT(ISERROR(SEARCH("Media",K30)))</formula>
    </cfRule>
  </conditionalFormatting>
  <conditionalFormatting sqref="L30:L34">
    <cfRule type="containsText" dxfId="1930" priority="487" operator="containsText" text="Moderado">
      <formula>NOT(ISERROR(SEARCH("Moderado",L30)))</formula>
    </cfRule>
  </conditionalFormatting>
  <conditionalFormatting sqref="J30:J34">
    <cfRule type="containsText" dxfId="1929" priority="486" operator="containsText" text="Moderado">
      <formula>NOT(ISERROR(SEARCH("Moderado",J30)))</formula>
    </cfRule>
  </conditionalFormatting>
  <conditionalFormatting sqref="J30:J34">
    <cfRule type="containsText" dxfId="1928" priority="484" operator="containsText" text="Bajo">
      <formula>NOT(ISERROR(SEARCH("Bajo",J30)))</formula>
    </cfRule>
    <cfRule type="containsText" dxfId="1927" priority="485" operator="containsText" text="Extremo">
      <formula>NOT(ISERROR(SEARCH("Extremo",J30)))</formula>
    </cfRule>
  </conditionalFormatting>
  <conditionalFormatting sqref="K30:K34">
    <cfRule type="containsText" dxfId="1926" priority="482" operator="containsText" text="Baja">
      <formula>NOT(ISERROR(SEARCH("Baja",K30)))</formula>
    </cfRule>
    <cfRule type="containsText" dxfId="1925" priority="483" operator="containsText" text="Muy Baja">
      <formula>NOT(ISERROR(SEARCH("Muy Baja",K30)))</formula>
    </cfRule>
  </conditionalFormatting>
  <conditionalFormatting sqref="K30:K34">
    <cfRule type="containsText" dxfId="1924" priority="480" operator="containsText" text="Muy Alta">
      <formula>NOT(ISERROR(SEARCH("Muy Alta",K30)))</formula>
    </cfRule>
    <cfRule type="containsText" dxfId="1923" priority="481" operator="containsText" text="Alta">
      <formula>NOT(ISERROR(SEARCH("Alta",K30)))</formula>
    </cfRule>
  </conditionalFormatting>
  <conditionalFormatting sqref="L30:L34">
    <cfRule type="containsText" dxfId="1922" priority="476" operator="containsText" text="Catastrófico">
      <formula>NOT(ISERROR(SEARCH("Catastrófico",L30)))</formula>
    </cfRule>
    <cfRule type="containsText" dxfId="1921" priority="477" operator="containsText" text="Mayor">
      <formula>NOT(ISERROR(SEARCH("Mayor",L30)))</formula>
    </cfRule>
    <cfRule type="containsText" dxfId="1920" priority="478" operator="containsText" text="Menor">
      <formula>NOT(ISERROR(SEARCH("Menor",L30)))</formula>
    </cfRule>
    <cfRule type="containsText" dxfId="1919" priority="479" operator="containsText" text="Leve">
      <formula>NOT(ISERROR(SEARCH("Leve",L30)))</formula>
    </cfRule>
  </conditionalFormatting>
  <conditionalFormatting sqref="B30:G30">
    <cfRule type="containsText" dxfId="1918" priority="470" operator="containsText" text="3- Moderado">
      <formula>NOT(ISERROR(SEARCH("3- Moderado",B30)))</formula>
    </cfRule>
    <cfRule type="containsText" dxfId="1917" priority="471" operator="containsText" text="6- Moderado">
      <formula>NOT(ISERROR(SEARCH("6- Moderado",B30)))</formula>
    </cfRule>
    <cfRule type="containsText" dxfId="1916" priority="472" operator="containsText" text="4- Moderado">
      <formula>NOT(ISERROR(SEARCH("4- Moderado",B30)))</formula>
    </cfRule>
    <cfRule type="containsText" dxfId="1915" priority="473" operator="containsText" text="3- Bajo">
      <formula>NOT(ISERROR(SEARCH("3- Bajo",B30)))</formula>
    </cfRule>
    <cfRule type="containsText" dxfId="1914" priority="474" operator="containsText" text="4- Bajo">
      <formula>NOT(ISERROR(SEARCH("4- Bajo",B30)))</formula>
    </cfRule>
    <cfRule type="containsText" dxfId="1913" priority="475" operator="containsText" text="1- Bajo">
      <formula>NOT(ISERROR(SEARCH("1- Bajo",B30)))</formula>
    </cfRule>
  </conditionalFormatting>
  <conditionalFormatting sqref="K35:L35">
    <cfRule type="containsText" dxfId="1912" priority="464" operator="containsText" text="3- Moderado">
      <formula>NOT(ISERROR(SEARCH("3- Moderado",K35)))</formula>
    </cfRule>
    <cfRule type="containsText" dxfId="1911" priority="465" operator="containsText" text="6- Moderado">
      <formula>NOT(ISERROR(SEARCH("6- Moderado",K35)))</formula>
    </cfRule>
    <cfRule type="containsText" dxfId="1910" priority="466" operator="containsText" text="4- Moderado">
      <formula>NOT(ISERROR(SEARCH("4- Moderado",K35)))</formula>
    </cfRule>
    <cfRule type="containsText" dxfId="1909" priority="467" operator="containsText" text="3- Bajo">
      <formula>NOT(ISERROR(SEARCH("3- Bajo",K35)))</formula>
    </cfRule>
    <cfRule type="containsText" dxfId="1908" priority="468" operator="containsText" text="4- Bajo">
      <formula>NOT(ISERROR(SEARCH("4- Bajo",K35)))</formula>
    </cfRule>
    <cfRule type="containsText" dxfId="1907" priority="469" operator="containsText" text="1- Bajo">
      <formula>NOT(ISERROR(SEARCH("1- Bajo",K35)))</formula>
    </cfRule>
  </conditionalFormatting>
  <conditionalFormatting sqref="H35:I35">
    <cfRule type="containsText" dxfId="1906" priority="458" operator="containsText" text="3- Moderado">
      <formula>NOT(ISERROR(SEARCH("3- Moderado",H35)))</formula>
    </cfRule>
    <cfRule type="containsText" dxfId="1905" priority="459" operator="containsText" text="6- Moderado">
      <formula>NOT(ISERROR(SEARCH("6- Moderado",H35)))</formula>
    </cfRule>
    <cfRule type="containsText" dxfId="1904" priority="460" operator="containsText" text="4- Moderado">
      <formula>NOT(ISERROR(SEARCH("4- Moderado",H35)))</formula>
    </cfRule>
    <cfRule type="containsText" dxfId="1903" priority="461" operator="containsText" text="3- Bajo">
      <formula>NOT(ISERROR(SEARCH("3- Bajo",H35)))</formula>
    </cfRule>
    <cfRule type="containsText" dxfId="1902" priority="462" operator="containsText" text="4- Bajo">
      <formula>NOT(ISERROR(SEARCH("4- Bajo",H35)))</formula>
    </cfRule>
    <cfRule type="containsText" dxfId="1901" priority="463" operator="containsText" text="1- Bajo">
      <formula>NOT(ISERROR(SEARCH("1- Bajo",H35)))</formula>
    </cfRule>
  </conditionalFormatting>
  <conditionalFormatting sqref="A35">
    <cfRule type="containsText" dxfId="1900" priority="452" operator="containsText" text="3- Moderado">
      <formula>NOT(ISERROR(SEARCH("3- Moderado",A35)))</formula>
    </cfRule>
    <cfRule type="containsText" dxfId="1899" priority="453" operator="containsText" text="6- Moderado">
      <formula>NOT(ISERROR(SEARCH("6- Moderado",A35)))</formula>
    </cfRule>
    <cfRule type="containsText" dxfId="1898" priority="454" operator="containsText" text="4- Moderado">
      <formula>NOT(ISERROR(SEARCH("4- Moderado",A35)))</formula>
    </cfRule>
    <cfRule type="containsText" dxfId="1897" priority="455" operator="containsText" text="3- Bajo">
      <formula>NOT(ISERROR(SEARCH("3- Bajo",A35)))</formula>
    </cfRule>
    <cfRule type="containsText" dxfId="1896" priority="456" operator="containsText" text="4- Bajo">
      <formula>NOT(ISERROR(SEARCH("4- Bajo",A35)))</formula>
    </cfRule>
    <cfRule type="containsText" dxfId="1895" priority="457" operator="containsText" text="1- Bajo">
      <formula>NOT(ISERROR(SEARCH("1- Bajo",A35)))</formula>
    </cfRule>
  </conditionalFormatting>
  <conditionalFormatting sqref="J35:J39">
    <cfRule type="containsText" dxfId="1894" priority="447" operator="containsText" text="Bajo">
      <formula>NOT(ISERROR(SEARCH("Bajo",J35)))</formula>
    </cfRule>
    <cfRule type="containsText" dxfId="1893" priority="448" operator="containsText" text="Moderado">
      <formula>NOT(ISERROR(SEARCH("Moderado",J35)))</formula>
    </cfRule>
    <cfRule type="containsText" dxfId="1892" priority="449" operator="containsText" text="Alto">
      <formula>NOT(ISERROR(SEARCH("Alto",J35)))</formula>
    </cfRule>
    <cfRule type="containsText" dxfId="1891"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1890" priority="422" operator="containsText" text="Moderado">
      <formula>NOT(ISERROR(SEARCH("Moderado",M35)))</formula>
    </cfRule>
    <cfRule type="containsText" dxfId="1889" priority="442" operator="containsText" text="Bajo">
      <formula>NOT(ISERROR(SEARCH("Bajo",M35)))</formula>
    </cfRule>
    <cfRule type="containsText" dxfId="1888" priority="443" operator="containsText" text="Moderado">
      <formula>NOT(ISERROR(SEARCH("Moderado",M35)))</formula>
    </cfRule>
    <cfRule type="containsText" dxfId="1887" priority="444" operator="containsText" text="Alto">
      <formula>NOT(ISERROR(SEARCH("Alto",M35)))</formula>
    </cfRule>
    <cfRule type="containsText" dxfId="1886"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1885" priority="436" operator="containsText" text="3- Moderado">
      <formula>NOT(ISERROR(SEARCH("3- Moderado",N35)))</formula>
    </cfRule>
    <cfRule type="containsText" dxfId="1884" priority="437" operator="containsText" text="6- Moderado">
      <formula>NOT(ISERROR(SEARCH("6- Moderado",N35)))</formula>
    </cfRule>
    <cfRule type="containsText" dxfId="1883" priority="438" operator="containsText" text="4- Moderado">
      <formula>NOT(ISERROR(SEARCH("4- Moderado",N35)))</formula>
    </cfRule>
    <cfRule type="containsText" dxfId="1882" priority="439" operator="containsText" text="3- Bajo">
      <formula>NOT(ISERROR(SEARCH("3- Bajo",N35)))</formula>
    </cfRule>
    <cfRule type="containsText" dxfId="1881" priority="440" operator="containsText" text="4- Bajo">
      <formula>NOT(ISERROR(SEARCH("4- Bajo",N35)))</formula>
    </cfRule>
    <cfRule type="containsText" dxfId="1880" priority="441" operator="containsText" text="1- Bajo">
      <formula>NOT(ISERROR(SEARCH("1- Bajo",N35)))</formula>
    </cfRule>
  </conditionalFormatting>
  <conditionalFormatting sqref="H35:H39">
    <cfRule type="containsText" dxfId="1879" priority="423" operator="containsText" text="Muy Alta">
      <formula>NOT(ISERROR(SEARCH("Muy Alta",H35)))</formula>
    </cfRule>
    <cfRule type="containsText" dxfId="1878" priority="424" operator="containsText" text="Alta">
      <formula>NOT(ISERROR(SEARCH("Alta",H35)))</formula>
    </cfRule>
    <cfRule type="containsText" dxfId="1877" priority="425" operator="containsText" text="Muy Alta">
      <formula>NOT(ISERROR(SEARCH("Muy Alta",H35)))</formula>
    </cfRule>
    <cfRule type="containsText" dxfId="1876" priority="430" operator="containsText" text="Muy Baja">
      <formula>NOT(ISERROR(SEARCH("Muy Baja",H35)))</formula>
    </cfRule>
    <cfRule type="containsText" dxfId="1875" priority="431" operator="containsText" text="Baja">
      <formula>NOT(ISERROR(SEARCH("Baja",H35)))</formula>
    </cfRule>
    <cfRule type="containsText" dxfId="1874" priority="432" operator="containsText" text="Media">
      <formula>NOT(ISERROR(SEARCH("Media",H35)))</formula>
    </cfRule>
    <cfRule type="containsText" dxfId="1873" priority="433" operator="containsText" text="Alta">
      <formula>NOT(ISERROR(SEARCH("Alta",H35)))</formula>
    </cfRule>
    <cfRule type="containsText" dxfId="1872" priority="435" operator="containsText" text="Muy Alta">
      <formula>NOT(ISERROR(SEARCH("Muy Alta",H35)))</formula>
    </cfRule>
  </conditionalFormatting>
  <conditionalFormatting sqref="I35:I39">
    <cfRule type="containsText" dxfId="1871" priority="426" operator="containsText" text="Catastrófico">
      <formula>NOT(ISERROR(SEARCH("Catastrófico",I35)))</formula>
    </cfRule>
    <cfRule type="containsText" dxfId="1870" priority="427" operator="containsText" text="Mayor">
      <formula>NOT(ISERROR(SEARCH("Mayor",I35)))</formula>
    </cfRule>
    <cfRule type="containsText" dxfId="1869" priority="428" operator="containsText" text="Menor">
      <formula>NOT(ISERROR(SEARCH("Menor",I35)))</formula>
    </cfRule>
    <cfRule type="containsText" dxfId="1868" priority="429" operator="containsText" text="Leve">
      <formula>NOT(ISERROR(SEARCH("Leve",I35)))</formula>
    </cfRule>
    <cfRule type="containsText" dxfId="1867" priority="434" operator="containsText" text="Moderado">
      <formula>NOT(ISERROR(SEARCH("Moderado",I35)))</formula>
    </cfRule>
  </conditionalFormatting>
  <conditionalFormatting sqref="K35:K39">
    <cfRule type="containsText" dxfId="1866" priority="421" operator="containsText" text="Media">
      <formula>NOT(ISERROR(SEARCH("Media",K35)))</formula>
    </cfRule>
  </conditionalFormatting>
  <conditionalFormatting sqref="L35:L39">
    <cfRule type="containsText" dxfId="1865" priority="420" operator="containsText" text="Moderado">
      <formula>NOT(ISERROR(SEARCH("Moderado",L35)))</formula>
    </cfRule>
  </conditionalFormatting>
  <conditionalFormatting sqref="J35:J39">
    <cfRule type="containsText" dxfId="1864" priority="419" operator="containsText" text="Moderado">
      <formula>NOT(ISERROR(SEARCH("Moderado",J35)))</formula>
    </cfRule>
  </conditionalFormatting>
  <conditionalFormatting sqref="J35:J39">
    <cfRule type="containsText" dxfId="1863" priority="417" operator="containsText" text="Bajo">
      <formula>NOT(ISERROR(SEARCH("Bajo",J35)))</formula>
    </cfRule>
    <cfRule type="containsText" dxfId="1862" priority="418" operator="containsText" text="Extremo">
      <formula>NOT(ISERROR(SEARCH("Extremo",J35)))</formula>
    </cfRule>
  </conditionalFormatting>
  <conditionalFormatting sqref="K35:K39">
    <cfRule type="containsText" dxfId="1861" priority="415" operator="containsText" text="Baja">
      <formula>NOT(ISERROR(SEARCH("Baja",K35)))</formula>
    </cfRule>
    <cfRule type="containsText" dxfId="1860" priority="416" operator="containsText" text="Muy Baja">
      <formula>NOT(ISERROR(SEARCH("Muy Baja",K35)))</formula>
    </cfRule>
  </conditionalFormatting>
  <conditionalFormatting sqref="K35:K39">
    <cfRule type="containsText" dxfId="1859" priority="413" operator="containsText" text="Muy Alta">
      <formula>NOT(ISERROR(SEARCH("Muy Alta",K35)))</formula>
    </cfRule>
    <cfRule type="containsText" dxfId="1858" priority="414" operator="containsText" text="Alta">
      <formula>NOT(ISERROR(SEARCH("Alta",K35)))</formula>
    </cfRule>
  </conditionalFormatting>
  <conditionalFormatting sqref="L35:L39">
    <cfRule type="containsText" dxfId="1857" priority="409" operator="containsText" text="Catastrófico">
      <formula>NOT(ISERROR(SEARCH("Catastrófico",L35)))</formula>
    </cfRule>
    <cfRule type="containsText" dxfId="1856" priority="410" operator="containsText" text="Mayor">
      <formula>NOT(ISERROR(SEARCH("Mayor",L35)))</formula>
    </cfRule>
    <cfRule type="containsText" dxfId="1855" priority="411" operator="containsText" text="Menor">
      <formula>NOT(ISERROR(SEARCH("Menor",L35)))</formula>
    </cfRule>
    <cfRule type="containsText" dxfId="1854" priority="412" operator="containsText" text="Leve">
      <formula>NOT(ISERROR(SEARCH("Leve",L35)))</formula>
    </cfRule>
  </conditionalFormatting>
  <conditionalFormatting sqref="B35:G35">
    <cfRule type="containsText" dxfId="1853" priority="403" operator="containsText" text="3- Moderado">
      <formula>NOT(ISERROR(SEARCH("3- Moderado",B35)))</formula>
    </cfRule>
    <cfRule type="containsText" dxfId="1852" priority="404" operator="containsText" text="6- Moderado">
      <formula>NOT(ISERROR(SEARCH("6- Moderado",B35)))</formula>
    </cfRule>
    <cfRule type="containsText" dxfId="1851" priority="405" operator="containsText" text="4- Moderado">
      <formula>NOT(ISERROR(SEARCH("4- Moderado",B35)))</formula>
    </cfRule>
    <cfRule type="containsText" dxfId="1850" priority="406" operator="containsText" text="3- Bajo">
      <formula>NOT(ISERROR(SEARCH("3- Bajo",B35)))</formula>
    </cfRule>
    <cfRule type="containsText" dxfId="1849" priority="407" operator="containsText" text="4- Bajo">
      <formula>NOT(ISERROR(SEARCH("4- Bajo",B35)))</formula>
    </cfRule>
    <cfRule type="containsText" dxfId="1848" priority="408" operator="containsText" text="1- Bajo">
      <formula>NOT(ISERROR(SEARCH("1- Bajo",B35)))</formula>
    </cfRule>
  </conditionalFormatting>
  <conditionalFormatting sqref="K40:L40">
    <cfRule type="containsText" dxfId="1847" priority="397" operator="containsText" text="3- Moderado">
      <formula>NOT(ISERROR(SEARCH("3- Moderado",K40)))</formula>
    </cfRule>
    <cfRule type="containsText" dxfId="1846" priority="398" operator="containsText" text="6- Moderado">
      <formula>NOT(ISERROR(SEARCH("6- Moderado",K40)))</formula>
    </cfRule>
    <cfRule type="containsText" dxfId="1845" priority="399" operator="containsText" text="4- Moderado">
      <formula>NOT(ISERROR(SEARCH("4- Moderado",K40)))</formula>
    </cfRule>
    <cfRule type="containsText" dxfId="1844" priority="400" operator="containsText" text="3- Bajo">
      <formula>NOT(ISERROR(SEARCH("3- Bajo",K40)))</formula>
    </cfRule>
    <cfRule type="containsText" dxfId="1843" priority="401" operator="containsText" text="4- Bajo">
      <formula>NOT(ISERROR(SEARCH("4- Bajo",K40)))</formula>
    </cfRule>
    <cfRule type="containsText" dxfId="1842" priority="402" operator="containsText" text="1- Bajo">
      <formula>NOT(ISERROR(SEARCH("1- Bajo",K40)))</formula>
    </cfRule>
  </conditionalFormatting>
  <conditionalFormatting sqref="H40:I40">
    <cfRule type="containsText" dxfId="1841" priority="391" operator="containsText" text="3- Moderado">
      <formula>NOT(ISERROR(SEARCH("3- Moderado",H40)))</formula>
    </cfRule>
    <cfRule type="containsText" dxfId="1840" priority="392" operator="containsText" text="6- Moderado">
      <formula>NOT(ISERROR(SEARCH("6- Moderado",H40)))</formula>
    </cfRule>
    <cfRule type="containsText" dxfId="1839" priority="393" operator="containsText" text="4- Moderado">
      <formula>NOT(ISERROR(SEARCH("4- Moderado",H40)))</formula>
    </cfRule>
    <cfRule type="containsText" dxfId="1838" priority="394" operator="containsText" text="3- Bajo">
      <formula>NOT(ISERROR(SEARCH("3- Bajo",H40)))</formula>
    </cfRule>
    <cfRule type="containsText" dxfId="1837" priority="395" operator="containsText" text="4- Bajo">
      <formula>NOT(ISERROR(SEARCH("4- Bajo",H40)))</formula>
    </cfRule>
    <cfRule type="containsText" dxfId="1836" priority="396" operator="containsText" text="1- Bajo">
      <formula>NOT(ISERROR(SEARCH("1- Bajo",H40)))</formula>
    </cfRule>
  </conditionalFormatting>
  <conditionalFormatting sqref="A40">
    <cfRule type="containsText" dxfId="1835" priority="385" operator="containsText" text="3- Moderado">
      <formula>NOT(ISERROR(SEARCH("3- Moderado",A40)))</formula>
    </cfRule>
    <cfRule type="containsText" dxfId="1834" priority="386" operator="containsText" text="6- Moderado">
      <formula>NOT(ISERROR(SEARCH("6- Moderado",A40)))</formula>
    </cfRule>
    <cfRule type="containsText" dxfId="1833" priority="387" operator="containsText" text="4- Moderado">
      <formula>NOT(ISERROR(SEARCH("4- Moderado",A40)))</formula>
    </cfRule>
    <cfRule type="containsText" dxfId="1832" priority="388" operator="containsText" text="3- Bajo">
      <formula>NOT(ISERROR(SEARCH("3- Bajo",A40)))</formula>
    </cfRule>
    <cfRule type="containsText" dxfId="1831" priority="389" operator="containsText" text="4- Bajo">
      <formula>NOT(ISERROR(SEARCH("4- Bajo",A40)))</formula>
    </cfRule>
    <cfRule type="containsText" dxfId="1830" priority="390" operator="containsText" text="1- Bajo">
      <formula>NOT(ISERROR(SEARCH("1- Bajo",A40)))</formula>
    </cfRule>
  </conditionalFormatting>
  <conditionalFormatting sqref="J40:J44">
    <cfRule type="containsText" dxfId="1829" priority="380" operator="containsText" text="Bajo">
      <formula>NOT(ISERROR(SEARCH("Bajo",J40)))</formula>
    </cfRule>
    <cfRule type="containsText" dxfId="1828" priority="381" operator="containsText" text="Moderado">
      <formula>NOT(ISERROR(SEARCH("Moderado",J40)))</formula>
    </cfRule>
    <cfRule type="containsText" dxfId="1827" priority="382" operator="containsText" text="Alto">
      <formula>NOT(ISERROR(SEARCH("Alto",J40)))</formula>
    </cfRule>
    <cfRule type="containsText" dxfId="1826"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1825" priority="355" operator="containsText" text="Moderado">
      <formula>NOT(ISERROR(SEARCH("Moderado",M40)))</formula>
    </cfRule>
    <cfRule type="containsText" dxfId="1824" priority="375" operator="containsText" text="Bajo">
      <formula>NOT(ISERROR(SEARCH("Bajo",M40)))</formula>
    </cfRule>
    <cfRule type="containsText" dxfId="1823" priority="376" operator="containsText" text="Moderado">
      <formula>NOT(ISERROR(SEARCH("Moderado",M40)))</formula>
    </cfRule>
    <cfRule type="containsText" dxfId="1822" priority="377" operator="containsText" text="Alto">
      <formula>NOT(ISERROR(SEARCH("Alto",M40)))</formula>
    </cfRule>
    <cfRule type="containsText" dxfId="1821"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1820" priority="369" operator="containsText" text="3- Moderado">
      <formula>NOT(ISERROR(SEARCH("3- Moderado",N40)))</formula>
    </cfRule>
    <cfRule type="containsText" dxfId="1819" priority="370" operator="containsText" text="6- Moderado">
      <formula>NOT(ISERROR(SEARCH("6- Moderado",N40)))</formula>
    </cfRule>
    <cfRule type="containsText" dxfId="1818" priority="371" operator="containsText" text="4- Moderado">
      <formula>NOT(ISERROR(SEARCH("4- Moderado",N40)))</formula>
    </cfRule>
    <cfRule type="containsText" dxfId="1817" priority="372" operator="containsText" text="3- Bajo">
      <formula>NOT(ISERROR(SEARCH("3- Bajo",N40)))</formula>
    </cfRule>
    <cfRule type="containsText" dxfId="1816" priority="373" operator="containsText" text="4- Bajo">
      <formula>NOT(ISERROR(SEARCH("4- Bajo",N40)))</formula>
    </cfRule>
    <cfRule type="containsText" dxfId="1815" priority="374" operator="containsText" text="1- Bajo">
      <formula>NOT(ISERROR(SEARCH("1- Bajo",N40)))</formula>
    </cfRule>
  </conditionalFormatting>
  <conditionalFormatting sqref="H40:H44">
    <cfRule type="containsText" dxfId="1814" priority="356" operator="containsText" text="Muy Alta">
      <formula>NOT(ISERROR(SEARCH("Muy Alta",H40)))</formula>
    </cfRule>
    <cfRule type="containsText" dxfId="1813" priority="357" operator="containsText" text="Alta">
      <formula>NOT(ISERROR(SEARCH("Alta",H40)))</formula>
    </cfRule>
    <cfRule type="containsText" dxfId="1812" priority="358" operator="containsText" text="Muy Alta">
      <formula>NOT(ISERROR(SEARCH("Muy Alta",H40)))</formula>
    </cfRule>
    <cfRule type="containsText" dxfId="1811" priority="363" operator="containsText" text="Muy Baja">
      <formula>NOT(ISERROR(SEARCH("Muy Baja",H40)))</formula>
    </cfRule>
    <cfRule type="containsText" dxfId="1810" priority="364" operator="containsText" text="Baja">
      <formula>NOT(ISERROR(SEARCH("Baja",H40)))</formula>
    </cfRule>
    <cfRule type="containsText" dxfId="1809" priority="365" operator="containsText" text="Media">
      <formula>NOT(ISERROR(SEARCH("Media",H40)))</formula>
    </cfRule>
    <cfRule type="containsText" dxfId="1808" priority="366" operator="containsText" text="Alta">
      <formula>NOT(ISERROR(SEARCH("Alta",H40)))</formula>
    </cfRule>
    <cfRule type="containsText" dxfId="1807" priority="368" operator="containsText" text="Muy Alta">
      <formula>NOT(ISERROR(SEARCH("Muy Alta",H40)))</formula>
    </cfRule>
  </conditionalFormatting>
  <conditionalFormatting sqref="I40:I44">
    <cfRule type="containsText" dxfId="1806" priority="359" operator="containsText" text="Catastrófico">
      <formula>NOT(ISERROR(SEARCH("Catastrófico",I40)))</formula>
    </cfRule>
    <cfRule type="containsText" dxfId="1805" priority="360" operator="containsText" text="Mayor">
      <formula>NOT(ISERROR(SEARCH("Mayor",I40)))</formula>
    </cfRule>
    <cfRule type="containsText" dxfId="1804" priority="361" operator="containsText" text="Menor">
      <formula>NOT(ISERROR(SEARCH("Menor",I40)))</formula>
    </cfRule>
    <cfRule type="containsText" dxfId="1803" priority="362" operator="containsText" text="Leve">
      <formula>NOT(ISERROR(SEARCH("Leve",I40)))</formula>
    </cfRule>
    <cfRule type="containsText" dxfId="1802" priority="367" operator="containsText" text="Moderado">
      <formula>NOT(ISERROR(SEARCH("Moderado",I40)))</formula>
    </cfRule>
  </conditionalFormatting>
  <conditionalFormatting sqref="K40:K44">
    <cfRule type="containsText" dxfId="1801" priority="354" operator="containsText" text="Media">
      <formula>NOT(ISERROR(SEARCH("Media",K40)))</formula>
    </cfRule>
  </conditionalFormatting>
  <conditionalFormatting sqref="L40:L44">
    <cfRule type="containsText" dxfId="1800" priority="353" operator="containsText" text="Moderado">
      <formula>NOT(ISERROR(SEARCH("Moderado",L40)))</formula>
    </cfRule>
  </conditionalFormatting>
  <conditionalFormatting sqref="J40:J44">
    <cfRule type="containsText" dxfId="1799" priority="352" operator="containsText" text="Moderado">
      <formula>NOT(ISERROR(SEARCH("Moderado",J40)))</formula>
    </cfRule>
  </conditionalFormatting>
  <conditionalFormatting sqref="J40:J44">
    <cfRule type="containsText" dxfId="1798" priority="350" operator="containsText" text="Bajo">
      <formula>NOT(ISERROR(SEARCH("Bajo",J40)))</formula>
    </cfRule>
    <cfRule type="containsText" dxfId="1797" priority="351" operator="containsText" text="Extremo">
      <formula>NOT(ISERROR(SEARCH("Extremo",J40)))</formula>
    </cfRule>
  </conditionalFormatting>
  <conditionalFormatting sqref="K40:K44">
    <cfRule type="containsText" dxfId="1796" priority="348" operator="containsText" text="Baja">
      <formula>NOT(ISERROR(SEARCH("Baja",K40)))</formula>
    </cfRule>
    <cfRule type="containsText" dxfId="1795" priority="349" operator="containsText" text="Muy Baja">
      <formula>NOT(ISERROR(SEARCH("Muy Baja",K40)))</formula>
    </cfRule>
  </conditionalFormatting>
  <conditionalFormatting sqref="K40:K44">
    <cfRule type="containsText" dxfId="1794" priority="346" operator="containsText" text="Muy Alta">
      <formula>NOT(ISERROR(SEARCH("Muy Alta",K40)))</formula>
    </cfRule>
    <cfRule type="containsText" dxfId="1793" priority="347" operator="containsText" text="Alta">
      <formula>NOT(ISERROR(SEARCH("Alta",K40)))</formula>
    </cfRule>
  </conditionalFormatting>
  <conditionalFormatting sqref="L40:L44">
    <cfRule type="containsText" dxfId="1792" priority="342" operator="containsText" text="Catastrófico">
      <formula>NOT(ISERROR(SEARCH("Catastrófico",L40)))</formula>
    </cfRule>
    <cfRule type="containsText" dxfId="1791" priority="343" operator="containsText" text="Mayor">
      <formula>NOT(ISERROR(SEARCH("Mayor",L40)))</formula>
    </cfRule>
    <cfRule type="containsText" dxfId="1790" priority="344" operator="containsText" text="Menor">
      <formula>NOT(ISERROR(SEARCH("Menor",L40)))</formula>
    </cfRule>
    <cfRule type="containsText" dxfId="1789" priority="345" operator="containsText" text="Leve">
      <formula>NOT(ISERROR(SEARCH("Leve",L40)))</formula>
    </cfRule>
  </conditionalFormatting>
  <conditionalFormatting sqref="B40:G40">
    <cfRule type="containsText" dxfId="1788" priority="336" operator="containsText" text="3- Moderado">
      <formula>NOT(ISERROR(SEARCH("3- Moderado",B40)))</formula>
    </cfRule>
    <cfRule type="containsText" dxfId="1787" priority="337" operator="containsText" text="6- Moderado">
      <formula>NOT(ISERROR(SEARCH("6- Moderado",B40)))</formula>
    </cfRule>
    <cfRule type="containsText" dxfId="1786" priority="338" operator="containsText" text="4- Moderado">
      <formula>NOT(ISERROR(SEARCH("4- Moderado",B40)))</formula>
    </cfRule>
    <cfRule type="containsText" dxfId="1785" priority="339" operator="containsText" text="3- Bajo">
      <formula>NOT(ISERROR(SEARCH("3- Bajo",B40)))</formula>
    </cfRule>
    <cfRule type="containsText" dxfId="1784" priority="340" operator="containsText" text="4- Bajo">
      <formula>NOT(ISERROR(SEARCH("4- Bajo",B40)))</formula>
    </cfRule>
    <cfRule type="containsText" dxfId="1783" priority="341" operator="containsText" text="1- Bajo">
      <formula>NOT(ISERROR(SEARCH("1- Bajo",B40)))</formula>
    </cfRule>
  </conditionalFormatting>
  <conditionalFormatting sqref="K45:L45">
    <cfRule type="containsText" dxfId="1782" priority="330" operator="containsText" text="3- Moderado">
      <formula>NOT(ISERROR(SEARCH("3- Moderado",K45)))</formula>
    </cfRule>
    <cfRule type="containsText" dxfId="1781" priority="331" operator="containsText" text="6- Moderado">
      <formula>NOT(ISERROR(SEARCH("6- Moderado",K45)))</formula>
    </cfRule>
    <cfRule type="containsText" dxfId="1780" priority="332" operator="containsText" text="4- Moderado">
      <formula>NOT(ISERROR(SEARCH("4- Moderado",K45)))</formula>
    </cfRule>
    <cfRule type="containsText" dxfId="1779" priority="333" operator="containsText" text="3- Bajo">
      <formula>NOT(ISERROR(SEARCH("3- Bajo",K45)))</formula>
    </cfRule>
    <cfRule type="containsText" dxfId="1778" priority="334" operator="containsText" text="4- Bajo">
      <formula>NOT(ISERROR(SEARCH("4- Bajo",K45)))</formula>
    </cfRule>
    <cfRule type="containsText" dxfId="1777" priority="335" operator="containsText" text="1- Bajo">
      <formula>NOT(ISERROR(SEARCH("1- Bajo",K45)))</formula>
    </cfRule>
  </conditionalFormatting>
  <conditionalFormatting sqref="H45:I45">
    <cfRule type="containsText" dxfId="1776" priority="324" operator="containsText" text="3- Moderado">
      <formula>NOT(ISERROR(SEARCH("3- Moderado",H45)))</formula>
    </cfRule>
    <cfRule type="containsText" dxfId="1775" priority="325" operator="containsText" text="6- Moderado">
      <formula>NOT(ISERROR(SEARCH("6- Moderado",H45)))</formula>
    </cfRule>
    <cfRule type="containsText" dxfId="1774" priority="326" operator="containsText" text="4- Moderado">
      <formula>NOT(ISERROR(SEARCH("4- Moderado",H45)))</formula>
    </cfRule>
    <cfRule type="containsText" dxfId="1773" priority="327" operator="containsText" text="3- Bajo">
      <formula>NOT(ISERROR(SEARCH("3- Bajo",H45)))</formula>
    </cfRule>
    <cfRule type="containsText" dxfId="1772" priority="328" operator="containsText" text="4- Bajo">
      <formula>NOT(ISERROR(SEARCH("4- Bajo",H45)))</formula>
    </cfRule>
    <cfRule type="containsText" dxfId="1771" priority="329" operator="containsText" text="1- Bajo">
      <formula>NOT(ISERROR(SEARCH("1- Bajo",H45)))</formula>
    </cfRule>
  </conditionalFormatting>
  <conditionalFormatting sqref="A45">
    <cfRule type="containsText" dxfId="1770" priority="318" operator="containsText" text="3- Moderado">
      <formula>NOT(ISERROR(SEARCH("3- Moderado",A45)))</formula>
    </cfRule>
    <cfRule type="containsText" dxfId="1769" priority="319" operator="containsText" text="6- Moderado">
      <formula>NOT(ISERROR(SEARCH("6- Moderado",A45)))</formula>
    </cfRule>
    <cfRule type="containsText" dxfId="1768" priority="320" operator="containsText" text="4- Moderado">
      <formula>NOT(ISERROR(SEARCH("4- Moderado",A45)))</formula>
    </cfRule>
    <cfRule type="containsText" dxfId="1767" priority="321" operator="containsText" text="3- Bajo">
      <formula>NOT(ISERROR(SEARCH("3- Bajo",A45)))</formula>
    </cfRule>
    <cfRule type="containsText" dxfId="1766" priority="322" operator="containsText" text="4- Bajo">
      <formula>NOT(ISERROR(SEARCH("4- Bajo",A45)))</formula>
    </cfRule>
    <cfRule type="containsText" dxfId="1765" priority="323" operator="containsText" text="1- Bajo">
      <formula>NOT(ISERROR(SEARCH("1- Bajo",A45)))</formula>
    </cfRule>
  </conditionalFormatting>
  <conditionalFormatting sqref="J45:J49">
    <cfRule type="containsText" dxfId="1764" priority="313" operator="containsText" text="Bajo">
      <formula>NOT(ISERROR(SEARCH("Bajo",J45)))</formula>
    </cfRule>
    <cfRule type="containsText" dxfId="1763" priority="314" operator="containsText" text="Moderado">
      <formula>NOT(ISERROR(SEARCH("Moderado",J45)))</formula>
    </cfRule>
    <cfRule type="containsText" dxfId="1762" priority="315" operator="containsText" text="Alto">
      <formula>NOT(ISERROR(SEARCH("Alto",J45)))</formula>
    </cfRule>
    <cfRule type="containsText" dxfId="1761"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1760" priority="288" operator="containsText" text="Moderado">
      <formula>NOT(ISERROR(SEARCH("Moderado",M45)))</formula>
    </cfRule>
    <cfRule type="containsText" dxfId="1759" priority="308" operator="containsText" text="Bajo">
      <formula>NOT(ISERROR(SEARCH("Bajo",M45)))</formula>
    </cfRule>
    <cfRule type="containsText" dxfId="1758" priority="309" operator="containsText" text="Moderado">
      <formula>NOT(ISERROR(SEARCH("Moderado",M45)))</formula>
    </cfRule>
    <cfRule type="containsText" dxfId="1757" priority="310" operator="containsText" text="Alto">
      <formula>NOT(ISERROR(SEARCH("Alto",M45)))</formula>
    </cfRule>
    <cfRule type="containsText" dxfId="1756"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1755" priority="302" operator="containsText" text="3- Moderado">
      <formula>NOT(ISERROR(SEARCH("3- Moderado",N45)))</formula>
    </cfRule>
    <cfRule type="containsText" dxfId="1754" priority="303" operator="containsText" text="6- Moderado">
      <formula>NOT(ISERROR(SEARCH("6- Moderado",N45)))</formula>
    </cfRule>
    <cfRule type="containsText" dxfId="1753" priority="304" operator="containsText" text="4- Moderado">
      <formula>NOT(ISERROR(SEARCH("4- Moderado",N45)))</formula>
    </cfRule>
    <cfRule type="containsText" dxfId="1752" priority="305" operator="containsText" text="3- Bajo">
      <formula>NOT(ISERROR(SEARCH("3- Bajo",N45)))</formula>
    </cfRule>
    <cfRule type="containsText" dxfId="1751" priority="306" operator="containsText" text="4- Bajo">
      <formula>NOT(ISERROR(SEARCH("4- Bajo",N45)))</formula>
    </cfRule>
    <cfRule type="containsText" dxfId="1750" priority="307" operator="containsText" text="1- Bajo">
      <formula>NOT(ISERROR(SEARCH("1- Bajo",N45)))</formula>
    </cfRule>
  </conditionalFormatting>
  <conditionalFormatting sqref="H45:H49">
    <cfRule type="containsText" dxfId="1749" priority="289" operator="containsText" text="Muy Alta">
      <formula>NOT(ISERROR(SEARCH("Muy Alta",H45)))</formula>
    </cfRule>
    <cfRule type="containsText" dxfId="1748" priority="290" operator="containsText" text="Alta">
      <formula>NOT(ISERROR(SEARCH("Alta",H45)))</formula>
    </cfRule>
    <cfRule type="containsText" dxfId="1747" priority="291" operator="containsText" text="Muy Alta">
      <formula>NOT(ISERROR(SEARCH("Muy Alta",H45)))</formula>
    </cfRule>
    <cfRule type="containsText" dxfId="1746" priority="296" operator="containsText" text="Muy Baja">
      <formula>NOT(ISERROR(SEARCH("Muy Baja",H45)))</formula>
    </cfRule>
    <cfRule type="containsText" dxfId="1745" priority="297" operator="containsText" text="Baja">
      <formula>NOT(ISERROR(SEARCH("Baja",H45)))</formula>
    </cfRule>
    <cfRule type="containsText" dxfId="1744" priority="298" operator="containsText" text="Media">
      <formula>NOT(ISERROR(SEARCH("Media",H45)))</formula>
    </cfRule>
    <cfRule type="containsText" dxfId="1743" priority="299" operator="containsText" text="Alta">
      <formula>NOT(ISERROR(SEARCH("Alta",H45)))</formula>
    </cfRule>
    <cfRule type="containsText" dxfId="1742" priority="301" operator="containsText" text="Muy Alta">
      <formula>NOT(ISERROR(SEARCH("Muy Alta",H45)))</formula>
    </cfRule>
  </conditionalFormatting>
  <conditionalFormatting sqref="I45:I49">
    <cfRule type="containsText" dxfId="1741" priority="292" operator="containsText" text="Catastrófico">
      <formula>NOT(ISERROR(SEARCH("Catastrófico",I45)))</formula>
    </cfRule>
    <cfRule type="containsText" dxfId="1740" priority="293" operator="containsText" text="Mayor">
      <formula>NOT(ISERROR(SEARCH("Mayor",I45)))</formula>
    </cfRule>
    <cfRule type="containsText" dxfId="1739" priority="294" operator="containsText" text="Menor">
      <formula>NOT(ISERROR(SEARCH("Menor",I45)))</formula>
    </cfRule>
    <cfRule type="containsText" dxfId="1738" priority="295" operator="containsText" text="Leve">
      <formula>NOT(ISERROR(SEARCH("Leve",I45)))</formula>
    </cfRule>
    <cfRule type="containsText" dxfId="1737" priority="300" operator="containsText" text="Moderado">
      <formula>NOT(ISERROR(SEARCH("Moderado",I45)))</formula>
    </cfRule>
  </conditionalFormatting>
  <conditionalFormatting sqref="K45:K49">
    <cfRule type="containsText" dxfId="1736" priority="287" operator="containsText" text="Media">
      <formula>NOT(ISERROR(SEARCH("Media",K45)))</formula>
    </cfRule>
  </conditionalFormatting>
  <conditionalFormatting sqref="L45:L49">
    <cfRule type="containsText" dxfId="1735" priority="286" operator="containsText" text="Moderado">
      <formula>NOT(ISERROR(SEARCH("Moderado",L45)))</formula>
    </cfRule>
  </conditionalFormatting>
  <conditionalFormatting sqref="J45:J49">
    <cfRule type="containsText" dxfId="1734" priority="285" operator="containsText" text="Moderado">
      <formula>NOT(ISERROR(SEARCH("Moderado",J45)))</formula>
    </cfRule>
  </conditionalFormatting>
  <conditionalFormatting sqref="J45:J49">
    <cfRule type="containsText" dxfId="1733" priority="283" operator="containsText" text="Bajo">
      <formula>NOT(ISERROR(SEARCH("Bajo",J45)))</formula>
    </cfRule>
    <cfRule type="containsText" dxfId="1732" priority="284" operator="containsText" text="Extremo">
      <formula>NOT(ISERROR(SEARCH("Extremo",J45)))</formula>
    </cfRule>
  </conditionalFormatting>
  <conditionalFormatting sqref="K45:K49">
    <cfRule type="containsText" dxfId="1731" priority="281" operator="containsText" text="Baja">
      <formula>NOT(ISERROR(SEARCH("Baja",K45)))</formula>
    </cfRule>
    <cfRule type="containsText" dxfId="1730" priority="282" operator="containsText" text="Muy Baja">
      <formula>NOT(ISERROR(SEARCH("Muy Baja",K45)))</formula>
    </cfRule>
  </conditionalFormatting>
  <conditionalFormatting sqref="K45:K49">
    <cfRule type="containsText" dxfId="1729" priority="279" operator="containsText" text="Muy Alta">
      <formula>NOT(ISERROR(SEARCH("Muy Alta",K45)))</formula>
    </cfRule>
    <cfRule type="containsText" dxfId="1728" priority="280" operator="containsText" text="Alta">
      <formula>NOT(ISERROR(SEARCH("Alta",K45)))</formula>
    </cfRule>
  </conditionalFormatting>
  <conditionalFormatting sqref="L45:L49">
    <cfRule type="containsText" dxfId="1727" priority="275" operator="containsText" text="Catastrófico">
      <formula>NOT(ISERROR(SEARCH("Catastrófico",L45)))</formula>
    </cfRule>
    <cfRule type="containsText" dxfId="1726" priority="276" operator="containsText" text="Mayor">
      <formula>NOT(ISERROR(SEARCH("Mayor",L45)))</formula>
    </cfRule>
    <cfRule type="containsText" dxfId="1725" priority="277" operator="containsText" text="Menor">
      <formula>NOT(ISERROR(SEARCH("Menor",L45)))</formula>
    </cfRule>
    <cfRule type="containsText" dxfId="1724" priority="278" operator="containsText" text="Leve">
      <formula>NOT(ISERROR(SEARCH("Leve",L45)))</formula>
    </cfRule>
  </conditionalFormatting>
  <conditionalFormatting sqref="B45:G45">
    <cfRule type="containsText" dxfId="1723" priority="269" operator="containsText" text="3- Moderado">
      <formula>NOT(ISERROR(SEARCH("3- Moderado",B45)))</formula>
    </cfRule>
    <cfRule type="containsText" dxfId="1722" priority="270" operator="containsText" text="6- Moderado">
      <formula>NOT(ISERROR(SEARCH("6- Moderado",B45)))</formula>
    </cfRule>
    <cfRule type="containsText" dxfId="1721" priority="271" operator="containsText" text="4- Moderado">
      <formula>NOT(ISERROR(SEARCH("4- Moderado",B45)))</formula>
    </cfRule>
    <cfRule type="containsText" dxfId="1720" priority="272" operator="containsText" text="3- Bajo">
      <formula>NOT(ISERROR(SEARCH("3- Bajo",B45)))</formula>
    </cfRule>
    <cfRule type="containsText" dxfId="1719" priority="273" operator="containsText" text="4- Bajo">
      <formula>NOT(ISERROR(SEARCH("4- Bajo",B45)))</formula>
    </cfRule>
    <cfRule type="containsText" dxfId="1718" priority="274" operator="containsText" text="1- Bajo">
      <formula>NOT(ISERROR(SEARCH("1- Bajo",B45)))</formula>
    </cfRule>
  </conditionalFormatting>
  <conditionalFormatting sqref="K50:L50">
    <cfRule type="containsText" dxfId="1717" priority="263" operator="containsText" text="3- Moderado">
      <formula>NOT(ISERROR(SEARCH("3- Moderado",K50)))</formula>
    </cfRule>
    <cfRule type="containsText" dxfId="1716" priority="264" operator="containsText" text="6- Moderado">
      <formula>NOT(ISERROR(SEARCH("6- Moderado",K50)))</formula>
    </cfRule>
    <cfRule type="containsText" dxfId="1715" priority="265" operator="containsText" text="4- Moderado">
      <formula>NOT(ISERROR(SEARCH("4- Moderado",K50)))</formula>
    </cfRule>
    <cfRule type="containsText" dxfId="1714" priority="266" operator="containsText" text="3- Bajo">
      <formula>NOT(ISERROR(SEARCH("3- Bajo",K50)))</formula>
    </cfRule>
    <cfRule type="containsText" dxfId="1713" priority="267" operator="containsText" text="4- Bajo">
      <formula>NOT(ISERROR(SEARCH("4- Bajo",K50)))</formula>
    </cfRule>
    <cfRule type="containsText" dxfId="1712" priority="268" operator="containsText" text="1- Bajo">
      <formula>NOT(ISERROR(SEARCH("1- Bajo",K50)))</formula>
    </cfRule>
  </conditionalFormatting>
  <conditionalFormatting sqref="H50:I50">
    <cfRule type="containsText" dxfId="1711" priority="257" operator="containsText" text="3- Moderado">
      <formula>NOT(ISERROR(SEARCH("3- Moderado",H50)))</formula>
    </cfRule>
    <cfRule type="containsText" dxfId="1710" priority="258" operator="containsText" text="6- Moderado">
      <formula>NOT(ISERROR(SEARCH("6- Moderado",H50)))</formula>
    </cfRule>
    <cfRule type="containsText" dxfId="1709" priority="259" operator="containsText" text="4- Moderado">
      <formula>NOT(ISERROR(SEARCH("4- Moderado",H50)))</formula>
    </cfRule>
    <cfRule type="containsText" dxfId="1708" priority="260" operator="containsText" text="3- Bajo">
      <formula>NOT(ISERROR(SEARCH("3- Bajo",H50)))</formula>
    </cfRule>
    <cfRule type="containsText" dxfId="1707" priority="261" operator="containsText" text="4- Bajo">
      <formula>NOT(ISERROR(SEARCH("4- Bajo",H50)))</formula>
    </cfRule>
    <cfRule type="containsText" dxfId="1706" priority="262" operator="containsText" text="1- Bajo">
      <formula>NOT(ISERROR(SEARCH("1- Bajo",H50)))</formula>
    </cfRule>
  </conditionalFormatting>
  <conditionalFormatting sqref="A50">
    <cfRule type="containsText" dxfId="1705" priority="251" operator="containsText" text="3- Moderado">
      <formula>NOT(ISERROR(SEARCH("3- Moderado",A50)))</formula>
    </cfRule>
    <cfRule type="containsText" dxfId="1704" priority="252" operator="containsText" text="6- Moderado">
      <formula>NOT(ISERROR(SEARCH("6- Moderado",A50)))</formula>
    </cfRule>
    <cfRule type="containsText" dxfId="1703" priority="253" operator="containsText" text="4- Moderado">
      <formula>NOT(ISERROR(SEARCH("4- Moderado",A50)))</formula>
    </cfRule>
    <cfRule type="containsText" dxfId="1702" priority="254" operator="containsText" text="3- Bajo">
      <formula>NOT(ISERROR(SEARCH("3- Bajo",A50)))</formula>
    </cfRule>
    <cfRule type="containsText" dxfId="1701" priority="255" operator="containsText" text="4- Bajo">
      <formula>NOT(ISERROR(SEARCH("4- Bajo",A50)))</formula>
    </cfRule>
    <cfRule type="containsText" dxfId="1700" priority="256" operator="containsText" text="1- Bajo">
      <formula>NOT(ISERROR(SEARCH("1- Bajo",A50)))</formula>
    </cfRule>
  </conditionalFormatting>
  <conditionalFormatting sqref="J50:J54">
    <cfRule type="containsText" dxfId="1699" priority="246" operator="containsText" text="Bajo">
      <formula>NOT(ISERROR(SEARCH("Bajo",J50)))</formula>
    </cfRule>
    <cfRule type="containsText" dxfId="1698" priority="247" operator="containsText" text="Moderado">
      <formula>NOT(ISERROR(SEARCH("Moderado",J50)))</formula>
    </cfRule>
    <cfRule type="containsText" dxfId="1697" priority="248" operator="containsText" text="Alto">
      <formula>NOT(ISERROR(SEARCH("Alto",J50)))</formula>
    </cfRule>
    <cfRule type="containsText" dxfId="1696"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1695" priority="221" operator="containsText" text="Moderado">
      <formula>NOT(ISERROR(SEARCH("Moderado",M50)))</formula>
    </cfRule>
    <cfRule type="containsText" dxfId="1694" priority="241" operator="containsText" text="Bajo">
      <formula>NOT(ISERROR(SEARCH("Bajo",M50)))</formula>
    </cfRule>
    <cfRule type="containsText" dxfId="1693" priority="242" operator="containsText" text="Moderado">
      <formula>NOT(ISERROR(SEARCH("Moderado",M50)))</formula>
    </cfRule>
    <cfRule type="containsText" dxfId="1692" priority="243" operator="containsText" text="Alto">
      <formula>NOT(ISERROR(SEARCH("Alto",M50)))</formula>
    </cfRule>
    <cfRule type="containsText" dxfId="1691"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1690" priority="235" operator="containsText" text="3- Moderado">
      <formula>NOT(ISERROR(SEARCH("3- Moderado",N50)))</formula>
    </cfRule>
    <cfRule type="containsText" dxfId="1689" priority="236" operator="containsText" text="6- Moderado">
      <formula>NOT(ISERROR(SEARCH("6- Moderado",N50)))</formula>
    </cfRule>
    <cfRule type="containsText" dxfId="1688" priority="237" operator="containsText" text="4- Moderado">
      <formula>NOT(ISERROR(SEARCH("4- Moderado",N50)))</formula>
    </cfRule>
    <cfRule type="containsText" dxfId="1687" priority="238" operator="containsText" text="3- Bajo">
      <formula>NOT(ISERROR(SEARCH("3- Bajo",N50)))</formula>
    </cfRule>
    <cfRule type="containsText" dxfId="1686" priority="239" operator="containsText" text="4- Bajo">
      <formula>NOT(ISERROR(SEARCH("4- Bajo",N50)))</formula>
    </cfRule>
    <cfRule type="containsText" dxfId="1685" priority="240" operator="containsText" text="1- Bajo">
      <formula>NOT(ISERROR(SEARCH("1- Bajo",N50)))</formula>
    </cfRule>
  </conditionalFormatting>
  <conditionalFormatting sqref="H50:H54">
    <cfRule type="containsText" dxfId="1684" priority="222" operator="containsText" text="Muy Alta">
      <formula>NOT(ISERROR(SEARCH("Muy Alta",H50)))</formula>
    </cfRule>
    <cfRule type="containsText" dxfId="1683" priority="223" operator="containsText" text="Alta">
      <formula>NOT(ISERROR(SEARCH("Alta",H50)))</formula>
    </cfRule>
    <cfRule type="containsText" dxfId="1682" priority="224" operator="containsText" text="Muy Alta">
      <formula>NOT(ISERROR(SEARCH("Muy Alta",H50)))</formula>
    </cfRule>
    <cfRule type="containsText" dxfId="1681" priority="229" operator="containsText" text="Muy Baja">
      <formula>NOT(ISERROR(SEARCH("Muy Baja",H50)))</formula>
    </cfRule>
    <cfRule type="containsText" dxfId="1680" priority="230" operator="containsText" text="Baja">
      <formula>NOT(ISERROR(SEARCH("Baja",H50)))</formula>
    </cfRule>
    <cfRule type="containsText" dxfId="1679" priority="231" operator="containsText" text="Media">
      <formula>NOT(ISERROR(SEARCH("Media",H50)))</formula>
    </cfRule>
    <cfRule type="containsText" dxfId="1678" priority="232" operator="containsText" text="Alta">
      <formula>NOT(ISERROR(SEARCH("Alta",H50)))</formula>
    </cfRule>
    <cfRule type="containsText" dxfId="1677" priority="234" operator="containsText" text="Muy Alta">
      <formula>NOT(ISERROR(SEARCH("Muy Alta",H50)))</formula>
    </cfRule>
  </conditionalFormatting>
  <conditionalFormatting sqref="I50:I54">
    <cfRule type="containsText" dxfId="1676" priority="225" operator="containsText" text="Catastrófico">
      <formula>NOT(ISERROR(SEARCH("Catastrófico",I50)))</formula>
    </cfRule>
    <cfRule type="containsText" dxfId="1675" priority="226" operator="containsText" text="Mayor">
      <formula>NOT(ISERROR(SEARCH("Mayor",I50)))</formula>
    </cfRule>
    <cfRule type="containsText" dxfId="1674" priority="227" operator="containsText" text="Menor">
      <formula>NOT(ISERROR(SEARCH("Menor",I50)))</formula>
    </cfRule>
    <cfRule type="containsText" dxfId="1673" priority="228" operator="containsText" text="Leve">
      <formula>NOT(ISERROR(SEARCH("Leve",I50)))</formula>
    </cfRule>
    <cfRule type="containsText" dxfId="1672" priority="233" operator="containsText" text="Moderado">
      <formula>NOT(ISERROR(SEARCH("Moderado",I50)))</formula>
    </cfRule>
  </conditionalFormatting>
  <conditionalFormatting sqref="K50:K54">
    <cfRule type="containsText" dxfId="1671" priority="220" operator="containsText" text="Media">
      <formula>NOT(ISERROR(SEARCH("Media",K50)))</formula>
    </cfRule>
  </conditionalFormatting>
  <conditionalFormatting sqref="L50:L54">
    <cfRule type="containsText" dxfId="1670" priority="219" operator="containsText" text="Moderado">
      <formula>NOT(ISERROR(SEARCH("Moderado",L50)))</formula>
    </cfRule>
  </conditionalFormatting>
  <conditionalFormatting sqref="J50:J54">
    <cfRule type="containsText" dxfId="1669" priority="218" operator="containsText" text="Moderado">
      <formula>NOT(ISERROR(SEARCH("Moderado",J50)))</formula>
    </cfRule>
  </conditionalFormatting>
  <conditionalFormatting sqref="J50:J54">
    <cfRule type="containsText" dxfId="1668" priority="216" operator="containsText" text="Bajo">
      <formula>NOT(ISERROR(SEARCH("Bajo",J50)))</formula>
    </cfRule>
    <cfRule type="containsText" dxfId="1667" priority="217" operator="containsText" text="Extremo">
      <formula>NOT(ISERROR(SEARCH("Extremo",J50)))</formula>
    </cfRule>
  </conditionalFormatting>
  <conditionalFormatting sqref="K50:K54">
    <cfRule type="containsText" dxfId="1666" priority="214" operator="containsText" text="Baja">
      <formula>NOT(ISERROR(SEARCH("Baja",K50)))</formula>
    </cfRule>
    <cfRule type="containsText" dxfId="1665" priority="215" operator="containsText" text="Muy Baja">
      <formula>NOT(ISERROR(SEARCH("Muy Baja",K50)))</formula>
    </cfRule>
  </conditionalFormatting>
  <conditionalFormatting sqref="K50:K54">
    <cfRule type="containsText" dxfId="1664" priority="212" operator="containsText" text="Muy Alta">
      <formula>NOT(ISERROR(SEARCH("Muy Alta",K50)))</formula>
    </cfRule>
    <cfRule type="containsText" dxfId="1663" priority="213" operator="containsText" text="Alta">
      <formula>NOT(ISERROR(SEARCH("Alta",K50)))</formula>
    </cfRule>
  </conditionalFormatting>
  <conditionalFormatting sqref="L50:L54">
    <cfRule type="containsText" dxfId="1662" priority="208" operator="containsText" text="Catastrófico">
      <formula>NOT(ISERROR(SEARCH("Catastrófico",L50)))</formula>
    </cfRule>
    <cfRule type="containsText" dxfId="1661" priority="209" operator="containsText" text="Mayor">
      <formula>NOT(ISERROR(SEARCH("Mayor",L50)))</formula>
    </cfRule>
    <cfRule type="containsText" dxfId="1660" priority="210" operator="containsText" text="Menor">
      <formula>NOT(ISERROR(SEARCH("Menor",L50)))</formula>
    </cfRule>
    <cfRule type="containsText" dxfId="1659" priority="211" operator="containsText" text="Leve">
      <formula>NOT(ISERROR(SEARCH("Leve",L50)))</formula>
    </cfRule>
  </conditionalFormatting>
  <conditionalFormatting sqref="B50:G50">
    <cfRule type="containsText" dxfId="1658" priority="202" operator="containsText" text="3- Moderado">
      <formula>NOT(ISERROR(SEARCH("3- Moderado",B50)))</formula>
    </cfRule>
    <cfRule type="containsText" dxfId="1657" priority="203" operator="containsText" text="6- Moderado">
      <formula>NOT(ISERROR(SEARCH("6- Moderado",B50)))</formula>
    </cfRule>
    <cfRule type="containsText" dxfId="1656" priority="204" operator="containsText" text="4- Moderado">
      <formula>NOT(ISERROR(SEARCH("4- Moderado",B50)))</formula>
    </cfRule>
    <cfRule type="containsText" dxfId="1655" priority="205" operator="containsText" text="3- Bajo">
      <formula>NOT(ISERROR(SEARCH("3- Bajo",B50)))</formula>
    </cfRule>
    <cfRule type="containsText" dxfId="1654" priority="206" operator="containsText" text="4- Bajo">
      <formula>NOT(ISERROR(SEARCH("4- Bajo",B50)))</formula>
    </cfRule>
    <cfRule type="containsText" dxfId="1653" priority="207" operator="containsText" text="1- Bajo">
      <formula>NOT(ISERROR(SEARCH("1- Bajo",B50)))</formula>
    </cfRule>
  </conditionalFormatting>
  <conditionalFormatting sqref="K55:L55">
    <cfRule type="containsText" dxfId="1652" priority="196" operator="containsText" text="3- Moderado">
      <formula>NOT(ISERROR(SEARCH("3- Moderado",K55)))</formula>
    </cfRule>
    <cfRule type="containsText" dxfId="1651" priority="197" operator="containsText" text="6- Moderado">
      <formula>NOT(ISERROR(SEARCH("6- Moderado",K55)))</formula>
    </cfRule>
    <cfRule type="containsText" dxfId="1650" priority="198" operator="containsText" text="4- Moderado">
      <formula>NOT(ISERROR(SEARCH("4- Moderado",K55)))</formula>
    </cfRule>
    <cfRule type="containsText" dxfId="1649" priority="199" operator="containsText" text="3- Bajo">
      <formula>NOT(ISERROR(SEARCH("3- Bajo",K55)))</formula>
    </cfRule>
    <cfRule type="containsText" dxfId="1648" priority="200" operator="containsText" text="4- Bajo">
      <formula>NOT(ISERROR(SEARCH("4- Bajo",K55)))</formula>
    </cfRule>
    <cfRule type="containsText" dxfId="1647" priority="201" operator="containsText" text="1- Bajo">
      <formula>NOT(ISERROR(SEARCH("1- Bajo",K55)))</formula>
    </cfRule>
  </conditionalFormatting>
  <conditionalFormatting sqref="H55:I55">
    <cfRule type="containsText" dxfId="1646" priority="190" operator="containsText" text="3- Moderado">
      <formula>NOT(ISERROR(SEARCH("3- Moderado",H55)))</formula>
    </cfRule>
    <cfRule type="containsText" dxfId="1645" priority="191" operator="containsText" text="6- Moderado">
      <formula>NOT(ISERROR(SEARCH("6- Moderado",H55)))</formula>
    </cfRule>
    <cfRule type="containsText" dxfId="1644" priority="192" operator="containsText" text="4- Moderado">
      <formula>NOT(ISERROR(SEARCH("4- Moderado",H55)))</formula>
    </cfRule>
    <cfRule type="containsText" dxfId="1643" priority="193" operator="containsText" text="3- Bajo">
      <formula>NOT(ISERROR(SEARCH("3- Bajo",H55)))</formula>
    </cfRule>
    <cfRule type="containsText" dxfId="1642" priority="194" operator="containsText" text="4- Bajo">
      <formula>NOT(ISERROR(SEARCH("4- Bajo",H55)))</formula>
    </cfRule>
    <cfRule type="containsText" dxfId="1641" priority="195" operator="containsText" text="1- Bajo">
      <formula>NOT(ISERROR(SEARCH("1- Bajo",H55)))</formula>
    </cfRule>
  </conditionalFormatting>
  <conditionalFormatting sqref="A55">
    <cfRule type="containsText" dxfId="1640" priority="184" operator="containsText" text="3- Moderado">
      <formula>NOT(ISERROR(SEARCH("3- Moderado",A55)))</formula>
    </cfRule>
    <cfRule type="containsText" dxfId="1639" priority="185" operator="containsText" text="6- Moderado">
      <formula>NOT(ISERROR(SEARCH("6- Moderado",A55)))</formula>
    </cfRule>
    <cfRule type="containsText" dxfId="1638" priority="186" operator="containsText" text="4- Moderado">
      <formula>NOT(ISERROR(SEARCH("4- Moderado",A55)))</formula>
    </cfRule>
    <cfRule type="containsText" dxfId="1637" priority="187" operator="containsText" text="3- Bajo">
      <formula>NOT(ISERROR(SEARCH("3- Bajo",A55)))</formula>
    </cfRule>
    <cfRule type="containsText" dxfId="1636" priority="188" operator="containsText" text="4- Bajo">
      <formula>NOT(ISERROR(SEARCH("4- Bajo",A55)))</formula>
    </cfRule>
    <cfRule type="containsText" dxfId="1635" priority="189" operator="containsText" text="1- Bajo">
      <formula>NOT(ISERROR(SEARCH("1- Bajo",A55)))</formula>
    </cfRule>
  </conditionalFormatting>
  <conditionalFormatting sqref="J55:J59">
    <cfRule type="containsText" dxfId="1634" priority="179" operator="containsText" text="Bajo">
      <formula>NOT(ISERROR(SEARCH("Bajo",J55)))</formula>
    </cfRule>
    <cfRule type="containsText" dxfId="1633" priority="180" operator="containsText" text="Moderado">
      <formula>NOT(ISERROR(SEARCH("Moderado",J55)))</formula>
    </cfRule>
    <cfRule type="containsText" dxfId="1632" priority="181" operator="containsText" text="Alto">
      <formula>NOT(ISERROR(SEARCH("Alto",J55)))</formula>
    </cfRule>
    <cfRule type="containsText" dxfId="1631"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1630" priority="154" operator="containsText" text="Moderado">
      <formula>NOT(ISERROR(SEARCH("Moderado",M55)))</formula>
    </cfRule>
    <cfRule type="containsText" dxfId="1629" priority="174" operator="containsText" text="Bajo">
      <formula>NOT(ISERROR(SEARCH("Bajo",M55)))</formula>
    </cfRule>
    <cfRule type="containsText" dxfId="1628" priority="175" operator="containsText" text="Moderado">
      <formula>NOT(ISERROR(SEARCH("Moderado",M55)))</formula>
    </cfRule>
    <cfRule type="containsText" dxfId="1627" priority="176" operator="containsText" text="Alto">
      <formula>NOT(ISERROR(SEARCH("Alto",M55)))</formula>
    </cfRule>
    <cfRule type="containsText" dxfId="1626"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1625" priority="168" operator="containsText" text="3- Moderado">
      <formula>NOT(ISERROR(SEARCH("3- Moderado",N55)))</formula>
    </cfRule>
    <cfRule type="containsText" dxfId="1624" priority="169" operator="containsText" text="6- Moderado">
      <formula>NOT(ISERROR(SEARCH("6- Moderado",N55)))</formula>
    </cfRule>
    <cfRule type="containsText" dxfId="1623" priority="170" operator="containsText" text="4- Moderado">
      <formula>NOT(ISERROR(SEARCH("4- Moderado",N55)))</formula>
    </cfRule>
    <cfRule type="containsText" dxfId="1622" priority="171" operator="containsText" text="3- Bajo">
      <formula>NOT(ISERROR(SEARCH("3- Bajo",N55)))</formula>
    </cfRule>
    <cfRule type="containsText" dxfId="1621" priority="172" operator="containsText" text="4- Bajo">
      <formula>NOT(ISERROR(SEARCH("4- Bajo",N55)))</formula>
    </cfRule>
    <cfRule type="containsText" dxfId="1620" priority="173" operator="containsText" text="1- Bajo">
      <formula>NOT(ISERROR(SEARCH("1- Bajo",N55)))</formula>
    </cfRule>
  </conditionalFormatting>
  <conditionalFormatting sqref="H55:H59">
    <cfRule type="containsText" dxfId="1619" priority="155" operator="containsText" text="Muy Alta">
      <formula>NOT(ISERROR(SEARCH("Muy Alta",H55)))</formula>
    </cfRule>
    <cfRule type="containsText" dxfId="1618" priority="156" operator="containsText" text="Alta">
      <formula>NOT(ISERROR(SEARCH("Alta",H55)))</formula>
    </cfRule>
    <cfRule type="containsText" dxfId="1617" priority="157" operator="containsText" text="Muy Alta">
      <formula>NOT(ISERROR(SEARCH("Muy Alta",H55)))</formula>
    </cfRule>
    <cfRule type="containsText" dxfId="1616" priority="162" operator="containsText" text="Muy Baja">
      <formula>NOT(ISERROR(SEARCH("Muy Baja",H55)))</formula>
    </cfRule>
    <cfRule type="containsText" dxfId="1615" priority="163" operator="containsText" text="Baja">
      <formula>NOT(ISERROR(SEARCH("Baja",H55)))</formula>
    </cfRule>
    <cfRule type="containsText" dxfId="1614" priority="164" operator="containsText" text="Media">
      <formula>NOT(ISERROR(SEARCH("Media",H55)))</formula>
    </cfRule>
    <cfRule type="containsText" dxfId="1613" priority="165" operator="containsText" text="Alta">
      <formula>NOT(ISERROR(SEARCH("Alta",H55)))</formula>
    </cfRule>
    <cfRule type="containsText" dxfId="1612" priority="167" operator="containsText" text="Muy Alta">
      <formula>NOT(ISERROR(SEARCH("Muy Alta",H55)))</formula>
    </cfRule>
  </conditionalFormatting>
  <conditionalFormatting sqref="I55:I59">
    <cfRule type="containsText" dxfId="1611" priority="158" operator="containsText" text="Catastrófico">
      <formula>NOT(ISERROR(SEARCH("Catastrófico",I55)))</formula>
    </cfRule>
    <cfRule type="containsText" dxfId="1610" priority="159" operator="containsText" text="Mayor">
      <formula>NOT(ISERROR(SEARCH("Mayor",I55)))</formula>
    </cfRule>
    <cfRule type="containsText" dxfId="1609" priority="160" operator="containsText" text="Menor">
      <formula>NOT(ISERROR(SEARCH("Menor",I55)))</formula>
    </cfRule>
    <cfRule type="containsText" dxfId="1608" priority="161" operator="containsText" text="Leve">
      <formula>NOT(ISERROR(SEARCH("Leve",I55)))</formula>
    </cfRule>
    <cfRule type="containsText" dxfId="1607" priority="166" operator="containsText" text="Moderado">
      <formula>NOT(ISERROR(SEARCH("Moderado",I55)))</formula>
    </cfRule>
  </conditionalFormatting>
  <conditionalFormatting sqref="K55:K59">
    <cfRule type="containsText" dxfId="1606" priority="153" operator="containsText" text="Media">
      <formula>NOT(ISERROR(SEARCH("Media",K55)))</formula>
    </cfRule>
  </conditionalFormatting>
  <conditionalFormatting sqref="L55:L59">
    <cfRule type="containsText" dxfId="1605" priority="152" operator="containsText" text="Moderado">
      <formula>NOT(ISERROR(SEARCH("Moderado",L55)))</formula>
    </cfRule>
  </conditionalFormatting>
  <conditionalFormatting sqref="J55:J59">
    <cfRule type="containsText" dxfId="1604" priority="151" operator="containsText" text="Moderado">
      <formula>NOT(ISERROR(SEARCH("Moderado",J55)))</formula>
    </cfRule>
  </conditionalFormatting>
  <conditionalFormatting sqref="J55:J59">
    <cfRule type="containsText" dxfId="1603" priority="149" operator="containsText" text="Bajo">
      <formula>NOT(ISERROR(SEARCH("Bajo",J55)))</formula>
    </cfRule>
    <cfRule type="containsText" dxfId="1602" priority="150" operator="containsText" text="Extremo">
      <formula>NOT(ISERROR(SEARCH("Extremo",J55)))</formula>
    </cfRule>
  </conditionalFormatting>
  <conditionalFormatting sqref="K55:K59">
    <cfRule type="containsText" dxfId="1601" priority="147" operator="containsText" text="Baja">
      <formula>NOT(ISERROR(SEARCH("Baja",K55)))</formula>
    </cfRule>
    <cfRule type="containsText" dxfId="1600" priority="148" operator="containsText" text="Muy Baja">
      <formula>NOT(ISERROR(SEARCH("Muy Baja",K55)))</formula>
    </cfRule>
  </conditionalFormatting>
  <conditionalFormatting sqref="K55:K59">
    <cfRule type="containsText" dxfId="1599" priority="145" operator="containsText" text="Muy Alta">
      <formula>NOT(ISERROR(SEARCH("Muy Alta",K55)))</formula>
    </cfRule>
    <cfRule type="containsText" dxfId="1598" priority="146" operator="containsText" text="Alta">
      <formula>NOT(ISERROR(SEARCH("Alta",K55)))</formula>
    </cfRule>
  </conditionalFormatting>
  <conditionalFormatting sqref="L55:L59">
    <cfRule type="containsText" dxfId="1597" priority="141" operator="containsText" text="Catastrófico">
      <formula>NOT(ISERROR(SEARCH("Catastrófico",L55)))</formula>
    </cfRule>
    <cfRule type="containsText" dxfId="1596" priority="142" operator="containsText" text="Mayor">
      <formula>NOT(ISERROR(SEARCH("Mayor",L55)))</formula>
    </cfRule>
    <cfRule type="containsText" dxfId="1595" priority="143" operator="containsText" text="Menor">
      <formula>NOT(ISERROR(SEARCH("Menor",L55)))</formula>
    </cfRule>
    <cfRule type="containsText" dxfId="1594" priority="144" operator="containsText" text="Leve">
      <formula>NOT(ISERROR(SEARCH("Leve",L55)))</formula>
    </cfRule>
  </conditionalFormatting>
  <conditionalFormatting sqref="B55:G55">
    <cfRule type="containsText" dxfId="1593" priority="135" operator="containsText" text="3- Moderado">
      <formula>NOT(ISERROR(SEARCH("3- Moderado",B55)))</formula>
    </cfRule>
    <cfRule type="containsText" dxfId="1592" priority="136" operator="containsText" text="6- Moderado">
      <formula>NOT(ISERROR(SEARCH("6- Moderado",B55)))</formula>
    </cfRule>
    <cfRule type="containsText" dxfId="1591" priority="137" operator="containsText" text="4- Moderado">
      <formula>NOT(ISERROR(SEARCH("4- Moderado",B55)))</formula>
    </cfRule>
    <cfRule type="containsText" dxfId="1590" priority="138" operator="containsText" text="3- Bajo">
      <formula>NOT(ISERROR(SEARCH("3- Bajo",B55)))</formula>
    </cfRule>
    <cfRule type="containsText" dxfId="1589" priority="139" operator="containsText" text="4- Bajo">
      <formula>NOT(ISERROR(SEARCH("4- Bajo",B55)))</formula>
    </cfRule>
    <cfRule type="containsText" dxfId="1588" priority="140" operator="containsText" text="1- Bajo">
      <formula>NOT(ISERROR(SEARCH("1- Bajo",B55)))</formula>
    </cfRule>
  </conditionalFormatting>
  <conditionalFormatting sqref="K60:L60">
    <cfRule type="containsText" dxfId="1587" priority="129" operator="containsText" text="3- Moderado">
      <formula>NOT(ISERROR(SEARCH("3- Moderado",K60)))</formula>
    </cfRule>
    <cfRule type="containsText" dxfId="1586" priority="130" operator="containsText" text="6- Moderado">
      <formula>NOT(ISERROR(SEARCH("6- Moderado",K60)))</formula>
    </cfRule>
    <cfRule type="containsText" dxfId="1585" priority="131" operator="containsText" text="4- Moderado">
      <formula>NOT(ISERROR(SEARCH("4- Moderado",K60)))</formula>
    </cfRule>
    <cfRule type="containsText" dxfId="1584" priority="132" operator="containsText" text="3- Bajo">
      <formula>NOT(ISERROR(SEARCH("3- Bajo",K60)))</formula>
    </cfRule>
    <cfRule type="containsText" dxfId="1583" priority="133" operator="containsText" text="4- Bajo">
      <formula>NOT(ISERROR(SEARCH("4- Bajo",K60)))</formula>
    </cfRule>
    <cfRule type="containsText" dxfId="1582" priority="134" operator="containsText" text="1- Bajo">
      <formula>NOT(ISERROR(SEARCH("1- Bajo",K60)))</formula>
    </cfRule>
  </conditionalFormatting>
  <conditionalFormatting sqref="H60:I60">
    <cfRule type="containsText" dxfId="1581" priority="123" operator="containsText" text="3- Moderado">
      <formula>NOT(ISERROR(SEARCH("3- Moderado",H60)))</formula>
    </cfRule>
    <cfRule type="containsText" dxfId="1580" priority="124" operator="containsText" text="6- Moderado">
      <formula>NOT(ISERROR(SEARCH("6- Moderado",H60)))</formula>
    </cfRule>
    <cfRule type="containsText" dxfId="1579" priority="125" operator="containsText" text="4- Moderado">
      <formula>NOT(ISERROR(SEARCH("4- Moderado",H60)))</formula>
    </cfRule>
    <cfRule type="containsText" dxfId="1578" priority="126" operator="containsText" text="3- Bajo">
      <formula>NOT(ISERROR(SEARCH("3- Bajo",H60)))</formula>
    </cfRule>
    <cfRule type="containsText" dxfId="1577" priority="127" operator="containsText" text="4- Bajo">
      <formula>NOT(ISERROR(SEARCH("4- Bajo",H60)))</formula>
    </cfRule>
    <cfRule type="containsText" dxfId="1576" priority="128" operator="containsText" text="1- Bajo">
      <formula>NOT(ISERROR(SEARCH("1- Bajo",H60)))</formula>
    </cfRule>
  </conditionalFormatting>
  <conditionalFormatting sqref="A60">
    <cfRule type="containsText" dxfId="1575" priority="117" operator="containsText" text="3- Moderado">
      <formula>NOT(ISERROR(SEARCH("3- Moderado",A60)))</formula>
    </cfRule>
    <cfRule type="containsText" dxfId="1574" priority="118" operator="containsText" text="6- Moderado">
      <formula>NOT(ISERROR(SEARCH("6- Moderado",A60)))</formula>
    </cfRule>
    <cfRule type="containsText" dxfId="1573" priority="119" operator="containsText" text="4- Moderado">
      <formula>NOT(ISERROR(SEARCH("4- Moderado",A60)))</formula>
    </cfRule>
    <cfRule type="containsText" dxfId="1572" priority="120" operator="containsText" text="3- Bajo">
      <formula>NOT(ISERROR(SEARCH("3- Bajo",A60)))</formula>
    </cfRule>
    <cfRule type="containsText" dxfId="1571" priority="121" operator="containsText" text="4- Bajo">
      <formula>NOT(ISERROR(SEARCH("4- Bajo",A60)))</formula>
    </cfRule>
    <cfRule type="containsText" dxfId="1570" priority="122" operator="containsText" text="1- Bajo">
      <formula>NOT(ISERROR(SEARCH("1- Bajo",A60)))</formula>
    </cfRule>
  </conditionalFormatting>
  <conditionalFormatting sqref="J60:J64">
    <cfRule type="containsText" dxfId="1569" priority="112" operator="containsText" text="Bajo">
      <formula>NOT(ISERROR(SEARCH("Bajo",J60)))</formula>
    </cfRule>
    <cfRule type="containsText" dxfId="1568" priority="113" operator="containsText" text="Moderado">
      <formula>NOT(ISERROR(SEARCH("Moderado",J60)))</formula>
    </cfRule>
    <cfRule type="containsText" dxfId="1567" priority="114" operator="containsText" text="Alto">
      <formula>NOT(ISERROR(SEARCH("Alto",J60)))</formula>
    </cfRule>
    <cfRule type="containsText" dxfId="1566"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1565" priority="87" operator="containsText" text="Moderado">
      <formula>NOT(ISERROR(SEARCH("Moderado",M60)))</formula>
    </cfRule>
    <cfRule type="containsText" dxfId="1564" priority="107" operator="containsText" text="Bajo">
      <formula>NOT(ISERROR(SEARCH("Bajo",M60)))</formula>
    </cfRule>
    <cfRule type="containsText" dxfId="1563" priority="108" operator="containsText" text="Moderado">
      <formula>NOT(ISERROR(SEARCH("Moderado",M60)))</formula>
    </cfRule>
    <cfRule type="containsText" dxfId="1562" priority="109" operator="containsText" text="Alto">
      <formula>NOT(ISERROR(SEARCH("Alto",M60)))</formula>
    </cfRule>
    <cfRule type="containsText" dxfId="1561"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1560" priority="101" operator="containsText" text="3- Moderado">
      <formula>NOT(ISERROR(SEARCH("3- Moderado",N60)))</formula>
    </cfRule>
    <cfRule type="containsText" dxfId="1559" priority="102" operator="containsText" text="6- Moderado">
      <formula>NOT(ISERROR(SEARCH("6- Moderado",N60)))</formula>
    </cfRule>
    <cfRule type="containsText" dxfId="1558" priority="103" operator="containsText" text="4- Moderado">
      <formula>NOT(ISERROR(SEARCH("4- Moderado",N60)))</formula>
    </cfRule>
    <cfRule type="containsText" dxfId="1557" priority="104" operator="containsText" text="3- Bajo">
      <formula>NOT(ISERROR(SEARCH("3- Bajo",N60)))</formula>
    </cfRule>
    <cfRule type="containsText" dxfId="1556" priority="105" operator="containsText" text="4- Bajo">
      <formula>NOT(ISERROR(SEARCH("4- Bajo",N60)))</formula>
    </cfRule>
    <cfRule type="containsText" dxfId="1555" priority="106" operator="containsText" text="1- Bajo">
      <formula>NOT(ISERROR(SEARCH("1- Bajo",N60)))</formula>
    </cfRule>
  </conditionalFormatting>
  <conditionalFormatting sqref="H60:H64">
    <cfRule type="containsText" dxfId="1554" priority="88" operator="containsText" text="Muy Alta">
      <formula>NOT(ISERROR(SEARCH("Muy Alta",H60)))</formula>
    </cfRule>
    <cfRule type="containsText" dxfId="1553" priority="89" operator="containsText" text="Alta">
      <formula>NOT(ISERROR(SEARCH("Alta",H60)))</formula>
    </cfRule>
    <cfRule type="containsText" dxfId="1552" priority="90" operator="containsText" text="Muy Alta">
      <formula>NOT(ISERROR(SEARCH("Muy Alta",H60)))</formula>
    </cfRule>
    <cfRule type="containsText" dxfId="1551" priority="95" operator="containsText" text="Muy Baja">
      <formula>NOT(ISERROR(SEARCH("Muy Baja",H60)))</formula>
    </cfRule>
    <cfRule type="containsText" dxfId="1550" priority="96" operator="containsText" text="Baja">
      <formula>NOT(ISERROR(SEARCH("Baja",H60)))</formula>
    </cfRule>
    <cfRule type="containsText" dxfId="1549" priority="97" operator="containsText" text="Media">
      <formula>NOT(ISERROR(SEARCH("Media",H60)))</formula>
    </cfRule>
    <cfRule type="containsText" dxfId="1548" priority="98" operator="containsText" text="Alta">
      <formula>NOT(ISERROR(SEARCH("Alta",H60)))</formula>
    </cfRule>
    <cfRule type="containsText" dxfId="1547" priority="100" operator="containsText" text="Muy Alta">
      <formula>NOT(ISERROR(SEARCH("Muy Alta",H60)))</formula>
    </cfRule>
  </conditionalFormatting>
  <conditionalFormatting sqref="I60:I64">
    <cfRule type="containsText" dxfId="1546" priority="91" operator="containsText" text="Catastrófico">
      <formula>NOT(ISERROR(SEARCH("Catastrófico",I60)))</formula>
    </cfRule>
    <cfRule type="containsText" dxfId="1545" priority="92" operator="containsText" text="Mayor">
      <formula>NOT(ISERROR(SEARCH("Mayor",I60)))</formula>
    </cfRule>
    <cfRule type="containsText" dxfId="1544" priority="93" operator="containsText" text="Menor">
      <formula>NOT(ISERROR(SEARCH("Menor",I60)))</formula>
    </cfRule>
    <cfRule type="containsText" dxfId="1543" priority="94" operator="containsText" text="Leve">
      <formula>NOT(ISERROR(SEARCH("Leve",I60)))</formula>
    </cfRule>
    <cfRule type="containsText" dxfId="1542" priority="99" operator="containsText" text="Moderado">
      <formula>NOT(ISERROR(SEARCH("Moderado",I60)))</formula>
    </cfRule>
  </conditionalFormatting>
  <conditionalFormatting sqref="K60:K64">
    <cfRule type="containsText" dxfId="1541" priority="86" operator="containsText" text="Media">
      <formula>NOT(ISERROR(SEARCH("Media",K60)))</formula>
    </cfRule>
  </conditionalFormatting>
  <conditionalFormatting sqref="L60:L64">
    <cfRule type="containsText" dxfId="1540" priority="85" operator="containsText" text="Moderado">
      <formula>NOT(ISERROR(SEARCH("Moderado",L60)))</formula>
    </cfRule>
  </conditionalFormatting>
  <conditionalFormatting sqref="J60:J64">
    <cfRule type="containsText" dxfId="1539" priority="84" operator="containsText" text="Moderado">
      <formula>NOT(ISERROR(SEARCH("Moderado",J60)))</formula>
    </cfRule>
  </conditionalFormatting>
  <conditionalFormatting sqref="J60:J64">
    <cfRule type="containsText" dxfId="1538" priority="82" operator="containsText" text="Bajo">
      <formula>NOT(ISERROR(SEARCH("Bajo",J60)))</formula>
    </cfRule>
    <cfRule type="containsText" dxfId="1537" priority="83" operator="containsText" text="Extremo">
      <formula>NOT(ISERROR(SEARCH("Extremo",J60)))</formula>
    </cfRule>
  </conditionalFormatting>
  <conditionalFormatting sqref="K60:K64">
    <cfRule type="containsText" dxfId="1536" priority="80" operator="containsText" text="Baja">
      <formula>NOT(ISERROR(SEARCH("Baja",K60)))</formula>
    </cfRule>
    <cfRule type="containsText" dxfId="1535" priority="81" operator="containsText" text="Muy Baja">
      <formula>NOT(ISERROR(SEARCH("Muy Baja",K60)))</formula>
    </cfRule>
  </conditionalFormatting>
  <conditionalFormatting sqref="K60:K64">
    <cfRule type="containsText" dxfId="1534" priority="78" operator="containsText" text="Muy Alta">
      <formula>NOT(ISERROR(SEARCH("Muy Alta",K60)))</formula>
    </cfRule>
    <cfRule type="containsText" dxfId="1533" priority="79" operator="containsText" text="Alta">
      <formula>NOT(ISERROR(SEARCH("Alta",K60)))</formula>
    </cfRule>
  </conditionalFormatting>
  <conditionalFormatting sqref="L60:L64">
    <cfRule type="containsText" dxfId="1532" priority="74" operator="containsText" text="Catastrófico">
      <formula>NOT(ISERROR(SEARCH("Catastrófico",L60)))</formula>
    </cfRule>
    <cfRule type="containsText" dxfId="1531" priority="75" operator="containsText" text="Mayor">
      <formula>NOT(ISERROR(SEARCH("Mayor",L60)))</formula>
    </cfRule>
    <cfRule type="containsText" dxfId="1530" priority="76" operator="containsText" text="Menor">
      <formula>NOT(ISERROR(SEARCH("Menor",L60)))</formula>
    </cfRule>
    <cfRule type="containsText" dxfId="1529" priority="77" operator="containsText" text="Leve">
      <formula>NOT(ISERROR(SEARCH("Leve",L60)))</formula>
    </cfRule>
  </conditionalFormatting>
  <conditionalFormatting sqref="B60:G60">
    <cfRule type="containsText" dxfId="1528" priority="68" operator="containsText" text="3- Moderado">
      <formula>NOT(ISERROR(SEARCH("3- Moderado",B60)))</formula>
    </cfRule>
    <cfRule type="containsText" dxfId="1527" priority="69" operator="containsText" text="6- Moderado">
      <formula>NOT(ISERROR(SEARCH("6- Moderado",B60)))</formula>
    </cfRule>
    <cfRule type="containsText" dxfId="1526" priority="70" operator="containsText" text="4- Moderado">
      <formula>NOT(ISERROR(SEARCH("4- Moderado",B60)))</formula>
    </cfRule>
    <cfRule type="containsText" dxfId="1525" priority="71" operator="containsText" text="3- Bajo">
      <formula>NOT(ISERROR(SEARCH("3- Bajo",B60)))</formula>
    </cfRule>
    <cfRule type="containsText" dxfId="1524" priority="72" operator="containsText" text="4- Bajo">
      <formula>NOT(ISERROR(SEARCH("4- Bajo",B60)))</formula>
    </cfRule>
    <cfRule type="containsText" dxfId="1523" priority="73" operator="containsText" text="1- Bajo">
      <formula>NOT(ISERROR(SEARCH("1- Bajo",B60)))</formula>
    </cfRule>
  </conditionalFormatting>
  <dataValidations count="7">
    <dataValidation allowBlank="1" showInputMessage="1" showErrorMessage="1" prompt="seleccionar si el responsable de ejecutar las acciones es el nivel central" sqref="Q8:R8" xr:uid="{00000000-0002-0000-0700-000000000000}"/>
    <dataValidation allowBlank="1" showInputMessage="1" showErrorMessage="1" prompt="Seleccionar si el responsable es el responsable de las acciones es el nivel central" sqref="P7:P8" xr:uid="{00000000-0002-0000-0700-000001000000}"/>
    <dataValidation allowBlank="1" showInputMessage="1" showErrorMessage="1" prompt="Describir las actividades que se van a desarrollar para el proyecto" sqref="O7" xr:uid="{00000000-0002-0000-0700-000002000000}"/>
    <dataValidation allowBlank="1" showInputMessage="1" showErrorMessage="1" prompt="El grado de afectación puede ser " sqref="I8" xr:uid="{00000000-0002-0000-0700-000003000000}"/>
    <dataValidation allowBlank="1" showInputMessage="1" showErrorMessage="1" prompt="Que tan factible es que materialize el riesgo?" sqref="H8" xr:uid="{00000000-0002-0000-07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700-000005000000}"/>
    <dataValidation allowBlank="1" showInputMessage="1" showErrorMessage="1" prompt="Seleccionar el tipo de riesgo teniendo en cuenta que  factor organizaconal afecta. Ver explicacion en hoja " sqref="E8" xr:uid="{00000000-0002-0000-0700-000006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1AB8-EEF9-4279-A795-374C88F654F4}">
  <sheetPr>
    <tabColor rgb="FF00B050"/>
  </sheetPr>
  <dimension ref="A1:JS81"/>
  <sheetViews>
    <sheetView zoomScale="71" zoomScaleNormal="71" workbookViewId="0">
      <pane xSplit="2" ySplit="9" topLeftCell="D10" activePane="bottomRight" state="frozen"/>
      <selection pane="topRight" activeCell="C1" sqref="C1"/>
      <selection pane="bottomLeft" activeCell="A10" sqref="A10"/>
      <selection pane="bottomRight" activeCell="U10" sqref="U10:U14"/>
    </sheetView>
  </sheetViews>
  <sheetFormatPr baseColWidth="10" defaultColWidth="11.42578125" defaultRowHeight="15"/>
  <cols>
    <col min="1" max="2" width="18.42578125" style="82" customWidth="1"/>
    <col min="3" max="3" width="15.5703125" customWidth="1"/>
    <col min="4" max="4" width="27.5703125" style="82" customWidth="1"/>
    <col min="5" max="5" width="18" style="172" customWidth="1"/>
    <col min="6" max="6" width="40.140625" customWidth="1"/>
    <col min="7" max="7" width="20.42578125" customWidth="1"/>
    <col min="8" max="8" width="10.42578125" style="173" customWidth="1"/>
    <col min="9" max="9" width="11.42578125" style="173" customWidth="1"/>
    <col min="10" max="10" width="10.140625" style="174" customWidth="1"/>
    <col min="11" max="11" width="11.42578125" style="173" customWidth="1"/>
    <col min="12" max="12" width="10.85546875" style="173" customWidth="1"/>
    <col min="13" max="13" width="18.28515625" style="173" bestFit="1" customWidth="1"/>
    <col min="14" max="14" width="18.28515625" bestFit="1" customWidth="1"/>
    <col min="15" max="15" width="32.85546875" customWidth="1"/>
    <col min="16" max="16" width="12.28515625" customWidth="1"/>
    <col min="17" max="17" width="14.140625" customWidth="1"/>
    <col min="18" max="18" width="14.28515625" customWidth="1"/>
    <col min="19" max="19" width="11.85546875" customWidth="1"/>
    <col min="20" max="20" width="12.85546875" customWidth="1"/>
    <col min="21" max="21" width="41.140625" customWidth="1"/>
    <col min="22" max="177" width="11.42578125" style="7"/>
  </cols>
  <sheetData>
    <row r="1" spans="1:279" s="156" customFormat="1" ht="16.5" customHeight="1">
      <c r="A1" s="307"/>
      <c r="B1" s="308"/>
      <c r="C1" s="308"/>
      <c r="D1" s="381" t="s">
        <v>682</v>
      </c>
      <c r="E1" s="381"/>
      <c r="F1" s="381"/>
      <c r="G1" s="381"/>
      <c r="H1" s="381"/>
      <c r="I1" s="381"/>
      <c r="J1" s="381"/>
      <c r="K1" s="381"/>
      <c r="L1" s="381"/>
      <c r="M1" s="381"/>
      <c r="N1" s="381"/>
      <c r="O1" s="381"/>
      <c r="P1" s="381"/>
      <c r="Q1" s="382"/>
      <c r="R1" s="252"/>
      <c r="S1" s="299" t="s">
        <v>67</v>
      </c>
      <c r="T1" s="299"/>
      <c r="U1" s="299"/>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c r="A2" s="309"/>
      <c r="B2" s="310"/>
      <c r="C2" s="310"/>
      <c r="D2" s="383"/>
      <c r="E2" s="383"/>
      <c r="F2" s="383"/>
      <c r="G2" s="383"/>
      <c r="H2" s="383"/>
      <c r="I2" s="383"/>
      <c r="J2" s="383"/>
      <c r="K2" s="383"/>
      <c r="L2" s="383"/>
      <c r="M2" s="383"/>
      <c r="N2" s="383"/>
      <c r="O2" s="383"/>
      <c r="P2" s="383"/>
      <c r="Q2" s="384"/>
      <c r="R2" s="252"/>
      <c r="S2" s="299"/>
      <c r="T2" s="299"/>
      <c r="U2" s="299"/>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c r="A3" s="2"/>
      <c r="B3" s="2"/>
      <c r="C3" s="250"/>
      <c r="D3" s="383"/>
      <c r="E3" s="383"/>
      <c r="F3" s="383"/>
      <c r="G3" s="383"/>
      <c r="H3" s="383"/>
      <c r="I3" s="383"/>
      <c r="J3" s="383"/>
      <c r="K3" s="383"/>
      <c r="L3" s="383"/>
      <c r="M3" s="383"/>
      <c r="N3" s="383"/>
      <c r="O3" s="383"/>
      <c r="P3" s="383"/>
      <c r="Q3" s="384"/>
      <c r="R3" s="252"/>
      <c r="S3" s="299"/>
      <c r="T3" s="299"/>
      <c r="U3" s="299"/>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c r="A4" s="300" t="s">
        <v>0</v>
      </c>
      <c r="B4" s="301"/>
      <c r="C4" s="302"/>
      <c r="D4" s="370" t="str">
        <f>'Mapa Final'!D4</f>
        <v>GESTIÓN DE ACCIONES CONSTITUCIONALES, GESTIÓN DE PROCESOS PENALES PARA ADOLESCENTES, GESTIÓN ADMINISTRATIVA Y GESTIÓN DOCUMENTAL</v>
      </c>
      <c r="E4" s="371"/>
      <c r="F4" s="371"/>
      <c r="G4" s="371"/>
      <c r="H4" s="371"/>
      <c r="I4" s="371"/>
      <c r="J4" s="371"/>
      <c r="K4" s="371"/>
      <c r="L4" s="371"/>
      <c r="M4" s="371"/>
      <c r="N4" s="372"/>
      <c r="O4" s="306"/>
      <c r="P4" s="306"/>
      <c r="Q4" s="306"/>
      <c r="R4" s="250"/>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102.75" customHeight="1">
      <c r="A5" s="300" t="s">
        <v>1</v>
      </c>
      <c r="B5" s="301"/>
      <c r="C5" s="302"/>
      <c r="D5" s="373"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74"/>
      <c r="F5" s="374"/>
      <c r="G5" s="374"/>
      <c r="H5" s="374"/>
      <c r="I5" s="374"/>
      <c r="J5" s="374"/>
      <c r="K5" s="374"/>
      <c r="L5" s="374"/>
      <c r="M5" s="374"/>
      <c r="N5" s="375"/>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57.75" customHeight="1" thickBot="1">
      <c r="A6" s="300" t="s">
        <v>2</v>
      </c>
      <c r="B6" s="301"/>
      <c r="C6" s="302"/>
      <c r="D6" s="373"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74"/>
      <c r="F6" s="374"/>
      <c r="G6" s="374"/>
      <c r="H6" s="374"/>
      <c r="I6" s="374"/>
      <c r="J6" s="374"/>
      <c r="K6" s="374"/>
      <c r="L6" s="374"/>
      <c r="M6" s="374"/>
      <c r="N6" s="375"/>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59" customFormat="1" ht="38.25" customHeight="1" thickTop="1" thickBot="1">
      <c r="A7" s="376" t="s">
        <v>403</v>
      </c>
      <c r="B7" s="377"/>
      <c r="C7" s="377"/>
      <c r="D7" s="377"/>
      <c r="E7" s="377"/>
      <c r="F7" s="378"/>
      <c r="G7" s="157"/>
      <c r="H7" s="379" t="s">
        <v>404</v>
      </c>
      <c r="I7" s="379"/>
      <c r="J7" s="379"/>
      <c r="K7" s="379" t="s">
        <v>405</v>
      </c>
      <c r="L7" s="379"/>
      <c r="M7" s="379"/>
      <c r="N7" s="380" t="s">
        <v>283</v>
      </c>
      <c r="O7" s="385" t="s">
        <v>406</v>
      </c>
      <c r="P7" s="387" t="s">
        <v>407</v>
      </c>
      <c r="Q7" s="390"/>
      <c r="R7" s="388"/>
      <c r="S7" s="387" t="s">
        <v>408</v>
      </c>
      <c r="T7" s="388"/>
      <c r="U7" s="389" t="s">
        <v>683</v>
      </c>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row>
    <row r="8" spans="1:279" s="167" customFormat="1" ht="81" customHeight="1" thickTop="1" thickBot="1">
      <c r="A8" s="160" t="s">
        <v>197</v>
      </c>
      <c r="B8" s="160" t="s">
        <v>420</v>
      </c>
      <c r="C8" s="161" t="s">
        <v>8</v>
      </c>
      <c r="D8" s="162" t="s">
        <v>410</v>
      </c>
      <c r="E8" s="251" t="s">
        <v>10</v>
      </c>
      <c r="F8" s="251" t="s">
        <v>11</v>
      </c>
      <c r="G8" s="251" t="s">
        <v>12</v>
      </c>
      <c r="H8" s="164" t="s">
        <v>411</v>
      </c>
      <c r="I8" s="164" t="s">
        <v>38</v>
      </c>
      <c r="J8" s="164" t="s">
        <v>412</v>
      </c>
      <c r="K8" s="164" t="s">
        <v>411</v>
      </c>
      <c r="L8" s="164" t="s">
        <v>413</v>
      </c>
      <c r="M8" s="164" t="s">
        <v>412</v>
      </c>
      <c r="N8" s="380"/>
      <c r="O8" s="386"/>
      <c r="P8" s="165" t="s">
        <v>414</v>
      </c>
      <c r="Q8" s="165" t="s">
        <v>415</v>
      </c>
      <c r="R8" s="165" t="s">
        <v>456</v>
      </c>
      <c r="S8" s="165" t="s">
        <v>416</v>
      </c>
      <c r="T8" s="165" t="s">
        <v>417</v>
      </c>
      <c r="U8" s="389"/>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166"/>
      <c r="FL8" s="166"/>
      <c r="FM8" s="166"/>
      <c r="FN8" s="166"/>
      <c r="FO8" s="166"/>
      <c r="FP8" s="166"/>
      <c r="FQ8" s="166"/>
      <c r="FR8" s="166"/>
      <c r="FS8" s="166"/>
      <c r="FT8" s="166"/>
      <c r="FU8" s="166"/>
    </row>
    <row r="9" spans="1:279" s="168" customFormat="1" ht="10.5" customHeight="1" thickTop="1" thickBot="1">
      <c r="A9" s="368"/>
      <c r="B9" s="369"/>
      <c r="C9" s="369"/>
      <c r="D9" s="369"/>
      <c r="E9" s="369"/>
      <c r="F9" s="369"/>
      <c r="G9" s="369"/>
      <c r="H9" s="369"/>
      <c r="I9" s="369"/>
      <c r="J9" s="369"/>
      <c r="K9" s="369"/>
      <c r="L9" s="369"/>
      <c r="M9" s="369"/>
      <c r="N9" s="369"/>
      <c r="U9" s="169"/>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1" customFormat="1" ht="15" customHeight="1">
      <c r="A10" s="357">
        <f>'Mapa Final'!A10</f>
        <v>1</v>
      </c>
      <c r="B10" s="357" t="str">
        <f>'Mapa Final'!B10</f>
        <v>Inconsistencias en el reparto</v>
      </c>
      <c r="C10" s="357" t="str">
        <f>'Mapa Final'!C10</f>
        <v>Incumplimiento de las metas establecidas</v>
      </c>
      <c r="D10" s="357"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57" t="str">
        <f>'Mapa Final'!E10</f>
        <v>Falencia en la gestión, control y seguimiento del proceso de reparto</v>
      </c>
      <c r="F10" s="357" t="str">
        <f>'Mapa Final'!F10</f>
        <v>Posibilidad de incumplimiento de las metas establecidas debido  a repartos extemporáneos y/o asignaciones erradas en el mismo</v>
      </c>
      <c r="G10" s="357" t="str">
        <f>'Mapa Final'!G10</f>
        <v>Ejecución y Administración de Procesos</v>
      </c>
      <c r="H10" s="360" t="str">
        <f>'Mapa Final'!I10</f>
        <v>Media</v>
      </c>
      <c r="I10" s="360" t="str">
        <f>'Mapa Final'!L10</f>
        <v>Moderado</v>
      </c>
      <c r="J10" s="347" t="str">
        <f>'Mapa Final'!N10</f>
        <v>Moderado</v>
      </c>
      <c r="K10" s="350" t="str">
        <f>'Mapa Final'!AA10</f>
        <v>Baja</v>
      </c>
      <c r="L10" s="350" t="str">
        <f>'Mapa Final'!AE10</f>
        <v>Moderado</v>
      </c>
      <c r="M10" s="347" t="str">
        <f>'Mapa Final'!AG10</f>
        <v>Moderado</v>
      </c>
      <c r="N10" s="350" t="str">
        <f>'Mapa Final'!AH10</f>
        <v>Reducir(mitigar)</v>
      </c>
      <c r="O10" s="363" t="s">
        <v>511</v>
      </c>
      <c r="P10" s="356"/>
      <c r="Q10" s="356"/>
      <c r="R10" s="356" t="s">
        <v>678</v>
      </c>
      <c r="S10" s="341">
        <v>45108</v>
      </c>
      <c r="T10" s="341">
        <v>45199</v>
      </c>
      <c r="U10" s="344" t="s">
        <v>688</v>
      </c>
      <c r="V10" s="35"/>
      <c r="W10" s="363"/>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71" customFormat="1" ht="13.5" customHeight="1">
      <c r="A11" s="358"/>
      <c r="B11" s="358"/>
      <c r="C11" s="358"/>
      <c r="D11" s="358"/>
      <c r="E11" s="358"/>
      <c r="F11" s="358"/>
      <c r="G11" s="358"/>
      <c r="H11" s="361"/>
      <c r="I11" s="361"/>
      <c r="J11" s="348"/>
      <c r="K11" s="351"/>
      <c r="L11" s="351"/>
      <c r="M11" s="348"/>
      <c r="N11" s="351"/>
      <c r="O11" s="364"/>
      <c r="P11" s="342"/>
      <c r="Q11" s="342"/>
      <c r="R11" s="342"/>
      <c r="S11" s="342"/>
      <c r="T11" s="342"/>
      <c r="U11" s="345"/>
      <c r="V11" s="35"/>
      <c r="W11" s="364"/>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71" customFormat="1" ht="13.5" customHeight="1">
      <c r="A12" s="358"/>
      <c r="B12" s="358"/>
      <c r="C12" s="358"/>
      <c r="D12" s="358"/>
      <c r="E12" s="358"/>
      <c r="F12" s="358"/>
      <c r="G12" s="358"/>
      <c r="H12" s="361"/>
      <c r="I12" s="361"/>
      <c r="J12" s="348"/>
      <c r="K12" s="351"/>
      <c r="L12" s="351"/>
      <c r="M12" s="348"/>
      <c r="N12" s="351"/>
      <c r="O12" s="364"/>
      <c r="P12" s="342"/>
      <c r="Q12" s="342"/>
      <c r="R12" s="342"/>
      <c r="S12" s="342"/>
      <c r="T12" s="342"/>
      <c r="U12" s="345"/>
      <c r="V12" s="35"/>
      <c r="W12" s="364"/>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71" customFormat="1" ht="13.5" customHeight="1">
      <c r="A13" s="358"/>
      <c r="B13" s="358"/>
      <c r="C13" s="358"/>
      <c r="D13" s="358"/>
      <c r="E13" s="358"/>
      <c r="F13" s="358"/>
      <c r="G13" s="358"/>
      <c r="H13" s="361"/>
      <c r="I13" s="361"/>
      <c r="J13" s="348"/>
      <c r="K13" s="351"/>
      <c r="L13" s="351"/>
      <c r="M13" s="348"/>
      <c r="N13" s="351"/>
      <c r="O13" s="364"/>
      <c r="P13" s="342"/>
      <c r="Q13" s="342"/>
      <c r="R13" s="342"/>
      <c r="S13" s="342"/>
      <c r="T13" s="342"/>
      <c r="U13" s="345"/>
      <c r="V13" s="35"/>
      <c r="W13" s="364"/>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71" customFormat="1" ht="402.75" customHeight="1" thickBot="1">
      <c r="A14" s="359"/>
      <c r="B14" s="359"/>
      <c r="C14" s="359"/>
      <c r="D14" s="359"/>
      <c r="E14" s="359"/>
      <c r="F14" s="359"/>
      <c r="G14" s="359"/>
      <c r="H14" s="362"/>
      <c r="I14" s="362"/>
      <c r="J14" s="349"/>
      <c r="K14" s="352"/>
      <c r="L14" s="352"/>
      <c r="M14" s="349"/>
      <c r="N14" s="352"/>
      <c r="O14" s="365"/>
      <c r="P14" s="343"/>
      <c r="Q14" s="343"/>
      <c r="R14" s="343"/>
      <c r="S14" s="343"/>
      <c r="T14" s="343"/>
      <c r="U14" s="346"/>
      <c r="V14" s="35"/>
      <c r="W14" s="36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71" customFormat="1" ht="15" customHeight="1">
      <c r="A15" s="357">
        <f>'Mapa Final'!A15</f>
        <v>2</v>
      </c>
      <c r="B15" s="357" t="str">
        <f>'Mapa Final'!B15</f>
        <v>Error en las notificaciones judiicales</v>
      </c>
      <c r="C15" s="357" t="str">
        <f>'Mapa Final'!C15</f>
        <v>Incumplimiento de las metas establecidas</v>
      </c>
      <c r="D15" s="357"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57" t="str">
        <f>'Mapa Final'!E15</f>
        <v xml:space="preserve">Inadecuada comunicación de las notificaciones judiciales </v>
      </c>
      <c r="F15" s="357" t="str">
        <f>'Mapa Final'!F15</f>
        <v xml:space="preserve">Posibilidad de incumplimiento de las metas establecidas debido  a la inadecuada comunicación de las notificaciones judiciales </v>
      </c>
      <c r="G15" s="357" t="str">
        <f>'Mapa Final'!G15</f>
        <v>Ejecución y Administración de Procesos</v>
      </c>
      <c r="H15" s="360" t="str">
        <f>'Mapa Final'!I15</f>
        <v>Muy Alta</v>
      </c>
      <c r="I15" s="360" t="str">
        <f>'Mapa Final'!L15</f>
        <v>Mayor</v>
      </c>
      <c r="J15" s="347" t="str">
        <f>'Mapa Final'!N15</f>
        <v xml:space="preserve">Alto </v>
      </c>
      <c r="K15" s="350" t="str">
        <f>'Mapa Final'!AA15</f>
        <v>Baja</v>
      </c>
      <c r="L15" s="350" t="str">
        <f>'Mapa Final'!AE15</f>
        <v>Moderado</v>
      </c>
      <c r="M15" s="347" t="str">
        <f>'Mapa Final'!AG15</f>
        <v>Moderado</v>
      </c>
      <c r="N15" s="350" t="str">
        <f>'Mapa Final'!AH15</f>
        <v>Reducir(mitigar)</v>
      </c>
      <c r="O15" s="363" t="s">
        <v>509</v>
      </c>
      <c r="P15" s="356"/>
      <c r="Q15" s="356"/>
      <c r="R15" s="356" t="s">
        <v>678</v>
      </c>
      <c r="S15" s="341">
        <v>45108</v>
      </c>
      <c r="T15" s="341">
        <v>45199</v>
      </c>
      <c r="U15" s="344" t="s">
        <v>477</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71" customFormat="1" ht="13.5" customHeight="1">
      <c r="A16" s="358"/>
      <c r="B16" s="358"/>
      <c r="C16" s="358"/>
      <c r="D16" s="358"/>
      <c r="E16" s="358"/>
      <c r="F16" s="358"/>
      <c r="G16" s="358"/>
      <c r="H16" s="361"/>
      <c r="I16" s="361"/>
      <c r="J16" s="348"/>
      <c r="K16" s="351"/>
      <c r="L16" s="351"/>
      <c r="M16" s="348"/>
      <c r="N16" s="351"/>
      <c r="O16" s="364"/>
      <c r="P16" s="342"/>
      <c r="Q16" s="342"/>
      <c r="R16" s="342"/>
      <c r="S16" s="342"/>
      <c r="T16" s="342"/>
      <c r="U16" s="3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71" customFormat="1" ht="13.5" customHeight="1">
      <c r="A17" s="358"/>
      <c r="B17" s="358"/>
      <c r="C17" s="358"/>
      <c r="D17" s="358"/>
      <c r="E17" s="358"/>
      <c r="F17" s="358"/>
      <c r="G17" s="358"/>
      <c r="H17" s="361"/>
      <c r="I17" s="361"/>
      <c r="J17" s="348"/>
      <c r="K17" s="351"/>
      <c r="L17" s="351"/>
      <c r="M17" s="348"/>
      <c r="N17" s="351"/>
      <c r="O17" s="364"/>
      <c r="P17" s="342"/>
      <c r="Q17" s="342"/>
      <c r="R17" s="342"/>
      <c r="S17" s="342"/>
      <c r="T17" s="342"/>
      <c r="U17" s="3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71" customFormat="1" ht="13.5" customHeight="1">
      <c r="A18" s="358"/>
      <c r="B18" s="358"/>
      <c r="C18" s="358"/>
      <c r="D18" s="358"/>
      <c r="E18" s="358"/>
      <c r="F18" s="358"/>
      <c r="G18" s="358"/>
      <c r="H18" s="361"/>
      <c r="I18" s="361"/>
      <c r="J18" s="348"/>
      <c r="K18" s="351"/>
      <c r="L18" s="351"/>
      <c r="M18" s="348"/>
      <c r="N18" s="351"/>
      <c r="O18" s="364"/>
      <c r="P18" s="342"/>
      <c r="Q18" s="342"/>
      <c r="R18" s="342"/>
      <c r="S18" s="342"/>
      <c r="T18" s="342"/>
      <c r="U18" s="3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71" customFormat="1" ht="214.5" customHeight="1" thickBot="1">
      <c r="A19" s="359"/>
      <c r="B19" s="359"/>
      <c r="C19" s="359"/>
      <c r="D19" s="359"/>
      <c r="E19" s="359"/>
      <c r="F19" s="359"/>
      <c r="G19" s="359"/>
      <c r="H19" s="362"/>
      <c r="I19" s="362"/>
      <c r="J19" s="349"/>
      <c r="K19" s="352"/>
      <c r="L19" s="352"/>
      <c r="M19" s="349"/>
      <c r="N19" s="352"/>
      <c r="O19" s="365"/>
      <c r="P19" s="343"/>
      <c r="Q19" s="343"/>
      <c r="R19" s="343"/>
      <c r="S19" s="343"/>
      <c r="T19" s="343"/>
      <c r="U19" s="3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357">
        <f>'Mapa Final'!A20</f>
        <v>3</v>
      </c>
      <c r="B20" s="357" t="str">
        <f>'Mapa Final'!B20</f>
        <v>No realización de las Audiencias Programadas</v>
      </c>
      <c r="C20" s="357" t="str">
        <f>'Mapa Final'!C20</f>
        <v>Incumplimiento de las metas establecidas</v>
      </c>
      <c r="D20" s="357"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57" t="str">
        <f>'Mapa Final'!E20</f>
        <v>Incumplimiento en la realización de las audiencias programadas</v>
      </c>
      <c r="F20" s="357" t="str">
        <f>'Mapa Final'!F20</f>
        <v>Posibilidad de vulneración de los derechos fundamentales de los ciudadanos  debido al Incumplimiento en la realización de las audiencias programadas</v>
      </c>
      <c r="G20" s="357" t="str">
        <f>'Mapa Final'!G20</f>
        <v>Usuarios, productos y prácticas organizacionales</v>
      </c>
      <c r="H20" s="360" t="str">
        <f>'Mapa Final'!I20</f>
        <v>Alta</v>
      </c>
      <c r="I20" s="360" t="str">
        <f>'Mapa Final'!L20</f>
        <v>Mayor</v>
      </c>
      <c r="J20" s="347" t="str">
        <f>'Mapa Final'!N20</f>
        <v xml:space="preserve">Alto </v>
      </c>
      <c r="K20" s="350" t="str">
        <f>'Mapa Final'!AA20</f>
        <v>Media</v>
      </c>
      <c r="L20" s="350" t="str">
        <f>'Mapa Final'!AE20</f>
        <v>Mayor</v>
      </c>
      <c r="M20" s="347" t="str">
        <f>'Mapa Final'!AG20</f>
        <v xml:space="preserve">Alto </v>
      </c>
      <c r="N20" s="350" t="str">
        <f>'Mapa Final'!AH20</f>
        <v>Reducir(mitigar)</v>
      </c>
      <c r="O20" s="363" t="s">
        <v>507</v>
      </c>
      <c r="P20" s="356"/>
      <c r="Q20" s="356"/>
      <c r="R20" s="356" t="s">
        <v>678</v>
      </c>
      <c r="S20" s="341">
        <v>45108</v>
      </c>
      <c r="T20" s="341">
        <v>45199</v>
      </c>
      <c r="U20" s="344" t="s">
        <v>687</v>
      </c>
      <c r="V20" s="35"/>
      <c r="W20" s="35"/>
    </row>
    <row r="21" spans="1:177">
      <c r="A21" s="358"/>
      <c r="B21" s="358"/>
      <c r="C21" s="358"/>
      <c r="D21" s="358"/>
      <c r="E21" s="358"/>
      <c r="F21" s="358"/>
      <c r="G21" s="358"/>
      <c r="H21" s="361"/>
      <c r="I21" s="361"/>
      <c r="J21" s="348"/>
      <c r="K21" s="351"/>
      <c r="L21" s="351"/>
      <c r="M21" s="348"/>
      <c r="N21" s="351"/>
      <c r="O21" s="364"/>
      <c r="P21" s="342"/>
      <c r="Q21" s="342"/>
      <c r="R21" s="342"/>
      <c r="S21" s="342"/>
      <c r="T21" s="342"/>
      <c r="U21" s="366"/>
      <c r="V21" s="35"/>
      <c r="W21" s="35"/>
    </row>
    <row r="22" spans="1:177">
      <c r="A22" s="358"/>
      <c r="B22" s="358"/>
      <c r="C22" s="358"/>
      <c r="D22" s="358"/>
      <c r="E22" s="358"/>
      <c r="F22" s="358"/>
      <c r="G22" s="358"/>
      <c r="H22" s="361"/>
      <c r="I22" s="361"/>
      <c r="J22" s="348"/>
      <c r="K22" s="351"/>
      <c r="L22" s="351"/>
      <c r="M22" s="348"/>
      <c r="N22" s="351"/>
      <c r="O22" s="364"/>
      <c r="P22" s="342"/>
      <c r="Q22" s="342"/>
      <c r="R22" s="342"/>
      <c r="S22" s="342"/>
      <c r="T22" s="342"/>
      <c r="U22" s="366"/>
      <c r="V22" s="35"/>
      <c r="W22" s="35"/>
    </row>
    <row r="23" spans="1:177">
      <c r="A23" s="358"/>
      <c r="B23" s="358"/>
      <c r="C23" s="358"/>
      <c r="D23" s="358"/>
      <c r="E23" s="358"/>
      <c r="F23" s="358"/>
      <c r="G23" s="358"/>
      <c r="H23" s="361"/>
      <c r="I23" s="361"/>
      <c r="J23" s="348"/>
      <c r="K23" s="351"/>
      <c r="L23" s="351"/>
      <c r="M23" s="348"/>
      <c r="N23" s="351"/>
      <c r="O23" s="364"/>
      <c r="P23" s="342"/>
      <c r="Q23" s="342"/>
      <c r="R23" s="342"/>
      <c r="S23" s="342"/>
      <c r="T23" s="342"/>
      <c r="U23" s="366"/>
      <c r="V23" s="35"/>
      <c r="W23" s="35"/>
    </row>
    <row r="24" spans="1:177" ht="307.5" customHeight="1" thickBot="1">
      <c r="A24" s="359"/>
      <c r="B24" s="359"/>
      <c r="C24" s="359"/>
      <c r="D24" s="359"/>
      <c r="E24" s="359"/>
      <c r="F24" s="359"/>
      <c r="G24" s="359"/>
      <c r="H24" s="362"/>
      <c r="I24" s="362"/>
      <c r="J24" s="349"/>
      <c r="K24" s="352"/>
      <c r="L24" s="352"/>
      <c r="M24" s="349"/>
      <c r="N24" s="352"/>
      <c r="O24" s="365"/>
      <c r="P24" s="343"/>
      <c r="Q24" s="343"/>
      <c r="R24" s="343"/>
      <c r="S24" s="343"/>
      <c r="T24" s="343"/>
      <c r="U24" s="367"/>
      <c r="V24" s="35"/>
      <c r="W24" s="35"/>
    </row>
    <row r="25" spans="1:177" ht="15" customHeight="1">
      <c r="A25" s="357">
        <f>'Mapa Final'!A25</f>
        <v>4</v>
      </c>
      <c r="B25" s="357" t="str">
        <f>'Mapa Final'!B25</f>
        <v>No realización de los Seguimientos a las Sanciones</v>
      </c>
      <c r="C25" s="357" t="str">
        <f>'Mapa Final'!C25</f>
        <v>Incumplimiento de las metas establecidas</v>
      </c>
      <c r="D25" s="357"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57" t="str">
        <f>'Mapa Final'!E25</f>
        <v>Inadecuada realización de los seguimientos a las sanciones</v>
      </c>
      <c r="F25" s="357" t="str">
        <f>'Mapa Final'!F25</f>
        <v>Posibilidad de incumplimiento de las metas establecidas debido al inadecuado seguimientos de las sanciones</v>
      </c>
      <c r="G25" s="357" t="str">
        <f>'Mapa Final'!G25</f>
        <v>Ejecución y Administración de Procesos</v>
      </c>
      <c r="H25" s="360" t="str">
        <f>'Mapa Final'!I25</f>
        <v>Media</v>
      </c>
      <c r="I25" s="360" t="str">
        <f>'Mapa Final'!L25</f>
        <v>Menor</v>
      </c>
      <c r="J25" s="347" t="str">
        <f>'Mapa Final'!N25</f>
        <v>Moderado</v>
      </c>
      <c r="K25" s="350" t="str">
        <f>'Mapa Final'!AA25</f>
        <v>Baja</v>
      </c>
      <c r="L25" s="350" t="str">
        <f>'Mapa Final'!AE25</f>
        <v>Moderado</v>
      </c>
      <c r="M25" s="347" t="str">
        <f>'Mapa Final'!AG25</f>
        <v>Moderado</v>
      </c>
      <c r="N25" s="350" t="str">
        <f>'Mapa Final'!AH25</f>
        <v>Aceptar</v>
      </c>
      <c r="O25" s="363" t="s">
        <v>510</v>
      </c>
      <c r="P25" s="356"/>
      <c r="Q25" s="356"/>
      <c r="R25" s="356" t="s">
        <v>678</v>
      </c>
      <c r="S25" s="341">
        <v>45108</v>
      </c>
      <c r="T25" s="341">
        <v>45199</v>
      </c>
      <c r="U25" s="344" t="s">
        <v>477</v>
      </c>
    </row>
    <row r="26" spans="1:177">
      <c r="A26" s="358"/>
      <c r="B26" s="358"/>
      <c r="C26" s="358"/>
      <c r="D26" s="358"/>
      <c r="E26" s="358"/>
      <c r="F26" s="358"/>
      <c r="G26" s="358"/>
      <c r="H26" s="361"/>
      <c r="I26" s="361"/>
      <c r="J26" s="348"/>
      <c r="K26" s="351"/>
      <c r="L26" s="351"/>
      <c r="M26" s="348"/>
      <c r="N26" s="351"/>
      <c r="O26" s="364"/>
      <c r="P26" s="342"/>
      <c r="Q26" s="342"/>
      <c r="R26" s="342"/>
      <c r="S26" s="342"/>
      <c r="T26" s="342"/>
      <c r="U26" s="345"/>
    </row>
    <row r="27" spans="1:177">
      <c r="A27" s="358"/>
      <c r="B27" s="358"/>
      <c r="C27" s="358"/>
      <c r="D27" s="358"/>
      <c r="E27" s="358"/>
      <c r="F27" s="358"/>
      <c r="G27" s="358"/>
      <c r="H27" s="361"/>
      <c r="I27" s="361"/>
      <c r="J27" s="348"/>
      <c r="K27" s="351"/>
      <c r="L27" s="351"/>
      <c r="M27" s="348"/>
      <c r="N27" s="351"/>
      <c r="O27" s="364"/>
      <c r="P27" s="342"/>
      <c r="Q27" s="342"/>
      <c r="R27" s="342"/>
      <c r="S27" s="342"/>
      <c r="T27" s="342"/>
      <c r="U27" s="345"/>
    </row>
    <row r="28" spans="1:177">
      <c r="A28" s="358"/>
      <c r="B28" s="358"/>
      <c r="C28" s="358"/>
      <c r="D28" s="358"/>
      <c r="E28" s="358"/>
      <c r="F28" s="358"/>
      <c r="G28" s="358"/>
      <c r="H28" s="361"/>
      <c r="I28" s="361"/>
      <c r="J28" s="348"/>
      <c r="K28" s="351"/>
      <c r="L28" s="351"/>
      <c r="M28" s="348"/>
      <c r="N28" s="351"/>
      <c r="O28" s="364"/>
      <c r="P28" s="342"/>
      <c r="Q28" s="342"/>
      <c r="R28" s="342"/>
      <c r="S28" s="342"/>
      <c r="T28" s="342"/>
      <c r="U28" s="345"/>
    </row>
    <row r="29" spans="1:177" ht="254.25" customHeight="1" thickBot="1">
      <c r="A29" s="359"/>
      <c r="B29" s="359"/>
      <c r="C29" s="359"/>
      <c r="D29" s="359"/>
      <c r="E29" s="359"/>
      <c r="F29" s="359"/>
      <c r="G29" s="359"/>
      <c r="H29" s="362"/>
      <c r="I29" s="362"/>
      <c r="J29" s="349"/>
      <c r="K29" s="352"/>
      <c r="L29" s="352"/>
      <c r="M29" s="349"/>
      <c r="N29" s="352"/>
      <c r="O29" s="365"/>
      <c r="P29" s="343"/>
      <c r="Q29" s="343"/>
      <c r="R29" s="343"/>
      <c r="S29" s="343"/>
      <c r="T29" s="343"/>
      <c r="U29" s="346"/>
    </row>
    <row r="30" spans="1:177" ht="15" customHeight="1">
      <c r="A30" s="357">
        <f>'Mapa Final'!A30</f>
        <v>5</v>
      </c>
      <c r="B30" s="357" t="str">
        <f>'Mapa Final'!B30</f>
        <v xml:space="preserve">Inexactitud en el registro de la gestion de los procesos misionales y actuaciones administrativa </v>
      </c>
      <c r="C30" s="357" t="str">
        <f>'Mapa Final'!C30</f>
        <v>Incumplimiento de las metas establecidas</v>
      </c>
      <c r="D30" s="357"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57" t="str">
        <f>'Mapa Final'!E30</f>
        <v xml:space="preserve">Inadecuado registro de la gestion de los procesos misionales y actuaciones administrativa </v>
      </c>
      <c r="F30" s="357" t="str">
        <f>'Mapa Final'!F30</f>
        <v xml:space="preserve">Posibilidad de incumplimiento de las metas establecidas debido al  inadecuado registro de la gestion de los procesos misionales y actuaciones administrativa </v>
      </c>
      <c r="G30" s="357" t="str">
        <f>'Mapa Final'!G30</f>
        <v>Usuarios, productos y prácticas organizacionales</v>
      </c>
      <c r="H30" s="360" t="str">
        <f>'Mapa Final'!I30</f>
        <v>Alta</v>
      </c>
      <c r="I30" s="360" t="str">
        <f>'Mapa Final'!L30</f>
        <v>Menor</v>
      </c>
      <c r="J30" s="347" t="str">
        <f>'Mapa Final'!N30</f>
        <v>Moderado</v>
      </c>
      <c r="K30" s="350" t="str">
        <f>'Mapa Final'!AA30</f>
        <v>Media</v>
      </c>
      <c r="L30" s="350" t="str">
        <f>'Mapa Final'!AE30</f>
        <v>Menor</v>
      </c>
      <c r="M30" s="347" t="str">
        <f>'Mapa Final'!AG30</f>
        <v>Moderado</v>
      </c>
      <c r="N30" s="350" t="str">
        <f>'Mapa Final'!AH30</f>
        <v>Aceptar</v>
      </c>
      <c r="O30" s="353" t="s">
        <v>512</v>
      </c>
      <c r="P30" s="356"/>
      <c r="Q30" s="356"/>
      <c r="R30" s="356" t="s">
        <v>678</v>
      </c>
      <c r="S30" s="341">
        <v>45108</v>
      </c>
      <c r="T30" s="341">
        <v>45199</v>
      </c>
      <c r="U30" s="344" t="s">
        <v>477</v>
      </c>
    </row>
    <row r="31" spans="1:177">
      <c r="A31" s="358"/>
      <c r="B31" s="358"/>
      <c r="C31" s="358"/>
      <c r="D31" s="358"/>
      <c r="E31" s="358"/>
      <c r="F31" s="358"/>
      <c r="G31" s="358"/>
      <c r="H31" s="361"/>
      <c r="I31" s="361"/>
      <c r="J31" s="348"/>
      <c r="K31" s="351"/>
      <c r="L31" s="351"/>
      <c r="M31" s="348"/>
      <c r="N31" s="351"/>
      <c r="O31" s="354"/>
      <c r="P31" s="342"/>
      <c r="Q31" s="342"/>
      <c r="R31" s="342"/>
      <c r="S31" s="342"/>
      <c r="T31" s="342"/>
      <c r="U31" s="345"/>
    </row>
    <row r="32" spans="1:177">
      <c r="A32" s="358"/>
      <c r="B32" s="358"/>
      <c r="C32" s="358"/>
      <c r="D32" s="358"/>
      <c r="E32" s="358"/>
      <c r="F32" s="358"/>
      <c r="G32" s="358"/>
      <c r="H32" s="361"/>
      <c r="I32" s="361"/>
      <c r="J32" s="348"/>
      <c r="K32" s="351"/>
      <c r="L32" s="351"/>
      <c r="M32" s="348"/>
      <c r="N32" s="351"/>
      <c r="O32" s="354"/>
      <c r="P32" s="342"/>
      <c r="Q32" s="342"/>
      <c r="R32" s="342"/>
      <c r="S32" s="342"/>
      <c r="T32" s="342"/>
      <c r="U32" s="345"/>
    </row>
    <row r="33" spans="1:21">
      <c r="A33" s="358"/>
      <c r="B33" s="358"/>
      <c r="C33" s="358"/>
      <c r="D33" s="358"/>
      <c r="E33" s="358"/>
      <c r="F33" s="358"/>
      <c r="G33" s="358"/>
      <c r="H33" s="361"/>
      <c r="I33" s="361"/>
      <c r="J33" s="348"/>
      <c r="K33" s="351"/>
      <c r="L33" s="351"/>
      <c r="M33" s="348"/>
      <c r="N33" s="351"/>
      <c r="O33" s="354"/>
      <c r="P33" s="342"/>
      <c r="Q33" s="342"/>
      <c r="R33" s="342"/>
      <c r="S33" s="342"/>
      <c r="T33" s="342"/>
      <c r="U33" s="345"/>
    </row>
    <row r="34" spans="1:21" ht="230.25" customHeight="1" thickBot="1">
      <c r="A34" s="359"/>
      <c r="B34" s="359"/>
      <c r="C34" s="359"/>
      <c r="D34" s="359"/>
      <c r="E34" s="359"/>
      <c r="F34" s="359"/>
      <c r="G34" s="359"/>
      <c r="H34" s="362"/>
      <c r="I34" s="362"/>
      <c r="J34" s="349"/>
      <c r="K34" s="352"/>
      <c r="L34" s="352"/>
      <c r="M34" s="349"/>
      <c r="N34" s="352"/>
      <c r="O34" s="355"/>
      <c r="P34" s="343"/>
      <c r="Q34" s="343"/>
      <c r="R34" s="343"/>
      <c r="S34" s="343"/>
      <c r="T34" s="343"/>
      <c r="U34" s="346"/>
    </row>
    <row r="35" spans="1:21" ht="15" customHeight="1">
      <c r="A35" s="357">
        <f>'Mapa Final'!A35</f>
        <v>6</v>
      </c>
      <c r="B35" s="357" t="str">
        <f>'Mapa Final'!B35</f>
        <v>Vencimiento de Términos</v>
      </c>
      <c r="C35" s="357" t="str">
        <f>'Mapa Final'!C35</f>
        <v>Vulneración de los derechos fundamentales de los ciudadanos</v>
      </c>
      <c r="D35" s="357"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57" t="str">
        <f>'Mapa Final'!E35</f>
        <v xml:space="preserve"> Actuaciones procesales después del vencimiento de los términos legales  </v>
      </c>
      <c r="F35" s="357" t="str">
        <f>'Mapa Final'!F35</f>
        <v xml:space="preserve">Posibilidad de vulneración de los derechos fundamentales de los ciudadanos  debido a las  actuaciones procesales después del vencimiento de los términos legales  </v>
      </c>
      <c r="G35" s="357" t="str">
        <f>'Mapa Final'!G35</f>
        <v>Usuarios, productos y prácticas organizacionales</v>
      </c>
      <c r="H35" s="360" t="str">
        <f>'Mapa Final'!I35</f>
        <v>Alta</v>
      </c>
      <c r="I35" s="360" t="str">
        <f>'Mapa Final'!L35</f>
        <v>Mayor</v>
      </c>
      <c r="J35" s="347" t="str">
        <f>'Mapa Final'!N35</f>
        <v xml:space="preserve">Alto </v>
      </c>
      <c r="K35" s="350" t="str">
        <f>'Mapa Final'!AA35</f>
        <v>Media</v>
      </c>
      <c r="L35" s="350" t="str">
        <f>'Mapa Final'!AE35</f>
        <v>Menor</v>
      </c>
      <c r="M35" s="347" t="str">
        <f>'Mapa Final'!AG35</f>
        <v>Moderado</v>
      </c>
      <c r="N35" s="350" t="str">
        <f>'Mapa Final'!AH35</f>
        <v>Reducir(mitigar)</v>
      </c>
      <c r="O35" s="353" t="s">
        <v>513</v>
      </c>
      <c r="P35" s="356"/>
      <c r="Q35" s="356"/>
      <c r="R35" s="356" t="s">
        <v>678</v>
      </c>
      <c r="S35" s="341">
        <v>45108</v>
      </c>
      <c r="T35" s="341">
        <v>45199</v>
      </c>
      <c r="U35" s="344" t="s">
        <v>477</v>
      </c>
    </row>
    <row r="36" spans="1:21">
      <c r="A36" s="358"/>
      <c r="B36" s="358"/>
      <c r="C36" s="358"/>
      <c r="D36" s="358"/>
      <c r="E36" s="358"/>
      <c r="F36" s="358"/>
      <c r="G36" s="358"/>
      <c r="H36" s="361"/>
      <c r="I36" s="361"/>
      <c r="J36" s="348"/>
      <c r="K36" s="351"/>
      <c r="L36" s="351"/>
      <c r="M36" s="348"/>
      <c r="N36" s="351"/>
      <c r="O36" s="354"/>
      <c r="P36" s="342"/>
      <c r="Q36" s="342"/>
      <c r="R36" s="342"/>
      <c r="S36" s="342"/>
      <c r="T36" s="342"/>
      <c r="U36" s="345"/>
    </row>
    <row r="37" spans="1:21">
      <c r="A37" s="358"/>
      <c r="B37" s="358"/>
      <c r="C37" s="358"/>
      <c r="D37" s="358"/>
      <c r="E37" s="358"/>
      <c r="F37" s="358"/>
      <c r="G37" s="358"/>
      <c r="H37" s="361"/>
      <c r="I37" s="361"/>
      <c r="J37" s="348"/>
      <c r="K37" s="351"/>
      <c r="L37" s="351"/>
      <c r="M37" s="348"/>
      <c r="N37" s="351"/>
      <c r="O37" s="354"/>
      <c r="P37" s="342"/>
      <c r="Q37" s="342"/>
      <c r="R37" s="342"/>
      <c r="S37" s="342"/>
      <c r="T37" s="342"/>
      <c r="U37" s="345"/>
    </row>
    <row r="38" spans="1:21">
      <c r="A38" s="358"/>
      <c r="B38" s="358"/>
      <c r="C38" s="358"/>
      <c r="D38" s="358"/>
      <c r="E38" s="358"/>
      <c r="F38" s="358"/>
      <c r="G38" s="358"/>
      <c r="H38" s="361"/>
      <c r="I38" s="361"/>
      <c r="J38" s="348"/>
      <c r="K38" s="351"/>
      <c r="L38" s="351"/>
      <c r="M38" s="348"/>
      <c r="N38" s="351"/>
      <c r="O38" s="354"/>
      <c r="P38" s="342"/>
      <c r="Q38" s="342"/>
      <c r="R38" s="342"/>
      <c r="S38" s="342"/>
      <c r="T38" s="342"/>
      <c r="U38" s="345"/>
    </row>
    <row r="39" spans="1:21" ht="234.75" customHeight="1" thickBot="1">
      <c r="A39" s="359"/>
      <c r="B39" s="359"/>
      <c r="C39" s="359"/>
      <c r="D39" s="359"/>
      <c r="E39" s="359"/>
      <c r="F39" s="359"/>
      <c r="G39" s="359"/>
      <c r="H39" s="362"/>
      <c r="I39" s="362"/>
      <c r="J39" s="349"/>
      <c r="K39" s="352"/>
      <c r="L39" s="352"/>
      <c r="M39" s="349"/>
      <c r="N39" s="352"/>
      <c r="O39" s="355"/>
      <c r="P39" s="343"/>
      <c r="Q39" s="343"/>
      <c r="R39" s="343"/>
      <c r="S39" s="343"/>
      <c r="T39" s="343"/>
      <c r="U39" s="346"/>
    </row>
    <row r="40" spans="1:21" ht="15" customHeight="1">
      <c r="A40" s="357">
        <f>'Mapa Final'!A40</f>
        <v>7</v>
      </c>
      <c r="B40" s="357" t="str">
        <f>'Mapa Final'!B40</f>
        <v>Pérdida de documentos</v>
      </c>
      <c r="C40" s="357" t="str">
        <f>'Mapa Final'!C40</f>
        <v>Afectación en la Prestación del Servicio de Justicia</v>
      </c>
      <c r="D40" s="357"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57" t="str">
        <f>'Mapa Final'!E40</f>
        <v>Extravío de documentos temporal o definitivo de los procesos judiciales</v>
      </c>
      <c r="F40" s="357" t="str">
        <f>'Mapa Final'!F40</f>
        <v>Posibilidad de la afectación en la Prestación del Servicio de Justicia debido al extravío de documentos temporal o definitivo de los procesos judiciales</v>
      </c>
      <c r="G40" s="357" t="str">
        <f>'Mapa Final'!G40</f>
        <v>Usuarios, productos y prácticas organizacionales</v>
      </c>
      <c r="H40" s="360" t="str">
        <f>'Mapa Final'!I40</f>
        <v>Muy Alta</v>
      </c>
      <c r="I40" s="360" t="str">
        <f>'Mapa Final'!L40</f>
        <v>Mayor</v>
      </c>
      <c r="J40" s="347" t="str">
        <f>'Mapa Final'!N40</f>
        <v xml:space="preserve">Alto </v>
      </c>
      <c r="K40" s="350" t="str">
        <f>'Mapa Final'!AA40</f>
        <v>Media</v>
      </c>
      <c r="L40" s="350" t="str">
        <f>'Mapa Final'!AE40</f>
        <v>Mayor</v>
      </c>
      <c r="M40" s="347" t="str">
        <f>'Mapa Final'!AG40</f>
        <v xml:space="preserve">Alto </v>
      </c>
      <c r="N40" s="350" t="str">
        <f>'Mapa Final'!AH40</f>
        <v>Reducir(mitigar)</v>
      </c>
      <c r="O40" s="353" t="s">
        <v>514</v>
      </c>
      <c r="P40" s="356"/>
      <c r="Q40" s="356"/>
      <c r="R40" s="356" t="s">
        <v>678</v>
      </c>
      <c r="S40" s="341">
        <v>45108</v>
      </c>
      <c r="T40" s="341">
        <v>45199</v>
      </c>
      <c r="U40" s="344" t="s">
        <v>686</v>
      </c>
    </row>
    <row r="41" spans="1:21">
      <c r="A41" s="358"/>
      <c r="B41" s="358"/>
      <c r="C41" s="358"/>
      <c r="D41" s="358"/>
      <c r="E41" s="358"/>
      <c r="F41" s="358"/>
      <c r="G41" s="358"/>
      <c r="H41" s="361"/>
      <c r="I41" s="361"/>
      <c r="J41" s="348"/>
      <c r="K41" s="351"/>
      <c r="L41" s="351"/>
      <c r="M41" s="348"/>
      <c r="N41" s="351"/>
      <c r="O41" s="354"/>
      <c r="P41" s="342"/>
      <c r="Q41" s="342"/>
      <c r="R41" s="342"/>
      <c r="S41" s="342"/>
      <c r="T41" s="342"/>
      <c r="U41" s="345"/>
    </row>
    <row r="42" spans="1:21">
      <c r="A42" s="358"/>
      <c r="B42" s="358"/>
      <c r="C42" s="358"/>
      <c r="D42" s="358"/>
      <c r="E42" s="358"/>
      <c r="F42" s="358"/>
      <c r="G42" s="358"/>
      <c r="H42" s="361"/>
      <c r="I42" s="361"/>
      <c r="J42" s="348"/>
      <c r="K42" s="351"/>
      <c r="L42" s="351"/>
      <c r="M42" s="348"/>
      <c r="N42" s="351"/>
      <c r="O42" s="354"/>
      <c r="P42" s="342"/>
      <c r="Q42" s="342"/>
      <c r="R42" s="342"/>
      <c r="S42" s="342"/>
      <c r="T42" s="342"/>
      <c r="U42" s="345"/>
    </row>
    <row r="43" spans="1:21">
      <c r="A43" s="358"/>
      <c r="B43" s="358"/>
      <c r="C43" s="358"/>
      <c r="D43" s="358"/>
      <c r="E43" s="358"/>
      <c r="F43" s="358"/>
      <c r="G43" s="358"/>
      <c r="H43" s="361"/>
      <c r="I43" s="361"/>
      <c r="J43" s="348"/>
      <c r="K43" s="351"/>
      <c r="L43" s="351"/>
      <c r="M43" s="348"/>
      <c r="N43" s="351"/>
      <c r="O43" s="354"/>
      <c r="P43" s="342"/>
      <c r="Q43" s="342"/>
      <c r="R43" s="342"/>
      <c r="S43" s="342"/>
      <c r="T43" s="342"/>
      <c r="U43" s="345"/>
    </row>
    <row r="44" spans="1:21" ht="194.25" customHeight="1" thickBot="1">
      <c r="A44" s="359"/>
      <c r="B44" s="359"/>
      <c r="C44" s="359"/>
      <c r="D44" s="359"/>
      <c r="E44" s="359"/>
      <c r="F44" s="359"/>
      <c r="G44" s="359"/>
      <c r="H44" s="362"/>
      <c r="I44" s="362"/>
      <c r="J44" s="349"/>
      <c r="K44" s="352"/>
      <c r="L44" s="352"/>
      <c r="M44" s="349"/>
      <c r="N44" s="352"/>
      <c r="O44" s="355"/>
      <c r="P44" s="343"/>
      <c r="Q44" s="343"/>
      <c r="R44" s="343"/>
      <c r="S44" s="343"/>
      <c r="T44" s="343"/>
      <c r="U44" s="346"/>
    </row>
    <row r="45" spans="1:21" ht="15" customHeight="1">
      <c r="A45" s="357">
        <f>'Mapa Final'!A45</f>
        <v>8</v>
      </c>
      <c r="B45" s="357" t="str">
        <f>'Mapa Final'!B45</f>
        <v>Corrupción</v>
      </c>
      <c r="C45" s="357" t="str">
        <f>'Mapa Final'!C45</f>
        <v>Reputacional (Corrupción)</v>
      </c>
      <c r="D45" s="35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57" t="str">
        <f>'Mapa Final'!E45</f>
        <v xml:space="preserve">Carencia en transparencia, etica y valores . </v>
      </c>
      <c r="F45" s="357" t="str">
        <f>'Mapa Final'!F45</f>
        <v xml:space="preserve">Posibilidad de actos indebidos de  los servidores judiciales debido a  la carencia en transparencia, etica y valores </v>
      </c>
      <c r="G45" s="357" t="str">
        <f>'Mapa Final'!G45</f>
        <v>Fraude Interno</v>
      </c>
      <c r="H45" s="360" t="str">
        <f>'Mapa Final'!I45</f>
        <v>Muy Alta</v>
      </c>
      <c r="I45" s="360" t="str">
        <f>'Mapa Final'!L45</f>
        <v>Mayor</v>
      </c>
      <c r="J45" s="347" t="str">
        <f>'Mapa Final'!N45</f>
        <v xml:space="preserve">Alto </v>
      </c>
      <c r="K45" s="350" t="str">
        <f>'Mapa Final'!AA45</f>
        <v>Media</v>
      </c>
      <c r="L45" s="350" t="str">
        <f>'Mapa Final'!AE45</f>
        <v>Mayor</v>
      </c>
      <c r="M45" s="347" t="str">
        <f>'Mapa Final'!AG45</f>
        <v xml:space="preserve">Alto </v>
      </c>
      <c r="N45" s="350" t="str">
        <f>'Mapa Final'!AH45</f>
        <v>Reducir(mitigar)</v>
      </c>
      <c r="O45" s="353" t="s">
        <v>515</v>
      </c>
      <c r="P45" s="356"/>
      <c r="Q45" s="356"/>
      <c r="R45" s="356" t="s">
        <v>678</v>
      </c>
      <c r="S45" s="341">
        <v>45108</v>
      </c>
      <c r="T45" s="341">
        <v>45199</v>
      </c>
      <c r="U45" s="344" t="s">
        <v>477</v>
      </c>
    </row>
    <row r="46" spans="1:21">
      <c r="A46" s="358"/>
      <c r="B46" s="358"/>
      <c r="C46" s="358"/>
      <c r="D46" s="358"/>
      <c r="E46" s="358"/>
      <c r="F46" s="358"/>
      <c r="G46" s="358"/>
      <c r="H46" s="361"/>
      <c r="I46" s="361"/>
      <c r="J46" s="348"/>
      <c r="K46" s="351"/>
      <c r="L46" s="351"/>
      <c r="M46" s="348"/>
      <c r="N46" s="351"/>
      <c r="O46" s="354"/>
      <c r="P46" s="342"/>
      <c r="Q46" s="342"/>
      <c r="R46" s="342"/>
      <c r="S46" s="342"/>
      <c r="T46" s="342"/>
      <c r="U46" s="345"/>
    </row>
    <row r="47" spans="1:21">
      <c r="A47" s="358"/>
      <c r="B47" s="358"/>
      <c r="C47" s="358"/>
      <c r="D47" s="358"/>
      <c r="E47" s="358"/>
      <c r="F47" s="358"/>
      <c r="G47" s="358"/>
      <c r="H47" s="361"/>
      <c r="I47" s="361"/>
      <c r="J47" s="348"/>
      <c r="K47" s="351"/>
      <c r="L47" s="351"/>
      <c r="M47" s="348"/>
      <c r="N47" s="351"/>
      <c r="O47" s="354"/>
      <c r="P47" s="342"/>
      <c r="Q47" s="342"/>
      <c r="R47" s="342"/>
      <c r="S47" s="342"/>
      <c r="T47" s="342"/>
      <c r="U47" s="345"/>
    </row>
    <row r="48" spans="1:21">
      <c r="A48" s="358"/>
      <c r="B48" s="358"/>
      <c r="C48" s="358"/>
      <c r="D48" s="358"/>
      <c r="E48" s="358"/>
      <c r="F48" s="358"/>
      <c r="G48" s="358"/>
      <c r="H48" s="361"/>
      <c r="I48" s="361"/>
      <c r="J48" s="348"/>
      <c r="K48" s="351"/>
      <c r="L48" s="351"/>
      <c r="M48" s="348"/>
      <c r="N48" s="351"/>
      <c r="O48" s="354"/>
      <c r="P48" s="342"/>
      <c r="Q48" s="342"/>
      <c r="R48" s="342"/>
      <c r="S48" s="342"/>
      <c r="T48" s="342"/>
      <c r="U48" s="345"/>
    </row>
    <row r="49" spans="1:21" ht="240.75" customHeight="1" thickBot="1">
      <c r="A49" s="359"/>
      <c r="B49" s="359"/>
      <c r="C49" s="359"/>
      <c r="D49" s="359"/>
      <c r="E49" s="359"/>
      <c r="F49" s="359"/>
      <c r="G49" s="359"/>
      <c r="H49" s="362"/>
      <c r="I49" s="362"/>
      <c r="J49" s="349"/>
      <c r="K49" s="352"/>
      <c r="L49" s="352"/>
      <c r="M49" s="349"/>
      <c r="N49" s="352"/>
      <c r="O49" s="355"/>
      <c r="P49" s="343"/>
      <c r="Q49" s="343"/>
      <c r="R49" s="343"/>
      <c r="S49" s="343"/>
      <c r="T49" s="343"/>
      <c r="U49" s="346"/>
    </row>
    <row r="50" spans="1:21" ht="15" customHeight="1">
      <c r="A50" s="357">
        <f>'Mapa Final'!A50</f>
        <v>9</v>
      </c>
      <c r="B50" s="357" t="str">
        <f>'Mapa Final'!B50</f>
        <v>Interrupción o demora en el Servicio Público de Administrar  Justicia</v>
      </c>
      <c r="C50" s="357" t="str">
        <f>'Mapa Final'!C50</f>
        <v>Afectación en la Prestación del Servicio de Justicia</v>
      </c>
      <c r="D50" s="357" t="str">
        <f>'Mapa Final'!D50</f>
        <v>1. Paro por sindicato
2. Huelgas, protestas ciudadana
3. Disturbios o hechos violentos
4.Pandemia
5.Emergencias Ambientales</v>
      </c>
      <c r="E50" s="357" t="str">
        <f>'Mapa Final'!E50</f>
        <v>Suceso de fuerza mayor que imposibilitan la gestión judicial</v>
      </c>
      <c r="F50" s="357" t="str">
        <f>'Mapa Final'!F50</f>
        <v>Posibilidad de  afectación en la Prestación del Servicio de Justicia debido a un suceso de fuerza mayor que imposibilita la gestión judicial</v>
      </c>
      <c r="G50" s="357" t="str">
        <f>'Mapa Final'!G50</f>
        <v>Usuarios, productos y prácticas organizacionales</v>
      </c>
      <c r="H50" s="360" t="str">
        <f>'Mapa Final'!I50</f>
        <v>Media</v>
      </c>
      <c r="I50" s="360" t="str">
        <f>'Mapa Final'!L50</f>
        <v>Moderado</v>
      </c>
      <c r="J50" s="347" t="str">
        <f>'Mapa Final'!N50</f>
        <v>Moderado</v>
      </c>
      <c r="K50" s="350" t="str">
        <f>'Mapa Final'!AA50</f>
        <v>Baja</v>
      </c>
      <c r="L50" s="350" t="str">
        <f>'Mapa Final'!AE50</f>
        <v>Moderado</v>
      </c>
      <c r="M50" s="347" t="str">
        <f>'Mapa Final'!AG50</f>
        <v>Moderado</v>
      </c>
      <c r="N50" s="350" t="str">
        <f>'Mapa Final'!AH50</f>
        <v>Reducir(mitigar)</v>
      </c>
      <c r="O50" s="353" t="s">
        <v>684</v>
      </c>
      <c r="P50" s="356"/>
      <c r="Q50" s="356"/>
      <c r="R50" s="356" t="s">
        <v>678</v>
      </c>
      <c r="S50" s="341">
        <v>45108</v>
      </c>
      <c r="T50" s="341">
        <v>45199</v>
      </c>
      <c r="U50" s="344" t="s">
        <v>685</v>
      </c>
    </row>
    <row r="51" spans="1:21">
      <c r="A51" s="358"/>
      <c r="B51" s="358"/>
      <c r="C51" s="358"/>
      <c r="D51" s="358"/>
      <c r="E51" s="358"/>
      <c r="F51" s="358"/>
      <c r="G51" s="358"/>
      <c r="H51" s="361"/>
      <c r="I51" s="361"/>
      <c r="J51" s="348"/>
      <c r="K51" s="351"/>
      <c r="L51" s="351"/>
      <c r="M51" s="348"/>
      <c r="N51" s="351"/>
      <c r="O51" s="354"/>
      <c r="P51" s="342"/>
      <c r="Q51" s="342"/>
      <c r="R51" s="342"/>
      <c r="S51" s="342"/>
      <c r="T51" s="342"/>
      <c r="U51" s="345"/>
    </row>
    <row r="52" spans="1:21">
      <c r="A52" s="358"/>
      <c r="B52" s="358"/>
      <c r="C52" s="358"/>
      <c r="D52" s="358"/>
      <c r="E52" s="358"/>
      <c r="F52" s="358"/>
      <c r="G52" s="358"/>
      <c r="H52" s="361"/>
      <c r="I52" s="361"/>
      <c r="J52" s="348"/>
      <c r="K52" s="351"/>
      <c r="L52" s="351"/>
      <c r="M52" s="348"/>
      <c r="N52" s="351"/>
      <c r="O52" s="354"/>
      <c r="P52" s="342"/>
      <c r="Q52" s="342"/>
      <c r="R52" s="342"/>
      <c r="S52" s="342"/>
      <c r="T52" s="342"/>
      <c r="U52" s="345"/>
    </row>
    <row r="53" spans="1:21">
      <c r="A53" s="358"/>
      <c r="B53" s="358"/>
      <c r="C53" s="358"/>
      <c r="D53" s="358"/>
      <c r="E53" s="358"/>
      <c r="F53" s="358"/>
      <c r="G53" s="358"/>
      <c r="H53" s="361"/>
      <c r="I53" s="361"/>
      <c r="J53" s="348"/>
      <c r="K53" s="351"/>
      <c r="L53" s="351"/>
      <c r="M53" s="348"/>
      <c r="N53" s="351"/>
      <c r="O53" s="354"/>
      <c r="P53" s="342"/>
      <c r="Q53" s="342"/>
      <c r="R53" s="342"/>
      <c r="S53" s="342"/>
      <c r="T53" s="342"/>
      <c r="U53" s="345"/>
    </row>
    <row r="54" spans="1:21" ht="323.25" customHeight="1" thickBot="1">
      <c r="A54" s="359"/>
      <c r="B54" s="359"/>
      <c r="C54" s="359"/>
      <c r="D54" s="359"/>
      <c r="E54" s="359"/>
      <c r="F54" s="359"/>
      <c r="G54" s="359"/>
      <c r="H54" s="362"/>
      <c r="I54" s="362"/>
      <c r="J54" s="349"/>
      <c r="K54" s="352"/>
      <c r="L54" s="352"/>
      <c r="M54" s="349"/>
      <c r="N54" s="352"/>
      <c r="O54" s="355"/>
      <c r="P54" s="343"/>
      <c r="Q54" s="343"/>
      <c r="R54" s="343"/>
      <c r="S54" s="343"/>
      <c r="T54" s="343"/>
      <c r="U54" s="346"/>
    </row>
    <row r="55" spans="1:21" ht="15" customHeight="1">
      <c r="A55" s="357">
        <f>'Mapa Final'!A55</f>
        <v>10</v>
      </c>
      <c r="B55" s="357" t="str">
        <f>'Mapa Final'!B55</f>
        <v>Inaplicabilidad de la normatividad ambiental vigente</v>
      </c>
      <c r="C55" s="357" t="str">
        <f>'Mapa Final'!C55</f>
        <v>Afectación Ambiental</v>
      </c>
      <c r="D55" s="35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57" t="str">
        <f>'Mapa Final'!E55</f>
        <v>Desconocimiento de los lineamientos ambientales y normatividad vigente ambiental</v>
      </c>
      <c r="F55" s="357" t="str">
        <f>'Mapa Final'!F55</f>
        <v>Posibilidad de afectación ambiental debido al desconocimiento de las lineamientos ambientales y normatividad vigente ambiental</v>
      </c>
      <c r="G55" s="357" t="str">
        <f>'Mapa Final'!G55</f>
        <v>Eventos Ambientales Internos</v>
      </c>
      <c r="H55" s="360" t="str">
        <f>'Mapa Final'!I55</f>
        <v>Media</v>
      </c>
      <c r="I55" s="360" t="str">
        <f>'Mapa Final'!L55</f>
        <v>Moderado</v>
      </c>
      <c r="J55" s="347" t="str">
        <f>'Mapa Final'!N55</f>
        <v>Moderado</v>
      </c>
      <c r="K55" s="350" t="str">
        <f>'Mapa Final'!AA55</f>
        <v>Baja</v>
      </c>
      <c r="L55" s="350" t="str">
        <f>'Mapa Final'!AE55</f>
        <v>Moderado</v>
      </c>
      <c r="M55" s="347" t="str">
        <f>'Mapa Final'!AG55</f>
        <v>Moderado</v>
      </c>
      <c r="N55" s="350" t="str">
        <f>'Mapa Final'!AH55</f>
        <v>Aceptar</v>
      </c>
      <c r="O55" s="353" t="s">
        <v>516</v>
      </c>
      <c r="P55" s="356"/>
      <c r="Q55" s="356"/>
      <c r="R55" s="356" t="s">
        <v>678</v>
      </c>
      <c r="S55" s="341">
        <v>45108</v>
      </c>
      <c r="T55" s="341">
        <v>45199</v>
      </c>
      <c r="U55" s="344" t="s">
        <v>477</v>
      </c>
    </row>
    <row r="56" spans="1:21">
      <c r="A56" s="358"/>
      <c r="B56" s="358"/>
      <c r="C56" s="358"/>
      <c r="D56" s="358"/>
      <c r="E56" s="358"/>
      <c r="F56" s="358"/>
      <c r="G56" s="358"/>
      <c r="H56" s="361"/>
      <c r="I56" s="361"/>
      <c r="J56" s="348"/>
      <c r="K56" s="351"/>
      <c r="L56" s="351"/>
      <c r="M56" s="348"/>
      <c r="N56" s="351"/>
      <c r="O56" s="354"/>
      <c r="P56" s="342"/>
      <c r="Q56" s="342"/>
      <c r="R56" s="342"/>
      <c r="S56" s="342"/>
      <c r="T56" s="342"/>
      <c r="U56" s="345"/>
    </row>
    <row r="57" spans="1:21">
      <c r="A57" s="358"/>
      <c r="B57" s="358"/>
      <c r="C57" s="358"/>
      <c r="D57" s="358"/>
      <c r="E57" s="358"/>
      <c r="F57" s="358"/>
      <c r="G57" s="358"/>
      <c r="H57" s="361"/>
      <c r="I57" s="361"/>
      <c r="J57" s="348"/>
      <c r="K57" s="351"/>
      <c r="L57" s="351"/>
      <c r="M57" s="348"/>
      <c r="N57" s="351"/>
      <c r="O57" s="354"/>
      <c r="P57" s="342"/>
      <c r="Q57" s="342"/>
      <c r="R57" s="342"/>
      <c r="S57" s="342"/>
      <c r="T57" s="342"/>
      <c r="U57" s="345"/>
    </row>
    <row r="58" spans="1:21">
      <c r="A58" s="358"/>
      <c r="B58" s="358"/>
      <c r="C58" s="358"/>
      <c r="D58" s="358"/>
      <c r="E58" s="358"/>
      <c r="F58" s="358"/>
      <c r="G58" s="358"/>
      <c r="H58" s="361"/>
      <c r="I58" s="361"/>
      <c r="J58" s="348"/>
      <c r="K58" s="351"/>
      <c r="L58" s="351"/>
      <c r="M58" s="348"/>
      <c r="N58" s="351"/>
      <c r="O58" s="354"/>
      <c r="P58" s="342"/>
      <c r="Q58" s="342"/>
      <c r="R58" s="342"/>
      <c r="S58" s="342"/>
      <c r="T58" s="342"/>
      <c r="U58" s="345"/>
    </row>
    <row r="59" spans="1:21" ht="279" customHeight="1" thickBot="1">
      <c r="A59" s="359"/>
      <c r="B59" s="359"/>
      <c r="C59" s="359"/>
      <c r="D59" s="359"/>
      <c r="E59" s="359"/>
      <c r="F59" s="359"/>
      <c r="G59" s="359"/>
      <c r="H59" s="362"/>
      <c r="I59" s="362"/>
      <c r="J59" s="349"/>
      <c r="K59" s="352"/>
      <c r="L59" s="352"/>
      <c r="M59" s="349"/>
      <c r="N59" s="352"/>
      <c r="O59" s="355"/>
      <c r="P59" s="343"/>
      <c r="Q59" s="343"/>
      <c r="R59" s="343"/>
      <c r="S59" s="343"/>
      <c r="T59" s="343"/>
      <c r="U59" s="346"/>
    </row>
    <row r="60" spans="1:21" ht="15" customHeight="1">
      <c r="A60" s="357">
        <f>'Mapa Final'!A60</f>
        <v>11</v>
      </c>
      <c r="B60" s="357" t="str">
        <f>'Mapa Final'!B60</f>
        <v>Descertificación</v>
      </c>
      <c r="C60" s="357" t="str">
        <f>'Mapa Final'!C60</f>
        <v>Incumplimiento de las metas establecidas</v>
      </c>
      <c r="D60" s="357"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57" t="str">
        <f>'Mapa Final'!E60</f>
        <v>Desconocimiento de los lineamientos calidad y normatividad vigente de calidad</v>
      </c>
      <c r="F60" s="357" t="str">
        <f>'Mapa Final'!F60</f>
        <v>Posibilidad de Incumpliemiento en las Metas Establecidas por Desconocimiento de los lineamientos calidad y normatividad vigente de calidad</v>
      </c>
      <c r="G60" s="357" t="str">
        <f>'Mapa Final'!G60</f>
        <v>Ejecución y Administración de Procesos</v>
      </c>
      <c r="H60" s="360" t="str">
        <f>'Mapa Final'!I60</f>
        <v>Muy Baja</v>
      </c>
      <c r="I60" s="360" t="str">
        <f>'Mapa Final'!L60</f>
        <v>Mayor</v>
      </c>
      <c r="J60" s="347" t="str">
        <f>'Mapa Final'!N60</f>
        <v xml:space="preserve">Alto </v>
      </c>
      <c r="K60" s="350" t="str">
        <f>'Mapa Final'!AA60</f>
        <v>Muy Baja</v>
      </c>
      <c r="L60" s="350" t="str">
        <f>'Mapa Final'!AE60</f>
        <v>Moderado</v>
      </c>
      <c r="M60" s="347" t="str">
        <f>'Mapa Final'!AG60</f>
        <v>Moderado</v>
      </c>
      <c r="N60" s="350" t="str">
        <f>'Mapa Final'!AH60</f>
        <v>Aceptar</v>
      </c>
      <c r="O60" s="353" t="s">
        <v>517</v>
      </c>
      <c r="P60" s="356"/>
      <c r="Q60" s="356"/>
      <c r="R60" s="356" t="s">
        <v>678</v>
      </c>
      <c r="S60" s="341">
        <v>45108</v>
      </c>
      <c r="T60" s="341">
        <v>45199</v>
      </c>
      <c r="U60" s="344" t="s">
        <v>477</v>
      </c>
    </row>
    <row r="61" spans="1:21">
      <c r="A61" s="358"/>
      <c r="B61" s="358"/>
      <c r="C61" s="358"/>
      <c r="D61" s="358"/>
      <c r="E61" s="358"/>
      <c r="F61" s="358"/>
      <c r="G61" s="358"/>
      <c r="H61" s="361"/>
      <c r="I61" s="361"/>
      <c r="J61" s="348"/>
      <c r="K61" s="351"/>
      <c r="L61" s="351"/>
      <c r="M61" s="348"/>
      <c r="N61" s="351"/>
      <c r="O61" s="354"/>
      <c r="P61" s="342"/>
      <c r="Q61" s="342"/>
      <c r="R61" s="342"/>
      <c r="S61" s="342"/>
      <c r="T61" s="342"/>
      <c r="U61" s="345"/>
    </row>
    <row r="62" spans="1:21">
      <c r="A62" s="358"/>
      <c r="B62" s="358"/>
      <c r="C62" s="358"/>
      <c r="D62" s="358"/>
      <c r="E62" s="358"/>
      <c r="F62" s="358"/>
      <c r="G62" s="358"/>
      <c r="H62" s="361"/>
      <c r="I62" s="361"/>
      <c r="J62" s="348"/>
      <c r="K62" s="351"/>
      <c r="L62" s="351"/>
      <c r="M62" s="348"/>
      <c r="N62" s="351"/>
      <c r="O62" s="354"/>
      <c r="P62" s="342"/>
      <c r="Q62" s="342"/>
      <c r="R62" s="342"/>
      <c r="S62" s="342"/>
      <c r="T62" s="342"/>
      <c r="U62" s="345"/>
    </row>
    <row r="63" spans="1:21">
      <c r="A63" s="358"/>
      <c r="B63" s="358"/>
      <c r="C63" s="358"/>
      <c r="D63" s="358"/>
      <c r="E63" s="358"/>
      <c r="F63" s="358"/>
      <c r="G63" s="358"/>
      <c r="H63" s="361"/>
      <c r="I63" s="361"/>
      <c r="J63" s="348"/>
      <c r="K63" s="351"/>
      <c r="L63" s="351"/>
      <c r="M63" s="348"/>
      <c r="N63" s="351"/>
      <c r="O63" s="354"/>
      <c r="P63" s="342"/>
      <c r="Q63" s="342"/>
      <c r="R63" s="342"/>
      <c r="S63" s="342"/>
      <c r="T63" s="342"/>
      <c r="U63" s="345"/>
    </row>
    <row r="64" spans="1:21" ht="210" customHeight="1" thickBot="1">
      <c r="A64" s="359"/>
      <c r="B64" s="359"/>
      <c r="C64" s="359"/>
      <c r="D64" s="359"/>
      <c r="E64" s="359"/>
      <c r="F64" s="359"/>
      <c r="G64" s="359"/>
      <c r="H64" s="362"/>
      <c r="I64" s="362"/>
      <c r="J64" s="349"/>
      <c r="K64" s="352"/>
      <c r="L64" s="352"/>
      <c r="M64" s="349"/>
      <c r="N64" s="352"/>
      <c r="O64" s="355"/>
      <c r="P64" s="343"/>
      <c r="Q64" s="343"/>
      <c r="R64" s="343"/>
      <c r="S64" s="343"/>
      <c r="T64" s="343"/>
      <c r="U64" s="346"/>
    </row>
    <row r="76" spans="15:15" ht="15.75" thickBot="1"/>
    <row r="77" spans="15:15">
      <c r="O77" s="353" t="s">
        <v>474</v>
      </c>
    </row>
    <row r="78" spans="15:15">
      <c r="O78" s="354"/>
    </row>
    <row r="79" spans="15:15">
      <c r="O79" s="354"/>
    </row>
    <row r="80" spans="15:15">
      <c r="O80" s="354"/>
    </row>
    <row r="81" spans="15:15" ht="15.75" thickBot="1">
      <c r="O81" s="355"/>
    </row>
  </sheetData>
  <mergeCells count="252">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R10:R14"/>
    <mergeCell ref="S10:S14"/>
    <mergeCell ref="T10:T14"/>
    <mergeCell ref="U10:U14"/>
    <mergeCell ref="W10:W14"/>
    <mergeCell ref="A15:A19"/>
    <mergeCell ref="B15:B19"/>
    <mergeCell ref="C15:C19"/>
    <mergeCell ref="D15:D19"/>
    <mergeCell ref="E15:E19"/>
    <mergeCell ref="L10:L14"/>
    <mergeCell ref="M10:M14"/>
    <mergeCell ref="N10:N14"/>
    <mergeCell ref="O10:O14"/>
    <mergeCell ref="P10:P14"/>
    <mergeCell ref="Q10:Q14"/>
    <mergeCell ref="F10:F14"/>
    <mergeCell ref="G10:G14"/>
    <mergeCell ref="H10:H14"/>
    <mergeCell ref="I10:I14"/>
    <mergeCell ref="J10:J14"/>
    <mergeCell ref="K10:K14"/>
    <mergeCell ref="L20:L24"/>
    <mergeCell ref="R15:R19"/>
    <mergeCell ref="S15:S19"/>
    <mergeCell ref="T15:T19"/>
    <mergeCell ref="U15:U19"/>
    <mergeCell ref="A20:A24"/>
    <mergeCell ref="B20:B24"/>
    <mergeCell ref="C20:C24"/>
    <mergeCell ref="D20:D24"/>
    <mergeCell ref="E20:E24"/>
    <mergeCell ref="F20:F24"/>
    <mergeCell ref="L15:L19"/>
    <mergeCell ref="M15:M19"/>
    <mergeCell ref="N15:N19"/>
    <mergeCell ref="O15:O19"/>
    <mergeCell ref="P15:P19"/>
    <mergeCell ref="Q15:Q19"/>
    <mergeCell ref="F15:F19"/>
    <mergeCell ref="G15:G19"/>
    <mergeCell ref="H15:H19"/>
    <mergeCell ref="I15:I19"/>
    <mergeCell ref="J15:J19"/>
    <mergeCell ref="K15:K19"/>
    <mergeCell ref="K25:K29"/>
    <mergeCell ref="L25:L29"/>
    <mergeCell ref="M25:M29"/>
    <mergeCell ref="S20:S24"/>
    <mergeCell ref="T20:T24"/>
    <mergeCell ref="U20:U24"/>
    <mergeCell ref="A25:A29"/>
    <mergeCell ref="B25:B29"/>
    <mergeCell ref="C25:C29"/>
    <mergeCell ref="D25:D29"/>
    <mergeCell ref="E25:E29"/>
    <mergeCell ref="F25:F29"/>
    <mergeCell ref="G25:G29"/>
    <mergeCell ref="M20:M24"/>
    <mergeCell ref="N20:N24"/>
    <mergeCell ref="O20:O24"/>
    <mergeCell ref="P20:P24"/>
    <mergeCell ref="Q20:Q24"/>
    <mergeCell ref="R20:R24"/>
    <mergeCell ref="G20:G24"/>
    <mergeCell ref="H20:H24"/>
    <mergeCell ref="I20:I24"/>
    <mergeCell ref="J20:J24"/>
    <mergeCell ref="K20:K24"/>
    <mergeCell ref="J30:J34"/>
    <mergeCell ref="K30:K34"/>
    <mergeCell ref="L30:L34"/>
    <mergeCell ref="M30:M34"/>
    <mergeCell ref="N30:N34"/>
    <mergeCell ref="T25:T29"/>
    <mergeCell ref="U25:U29"/>
    <mergeCell ref="A30:A34"/>
    <mergeCell ref="B30:B34"/>
    <mergeCell ref="C30:C34"/>
    <mergeCell ref="D30:D34"/>
    <mergeCell ref="E30:E34"/>
    <mergeCell ref="F30:F34"/>
    <mergeCell ref="G30:G34"/>
    <mergeCell ref="H30:H34"/>
    <mergeCell ref="N25:N29"/>
    <mergeCell ref="O25:O29"/>
    <mergeCell ref="P25:P29"/>
    <mergeCell ref="Q25:Q29"/>
    <mergeCell ref="R25:R29"/>
    <mergeCell ref="S25:S29"/>
    <mergeCell ref="H25:H29"/>
    <mergeCell ref="I25:I29"/>
    <mergeCell ref="J25:J29"/>
    <mergeCell ref="U35:U39"/>
    <mergeCell ref="J35:J39"/>
    <mergeCell ref="K35:K39"/>
    <mergeCell ref="L35:L39"/>
    <mergeCell ref="M35:M39"/>
    <mergeCell ref="N35:N39"/>
    <mergeCell ref="O35:O39"/>
    <mergeCell ref="U30:U34"/>
    <mergeCell ref="A35:A39"/>
    <mergeCell ref="B35:B39"/>
    <mergeCell ref="C35:C39"/>
    <mergeCell ref="D35:D39"/>
    <mergeCell ref="E35:E39"/>
    <mergeCell ref="F35:F39"/>
    <mergeCell ref="G35:G39"/>
    <mergeCell ref="H35:H39"/>
    <mergeCell ref="I35:I39"/>
    <mergeCell ref="O30:O34"/>
    <mergeCell ref="P30:P34"/>
    <mergeCell ref="Q30:Q34"/>
    <mergeCell ref="R30:R34"/>
    <mergeCell ref="S30:S34"/>
    <mergeCell ref="T30:T34"/>
    <mergeCell ref="I30:I34"/>
    <mergeCell ref="C40:C44"/>
    <mergeCell ref="D40:D44"/>
    <mergeCell ref="E40:E44"/>
    <mergeCell ref="F40:F44"/>
    <mergeCell ref="P35:P39"/>
    <mergeCell ref="Q35:Q39"/>
    <mergeCell ref="R35:R39"/>
    <mergeCell ref="S35:S39"/>
    <mergeCell ref="T35:T39"/>
    <mergeCell ref="S40:S44"/>
    <mergeCell ref="T40:T44"/>
    <mergeCell ref="U40:U44"/>
    <mergeCell ref="A45:A49"/>
    <mergeCell ref="B45:B49"/>
    <mergeCell ref="C45:C49"/>
    <mergeCell ref="D45:D49"/>
    <mergeCell ref="E45:E49"/>
    <mergeCell ref="F45:F49"/>
    <mergeCell ref="G45:G49"/>
    <mergeCell ref="M40:M44"/>
    <mergeCell ref="N40:N44"/>
    <mergeCell ref="O40:O44"/>
    <mergeCell ref="P40:P44"/>
    <mergeCell ref="Q40:Q44"/>
    <mergeCell ref="R40:R44"/>
    <mergeCell ref="G40:G44"/>
    <mergeCell ref="H40:H44"/>
    <mergeCell ref="I40:I44"/>
    <mergeCell ref="J40:J44"/>
    <mergeCell ref="K40:K44"/>
    <mergeCell ref="L40:L44"/>
    <mergeCell ref="A40:A44"/>
    <mergeCell ref="B40:B44"/>
    <mergeCell ref="T45:T49"/>
    <mergeCell ref="U45:U49"/>
    <mergeCell ref="A50:A54"/>
    <mergeCell ref="B50:B54"/>
    <mergeCell ref="C50:C54"/>
    <mergeCell ref="D50:D54"/>
    <mergeCell ref="E50:E54"/>
    <mergeCell ref="F50:F54"/>
    <mergeCell ref="G50:G54"/>
    <mergeCell ref="H50:H54"/>
    <mergeCell ref="N45:N49"/>
    <mergeCell ref="O45:O49"/>
    <mergeCell ref="P45:P49"/>
    <mergeCell ref="Q45:Q49"/>
    <mergeCell ref="R45:R49"/>
    <mergeCell ref="S45:S49"/>
    <mergeCell ref="H45:H49"/>
    <mergeCell ref="I45:I49"/>
    <mergeCell ref="J45:J49"/>
    <mergeCell ref="K45:K49"/>
    <mergeCell ref="L45:L49"/>
    <mergeCell ref="M45:M49"/>
    <mergeCell ref="U50:U54"/>
    <mergeCell ref="A55:A59"/>
    <mergeCell ref="B55:B59"/>
    <mergeCell ref="C55:C59"/>
    <mergeCell ref="D55:D59"/>
    <mergeCell ref="E55:E59"/>
    <mergeCell ref="F55:F59"/>
    <mergeCell ref="G55:G59"/>
    <mergeCell ref="H55:H59"/>
    <mergeCell ref="I55:I59"/>
    <mergeCell ref="O50:O54"/>
    <mergeCell ref="P50:P54"/>
    <mergeCell ref="Q50:Q54"/>
    <mergeCell ref="R50:R54"/>
    <mergeCell ref="S50:S54"/>
    <mergeCell ref="T50:T54"/>
    <mergeCell ref="I50:I54"/>
    <mergeCell ref="J50:J54"/>
    <mergeCell ref="K50:K54"/>
    <mergeCell ref="L50:L54"/>
    <mergeCell ref="M50:M54"/>
    <mergeCell ref="N50:N54"/>
    <mergeCell ref="P55:P59"/>
    <mergeCell ref="Q55:Q59"/>
    <mergeCell ref="R55:R59"/>
    <mergeCell ref="S55:S59"/>
    <mergeCell ref="T55:T59"/>
    <mergeCell ref="U55:U59"/>
    <mergeCell ref="J55:J59"/>
    <mergeCell ref="K55:K59"/>
    <mergeCell ref="L55:L59"/>
    <mergeCell ref="M55:M59"/>
    <mergeCell ref="N55:N59"/>
    <mergeCell ref="O55:O59"/>
    <mergeCell ref="G60:G64"/>
    <mergeCell ref="H60:H64"/>
    <mergeCell ref="I60:I64"/>
    <mergeCell ref="J60:J64"/>
    <mergeCell ref="K60:K64"/>
    <mergeCell ref="L60:L64"/>
    <mergeCell ref="A60:A64"/>
    <mergeCell ref="B60:B64"/>
    <mergeCell ref="C60:C64"/>
    <mergeCell ref="D60:D64"/>
    <mergeCell ref="E60:E64"/>
    <mergeCell ref="F60:F64"/>
    <mergeCell ref="S60:S64"/>
    <mergeCell ref="T60:T64"/>
    <mergeCell ref="U60:U64"/>
    <mergeCell ref="O77:O81"/>
    <mergeCell ref="M60:M64"/>
    <mergeCell ref="N60:N64"/>
    <mergeCell ref="O60:O64"/>
    <mergeCell ref="P60:P64"/>
    <mergeCell ref="Q60:Q64"/>
    <mergeCell ref="R60:R64"/>
  </mergeCells>
  <conditionalFormatting sqref="D8:G8 H7 H65:J1048576 A7:B7">
    <cfRule type="containsText" dxfId="1522" priority="774" operator="containsText" text="3- Moderado">
      <formula>NOT(ISERROR(SEARCH("3- Moderado",A7)))</formula>
    </cfRule>
    <cfRule type="containsText" dxfId="1521" priority="775" operator="containsText" text="6- Moderado">
      <formula>NOT(ISERROR(SEARCH("6- Moderado",A7)))</formula>
    </cfRule>
    <cfRule type="containsText" dxfId="1520" priority="776" operator="containsText" text="4- Moderado">
      <formula>NOT(ISERROR(SEARCH("4- Moderado",A7)))</formula>
    </cfRule>
    <cfRule type="containsText" dxfId="1519" priority="777" operator="containsText" text="3- Bajo">
      <formula>NOT(ISERROR(SEARCH("3- Bajo",A7)))</formula>
    </cfRule>
    <cfRule type="containsText" dxfId="1518" priority="778" operator="containsText" text="4- Bajo">
      <formula>NOT(ISERROR(SEARCH("4- Bajo",A7)))</formula>
    </cfRule>
    <cfRule type="containsText" dxfId="1517" priority="779" operator="containsText" text="1- Bajo">
      <formula>NOT(ISERROR(SEARCH("1- Bajo",A7)))</formula>
    </cfRule>
  </conditionalFormatting>
  <conditionalFormatting sqref="H8:J8">
    <cfRule type="containsText" dxfId="1516" priority="767" operator="containsText" text="3- Moderado">
      <formula>NOT(ISERROR(SEARCH("3- Moderado",H8)))</formula>
    </cfRule>
    <cfRule type="containsText" dxfId="1515" priority="768" operator="containsText" text="6- Moderado">
      <formula>NOT(ISERROR(SEARCH("6- Moderado",H8)))</formula>
    </cfRule>
    <cfRule type="containsText" dxfId="1514" priority="769" operator="containsText" text="4- Moderado">
      <formula>NOT(ISERROR(SEARCH("4- Moderado",H8)))</formula>
    </cfRule>
    <cfRule type="containsText" dxfId="1513" priority="770" operator="containsText" text="3- Bajo">
      <formula>NOT(ISERROR(SEARCH("3- Bajo",H8)))</formula>
    </cfRule>
    <cfRule type="containsText" dxfId="1512" priority="771" operator="containsText" text="4- Bajo">
      <formula>NOT(ISERROR(SEARCH("4- Bajo",H8)))</formula>
    </cfRule>
    <cfRule type="containsText" dxfId="1511" priority="773" operator="containsText" text="1- Bajo">
      <formula>NOT(ISERROR(SEARCH("1- Bajo",H8)))</formula>
    </cfRule>
  </conditionalFormatting>
  <conditionalFormatting sqref="J8 J65:J1048576">
    <cfRule type="containsText" dxfId="1510" priority="756" operator="containsText" text="25- Extremo">
      <formula>NOT(ISERROR(SEARCH("25- Extremo",J8)))</formula>
    </cfRule>
    <cfRule type="containsText" dxfId="1509" priority="757" operator="containsText" text="20- Extremo">
      <formula>NOT(ISERROR(SEARCH("20- Extremo",J8)))</formula>
    </cfRule>
    <cfRule type="containsText" dxfId="1508" priority="758" operator="containsText" text="15- Extremo">
      <formula>NOT(ISERROR(SEARCH("15- Extremo",J8)))</formula>
    </cfRule>
    <cfRule type="containsText" dxfId="1507" priority="759" operator="containsText" text="10- Extremo">
      <formula>NOT(ISERROR(SEARCH("10- Extremo",J8)))</formula>
    </cfRule>
    <cfRule type="containsText" dxfId="1506" priority="760" operator="containsText" text="5- Extremo">
      <formula>NOT(ISERROR(SEARCH("5- Extremo",J8)))</formula>
    </cfRule>
    <cfRule type="containsText" dxfId="1505" priority="761" operator="containsText" text="12- Alto">
      <formula>NOT(ISERROR(SEARCH("12- Alto",J8)))</formula>
    </cfRule>
    <cfRule type="containsText" dxfId="1504" priority="762" operator="containsText" text="10- Alto">
      <formula>NOT(ISERROR(SEARCH("10- Alto",J8)))</formula>
    </cfRule>
    <cfRule type="containsText" dxfId="1503" priority="763" operator="containsText" text="9- Alto">
      <formula>NOT(ISERROR(SEARCH("9- Alto",J8)))</formula>
    </cfRule>
    <cfRule type="containsText" dxfId="1502" priority="764" operator="containsText" text="8- Alto">
      <formula>NOT(ISERROR(SEARCH("8- Alto",J8)))</formula>
    </cfRule>
    <cfRule type="containsText" dxfId="1501" priority="765" operator="containsText" text="5- Alto">
      <formula>NOT(ISERROR(SEARCH("5- Alto",J8)))</formula>
    </cfRule>
    <cfRule type="containsText" dxfId="1500" priority="766" operator="containsText" text="4- Alto">
      <formula>NOT(ISERROR(SEARCH("4- Alto",J8)))</formula>
    </cfRule>
    <cfRule type="containsText" dxfId="1499" priority="772" operator="containsText" text="2- Bajo">
      <formula>NOT(ISERROR(SEARCH("2- Bajo",J8)))</formula>
    </cfRule>
  </conditionalFormatting>
  <conditionalFormatting sqref="K8">
    <cfRule type="containsText" dxfId="1498" priority="750" operator="containsText" text="3- Moderado">
      <formula>NOT(ISERROR(SEARCH("3- Moderado",K8)))</formula>
    </cfRule>
    <cfRule type="containsText" dxfId="1497" priority="751" operator="containsText" text="6- Moderado">
      <formula>NOT(ISERROR(SEARCH("6- Moderado",K8)))</formula>
    </cfRule>
    <cfRule type="containsText" dxfId="1496" priority="752" operator="containsText" text="4- Moderado">
      <formula>NOT(ISERROR(SEARCH("4- Moderado",K8)))</formula>
    </cfRule>
    <cfRule type="containsText" dxfId="1495" priority="753" operator="containsText" text="3- Bajo">
      <formula>NOT(ISERROR(SEARCH("3- Bajo",K8)))</formula>
    </cfRule>
    <cfRule type="containsText" dxfId="1494" priority="754" operator="containsText" text="4- Bajo">
      <formula>NOT(ISERROR(SEARCH("4- Bajo",K8)))</formula>
    </cfRule>
    <cfRule type="containsText" dxfId="1493" priority="755" operator="containsText" text="1- Bajo">
      <formula>NOT(ISERROR(SEARCH("1- Bajo",K8)))</formula>
    </cfRule>
  </conditionalFormatting>
  <conditionalFormatting sqref="L8">
    <cfRule type="containsText" dxfId="1492" priority="744" operator="containsText" text="3- Moderado">
      <formula>NOT(ISERROR(SEARCH("3- Moderado",L8)))</formula>
    </cfRule>
    <cfRule type="containsText" dxfId="1491" priority="745" operator="containsText" text="6- Moderado">
      <formula>NOT(ISERROR(SEARCH("6- Moderado",L8)))</formula>
    </cfRule>
    <cfRule type="containsText" dxfId="1490" priority="746" operator="containsText" text="4- Moderado">
      <formula>NOT(ISERROR(SEARCH("4- Moderado",L8)))</formula>
    </cfRule>
    <cfRule type="containsText" dxfId="1489" priority="747" operator="containsText" text="3- Bajo">
      <formula>NOT(ISERROR(SEARCH("3- Bajo",L8)))</formula>
    </cfRule>
    <cfRule type="containsText" dxfId="1488" priority="748" operator="containsText" text="4- Bajo">
      <formula>NOT(ISERROR(SEARCH("4- Bajo",L8)))</formula>
    </cfRule>
    <cfRule type="containsText" dxfId="1487" priority="749" operator="containsText" text="1- Bajo">
      <formula>NOT(ISERROR(SEARCH("1- Bajo",L8)))</formula>
    </cfRule>
  </conditionalFormatting>
  <conditionalFormatting sqref="M8">
    <cfRule type="containsText" dxfId="1486" priority="738" operator="containsText" text="3- Moderado">
      <formula>NOT(ISERROR(SEARCH("3- Moderado",M8)))</formula>
    </cfRule>
    <cfRule type="containsText" dxfId="1485" priority="739" operator="containsText" text="6- Moderado">
      <formula>NOT(ISERROR(SEARCH("6- Moderado",M8)))</formula>
    </cfRule>
    <cfRule type="containsText" dxfId="1484" priority="740" operator="containsText" text="4- Moderado">
      <formula>NOT(ISERROR(SEARCH("4- Moderado",M8)))</formula>
    </cfRule>
    <cfRule type="containsText" dxfId="1483" priority="741" operator="containsText" text="3- Bajo">
      <formula>NOT(ISERROR(SEARCH("3- Bajo",M8)))</formula>
    </cfRule>
    <cfRule type="containsText" dxfId="1482" priority="742" operator="containsText" text="4- Bajo">
      <formula>NOT(ISERROR(SEARCH("4- Bajo",M8)))</formula>
    </cfRule>
    <cfRule type="containsText" dxfId="1481" priority="743" operator="containsText" text="1- Bajo">
      <formula>NOT(ISERROR(SEARCH("1- Bajo",M8)))</formula>
    </cfRule>
  </conditionalFormatting>
  <conditionalFormatting sqref="K10:L10">
    <cfRule type="containsText" dxfId="1480" priority="732" operator="containsText" text="3- Moderado">
      <formula>NOT(ISERROR(SEARCH("3- Moderado",K10)))</formula>
    </cfRule>
    <cfRule type="containsText" dxfId="1479" priority="733" operator="containsText" text="6- Moderado">
      <formula>NOT(ISERROR(SEARCH("6- Moderado",K10)))</formula>
    </cfRule>
    <cfRule type="containsText" dxfId="1478" priority="734" operator="containsText" text="4- Moderado">
      <formula>NOT(ISERROR(SEARCH("4- Moderado",K10)))</formula>
    </cfRule>
    <cfRule type="containsText" dxfId="1477" priority="735" operator="containsText" text="3- Bajo">
      <formula>NOT(ISERROR(SEARCH("3- Bajo",K10)))</formula>
    </cfRule>
    <cfRule type="containsText" dxfId="1476" priority="736" operator="containsText" text="4- Bajo">
      <formula>NOT(ISERROR(SEARCH("4- Bajo",K10)))</formula>
    </cfRule>
    <cfRule type="containsText" dxfId="1475" priority="737" operator="containsText" text="1- Bajo">
      <formula>NOT(ISERROR(SEARCH("1- Bajo",K10)))</formula>
    </cfRule>
  </conditionalFormatting>
  <conditionalFormatting sqref="H10:I10">
    <cfRule type="containsText" dxfId="1474" priority="726" operator="containsText" text="3- Moderado">
      <formula>NOT(ISERROR(SEARCH("3- Moderado",H10)))</formula>
    </cfRule>
    <cfRule type="containsText" dxfId="1473" priority="727" operator="containsText" text="6- Moderado">
      <formula>NOT(ISERROR(SEARCH("6- Moderado",H10)))</formula>
    </cfRule>
    <cfRule type="containsText" dxfId="1472" priority="728" operator="containsText" text="4- Moderado">
      <formula>NOT(ISERROR(SEARCH("4- Moderado",H10)))</formula>
    </cfRule>
    <cfRule type="containsText" dxfId="1471" priority="729" operator="containsText" text="3- Bajo">
      <formula>NOT(ISERROR(SEARCH("3- Bajo",H10)))</formula>
    </cfRule>
    <cfRule type="containsText" dxfId="1470" priority="730" operator="containsText" text="4- Bajo">
      <formula>NOT(ISERROR(SEARCH("4- Bajo",H10)))</formula>
    </cfRule>
    <cfRule type="containsText" dxfId="1469" priority="731" operator="containsText" text="1- Bajo">
      <formula>NOT(ISERROR(SEARCH("1- Bajo",H10)))</formula>
    </cfRule>
  </conditionalFormatting>
  <conditionalFormatting sqref="A10">
    <cfRule type="containsText" dxfId="1468" priority="720" operator="containsText" text="3- Moderado">
      <formula>NOT(ISERROR(SEARCH("3- Moderado",A10)))</formula>
    </cfRule>
    <cfRule type="containsText" dxfId="1467" priority="721" operator="containsText" text="6- Moderado">
      <formula>NOT(ISERROR(SEARCH("6- Moderado",A10)))</formula>
    </cfRule>
    <cfRule type="containsText" dxfId="1466" priority="722" operator="containsText" text="4- Moderado">
      <formula>NOT(ISERROR(SEARCH("4- Moderado",A10)))</formula>
    </cfRule>
    <cfRule type="containsText" dxfId="1465" priority="723" operator="containsText" text="3- Bajo">
      <formula>NOT(ISERROR(SEARCH("3- Bajo",A10)))</formula>
    </cfRule>
    <cfRule type="containsText" dxfId="1464" priority="724" operator="containsText" text="4- Bajo">
      <formula>NOT(ISERROR(SEARCH("4- Bajo",A10)))</formula>
    </cfRule>
    <cfRule type="containsText" dxfId="1463" priority="725" operator="containsText" text="1- Bajo">
      <formula>NOT(ISERROR(SEARCH("1- Bajo",A10)))</formula>
    </cfRule>
  </conditionalFormatting>
  <conditionalFormatting sqref="J10:J14">
    <cfRule type="containsText" dxfId="1462" priority="715" operator="containsText" text="Bajo">
      <formula>NOT(ISERROR(SEARCH("Bajo",J10)))</formula>
    </cfRule>
    <cfRule type="containsText" dxfId="1461" priority="716" operator="containsText" text="Moderado">
      <formula>NOT(ISERROR(SEARCH("Moderado",J10)))</formula>
    </cfRule>
    <cfRule type="containsText" dxfId="1460" priority="717" operator="containsText" text="Alto">
      <formula>NOT(ISERROR(SEARCH("Alto",J10)))</formula>
    </cfRule>
    <cfRule type="containsText" dxfId="1459" priority="718" operator="containsText" text="Extremo">
      <formula>NOT(ISERROR(SEARCH("Extremo",J10)))</formula>
    </cfRule>
    <cfRule type="colorScale" priority="719">
      <colorScale>
        <cfvo type="min"/>
        <cfvo type="max"/>
        <color rgb="FFFF7128"/>
        <color rgb="FFFFEF9C"/>
      </colorScale>
    </cfRule>
  </conditionalFormatting>
  <conditionalFormatting sqref="M10:M14">
    <cfRule type="containsText" dxfId="1458" priority="690" operator="containsText" text="Moderado">
      <formula>NOT(ISERROR(SEARCH("Moderado",M10)))</formula>
    </cfRule>
    <cfRule type="containsText" dxfId="1457" priority="710" operator="containsText" text="Bajo">
      <formula>NOT(ISERROR(SEARCH("Bajo",M10)))</formula>
    </cfRule>
    <cfRule type="containsText" dxfId="1456" priority="711" operator="containsText" text="Moderado">
      <formula>NOT(ISERROR(SEARCH("Moderado",M10)))</formula>
    </cfRule>
    <cfRule type="containsText" dxfId="1455" priority="712" operator="containsText" text="Alto">
      <formula>NOT(ISERROR(SEARCH("Alto",M10)))</formula>
    </cfRule>
    <cfRule type="containsText" dxfId="1454" priority="713" operator="containsText" text="Extremo">
      <formula>NOT(ISERROR(SEARCH("Extremo",M10)))</formula>
    </cfRule>
    <cfRule type="colorScale" priority="714">
      <colorScale>
        <cfvo type="min"/>
        <cfvo type="max"/>
        <color rgb="FFFF7128"/>
        <color rgb="FFFFEF9C"/>
      </colorScale>
    </cfRule>
  </conditionalFormatting>
  <conditionalFormatting sqref="N10">
    <cfRule type="containsText" dxfId="1453" priority="704" operator="containsText" text="3- Moderado">
      <formula>NOT(ISERROR(SEARCH("3- Moderado",N10)))</formula>
    </cfRule>
    <cfRule type="containsText" dxfId="1452" priority="705" operator="containsText" text="6- Moderado">
      <formula>NOT(ISERROR(SEARCH("6- Moderado",N10)))</formula>
    </cfRule>
    <cfRule type="containsText" dxfId="1451" priority="706" operator="containsText" text="4- Moderado">
      <formula>NOT(ISERROR(SEARCH("4- Moderado",N10)))</formula>
    </cfRule>
    <cfRule type="containsText" dxfId="1450" priority="707" operator="containsText" text="3- Bajo">
      <formula>NOT(ISERROR(SEARCH("3- Bajo",N10)))</formula>
    </cfRule>
    <cfRule type="containsText" dxfId="1449" priority="708" operator="containsText" text="4- Bajo">
      <formula>NOT(ISERROR(SEARCH("4- Bajo",N10)))</formula>
    </cfRule>
    <cfRule type="containsText" dxfId="1448" priority="709" operator="containsText" text="1- Bajo">
      <formula>NOT(ISERROR(SEARCH("1- Bajo",N10)))</formula>
    </cfRule>
  </conditionalFormatting>
  <conditionalFormatting sqref="H10:H14">
    <cfRule type="containsText" dxfId="1447" priority="691" operator="containsText" text="Muy Alta">
      <formula>NOT(ISERROR(SEARCH("Muy Alta",H10)))</formula>
    </cfRule>
    <cfRule type="containsText" dxfId="1446" priority="692" operator="containsText" text="Alta">
      <formula>NOT(ISERROR(SEARCH("Alta",H10)))</formula>
    </cfRule>
    <cfRule type="containsText" dxfId="1445" priority="693" operator="containsText" text="Muy Alta">
      <formula>NOT(ISERROR(SEARCH("Muy Alta",H10)))</formula>
    </cfRule>
    <cfRule type="containsText" dxfId="1444" priority="698" operator="containsText" text="Muy Baja">
      <formula>NOT(ISERROR(SEARCH("Muy Baja",H10)))</formula>
    </cfRule>
    <cfRule type="containsText" dxfId="1443" priority="699" operator="containsText" text="Baja">
      <formula>NOT(ISERROR(SEARCH("Baja",H10)))</formula>
    </cfRule>
    <cfRule type="containsText" dxfId="1442" priority="700" operator="containsText" text="Media">
      <formula>NOT(ISERROR(SEARCH("Media",H10)))</formula>
    </cfRule>
    <cfRule type="containsText" dxfId="1441" priority="701" operator="containsText" text="Alta">
      <formula>NOT(ISERROR(SEARCH("Alta",H10)))</formula>
    </cfRule>
    <cfRule type="containsText" dxfId="1440" priority="703" operator="containsText" text="Muy Alta">
      <formula>NOT(ISERROR(SEARCH("Muy Alta",H10)))</formula>
    </cfRule>
  </conditionalFormatting>
  <conditionalFormatting sqref="I10:I14">
    <cfRule type="containsText" dxfId="1439" priority="694" operator="containsText" text="Catastrófico">
      <formula>NOT(ISERROR(SEARCH("Catastrófico",I10)))</formula>
    </cfRule>
    <cfRule type="containsText" dxfId="1438" priority="695" operator="containsText" text="Mayor">
      <formula>NOT(ISERROR(SEARCH("Mayor",I10)))</formula>
    </cfRule>
    <cfRule type="containsText" dxfId="1437" priority="696" operator="containsText" text="Menor">
      <formula>NOT(ISERROR(SEARCH("Menor",I10)))</formula>
    </cfRule>
    <cfRule type="containsText" dxfId="1436" priority="697" operator="containsText" text="Leve">
      <formula>NOT(ISERROR(SEARCH("Leve",I10)))</formula>
    </cfRule>
    <cfRule type="containsText" dxfId="1435" priority="702" operator="containsText" text="Moderado">
      <formula>NOT(ISERROR(SEARCH("Moderado",I10)))</formula>
    </cfRule>
  </conditionalFormatting>
  <conditionalFormatting sqref="K10:K14">
    <cfRule type="containsText" dxfId="1434" priority="689" operator="containsText" text="Media">
      <formula>NOT(ISERROR(SEARCH("Media",K10)))</formula>
    </cfRule>
  </conditionalFormatting>
  <conditionalFormatting sqref="L10:L14">
    <cfRule type="containsText" dxfId="1433" priority="688" operator="containsText" text="Moderado">
      <formula>NOT(ISERROR(SEARCH("Moderado",L10)))</formula>
    </cfRule>
  </conditionalFormatting>
  <conditionalFormatting sqref="J10:J14">
    <cfRule type="containsText" dxfId="1432" priority="687" operator="containsText" text="Moderado">
      <formula>NOT(ISERROR(SEARCH("Moderado",J10)))</formula>
    </cfRule>
  </conditionalFormatting>
  <conditionalFormatting sqref="J10:J14">
    <cfRule type="containsText" dxfId="1431" priority="685" operator="containsText" text="Bajo">
      <formula>NOT(ISERROR(SEARCH("Bajo",J10)))</formula>
    </cfRule>
    <cfRule type="containsText" dxfId="1430" priority="686" operator="containsText" text="Extremo">
      <formula>NOT(ISERROR(SEARCH("Extremo",J10)))</formula>
    </cfRule>
  </conditionalFormatting>
  <conditionalFormatting sqref="K10:K14">
    <cfRule type="containsText" dxfId="1429" priority="683" operator="containsText" text="Baja">
      <formula>NOT(ISERROR(SEARCH("Baja",K10)))</formula>
    </cfRule>
    <cfRule type="containsText" dxfId="1428" priority="684" operator="containsText" text="Muy Baja">
      <formula>NOT(ISERROR(SEARCH("Muy Baja",K10)))</formula>
    </cfRule>
  </conditionalFormatting>
  <conditionalFormatting sqref="K10:K14">
    <cfRule type="containsText" dxfId="1427" priority="681" operator="containsText" text="Muy Alta">
      <formula>NOT(ISERROR(SEARCH("Muy Alta",K10)))</formula>
    </cfRule>
    <cfRule type="containsText" dxfId="1426" priority="682" operator="containsText" text="Alta">
      <formula>NOT(ISERROR(SEARCH("Alta",K10)))</formula>
    </cfRule>
  </conditionalFormatting>
  <conditionalFormatting sqref="L10:L14">
    <cfRule type="containsText" dxfId="1425" priority="677" operator="containsText" text="Catastrófico">
      <formula>NOT(ISERROR(SEARCH("Catastrófico",L10)))</formula>
    </cfRule>
    <cfRule type="containsText" dxfId="1424" priority="678" operator="containsText" text="Mayor">
      <formula>NOT(ISERROR(SEARCH("Mayor",L10)))</formula>
    </cfRule>
    <cfRule type="containsText" dxfId="1423" priority="679" operator="containsText" text="Menor">
      <formula>NOT(ISERROR(SEARCH("Menor",L10)))</formula>
    </cfRule>
    <cfRule type="containsText" dxfId="1422" priority="680" operator="containsText" text="Leve">
      <formula>NOT(ISERROR(SEARCH("Leve",L10)))</formula>
    </cfRule>
  </conditionalFormatting>
  <conditionalFormatting sqref="B10:G10">
    <cfRule type="containsText" dxfId="1421" priority="671" operator="containsText" text="3- Moderado">
      <formula>NOT(ISERROR(SEARCH("3- Moderado",B10)))</formula>
    </cfRule>
    <cfRule type="containsText" dxfId="1420" priority="672" operator="containsText" text="6- Moderado">
      <formula>NOT(ISERROR(SEARCH("6- Moderado",B10)))</formula>
    </cfRule>
    <cfRule type="containsText" dxfId="1419" priority="673" operator="containsText" text="4- Moderado">
      <formula>NOT(ISERROR(SEARCH("4- Moderado",B10)))</formula>
    </cfRule>
    <cfRule type="containsText" dxfId="1418" priority="674" operator="containsText" text="3- Bajo">
      <formula>NOT(ISERROR(SEARCH("3- Bajo",B10)))</formula>
    </cfRule>
    <cfRule type="containsText" dxfId="1417" priority="675" operator="containsText" text="4- Bajo">
      <formula>NOT(ISERROR(SEARCH("4- Bajo",B10)))</formula>
    </cfRule>
    <cfRule type="containsText" dxfId="1416" priority="676" operator="containsText" text="1- Bajo">
      <formula>NOT(ISERROR(SEARCH("1- Bajo",B10)))</formula>
    </cfRule>
  </conditionalFormatting>
  <conditionalFormatting sqref="K15:L15">
    <cfRule type="containsText" dxfId="1415" priority="665" operator="containsText" text="3- Moderado">
      <formula>NOT(ISERROR(SEARCH("3- Moderado",K15)))</formula>
    </cfRule>
    <cfRule type="containsText" dxfId="1414" priority="666" operator="containsText" text="6- Moderado">
      <formula>NOT(ISERROR(SEARCH("6- Moderado",K15)))</formula>
    </cfRule>
    <cfRule type="containsText" dxfId="1413" priority="667" operator="containsText" text="4- Moderado">
      <formula>NOT(ISERROR(SEARCH("4- Moderado",K15)))</formula>
    </cfRule>
    <cfRule type="containsText" dxfId="1412" priority="668" operator="containsText" text="3- Bajo">
      <formula>NOT(ISERROR(SEARCH("3- Bajo",K15)))</formula>
    </cfRule>
    <cfRule type="containsText" dxfId="1411" priority="669" operator="containsText" text="4- Bajo">
      <formula>NOT(ISERROR(SEARCH("4- Bajo",K15)))</formula>
    </cfRule>
    <cfRule type="containsText" dxfId="1410" priority="670" operator="containsText" text="1- Bajo">
      <formula>NOT(ISERROR(SEARCH("1- Bajo",K15)))</formula>
    </cfRule>
  </conditionalFormatting>
  <conditionalFormatting sqref="H15:I15">
    <cfRule type="containsText" dxfId="1409" priority="659" operator="containsText" text="3- Moderado">
      <formula>NOT(ISERROR(SEARCH("3- Moderado",H15)))</formula>
    </cfRule>
    <cfRule type="containsText" dxfId="1408" priority="660" operator="containsText" text="6- Moderado">
      <formula>NOT(ISERROR(SEARCH("6- Moderado",H15)))</formula>
    </cfRule>
    <cfRule type="containsText" dxfId="1407" priority="661" operator="containsText" text="4- Moderado">
      <formula>NOT(ISERROR(SEARCH("4- Moderado",H15)))</formula>
    </cfRule>
    <cfRule type="containsText" dxfId="1406" priority="662" operator="containsText" text="3- Bajo">
      <formula>NOT(ISERROR(SEARCH("3- Bajo",H15)))</formula>
    </cfRule>
    <cfRule type="containsText" dxfId="1405" priority="663" operator="containsText" text="4- Bajo">
      <formula>NOT(ISERROR(SEARCH("4- Bajo",H15)))</formula>
    </cfRule>
    <cfRule type="containsText" dxfId="1404" priority="664" operator="containsText" text="1- Bajo">
      <formula>NOT(ISERROR(SEARCH("1- Bajo",H15)))</formula>
    </cfRule>
  </conditionalFormatting>
  <conditionalFormatting sqref="A15">
    <cfRule type="containsText" dxfId="1403" priority="653" operator="containsText" text="3- Moderado">
      <formula>NOT(ISERROR(SEARCH("3- Moderado",A15)))</formula>
    </cfRule>
    <cfRule type="containsText" dxfId="1402" priority="654" operator="containsText" text="6- Moderado">
      <formula>NOT(ISERROR(SEARCH("6- Moderado",A15)))</formula>
    </cfRule>
    <cfRule type="containsText" dxfId="1401" priority="655" operator="containsText" text="4- Moderado">
      <formula>NOT(ISERROR(SEARCH("4- Moderado",A15)))</formula>
    </cfRule>
    <cfRule type="containsText" dxfId="1400" priority="656" operator="containsText" text="3- Bajo">
      <formula>NOT(ISERROR(SEARCH("3- Bajo",A15)))</formula>
    </cfRule>
    <cfRule type="containsText" dxfId="1399" priority="657" operator="containsText" text="4- Bajo">
      <formula>NOT(ISERROR(SEARCH("4- Bajo",A15)))</formula>
    </cfRule>
    <cfRule type="containsText" dxfId="1398" priority="658" operator="containsText" text="1- Bajo">
      <formula>NOT(ISERROR(SEARCH("1- Bajo",A15)))</formula>
    </cfRule>
  </conditionalFormatting>
  <conditionalFormatting sqref="J15:J19">
    <cfRule type="containsText" dxfId="1397" priority="648" operator="containsText" text="Bajo">
      <formula>NOT(ISERROR(SEARCH("Bajo",J15)))</formula>
    </cfRule>
    <cfRule type="containsText" dxfId="1396" priority="649" operator="containsText" text="Moderado">
      <formula>NOT(ISERROR(SEARCH("Moderado",J15)))</formula>
    </cfRule>
    <cfRule type="containsText" dxfId="1395" priority="650" operator="containsText" text="Alto">
      <formula>NOT(ISERROR(SEARCH("Alto",J15)))</formula>
    </cfRule>
    <cfRule type="containsText" dxfId="1394" priority="651" operator="containsText" text="Extremo">
      <formula>NOT(ISERROR(SEARCH("Extremo",J15)))</formula>
    </cfRule>
    <cfRule type="colorScale" priority="652">
      <colorScale>
        <cfvo type="min"/>
        <cfvo type="max"/>
        <color rgb="FFFF7128"/>
        <color rgb="FFFFEF9C"/>
      </colorScale>
    </cfRule>
  </conditionalFormatting>
  <conditionalFormatting sqref="M15:M19">
    <cfRule type="containsText" dxfId="1393" priority="623" operator="containsText" text="Moderado">
      <formula>NOT(ISERROR(SEARCH("Moderado",M15)))</formula>
    </cfRule>
    <cfRule type="containsText" dxfId="1392" priority="643" operator="containsText" text="Bajo">
      <formula>NOT(ISERROR(SEARCH("Bajo",M15)))</formula>
    </cfRule>
    <cfRule type="containsText" dxfId="1391" priority="644" operator="containsText" text="Moderado">
      <formula>NOT(ISERROR(SEARCH("Moderado",M15)))</formula>
    </cfRule>
    <cfRule type="containsText" dxfId="1390" priority="645" operator="containsText" text="Alto">
      <formula>NOT(ISERROR(SEARCH("Alto",M15)))</formula>
    </cfRule>
    <cfRule type="containsText" dxfId="1389" priority="646" operator="containsText" text="Extremo">
      <formula>NOT(ISERROR(SEARCH("Extremo",M15)))</formula>
    </cfRule>
    <cfRule type="colorScale" priority="647">
      <colorScale>
        <cfvo type="min"/>
        <cfvo type="max"/>
        <color rgb="FFFF7128"/>
        <color rgb="FFFFEF9C"/>
      </colorScale>
    </cfRule>
  </conditionalFormatting>
  <conditionalFormatting sqref="N15">
    <cfRule type="containsText" dxfId="1388" priority="637" operator="containsText" text="3- Moderado">
      <formula>NOT(ISERROR(SEARCH("3- Moderado",N15)))</formula>
    </cfRule>
    <cfRule type="containsText" dxfId="1387" priority="638" operator="containsText" text="6- Moderado">
      <formula>NOT(ISERROR(SEARCH("6- Moderado",N15)))</formula>
    </cfRule>
    <cfRule type="containsText" dxfId="1386" priority="639" operator="containsText" text="4- Moderado">
      <formula>NOT(ISERROR(SEARCH("4- Moderado",N15)))</formula>
    </cfRule>
    <cfRule type="containsText" dxfId="1385" priority="640" operator="containsText" text="3- Bajo">
      <formula>NOT(ISERROR(SEARCH("3- Bajo",N15)))</formula>
    </cfRule>
    <cfRule type="containsText" dxfId="1384" priority="641" operator="containsText" text="4- Bajo">
      <formula>NOT(ISERROR(SEARCH("4- Bajo",N15)))</formula>
    </cfRule>
    <cfRule type="containsText" dxfId="1383" priority="642" operator="containsText" text="1- Bajo">
      <formula>NOT(ISERROR(SEARCH("1- Bajo",N15)))</formula>
    </cfRule>
  </conditionalFormatting>
  <conditionalFormatting sqref="H15:H19">
    <cfRule type="containsText" dxfId="1382" priority="624" operator="containsText" text="Muy Alta">
      <formula>NOT(ISERROR(SEARCH("Muy Alta",H15)))</formula>
    </cfRule>
    <cfRule type="containsText" dxfId="1381" priority="625" operator="containsText" text="Alta">
      <formula>NOT(ISERROR(SEARCH("Alta",H15)))</formula>
    </cfRule>
    <cfRule type="containsText" dxfId="1380" priority="626" operator="containsText" text="Muy Alta">
      <formula>NOT(ISERROR(SEARCH("Muy Alta",H15)))</formula>
    </cfRule>
    <cfRule type="containsText" dxfId="1379" priority="631" operator="containsText" text="Muy Baja">
      <formula>NOT(ISERROR(SEARCH("Muy Baja",H15)))</formula>
    </cfRule>
    <cfRule type="containsText" dxfId="1378" priority="632" operator="containsText" text="Baja">
      <formula>NOT(ISERROR(SEARCH("Baja",H15)))</formula>
    </cfRule>
    <cfRule type="containsText" dxfId="1377" priority="633" operator="containsText" text="Media">
      <formula>NOT(ISERROR(SEARCH("Media",H15)))</formula>
    </cfRule>
    <cfRule type="containsText" dxfId="1376" priority="634" operator="containsText" text="Alta">
      <formula>NOT(ISERROR(SEARCH("Alta",H15)))</formula>
    </cfRule>
    <cfRule type="containsText" dxfId="1375" priority="636" operator="containsText" text="Muy Alta">
      <formula>NOT(ISERROR(SEARCH("Muy Alta",H15)))</formula>
    </cfRule>
  </conditionalFormatting>
  <conditionalFormatting sqref="I15:I19">
    <cfRule type="containsText" dxfId="1374" priority="627" operator="containsText" text="Catastrófico">
      <formula>NOT(ISERROR(SEARCH("Catastrófico",I15)))</formula>
    </cfRule>
    <cfRule type="containsText" dxfId="1373" priority="628" operator="containsText" text="Mayor">
      <formula>NOT(ISERROR(SEARCH("Mayor",I15)))</formula>
    </cfRule>
    <cfRule type="containsText" dxfId="1372" priority="629" operator="containsText" text="Menor">
      <formula>NOT(ISERROR(SEARCH("Menor",I15)))</formula>
    </cfRule>
    <cfRule type="containsText" dxfId="1371" priority="630" operator="containsText" text="Leve">
      <formula>NOT(ISERROR(SEARCH("Leve",I15)))</formula>
    </cfRule>
    <cfRule type="containsText" dxfId="1370" priority="635" operator="containsText" text="Moderado">
      <formula>NOT(ISERROR(SEARCH("Moderado",I15)))</formula>
    </cfRule>
  </conditionalFormatting>
  <conditionalFormatting sqref="K15:K19">
    <cfRule type="containsText" dxfId="1369" priority="622" operator="containsText" text="Media">
      <formula>NOT(ISERROR(SEARCH("Media",K15)))</formula>
    </cfRule>
  </conditionalFormatting>
  <conditionalFormatting sqref="L15:L19">
    <cfRule type="containsText" dxfId="1368" priority="621" operator="containsText" text="Moderado">
      <formula>NOT(ISERROR(SEARCH("Moderado",L15)))</formula>
    </cfRule>
  </conditionalFormatting>
  <conditionalFormatting sqref="J15:J19">
    <cfRule type="containsText" dxfId="1367" priority="620" operator="containsText" text="Moderado">
      <formula>NOT(ISERROR(SEARCH("Moderado",J15)))</formula>
    </cfRule>
  </conditionalFormatting>
  <conditionalFormatting sqref="J15:J19">
    <cfRule type="containsText" dxfId="1366" priority="618" operator="containsText" text="Bajo">
      <formula>NOT(ISERROR(SEARCH("Bajo",J15)))</formula>
    </cfRule>
    <cfRule type="containsText" dxfId="1365" priority="619" operator="containsText" text="Extremo">
      <formula>NOT(ISERROR(SEARCH("Extremo",J15)))</formula>
    </cfRule>
  </conditionalFormatting>
  <conditionalFormatting sqref="K15:K19">
    <cfRule type="containsText" dxfId="1364" priority="616" operator="containsText" text="Baja">
      <formula>NOT(ISERROR(SEARCH("Baja",K15)))</formula>
    </cfRule>
    <cfRule type="containsText" dxfId="1363" priority="617" operator="containsText" text="Muy Baja">
      <formula>NOT(ISERROR(SEARCH("Muy Baja",K15)))</formula>
    </cfRule>
  </conditionalFormatting>
  <conditionalFormatting sqref="K15:K19">
    <cfRule type="containsText" dxfId="1362" priority="614" operator="containsText" text="Muy Alta">
      <formula>NOT(ISERROR(SEARCH("Muy Alta",K15)))</formula>
    </cfRule>
    <cfRule type="containsText" dxfId="1361" priority="615" operator="containsText" text="Alta">
      <formula>NOT(ISERROR(SEARCH("Alta",K15)))</formula>
    </cfRule>
  </conditionalFormatting>
  <conditionalFormatting sqref="L15:L19">
    <cfRule type="containsText" dxfId="1360" priority="610" operator="containsText" text="Catastrófico">
      <formula>NOT(ISERROR(SEARCH("Catastrófico",L15)))</formula>
    </cfRule>
    <cfRule type="containsText" dxfId="1359" priority="611" operator="containsText" text="Mayor">
      <formula>NOT(ISERROR(SEARCH("Mayor",L15)))</formula>
    </cfRule>
    <cfRule type="containsText" dxfId="1358" priority="612" operator="containsText" text="Menor">
      <formula>NOT(ISERROR(SEARCH("Menor",L15)))</formula>
    </cfRule>
    <cfRule type="containsText" dxfId="1357" priority="613" operator="containsText" text="Leve">
      <formula>NOT(ISERROR(SEARCH("Leve",L15)))</formula>
    </cfRule>
  </conditionalFormatting>
  <conditionalFormatting sqref="B15:G15">
    <cfRule type="containsText" dxfId="1356" priority="604" operator="containsText" text="3- Moderado">
      <formula>NOT(ISERROR(SEARCH("3- Moderado",B15)))</formula>
    </cfRule>
    <cfRule type="containsText" dxfId="1355" priority="605" operator="containsText" text="6- Moderado">
      <formula>NOT(ISERROR(SEARCH("6- Moderado",B15)))</formula>
    </cfRule>
    <cfRule type="containsText" dxfId="1354" priority="606" operator="containsText" text="4- Moderado">
      <formula>NOT(ISERROR(SEARCH("4- Moderado",B15)))</formula>
    </cfRule>
    <cfRule type="containsText" dxfId="1353" priority="607" operator="containsText" text="3- Bajo">
      <formula>NOT(ISERROR(SEARCH("3- Bajo",B15)))</formula>
    </cfRule>
    <cfRule type="containsText" dxfId="1352" priority="608" operator="containsText" text="4- Bajo">
      <formula>NOT(ISERROR(SEARCH("4- Bajo",B15)))</formula>
    </cfRule>
    <cfRule type="containsText" dxfId="1351" priority="609" operator="containsText" text="1- Bajo">
      <formula>NOT(ISERROR(SEARCH("1- Bajo",B15)))</formula>
    </cfRule>
  </conditionalFormatting>
  <conditionalFormatting sqref="K20:L20">
    <cfRule type="containsText" dxfId="1350" priority="598" operator="containsText" text="3- Moderado">
      <formula>NOT(ISERROR(SEARCH("3- Moderado",K20)))</formula>
    </cfRule>
    <cfRule type="containsText" dxfId="1349" priority="599" operator="containsText" text="6- Moderado">
      <formula>NOT(ISERROR(SEARCH("6- Moderado",K20)))</formula>
    </cfRule>
    <cfRule type="containsText" dxfId="1348" priority="600" operator="containsText" text="4- Moderado">
      <formula>NOT(ISERROR(SEARCH("4- Moderado",K20)))</formula>
    </cfRule>
    <cfRule type="containsText" dxfId="1347" priority="601" operator="containsText" text="3- Bajo">
      <formula>NOT(ISERROR(SEARCH("3- Bajo",K20)))</formula>
    </cfRule>
    <cfRule type="containsText" dxfId="1346" priority="602" operator="containsText" text="4- Bajo">
      <formula>NOT(ISERROR(SEARCH("4- Bajo",K20)))</formula>
    </cfRule>
    <cfRule type="containsText" dxfId="1345" priority="603" operator="containsText" text="1- Bajo">
      <formula>NOT(ISERROR(SEARCH("1- Bajo",K20)))</formula>
    </cfRule>
  </conditionalFormatting>
  <conditionalFormatting sqref="H20:I20">
    <cfRule type="containsText" dxfId="1344" priority="592" operator="containsText" text="3- Moderado">
      <formula>NOT(ISERROR(SEARCH("3- Moderado",H20)))</formula>
    </cfRule>
    <cfRule type="containsText" dxfId="1343" priority="593" operator="containsText" text="6- Moderado">
      <formula>NOT(ISERROR(SEARCH("6- Moderado",H20)))</formula>
    </cfRule>
    <cfRule type="containsText" dxfId="1342" priority="594" operator="containsText" text="4- Moderado">
      <formula>NOT(ISERROR(SEARCH("4- Moderado",H20)))</formula>
    </cfRule>
    <cfRule type="containsText" dxfId="1341" priority="595" operator="containsText" text="3- Bajo">
      <formula>NOT(ISERROR(SEARCH("3- Bajo",H20)))</formula>
    </cfRule>
    <cfRule type="containsText" dxfId="1340" priority="596" operator="containsText" text="4- Bajo">
      <formula>NOT(ISERROR(SEARCH("4- Bajo",H20)))</formula>
    </cfRule>
    <cfRule type="containsText" dxfId="1339" priority="597" operator="containsText" text="1- Bajo">
      <formula>NOT(ISERROR(SEARCH("1- Bajo",H20)))</formula>
    </cfRule>
  </conditionalFormatting>
  <conditionalFormatting sqref="A20">
    <cfRule type="containsText" dxfId="1338" priority="586" operator="containsText" text="3- Moderado">
      <formula>NOT(ISERROR(SEARCH("3- Moderado",A20)))</formula>
    </cfRule>
    <cfRule type="containsText" dxfId="1337" priority="587" operator="containsText" text="6- Moderado">
      <formula>NOT(ISERROR(SEARCH("6- Moderado",A20)))</formula>
    </cfRule>
    <cfRule type="containsText" dxfId="1336" priority="588" operator="containsText" text="4- Moderado">
      <formula>NOT(ISERROR(SEARCH("4- Moderado",A20)))</formula>
    </cfRule>
    <cfRule type="containsText" dxfId="1335" priority="589" operator="containsText" text="3- Bajo">
      <formula>NOT(ISERROR(SEARCH("3- Bajo",A20)))</formula>
    </cfRule>
    <cfRule type="containsText" dxfId="1334" priority="590" operator="containsText" text="4- Bajo">
      <formula>NOT(ISERROR(SEARCH("4- Bajo",A20)))</formula>
    </cfRule>
    <cfRule type="containsText" dxfId="1333" priority="591" operator="containsText" text="1- Bajo">
      <formula>NOT(ISERROR(SEARCH("1- Bajo",A20)))</formula>
    </cfRule>
  </conditionalFormatting>
  <conditionalFormatting sqref="J20:J24">
    <cfRule type="containsText" dxfId="1332" priority="581" operator="containsText" text="Bajo">
      <formula>NOT(ISERROR(SEARCH("Bajo",J20)))</formula>
    </cfRule>
    <cfRule type="containsText" dxfId="1331" priority="582" operator="containsText" text="Moderado">
      <formula>NOT(ISERROR(SEARCH("Moderado",J20)))</formula>
    </cfRule>
    <cfRule type="containsText" dxfId="1330" priority="583" operator="containsText" text="Alto">
      <formula>NOT(ISERROR(SEARCH("Alto",J20)))</formula>
    </cfRule>
    <cfRule type="containsText" dxfId="1329" priority="584" operator="containsText" text="Extremo">
      <formula>NOT(ISERROR(SEARCH("Extremo",J20)))</formula>
    </cfRule>
    <cfRule type="colorScale" priority="585">
      <colorScale>
        <cfvo type="min"/>
        <cfvo type="max"/>
        <color rgb="FFFF7128"/>
        <color rgb="FFFFEF9C"/>
      </colorScale>
    </cfRule>
  </conditionalFormatting>
  <conditionalFormatting sqref="M20:M24">
    <cfRule type="containsText" dxfId="1328" priority="556" operator="containsText" text="Moderado">
      <formula>NOT(ISERROR(SEARCH("Moderado",M20)))</formula>
    </cfRule>
    <cfRule type="containsText" dxfId="1327" priority="576" operator="containsText" text="Bajo">
      <formula>NOT(ISERROR(SEARCH("Bajo",M20)))</formula>
    </cfRule>
    <cfRule type="containsText" dxfId="1326" priority="577" operator="containsText" text="Moderado">
      <formula>NOT(ISERROR(SEARCH("Moderado",M20)))</formula>
    </cfRule>
    <cfRule type="containsText" dxfId="1325" priority="578" operator="containsText" text="Alto">
      <formula>NOT(ISERROR(SEARCH("Alto",M20)))</formula>
    </cfRule>
    <cfRule type="containsText" dxfId="1324" priority="579" operator="containsText" text="Extremo">
      <formula>NOT(ISERROR(SEARCH("Extremo",M20)))</formula>
    </cfRule>
    <cfRule type="colorScale" priority="580">
      <colorScale>
        <cfvo type="min"/>
        <cfvo type="max"/>
        <color rgb="FFFF7128"/>
        <color rgb="FFFFEF9C"/>
      </colorScale>
    </cfRule>
  </conditionalFormatting>
  <conditionalFormatting sqref="N20">
    <cfRule type="containsText" dxfId="1323" priority="570" operator="containsText" text="3- Moderado">
      <formula>NOT(ISERROR(SEARCH("3- Moderado",N20)))</formula>
    </cfRule>
    <cfRule type="containsText" dxfId="1322" priority="571" operator="containsText" text="6- Moderado">
      <formula>NOT(ISERROR(SEARCH("6- Moderado",N20)))</formula>
    </cfRule>
    <cfRule type="containsText" dxfId="1321" priority="572" operator="containsText" text="4- Moderado">
      <formula>NOT(ISERROR(SEARCH("4- Moderado",N20)))</formula>
    </cfRule>
    <cfRule type="containsText" dxfId="1320" priority="573" operator="containsText" text="3- Bajo">
      <formula>NOT(ISERROR(SEARCH("3- Bajo",N20)))</formula>
    </cfRule>
    <cfRule type="containsText" dxfId="1319" priority="574" operator="containsText" text="4- Bajo">
      <formula>NOT(ISERROR(SEARCH("4- Bajo",N20)))</formula>
    </cfRule>
    <cfRule type="containsText" dxfId="1318" priority="575" operator="containsText" text="1- Bajo">
      <formula>NOT(ISERROR(SEARCH("1- Bajo",N20)))</formula>
    </cfRule>
  </conditionalFormatting>
  <conditionalFormatting sqref="H20:H24">
    <cfRule type="containsText" dxfId="1317" priority="557" operator="containsText" text="Muy Alta">
      <formula>NOT(ISERROR(SEARCH("Muy Alta",H20)))</formula>
    </cfRule>
    <cfRule type="containsText" dxfId="1316" priority="558" operator="containsText" text="Alta">
      <formula>NOT(ISERROR(SEARCH("Alta",H20)))</formula>
    </cfRule>
    <cfRule type="containsText" dxfId="1315" priority="559" operator="containsText" text="Muy Alta">
      <formula>NOT(ISERROR(SEARCH("Muy Alta",H20)))</formula>
    </cfRule>
    <cfRule type="containsText" dxfId="1314" priority="564" operator="containsText" text="Muy Baja">
      <formula>NOT(ISERROR(SEARCH("Muy Baja",H20)))</formula>
    </cfRule>
    <cfRule type="containsText" dxfId="1313" priority="565" operator="containsText" text="Baja">
      <formula>NOT(ISERROR(SEARCH("Baja",H20)))</formula>
    </cfRule>
    <cfRule type="containsText" dxfId="1312" priority="566" operator="containsText" text="Media">
      <formula>NOT(ISERROR(SEARCH("Media",H20)))</formula>
    </cfRule>
    <cfRule type="containsText" dxfId="1311" priority="567" operator="containsText" text="Alta">
      <formula>NOT(ISERROR(SEARCH("Alta",H20)))</formula>
    </cfRule>
    <cfRule type="containsText" dxfId="1310" priority="569" operator="containsText" text="Muy Alta">
      <formula>NOT(ISERROR(SEARCH("Muy Alta",H20)))</formula>
    </cfRule>
  </conditionalFormatting>
  <conditionalFormatting sqref="I20:I24">
    <cfRule type="containsText" dxfId="1309" priority="560" operator="containsText" text="Catastrófico">
      <formula>NOT(ISERROR(SEARCH("Catastrófico",I20)))</formula>
    </cfRule>
    <cfRule type="containsText" dxfId="1308" priority="561" operator="containsText" text="Mayor">
      <formula>NOT(ISERROR(SEARCH("Mayor",I20)))</formula>
    </cfRule>
    <cfRule type="containsText" dxfId="1307" priority="562" operator="containsText" text="Menor">
      <formula>NOT(ISERROR(SEARCH("Menor",I20)))</formula>
    </cfRule>
    <cfRule type="containsText" dxfId="1306" priority="563" operator="containsText" text="Leve">
      <formula>NOT(ISERROR(SEARCH("Leve",I20)))</formula>
    </cfRule>
    <cfRule type="containsText" dxfId="1305" priority="568" operator="containsText" text="Moderado">
      <formula>NOT(ISERROR(SEARCH("Moderado",I20)))</formula>
    </cfRule>
  </conditionalFormatting>
  <conditionalFormatting sqref="K20:K24">
    <cfRule type="containsText" dxfId="1304" priority="555" operator="containsText" text="Media">
      <formula>NOT(ISERROR(SEARCH("Media",K20)))</formula>
    </cfRule>
  </conditionalFormatting>
  <conditionalFormatting sqref="L20:L24">
    <cfRule type="containsText" dxfId="1303" priority="554" operator="containsText" text="Moderado">
      <formula>NOT(ISERROR(SEARCH("Moderado",L20)))</formula>
    </cfRule>
  </conditionalFormatting>
  <conditionalFormatting sqref="J20:J24">
    <cfRule type="containsText" dxfId="1302" priority="553" operator="containsText" text="Moderado">
      <formula>NOT(ISERROR(SEARCH("Moderado",J20)))</formula>
    </cfRule>
  </conditionalFormatting>
  <conditionalFormatting sqref="J20:J24">
    <cfRule type="containsText" dxfId="1301" priority="551" operator="containsText" text="Bajo">
      <formula>NOT(ISERROR(SEARCH("Bajo",J20)))</formula>
    </cfRule>
    <cfRule type="containsText" dxfId="1300" priority="552" operator="containsText" text="Extremo">
      <formula>NOT(ISERROR(SEARCH("Extremo",J20)))</formula>
    </cfRule>
  </conditionalFormatting>
  <conditionalFormatting sqref="K20:K24">
    <cfRule type="containsText" dxfId="1299" priority="549" operator="containsText" text="Baja">
      <formula>NOT(ISERROR(SEARCH("Baja",K20)))</formula>
    </cfRule>
    <cfRule type="containsText" dxfId="1298" priority="550" operator="containsText" text="Muy Baja">
      <formula>NOT(ISERROR(SEARCH("Muy Baja",K20)))</formula>
    </cfRule>
  </conditionalFormatting>
  <conditionalFormatting sqref="K20:K24">
    <cfRule type="containsText" dxfId="1297" priority="547" operator="containsText" text="Muy Alta">
      <formula>NOT(ISERROR(SEARCH("Muy Alta",K20)))</formula>
    </cfRule>
    <cfRule type="containsText" dxfId="1296" priority="548" operator="containsText" text="Alta">
      <formula>NOT(ISERROR(SEARCH("Alta",K20)))</formula>
    </cfRule>
  </conditionalFormatting>
  <conditionalFormatting sqref="L20:L24">
    <cfRule type="containsText" dxfId="1295" priority="543" operator="containsText" text="Catastrófico">
      <formula>NOT(ISERROR(SEARCH("Catastrófico",L20)))</formula>
    </cfRule>
    <cfRule type="containsText" dxfId="1294" priority="544" operator="containsText" text="Mayor">
      <formula>NOT(ISERROR(SEARCH("Mayor",L20)))</formula>
    </cfRule>
    <cfRule type="containsText" dxfId="1293" priority="545" operator="containsText" text="Menor">
      <formula>NOT(ISERROR(SEARCH("Menor",L20)))</formula>
    </cfRule>
    <cfRule type="containsText" dxfId="1292" priority="546" operator="containsText" text="Leve">
      <formula>NOT(ISERROR(SEARCH("Leve",L20)))</formula>
    </cfRule>
  </conditionalFormatting>
  <conditionalFormatting sqref="B20:G20">
    <cfRule type="containsText" dxfId="1291" priority="537" operator="containsText" text="3- Moderado">
      <formula>NOT(ISERROR(SEARCH("3- Moderado",B20)))</formula>
    </cfRule>
    <cfRule type="containsText" dxfId="1290" priority="538" operator="containsText" text="6- Moderado">
      <formula>NOT(ISERROR(SEARCH("6- Moderado",B20)))</formula>
    </cfRule>
    <cfRule type="containsText" dxfId="1289" priority="539" operator="containsText" text="4- Moderado">
      <formula>NOT(ISERROR(SEARCH("4- Moderado",B20)))</formula>
    </cfRule>
    <cfRule type="containsText" dxfId="1288" priority="540" operator="containsText" text="3- Bajo">
      <formula>NOT(ISERROR(SEARCH("3- Bajo",B20)))</formula>
    </cfRule>
    <cfRule type="containsText" dxfId="1287" priority="541" operator="containsText" text="4- Bajo">
      <formula>NOT(ISERROR(SEARCH("4- Bajo",B20)))</formula>
    </cfRule>
    <cfRule type="containsText" dxfId="1286" priority="542" operator="containsText" text="1- Bajo">
      <formula>NOT(ISERROR(SEARCH("1- Bajo",B20)))</formula>
    </cfRule>
  </conditionalFormatting>
  <conditionalFormatting sqref="K25:L25">
    <cfRule type="containsText" dxfId="1285" priority="531" operator="containsText" text="3- Moderado">
      <formula>NOT(ISERROR(SEARCH("3- Moderado",K25)))</formula>
    </cfRule>
    <cfRule type="containsText" dxfId="1284" priority="532" operator="containsText" text="6- Moderado">
      <formula>NOT(ISERROR(SEARCH("6- Moderado",K25)))</formula>
    </cfRule>
    <cfRule type="containsText" dxfId="1283" priority="533" operator="containsText" text="4- Moderado">
      <formula>NOT(ISERROR(SEARCH("4- Moderado",K25)))</formula>
    </cfRule>
    <cfRule type="containsText" dxfId="1282" priority="534" operator="containsText" text="3- Bajo">
      <formula>NOT(ISERROR(SEARCH("3- Bajo",K25)))</formula>
    </cfRule>
    <cfRule type="containsText" dxfId="1281" priority="535" operator="containsText" text="4- Bajo">
      <formula>NOT(ISERROR(SEARCH("4- Bajo",K25)))</formula>
    </cfRule>
    <cfRule type="containsText" dxfId="1280" priority="536" operator="containsText" text="1- Bajo">
      <formula>NOT(ISERROR(SEARCH("1- Bajo",K25)))</formula>
    </cfRule>
  </conditionalFormatting>
  <conditionalFormatting sqref="H25:I25">
    <cfRule type="containsText" dxfId="1279" priority="525" operator="containsText" text="3- Moderado">
      <formula>NOT(ISERROR(SEARCH("3- Moderado",H25)))</formula>
    </cfRule>
    <cfRule type="containsText" dxfId="1278" priority="526" operator="containsText" text="6- Moderado">
      <formula>NOT(ISERROR(SEARCH("6- Moderado",H25)))</formula>
    </cfRule>
    <cfRule type="containsText" dxfId="1277" priority="527" operator="containsText" text="4- Moderado">
      <formula>NOT(ISERROR(SEARCH("4- Moderado",H25)))</formula>
    </cfRule>
    <cfRule type="containsText" dxfId="1276" priority="528" operator="containsText" text="3- Bajo">
      <formula>NOT(ISERROR(SEARCH("3- Bajo",H25)))</formula>
    </cfRule>
    <cfRule type="containsText" dxfId="1275" priority="529" operator="containsText" text="4- Bajo">
      <formula>NOT(ISERROR(SEARCH("4- Bajo",H25)))</formula>
    </cfRule>
    <cfRule type="containsText" dxfId="1274" priority="530" operator="containsText" text="1- Bajo">
      <formula>NOT(ISERROR(SEARCH("1- Bajo",H25)))</formula>
    </cfRule>
  </conditionalFormatting>
  <conditionalFormatting sqref="A25">
    <cfRule type="containsText" dxfId="1273" priority="519" operator="containsText" text="3- Moderado">
      <formula>NOT(ISERROR(SEARCH("3- Moderado",A25)))</formula>
    </cfRule>
    <cfRule type="containsText" dxfId="1272" priority="520" operator="containsText" text="6- Moderado">
      <formula>NOT(ISERROR(SEARCH("6- Moderado",A25)))</formula>
    </cfRule>
    <cfRule type="containsText" dxfId="1271" priority="521" operator="containsText" text="4- Moderado">
      <formula>NOT(ISERROR(SEARCH("4- Moderado",A25)))</formula>
    </cfRule>
    <cfRule type="containsText" dxfId="1270" priority="522" operator="containsText" text="3- Bajo">
      <formula>NOT(ISERROR(SEARCH("3- Bajo",A25)))</formula>
    </cfRule>
    <cfRule type="containsText" dxfId="1269" priority="523" operator="containsText" text="4- Bajo">
      <formula>NOT(ISERROR(SEARCH("4- Bajo",A25)))</formula>
    </cfRule>
    <cfRule type="containsText" dxfId="1268" priority="524" operator="containsText" text="1- Bajo">
      <formula>NOT(ISERROR(SEARCH("1- Bajo",A25)))</formula>
    </cfRule>
  </conditionalFormatting>
  <conditionalFormatting sqref="J25:J29">
    <cfRule type="containsText" dxfId="1267" priority="514" operator="containsText" text="Bajo">
      <formula>NOT(ISERROR(SEARCH("Bajo",J25)))</formula>
    </cfRule>
    <cfRule type="containsText" dxfId="1266" priority="515" operator="containsText" text="Moderado">
      <formula>NOT(ISERROR(SEARCH("Moderado",J25)))</formula>
    </cfRule>
    <cfRule type="containsText" dxfId="1265" priority="516" operator="containsText" text="Alto">
      <formula>NOT(ISERROR(SEARCH("Alto",J25)))</formula>
    </cfRule>
    <cfRule type="containsText" dxfId="1264" priority="517" operator="containsText" text="Extremo">
      <formula>NOT(ISERROR(SEARCH("Extremo",J25)))</formula>
    </cfRule>
    <cfRule type="colorScale" priority="518">
      <colorScale>
        <cfvo type="min"/>
        <cfvo type="max"/>
        <color rgb="FFFF7128"/>
        <color rgb="FFFFEF9C"/>
      </colorScale>
    </cfRule>
  </conditionalFormatting>
  <conditionalFormatting sqref="M25:M29">
    <cfRule type="containsText" dxfId="1263" priority="489" operator="containsText" text="Moderado">
      <formula>NOT(ISERROR(SEARCH("Moderado",M25)))</formula>
    </cfRule>
    <cfRule type="containsText" dxfId="1262" priority="509" operator="containsText" text="Bajo">
      <formula>NOT(ISERROR(SEARCH("Bajo",M25)))</formula>
    </cfRule>
    <cfRule type="containsText" dxfId="1261" priority="510" operator="containsText" text="Moderado">
      <formula>NOT(ISERROR(SEARCH("Moderado",M25)))</formula>
    </cfRule>
    <cfRule type="containsText" dxfId="1260" priority="511" operator="containsText" text="Alto">
      <formula>NOT(ISERROR(SEARCH("Alto",M25)))</formula>
    </cfRule>
    <cfRule type="containsText" dxfId="1259" priority="512" operator="containsText" text="Extremo">
      <formula>NOT(ISERROR(SEARCH("Extremo",M25)))</formula>
    </cfRule>
    <cfRule type="colorScale" priority="513">
      <colorScale>
        <cfvo type="min"/>
        <cfvo type="max"/>
        <color rgb="FFFF7128"/>
        <color rgb="FFFFEF9C"/>
      </colorScale>
    </cfRule>
  </conditionalFormatting>
  <conditionalFormatting sqref="N25">
    <cfRule type="containsText" dxfId="1258" priority="503" operator="containsText" text="3- Moderado">
      <formula>NOT(ISERROR(SEARCH("3- Moderado",N25)))</formula>
    </cfRule>
    <cfRule type="containsText" dxfId="1257" priority="504" operator="containsText" text="6- Moderado">
      <formula>NOT(ISERROR(SEARCH("6- Moderado",N25)))</formula>
    </cfRule>
    <cfRule type="containsText" dxfId="1256" priority="505" operator="containsText" text="4- Moderado">
      <formula>NOT(ISERROR(SEARCH("4- Moderado",N25)))</formula>
    </cfRule>
    <cfRule type="containsText" dxfId="1255" priority="506" operator="containsText" text="3- Bajo">
      <formula>NOT(ISERROR(SEARCH("3- Bajo",N25)))</formula>
    </cfRule>
    <cfRule type="containsText" dxfId="1254" priority="507" operator="containsText" text="4- Bajo">
      <formula>NOT(ISERROR(SEARCH("4- Bajo",N25)))</formula>
    </cfRule>
    <cfRule type="containsText" dxfId="1253" priority="508" operator="containsText" text="1- Bajo">
      <formula>NOT(ISERROR(SEARCH("1- Bajo",N25)))</formula>
    </cfRule>
  </conditionalFormatting>
  <conditionalFormatting sqref="H25:H29">
    <cfRule type="containsText" dxfId="1252" priority="490" operator="containsText" text="Muy Alta">
      <formula>NOT(ISERROR(SEARCH("Muy Alta",H25)))</formula>
    </cfRule>
    <cfRule type="containsText" dxfId="1251" priority="491" operator="containsText" text="Alta">
      <formula>NOT(ISERROR(SEARCH("Alta",H25)))</formula>
    </cfRule>
    <cfRule type="containsText" dxfId="1250" priority="492" operator="containsText" text="Muy Alta">
      <formula>NOT(ISERROR(SEARCH("Muy Alta",H25)))</formula>
    </cfRule>
    <cfRule type="containsText" dxfId="1249" priority="497" operator="containsText" text="Muy Baja">
      <formula>NOT(ISERROR(SEARCH("Muy Baja",H25)))</formula>
    </cfRule>
    <cfRule type="containsText" dxfId="1248" priority="498" operator="containsText" text="Baja">
      <formula>NOT(ISERROR(SEARCH("Baja",H25)))</formula>
    </cfRule>
    <cfRule type="containsText" dxfId="1247" priority="499" operator="containsText" text="Media">
      <formula>NOT(ISERROR(SEARCH("Media",H25)))</formula>
    </cfRule>
    <cfRule type="containsText" dxfId="1246" priority="500" operator="containsText" text="Alta">
      <formula>NOT(ISERROR(SEARCH("Alta",H25)))</formula>
    </cfRule>
    <cfRule type="containsText" dxfId="1245" priority="502" operator="containsText" text="Muy Alta">
      <formula>NOT(ISERROR(SEARCH("Muy Alta",H25)))</formula>
    </cfRule>
  </conditionalFormatting>
  <conditionalFormatting sqref="I25:I29">
    <cfRule type="containsText" dxfId="1244" priority="493" operator="containsText" text="Catastrófico">
      <formula>NOT(ISERROR(SEARCH("Catastrófico",I25)))</formula>
    </cfRule>
    <cfRule type="containsText" dxfId="1243" priority="494" operator="containsText" text="Mayor">
      <formula>NOT(ISERROR(SEARCH("Mayor",I25)))</formula>
    </cfRule>
    <cfRule type="containsText" dxfId="1242" priority="495" operator="containsText" text="Menor">
      <formula>NOT(ISERROR(SEARCH("Menor",I25)))</formula>
    </cfRule>
    <cfRule type="containsText" dxfId="1241" priority="496" operator="containsText" text="Leve">
      <formula>NOT(ISERROR(SEARCH("Leve",I25)))</formula>
    </cfRule>
    <cfRule type="containsText" dxfId="1240" priority="501" operator="containsText" text="Moderado">
      <formula>NOT(ISERROR(SEARCH("Moderado",I25)))</formula>
    </cfRule>
  </conditionalFormatting>
  <conditionalFormatting sqref="K25:K29">
    <cfRule type="containsText" dxfId="1239" priority="488" operator="containsText" text="Media">
      <formula>NOT(ISERROR(SEARCH("Media",K25)))</formula>
    </cfRule>
  </conditionalFormatting>
  <conditionalFormatting sqref="L25:L29">
    <cfRule type="containsText" dxfId="1238" priority="487" operator="containsText" text="Moderado">
      <formula>NOT(ISERROR(SEARCH("Moderado",L25)))</formula>
    </cfRule>
  </conditionalFormatting>
  <conditionalFormatting sqref="J25:J29">
    <cfRule type="containsText" dxfId="1237" priority="486" operator="containsText" text="Moderado">
      <formula>NOT(ISERROR(SEARCH("Moderado",J25)))</formula>
    </cfRule>
  </conditionalFormatting>
  <conditionalFormatting sqref="J25:J29">
    <cfRule type="containsText" dxfId="1236" priority="484" operator="containsText" text="Bajo">
      <formula>NOT(ISERROR(SEARCH("Bajo",J25)))</formula>
    </cfRule>
    <cfRule type="containsText" dxfId="1235" priority="485" operator="containsText" text="Extremo">
      <formula>NOT(ISERROR(SEARCH("Extremo",J25)))</formula>
    </cfRule>
  </conditionalFormatting>
  <conditionalFormatting sqref="K25:K29">
    <cfRule type="containsText" dxfId="1234" priority="482" operator="containsText" text="Baja">
      <formula>NOT(ISERROR(SEARCH("Baja",K25)))</formula>
    </cfRule>
    <cfRule type="containsText" dxfId="1233" priority="483" operator="containsText" text="Muy Baja">
      <formula>NOT(ISERROR(SEARCH("Muy Baja",K25)))</formula>
    </cfRule>
  </conditionalFormatting>
  <conditionalFormatting sqref="K25:K29">
    <cfRule type="containsText" dxfId="1232" priority="480" operator="containsText" text="Muy Alta">
      <formula>NOT(ISERROR(SEARCH("Muy Alta",K25)))</formula>
    </cfRule>
    <cfRule type="containsText" dxfId="1231" priority="481" operator="containsText" text="Alta">
      <formula>NOT(ISERROR(SEARCH("Alta",K25)))</formula>
    </cfRule>
  </conditionalFormatting>
  <conditionalFormatting sqref="L25:L29">
    <cfRule type="containsText" dxfId="1230" priority="476" operator="containsText" text="Catastrófico">
      <formula>NOT(ISERROR(SEARCH("Catastrófico",L25)))</formula>
    </cfRule>
    <cfRule type="containsText" dxfId="1229" priority="477" operator="containsText" text="Mayor">
      <formula>NOT(ISERROR(SEARCH("Mayor",L25)))</formula>
    </cfRule>
    <cfRule type="containsText" dxfId="1228" priority="478" operator="containsText" text="Menor">
      <formula>NOT(ISERROR(SEARCH("Menor",L25)))</formula>
    </cfRule>
    <cfRule type="containsText" dxfId="1227" priority="479" operator="containsText" text="Leve">
      <formula>NOT(ISERROR(SEARCH("Leve",L25)))</formula>
    </cfRule>
  </conditionalFormatting>
  <conditionalFormatting sqref="B25:G25">
    <cfRule type="containsText" dxfId="1226" priority="470" operator="containsText" text="3- Moderado">
      <formula>NOT(ISERROR(SEARCH("3- Moderado",B25)))</formula>
    </cfRule>
    <cfRule type="containsText" dxfId="1225" priority="471" operator="containsText" text="6- Moderado">
      <formula>NOT(ISERROR(SEARCH("6- Moderado",B25)))</formula>
    </cfRule>
    <cfRule type="containsText" dxfId="1224" priority="472" operator="containsText" text="4- Moderado">
      <formula>NOT(ISERROR(SEARCH("4- Moderado",B25)))</formula>
    </cfRule>
    <cfRule type="containsText" dxfId="1223" priority="473" operator="containsText" text="3- Bajo">
      <formula>NOT(ISERROR(SEARCH("3- Bajo",B25)))</formula>
    </cfRule>
    <cfRule type="containsText" dxfId="1222" priority="474" operator="containsText" text="4- Bajo">
      <formula>NOT(ISERROR(SEARCH("4- Bajo",B25)))</formula>
    </cfRule>
    <cfRule type="containsText" dxfId="1221" priority="475" operator="containsText" text="1- Bajo">
      <formula>NOT(ISERROR(SEARCH("1- Bajo",B25)))</formula>
    </cfRule>
  </conditionalFormatting>
  <conditionalFormatting sqref="K30:L30">
    <cfRule type="containsText" dxfId="1220" priority="464" operator="containsText" text="3- Moderado">
      <formula>NOT(ISERROR(SEARCH("3- Moderado",K30)))</formula>
    </cfRule>
    <cfRule type="containsText" dxfId="1219" priority="465" operator="containsText" text="6- Moderado">
      <formula>NOT(ISERROR(SEARCH("6- Moderado",K30)))</formula>
    </cfRule>
    <cfRule type="containsText" dxfId="1218" priority="466" operator="containsText" text="4- Moderado">
      <formula>NOT(ISERROR(SEARCH("4- Moderado",K30)))</formula>
    </cfRule>
    <cfRule type="containsText" dxfId="1217" priority="467" operator="containsText" text="3- Bajo">
      <formula>NOT(ISERROR(SEARCH("3- Bajo",K30)))</formula>
    </cfRule>
    <cfRule type="containsText" dxfId="1216" priority="468" operator="containsText" text="4- Bajo">
      <formula>NOT(ISERROR(SEARCH("4- Bajo",K30)))</formula>
    </cfRule>
    <cfRule type="containsText" dxfId="1215" priority="469" operator="containsText" text="1- Bajo">
      <formula>NOT(ISERROR(SEARCH("1- Bajo",K30)))</formula>
    </cfRule>
  </conditionalFormatting>
  <conditionalFormatting sqref="H30:I30">
    <cfRule type="containsText" dxfId="1214" priority="458" operator="containsText" text="3- Moderado">
      <formula>NOT(ISERROR(SEARCH("3- Moderado",H30)))</formula>
    </cfRule>
    <cfRule type="containsText" dxfId="1213" priority="459" operator="containsText" text="6- Moderado">
      <formula>NOT(ISERROR(SEARCH("6- Moderado",H30)))</formula>
    </cfRule>
    <cfRule type="containsText" dxfId="1212" priority="460" operator="containsText" text="4- Moderado">
      <formula>NOT(ISERROR(SEARCH("4- Moderado",H30)))</formula>
    </cfRule>
    <cfRule type="containsText" dxfId="1211" priority="461" operator="containsText" text="3- Bajo">
      <formula>NOT(ISERROR(SEARCH("3- Bajo",H30)))</formula>
    </cfRule>
    <cfRule type="containsText" dxfId="1210" priority="462" operator="containsText" text="4- Bajo">
      <formula>NOT(ISERROR(SEARCH("4- Bajo",H30)))</formula>
    </cfRule>
    <cfRule type="containsText" dxfId="1209" priority="463" operator="containsText" text="1- Bajo">
      <formula>NOT(ISERROR(SEARCH("1- Bajo",H30)))</formula>
    </cfRule>
  </conditionalFormatting>
  <conditionalFormatting sqref="A30">
    <cfRule type="containsText" dxfId="1208" priority="452" operator="containsText" text="3- Moderado">
      <formula>NOT(ISERROR(SEARCH("3- Moderado",A30)))</formula>
    </cfRule>
    <cfRule type="containsText" dxfId="1207" priority="453" operator="containsText" text="6- Moderado">
      <formula>NOT(ISERROR(SEARCH("6- Moderado",A30)))</formula>
    </cfRule>
    <cfRule type="containsText" dxfId="1206" priority="454" operator="containsText" text="4- Moderado">
      <formula>NOT(ISERROR(SEARCH("4- Moderado",A30)))</formula>
    </cfRule>
    <cfRule type="containsText" dxfId="1205" priority="455" operator="containsText" text="3- Bajo">
      <formula>NOT(ISERROR(SEARCH("3- Bajo",A30)))</formula>
    </cfRule>
    <cfRule type="containsText" dxfId="1204" priority="456" operator="containsText" text="4- Bajo">
      <formula>NOT(ISERROR(SEARCH("4- Bajo",A30)))</formula>
    </cfRule>
    <cfRule type="containsText" dxfId="1203" priority="457" operator="containsText" text="1- Bajo">
      <formula>NOT(ISERROR(SEARCH("1- Bajo",A30)))</formula>
    </cfRule>
  </conditionalFormatting>
  <conditionalFormatting sqref="J30:J34">
    <cfRule type="containsText" dxfId="1202" priority="447" operator="containsText" text="Bajo">
      <formula>NOT(ISERROR(SEARCH("Bajo",J30)))</formula>
    </cfRule>
    <cfRule type="containsText" dxfId="1201" priority="448" operator="containsText" text="Moderado">
      <formula>NOT(ISERROR(SEARCH("Moderado",J30)))</formula>
    </cfRule>
    <cfRule type="containsText" dxfId="1200" priority="449" operator="containsText" text="Alto">
      <formula>NOT(ISERROR(SEARCH("Alto",J30)))</formula>
    </cfRule>
    <cfRule type="containsText" dxfId="119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98" priority="422" operator="containsText" text="Moderado">
      <formula>NOT(ISERROR(SEARCH("Moderado",M30)))</formula>
    </cfRule>
    <cfRule type="containsText" dxfId="1197" priority="442" operator="containsText" text="Bajo">
      <formula>NOT(ISERROR(SEARCH("Bajo",M30)))</formula>
    </cfRule>
    <cfRule type="containsText" dxfId="1196" priority="443" operator="containsText" text="Moderado">
      <formula>NOT(ISERROR(SEARCH("Moderado",M30)))</formula>
    </cfRule>
    <cfRule type="containsText" dxfId="1195" priority="444" operator="containsText" text="Alto">
      <formula>NOT(ISERROR(SEARCH("Alto",M30)))</formula>
    </cfRule>
    <cfRule type="containsText" dxfId="119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93" priority="436" operator="containsText" text="3- Moderado">
      <formula>NOT(ISERROR(SEARCH("3- Moderado",N30)))</formula>
    </cfRule>
    <cfRule type="containsText" dxfId="1192" priority="437" operator="containsText" text="6- Moderado">
      <formula>NOT(ISERROR(SEARCH("6- Moderado",N30)))</formula>
    </cfRule>
    <cfRule type="containsText" dxfId="1191" priority="438" operator="containsText" text="4- Moderado">
      <formula>NOT(ISERROR(SEARCH("4- Moderado",N30)))</formula>
    </cfRule>
    <cfRule type="containsText" dxfId="1190" priority="439" operator="containsText" text="3- Bajo">
      <formula>NOT(ISERROR(SEARCH("3- Bajo",N30)))</formula>
    </cfRule>
    <cfRule type="containsText" dxfId="1189" priority="440" operator="containsText" text="4- Bajo">
      <formula>NOT(ISERROR(SEARCH("4- Bajo",N30)))</formula>
    </cfRule>
    <cfRule type="containsText" dxfId="1188" priority="441" operator="containsText" text="1- Bajo">
      <formula>NOT(ISERROR(SEARCH("1- Bajo",N30)))</formula>
    </cfRule>
  </conditionalFormatting>
  <conditionalFormatting sqref="H30:H34">
    <cfRule type="containsText" dxfId="1187" priority="423" operator="containsText" text="Muy Alta">
      <formula>NOT(ISERROR(SEARCH("Muy Alta",H30)))</formula>
    </cfRule>
    <cfRule type="containsText" dxfId="1186" priority="424" operator="containsText" text="Alta">
      <formula>NOT(ISERROR(SEARCH("Alta",H30)))</formula>
    </cfRule>
    <cfRule type="containsText" dxfId="1185" priority="425" operator="containsText" text="Muy Alta">
      <formula>NOT(ISERROR(SEARCH("Muy Alta",H30)))</formula>
    </cfRule>
    <cfRule type="containsText" dxfId="1184" priority="430" operator="containsText" text="Muy Baja">
      <formula>NOT(ISERROR(SEARCH("Muy Baja",H30)))</formula>
    </cfRule>
    <cfRule type="containsText" dxfId="1183" priority="431" operator="containsText" text="Baja">
      <formula>NOT(ISERROR(SEARCH("Baja",H30)))</formula>
    </cfRule>
    <cfRule type="containsText" dxfId="1182" priority="432" operator="containsText" text="Media">
      <formula>NOT(ISERROR(SEARCH("Media",H30)))</formula>
    </cfRule>
    <cfRule type="containsText" dxfId="1181" priority="433" operator="containsText" text="Alta">
      <formula>NOT(ISERROR(SEARCH("Alta",H30)))</formula>
    </cfRule>
    <cfRule type="containsText" dxfId="1180" priority="435" operator="containsText" text="Muy Alta">
      <formula>NOT(ISERROR(SEARCH("Muy Alta",H30)))</formula>
    </cfRule>
  </conditionalFormatting>
  <conditionalFormatting sqref="I30:I34">
    <cfRule type="containsText" dxfId="1179" priority="426" operator="containsText" text="Catastrófico">
      <formula>NOT(ISERROR(SEARCH("Catastrófico",I30)))</formula>
    </cfRule>
    <cfRule type="containsText" dxfId="1178" priority="427" operator="containsText" text="Mayor">
      <formula>NOT(ISERROR(SEARCH("Mayor",I30)))</formula>
    </cfRule>
    <cfRule type="containsText" dxfId="1177" priority="428" operator="containsText" text="Menor">
      <formula>NOT(ISERROR(SEARCH("Menor",I30)))</formula>
    </cfRule>
    <cfRule type="containsText" dxfId="1176" priority="429" operator="containsText" text="Leve">
      <formula>NOT(ISERROR(SEARCH("Leve",I30)))</formula>
    </cfRule>
    <cfRule type="containsText" dxfId="1175" priority="434" operator="containsText" text="Moderado">
      <formula>NOT(ISERROR(SEARCH("Moderado",I30)))</formula>
    </cfRule>
  </conditionalFormatting>
  <conditionalFormatting sqref="K30:K34">
    <cfRule type="containsText" dxfId="1174" priority="421" operator="containsText" text="Media">
      <formula>NOT(ISERROR(SEARCH("Media",K30)))</formula>
    </cfRule>
  </conditionalFormatting>
  <conditionalFormatting sqref="L30:L34">
    <cfRule type="containsText" dxfId="1173" priority="420" operator="containsText" text="Moderado">
      <formula>NOT(ISERROR(SEARCH("Moderado",L30)))</formula>
    </cfRule>
  </conditionalFormatting>
  <conditionalFormatting sqref="J30:J34">
    <cfRule type="containsText" dxfId="1172" priority="419" operator="containsText" text="Moderado">
      <formula>NOT(ISERROR(SEARCH("Moderado",J30)))</formula>
    </cfRule>
  </conditionalFormatting>
  <conditionalFormatting sqref="J30:J34">
    <cfRule type="containsText" dxfId="1171" priority="417" operator="containsText" text="Bajo">
      <formula>NOT(ISERROR(SEARCH("Bajo",J30)))</formula>
    </cfRule>
    <cfRule type="containsText" dxfId="1170" priority="418" operator="containsText" text="Extremo">
      <formula>NOT(ISERROR(SEARCH("Extremo",J30)))</formula>
    </cfRule>
  </conditionalFormatting>
  <conditionalFormatting sqref="K30:K34">
    <cfRule type="containsText" dxfId="1169" priority="415" operator="containsText" text="Baja">
      <formula>NOT(ISERROR(SEARCH("Baja",K30)))</formula>
    </cfRule>
    <cfRule type="containsText" dxfId="1168" priority="416" operator="containsText" text="Muy Baja">
      <formula>NOT(ISERROR(SEARCH("Muy Baja",K30)))</formula>
    </cfRule>
  </conditionalFormatting>
  <conditionalFormatting sqref="K30:K34">
    <cfRule type="containsText" dxfId="1167" priority="413" operator="containsText" text="Muy Alta">
      <formula>NOT(ISERROR(SEARCH("Muy Alta",K30)))</formula>
    </cfRule>
    <cfRule type="containsText" dxfId="1166" priority="414" operator="containsText" text="Alta">
      <formula>NOT(ISERROR(SEARCH("Alta",K30)))</formula>
    </cfRule>
  </conditionalFormatting>
  <conditionalFormatting sqref="L30:L34">
    <cfRule type="containsText" dxfId="1165" priority="409" operator="containsText" text="Catastrófico">
      <formula>NOT(ISERROR(SEARCH("Catastrófico",L30)))</formula>
    </cfRule>
    <cfRule type="containsText" dxfId="1164" priority="410" operator="containsText" text="Mayor">
      <formula>NOT(ISERROR(SEARCH("Mayor",L30)))</formula>
    </cfRule>
    <cfRule type="containsText" dxfId="1163" priority="411" operator="containsText" text="Menor">
      <formula>NOT(ISERROR(SEARCH("Menor",L30)))</formula>
    </cfRule>
    <cfRule type="containsText" dxfId="1162" priority="412" operator="containsText" text="Leve">
      <formula>NOT(ISERROR(SEARCH("Leve",L30)))</formula>
    </cfRule>
  </conditionalFormatting>
  <conditionalFormatting sqref="B30:G30">
    <cfRule type="containsText" dxfId="1161" priority="403" operator="containsText" text="3- Moderado">
      <formula>NOT(ISERROR(SEARCH("3- Moderado",B30)))</formula>
    </cfRule>
    <cfRule type="containsText" dxfId="1160" priority="404" operator="containsText" text="6- Moderado">
      <formula>NOT(ISERROR(SEARCH("6- Moderado",B30)))</formula>
    </cfRule>
    <cfRule type="containsText" dxfId="1159" priority="405" operator="containsText" text="4- Moderado">
      <formula>NOT(ISERROR(SEARCH("4- Moderado",B30)))</formula>
    </cfRule>
    <cfRule type="containsText" dxfId="1158" priority="406" operator="containsText" text="3- Bajo">
      <formula>NOT(ISERROR(SEARCH("3- Bajo",B30)))</formula>
    </cfRule>
    <cfRule type="containsText" dxfId="1157" priority="407" operator="containsText" text="4- Bajo">
      <formula>NOT(ISERROR(SEARCH("4- Bajo",B30)))</formula>
    </cfRule>
    <cfRule type="containsText" dxfId="1156" priority="408" operator="containsText" text="1- Bajo">
      <formula>NOT(ISERROR(SEARCH("1- Bajo",B30)))</formula>
    </cfRule>
  </conditionalFormatting>
  <conditionalFormatting sqref="K35:L35">
    <cfRule type="containsText" dxfId="1155" priority="397" operator="containsText" text="3- Moderado">
      <formula>NOT(ISERROR(SEARCH("3- Moderado",K35)))</formula>
    </cfRule>
    <cfRule type="containsText" dxfId="1154" priority="398" operator="containsText" text="6- Moderado">
      <formula>NOT(ISERROR(SEARCH("6- Moderado",K35)))</formula>
    </cfRule>
    <cfRule type="containsText" dxfId="1153" priority="399" operator="containsText" text="4- Moderado">
      <formula>NOT(ISERROR(SEARCH("4- Moderado",K35)))</formula>
    </cfRule>
    <cfRule type="containsText" dxfId="1152" priority="400" operator="containsText" text="3- Bajo">
      <formula>NOT(ISERROR(SEARCH("3- Bajo",K35)))</formula>
    </cfRule>
    <cfRule type="containsText" dxfId="1151" priority="401" operator="containsText" text="4- Bajo">
      <formula>NOT(ISERROR(SEARCH("4- Bajo",K35)))</formula>
    </cfRule>
    <cfRule type="containsText" dxfId="1150" priority="402" operator="containsText" text="1- Bajo">
      <formula>NOT(ISERROR(SEARCH("1- Bajo",K35)))</formula>
    </cfRule>
  </conditionalFormatting>
  <conditionalFormatting sqref="H35:I35">
    <cfRule type="containsText" dxfId="1149" priority="391" operator="containsText" text="3- Moderado">
      <formula>NOT(ISERROR(SEARCH("3- Moderado",H35)))</formula>
    </cfRule>
    <cfRule type="containsText" dxfId="1148" priority="392" operator="containsText" text="6- Moderado">
      <formula>NOT(ISERROR(SEARCH("6- Moderado",H35)))</formula>
    </cfRule>
    <cfRule type="containsText" dxfId="1147" priority="393" operator="containsText" text="4- Moderado">
      <formula>NOT(ISERROR(SEARCH("4- Moderado",H35)))</formula>
    </cfRule>
    <cfRule type="containsText" dxfId="1146" priority="394" operator="containsText" text="3- Bajo">
      <formula>NOT(ISERROR(SEARCH("3- Bajo",H35)))</formula>
    </cfRule>
    <cfRule type="containsText" dxfId="1145" priority="395" operator="containsText" text="4- Bajo">
      <formula>NOT(ISERROR(SEARCH("4- Bajo",H35)))</formula>
    </cfRule>
    <cfRule type="containsText" dxfId="1144" priority="396" operator="containsText" text="1- Bajo">
      <formula>NOT(ISERROR(SEARCH("1- Bajo",H35)))</formula>
    </cfRule>
  </conditionalFormatting>
  <conditionalFormatting sqref="A35">
    <cfRule type="containsText" dxfId="1143" priority="385" operator="containsText" text="3- Moderado">
      <formula>NOT(ISERROR(SEARCH("3- Moderado",A35)))</formula>
    </cfRule>
    <cfRule type="containsText" dxfId="1142" priority="386" operator="containsText" text="6- Moderado">
      <formula>NOT(ISERROR(SEARCH("6- Moderado",A35)))</formula>
    </cfRule>
    <cfRule type="containsText" dxfId="1141" priority="387" operator="containsText" text="4- Moderado">
      <formula>NOT(ISERROR(SEARCH("4- Moderado",A35)))</formula>
    </cfRule>
    <cfRule type="containsText" dxfId="1140" priority="388" operator="containsText" text="3- Bajo">
      <formula>NOT(ISERROR(SEARCH("3- Bajo",A35)))</formula>
    </cfRule>
    <cfRule type="containsText" dxfId="1139" priority="389" operator="containsText" text="4- Bajo">
      <formula>NOT(ISERROR(SEARCH("4- Bajo",A35)))</formula>
    </cfRule>
    <cfRule type="containsText" dxfId="1138" priority="390" operator="containsText" text="1- Bajo">
      <formula>NOT(ISERROR(SEARCH("1- Bajo",A35)))</formula>
    </cfRule>
  </conditionalFormatting>
  <conditionalFormatting sqref="J35:J39">
    <cfRule type="containsText" dxfId="1137" priority="380" operator="containsText" text="Bajo">
      <formula>NOT(ISERROR(SEARCH("Bajo",J35)))</formula>
    </cfRule>
    <cfRule type="containsText" dxfId="1136" priority="381" operator="containsText" text="Moderado">
      <formula>NOT(ISERROR(SEARCH("Moderado",J35)))</formula>
    </cfRule>
    <cfRule type="containsText" dxfId="1135" priority="382" operator="containsText" text="Alto">
      <formula>NOT(ISERROR(SEARCH("Alto",J35)))</formula>
    </cfRule>
    <cfRule type="containsText" dxfId="113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133" priority="355" operator="containsText" text="Moderado">
      <formula>NOT(ISERROR(SEARCH("Moderado",M35)))</formula>
    </cfRule>
    <cfRule type="containsText" dxfId="1132" priority="375" operator="containsText" text="Bajo">
      <formula>NOT(ISERROR(SEARCH("Bajo",M35)))</formula>
    </cfRule>
    <cfRule type="containsText" dxfId="1131" priority="376" operator="containsText" text="Moderado">
      <formula>NOT(ISERROR(SEARCH("Moderado",M35)))</formula>
    </cfRule>
    <cfRule type="containsText" dxfId="1130" priority="377" operator="containsText" text="Alto">
      <formula>NOT(ISERROR(SEARCH("Alto",M35)))</formula>
    </cfRule>
    <cfRule type="containsText" dxfId="112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128" priority="369" operator="containsText" text="3- Moderado">
      <formula>NOT(ISERROR(SEARCH("3- Moderado",N35)))</formula>
    </cfRule>
    <cfRule type="containsText" dxfId="1127" priority="370" operator="containsText" text="6- Moderado">
      <formula>NOT(ISERROR(SEARCH("6- Moderado",N35)))</formula>
    </cfRule>
    <cfRule type="containsText" dxfId="1126" priority="371" operator="containsText" text="4- Moderado">
      <formula>NOT(ISERROR(SEARCH("4- Moderado",N35)))</formula>
    </cfRule>
    <cfRule type="containsText" dxfId="1125" priority="372" operator="containsText" text="3- Bajo">
      <formula>NOT(ISERROR(SEARCH("3- Bajo",N35)))</formula>
    </cfRule>
    <cfRule type="containsText" dxfId="1124" priority="373" operator="containsText" text="4- Bajo">
      <formula>NOT(ISERROR(SEARCH("4- Bajo",N35)))</formula>
    </cfRule>
    <cfRule type="containsText" dxfId="1123" priority="374" operator="containsText" text="1- Bajo">
      <formula>NOT(ISERROR(SEARCH("1- Bajo",N35)))</formula>
    </cfRule>
  </conditionalFormatting>
  <conditionalFormatting sqref="H35:H39">
    <cfRule type="containsText" dxfId="1122" priority="356" operator="containsText" text="Muy Alta">
      <formula>NOT(ISERROR(SEARCH("Muy Alta",H35)))</formula>
    </cfRule>
    <cfRule type="containsText" dxfId="1121" priority="357" operator="containsText" text="Alta">
      <formula>NOT(ISERROR(SEARCH("Alta",H35)))</formula>
    </cfRule>
    <cfRule type="containsText" dxfId="1120" priority="358" operator="containsText" text="Muy Alta">
      <formula>NOT(ISERROR(SEARCH("Muy Alta",H35)))</formula>
    </cfRule>
    <cfRule type="containsText" dxfId="1119" priority="363" operator="containsText" text="Muy Baja">
      <formula>NOT(ISERROR(SEARCH("Muy Baja",H35)))</formula>
    </cfRule>
    <cfRule type="containsText" dxfId="1118" priority="364" operator="containsText" text="Baja">
      <formula>NOT(ISERROR(SEARCH("Baja",H35)))</formula>
    </cfRule>
    <cfRule type="containsText" dxfId="1117" priority="365" operator="containsText" text="Media">
      <formula>NOT(ISERROR(SEARCH("Media",H35)))</formula>
    </cfRule>
    <cfRule type="containsText" dxfId="1116" priority="366" operator="containsText" text="Alta">
      <formula>NOT(ISERROR(SEARCH("Alta",H35)))</formula>
    </cfRule>
    <cfRule type="containsText" dxfId="1115" priority="368" operator="containsText" text="Muy Alta">
      <formula>NOT(ISERROR(SEARCH("Muy Alta",H35)))</formula>
    </cfRule>
  </conditionalFormatting>
  <conditionalFormatting sqref="I35:I39">
    <cfRule type="containsText" dxfId="1114" priority="359" operator="containsText" text="Catastrófico">
      <formula>NOT(ISERROR(SEARCH("Catastrófico",I35)))</formula>
    </cfRule>
    <cfRule type="containsText" dxfId="1113" priority="360" operator="containsText" text="Mayor">
      <formula>NOT(ISERROR(SEARCH("Mayor",I35)))</formula>
    </cfRule>
    <cfRule type="containsText" dxfId="1112" priority="361" operator="containsText" text="Menor">
      <formula>NOT(ISERROR(SEARCH("Menor",I35)))</formula>
    </cfRule>
    <cfRule type="containsText" dxfId="1111" priority="362" operator="containsText" text="Leve">
      <formula>NOT(ISERROR(SEARCH("Leve",I35)))</formula>
    </cfRule>
    <cfRule type="containsText" dxfId="1110" priority="367" operator="containsText" text="Moderado">
      <formula>NOT(ISERROR(SEARCH("Moderado",I35)))</formula>
    </cfRule>
  </conditionalFormatting>
  <conditionalFormatting sqref="K35:K39">
    <cfRule type="containsText" dxfId="1109" priority="354" operator="containsText" text="Media">
      <formula>NOT(ISERROR(SEARCH("Media",K35)))</formula>
    </cfRule>
  </conditionalFormatting>
  <conditionalFormatting sqref="L35:L39">
    <cfRule type="containsText" dxfId="1108" priority="353" operator="containsText" text="Moderado">
      <formula>NOT(ISERROR(SEARCH("Moderado",L35)))</formula>
    </cfRule>
  </conditionalFormatting>
  <conditionalFormatting sqref="J35:J39">
    <cfRule type="containsText" dxfId="1107" priority="352" operator="containsText" text="Moderado">
      <formula>NOT(ISERROR(SEARCH("Moderado",J35)))</formula>
    </cfRule>
  </conditionalFormatting>
  <conditionalFormatting sqref="J35:J39">
    <cfRule type="containsText" dxfId="1106" priority="350" operator="containsText" text="Bajo">
      <formula>NOT(ISERROR(SEARCH("Bajo",J35)))</formula>
    </cfRule>
    <cfRule type="containsText" dxfId="1105" priority="351" operator="containsText" text="Extremo">
      <formula>NOT(ISERROR(SEARCH("Extremo",J35)))</formula>
    </cfRule>
  </conditionalFormatting>
  <conditionalFormatting sqref="K35:K39">
    <cfRule type="containsText" dxfId="1104" priority="348" operator="containsText" text="Baja">
      <formula>NOT(ISERROR(SEARCH("Baja",K35)))</formula>
    </cfRule>
    <cfRule type="containsText" dxfId="1103" priority="349" operator="containsText" text="Muy Baja">
      <formula>NOT(ISERROR(SEARCH("Muy Baja",K35)))</formula>
    </cfRule>
  </conditionalFormatting>
  <conditionalFormatting sqref="K35:K39">
    <cfRule type="containsText" dxfId="1102" priority="346" operator="containsText" text="Muy Alta">
      <formula>NOT(ISERROR(SEARCH("Muy Alta",K35)))</formula>
    </cfRule>
    <cfRule type="containsText" dxfId="1101" priority="347" operator="containsText" text="Alta">
      <formula>NOT(ISERROR(SEARCH("Alta",K35)))</formula>
    </cfRule>
  </conditionalFormatting>
  <conditionalFormatting sqref="L35:L39">
    <cfRule type="containsText" dxfId="1100" priority="342" operator="containsText" text="Catastrófico">
      <formula>NOT(ISERROR(SEARCH("Catastrófico",L35)))</formula>
    </cfRule>
    <cfRule type="containsText" dxfId="1099" priority="343" operator="containsText" text="Mayor">
      <formula>NOT(ISERROR(SEARCH("Mayor",L35)))</formula>
    </cfRule>
    <cfRule type="containsText" dxfId="1098" priority="344" operator="containsText" text="Menor">
      <formula>NOT(ISERROR(SEARCH("Menor",L35)))</formula>
    </cfRule>
    <cfRule type="containsText" dxfId="1097" priority="345" operator="containsText" text="Leve">
      <formula>NOT(ISERROR(SEARCH("Leve",L35)))</formula>
    </cfRule>
  </conditionalFormatting>
  <conditionalFormatting sqref="B35:G35">
    <cfRule type="containsText" dxfId="1096" priority="336" operator="containsText" text="3- Moderado">
      <formula>NOT(ISERROR(SEARCH("3- Moderado",B35)))</formula>
    </cfRule>
    <cfRule type="containsText" dxfId="1095" priority="337" operator="containsText" text="6- Moderado">
      <formula>NOT(ISERROR(SEARCH("6- Moderado",B35)))</formula>
    </cfRule>
    <cfRule type="containsText" dxfId="1094" priority="338" operator="containsText" text="4- Moderado">
      <formula>NOT(ISERROR(SEARCH("4- Moderado",B35)))</formula>
    </cfRule>
    <cfRule type="containsText" dxfId="1093" priority="339" operator="containsText" text="3- Bajo">
      <formula>NOT(ISERROR(SEARCH("3- Bajo",B35)))</formula>
    </cfRule>
    <cfRule type="containsText" dxfId="1092" priority="340" operator="containsText" text="4- Bajo">
      <formula>NOT(ISERROR(SEARCH("4- Bajo",B35)))</formula>
    </cfRule>
    <cfRule type="containsText" dxfId="1091" priority="341" operator="containsText" text="1- Bajo">
      <formula>NOT(ISERROR(SEARCH("1- Bajo",B35)))</formula>
    </cfRule>
  </conditionalFormatting>
  <conditionalFormatting sqref="K40:L40">
    <cfRule type="containsText" dxfId="1090" priority="330" operator="containsText" text="3- Moderado">
      <formula>NOT(ISERROR(SEARCH("3- Moderado",K40)))</formula>
    </cfRule>
    <cfRule type="containsText" dxfId="1089" priority="331" operator="containsText" text="6- Moderado">
      <formula>NOT(ISERROR(SEARCH("6- Moderado",K40)))</formula>
    </cfRule>
    <cfRule type="containsText" dxfId="1088" priority="332" operator="containsText" text="4- Moderado">
      <formula>NOT(ISERROR(SEARCH("4- Moderado",K40)))</formula>
    </cfRule>
    <cfRule type="containsText" dxfId="1087" priority="333" operator="containsText" text="3- Bajo">
      <formula>NOT(ISERROR(SEARCH("3- Bajo",K40)))</formula>
    </cfRule>
    <cfRule type="containsText" dxfId="1086" priority="334" operator="containsText" text="4- Bajo">
      <formula>NOT(ISERROR(SEARCH("4- Bajo",K40)))</formula>
    </cfRule>
    <cfRule type="containsText" dxfId="1085" priority="335" operator="containsText" text="1- Bajo">
      <formula>NOT(ISERROR(SEARCH("1- Bajo",K40)))</formula>
    </cfRule>
  </conditionalFormatting>
  <conditionalFormatting sqref="H40:I40">
    <cfRule type="containsText" dxfId="1084" priority="324" operator="containsText" text="3- Moderado">
      <formula>NOT(ISERROR(SEARCH("3- Moderado",H40)))</formula>
    </cfRule>
    <cfRule type="containsText" dxfId="1083" priority="325" operator="containsText" text="6- Moderado">
      <formula>NOT(ISERROR(SEARCH("6- Moderado",H40)))</formula>
    </cfRule>
    <cfRule type="containsText" dxfId="1082" priority="326" operator="containsText" text="4- Moderado">
      <formula>NOT(ISERROR(SEARCH("4- Moderado",H40)))</formula>
    </cfRule>
    <cfRule type="containsText" dxfId="1081" priority="327" operator="containsText" text="3- Bajo">
      <formula>NOT(ISERROR(SEARCH("3- Bajo",H40)))</formula>
    </cfRule>
    <cfRule type="containsText" dxfId="1080" priority="328" operator="containsText" text="4- Bajo">
      <formula>NOT(ISERROR(SEARCH("4- Bajo",H40)))</formula>
    </cfRule>
    <cfRule type="containsText" dxfId="1079" priority="329" operator="containsText" text="1- Bajo">
      <formula>NOT(ISERROR(SEARCH("1- Bajo",H40)))</formula>
    </cfRule>
  </conditionalFormatting>
  <conditionalFormatting sqref="A40">
    <cfRule type="containsText" dxfId="1078" priority="318" operator="containsText" text="3- Moderado">
      <formula>NOT(ISERROR(SEARCH("3- Moderado",A40)))</formula>
    </cfRule>
    <cfRule type="containsText" dxfId="1077" priority="319" operator="containsText" text="6- Moderado">
      <formula>NOT(ISERROR(SEARCH("6- Moderado",A40)))</formula>
    </cfRule>
    <cfRule type="containsText" dxfId="1076" priority="320" operator="containsText" text="4- Moderado">
      <formula>NOT(ISERROR(SEARCH("4- Moderado",A40)))</formula>
    </cfRule>
    <cfRule type="containsText" dxfId="1075" priority="321" operator="containsText" text="3- Bajo">
      <formula>NOT(ISERROR(SEARCH("3- Bajo",A40)))</formula>
    </cfRule>
    <cfRule type="containsText" dxfId="1074" priority="322" operator="containsText" text="4- Bajo">
      <formula>NOT(ISERROR(SEARCH("4- Bajo",A40)))</formula>
    </cfRule>
    <cfRule type="containsText" dxfId="1073" priority="323" operator="containsText" text="1- Bajo">
      <formula>NOT(ISERROR(SEARCH("1- Bajo",A40)))</formula>
    </cfRule>
  </conditionalFormatting>
  <conditionalFormatting sqref="J40:J44">
    <cfRule type="containsText" dxfId="1072" priority="313" operator="containsText" text="Bajo">
      <formula>NOT(ISERROR(SEARCH("Bajo",J40)))</formula>
    </cfRule>
    <cfRule type="containsText" dxfId="1071" priority="314" operator="containsText" text="Moderado">
      <formula>NOT(ISERROR(SEARCH("Moderado",J40)))</formula>
    </cfRule>
    <cfRule type="containsText" dxfId="1070" priority="315" operator="containsText" text="Alto">
      <formula>NOT(ISERROR(SEARCH("Alto",J40)))</formula>
    </cfRule>
    <cfRule type="containsText" dxfId="106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68" priority="288" operator="containsText" text="Moderado">
      <formula>NOT(ISERROR(SEARCH("Moderado",M40)))</formula>
    </cfRule>
    <cfRule type="containsText" dxfId="1067" priority="308" operator="containsText" text="Bajo">
      <formula>NOT(ISERROR(SEARCH("Bajo",M40)))</formula>
    </cfRule>
    <cfRule type="containsText" dxfId="1066" priority="309" operator="containsText" text="Moderado">
      <formula>NOT(ISERROR(SEARCH("Moderado",M40)))</formula>
    </cfRule>
    <cfRule type="containsText" dxfId="1065" priority="310" operator="containsText" text="Alto">
      <formula>NOT(ISERROR(SEARCH("Alto",M40)))</formula>
    </cfRule>
    <cfRule type="containsText" dxfId="106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063" priority="302" operator="containsText" text="3- Moderado">
      <formula>NOT(ISERROR(SEARCH("3- Moderado",N40)))</formula>
    </cfRule>
    <cfRule type="containsText" dxfId="1062" priority="303" operator="containsText" text="6- Moderado">
      <formula>NOT(ISERROR(SEARCH("6- Moderado",N40)))</formula>
    </cfRule>
    <cfRule type="containsText" dxfId="1061" priority="304" operator="containsText" text="4- Moderado">
      <formula>NOT(ISERROR(SEARCH("4- Moderado",N40)))</formula>
    </cfRule>
    <cfRule type="containsText" dxfId="1060" priority="305" operator="containsText" text="3- Bajo">
      <formula>NOT(ISERROR(SEARCH("3- Bajo",N40)))</formula>
    </cfRule>
    <cfRule type="containsText" dxfId="1059" priority="306" operator="containsText" text="4- Bajo">
      <formula>NOT(ISERROR(SEARCH("4- Bajo",N40)))</formula>
    </cfRule>
    <cfRule type="containsText" dxfId="1058" priority="307" operator="containsText" text="1- Bajo">
      <formula>NOT(ISERROR(SEARCH("1- Bajo",N40)))</formula>
    </cfRule>
  </conditionalFormatting>
  <conditionalFormatting sqref="H40:H44">
    <cfRule type="containsText" dxfId="1057" priority="289" operator="containsText" text="Muy Alta">
      <formula>NOT(ISERROR(SEARCH("Muy Alta",H40)))</formula>
    </cfRule>
    <cfRule type="containsText" dxfId="1056" priority="290" operator="containsText" text="Alta">
      <formula>NOT(ISERROR(SEARCH("Alta",H40)))</formula>
    </cfRule>
    <cfRule type="containsText" dxfId="1055" priority="291" operator="containsText" text="Muy Alta">
      <formula>NOT(ISERROR(SEARCH("Muy Alta",H40)))</formula>
    </cfRule>
    <cfRule type="containsText" dxfId="1054" priority="296" operator="containsText" text="Muy Baja">
      <formula>NOT(ISERROR(SEARCH("Muy Baja",H40)))</formula>
    </cfRule>
    <cfRule type="containsText" dxfId="1053" priority="297" operator="containsText" text="Baja">
      <formula>NOT(ISERROR(SEARCH("Baja",H40)))</formula>
    </cfRule>
    <cfRule type="containsText" dxfId="1052" priority="298" operator="containsText" text="Media">
      <formula>NOT(ISERROR(SEARCH("Media",H40)))</formula>
    </cfRule>
    <cfRule type="containsText" dxfId="1051" priority="299" operator="containsText" text="Alta">
      <formula>NOT(ISERROR(SEARCH("Alta",H40)))</formula>
    </cfRule>
    <cfRule type="containsText" dxfId="1050" priority="301" operator="containsText" text="Muy Alta">
      <formula>NOT(ISERROR(SEARCH("Muy Alta",H40)))</formula>
    </cfRule>
  </conditionalFormatting>
  <conditionalFormatting sqref="I40:I44">
    <cfRule type="containsText" dxfId="1049" priority="292" operator="containsText" text="Catastrófico">
      <formula>NOT(ISERROR(SEARCH("Catastrófico",I40)))</formula>
    </cfRule>
    <cfRule type="containsText" dxfId="1048" priority="293" operator="containsText" text="Mayor">
      <formula>NOT(ISERROR(SEARCH("Mayor",I40)))</formula>
    </cfRule>
    <cfRule type="containsText" dxfId="1047" priority="294" operator="containsText" text="Menor">
      <formula>NOT(ISERROR(SEARCH("Menor",I40)))</formula>
    </cfRule>
    <cfRule type="containsText" dxfId="1046" priority="295" operator="containsText" text="Leve">
      <formula>NOT(ISERROR(SEARCH("Leve",I40)))</formula>
    </cfRule>
    <cfRule type="containsText" dxfId="1045" priority="300" operator="containsText" text="Moderado">
      <formula>NOT(ISERROR(SEARCH("Moderado",I40)))</formula>
    </cfRule>
  </conditionalFormatting>
  <conditionalFormatting sqref="K40:K44">
    <cfRule type="containsText" dxfId="1044" priority="287" operator="containsText" text="Media">
      <formula>NOT(ISERROR(SEARCH("Media",K40)))</formula>
    </cfRule>
  </conditionalFormatting>
  <conditionalFormatting sqref="L40:L44">
    <cfRule type="containsText" dxfId="1043" priority="286" operator="containsText" text="Moderado">
      <formula>NOT(ISERROR(SEARCH("Moderado",L40)))</formula>
    </cfRule>
  </conditionalFormatting>
  <conditionalFormatting sqref="J40:J44">
    <cfRule type="containsText" dxfId="1042" priority="285" operator="containsText" text="Moderado">
      <formula>NOT(ISERROR(SEARCH("Moderado",J40)))</formula>
    </cfRule>
  </conditionalFormatting>
  <conditionalFormatting sqref="J40:J44">
    <cfRule type="containsText" dxfId="1041" priority="283" operator="containsText" text="Bajo">
      <formula>NOT(ISERROR(SEARCH("Bajo",J40)))</formula>
    </cfRule>
    <cfRule type="containsText" dxfId="1040" priority="284" operator="containsText" text="Extremo">
      <formula>NOT(ISERROR(SEARCH("Extremo",J40)))</formula>
    </cfRule>
  </conditionalFormatting>
  <conditionalFormatting sqref="K40:K44">
    <cfRule type="containsText" dxfId="1039" priority="281" operator="containsText" text="Baja">
      <formula>NOT(ISERROR(SEARCH("Baja",K40)))</formula>
    </cfRule>
    <cfRule type="containsText" dxfId="1038" priority="282" operator="containsText" text="Muy Baja">
      <formula>NOT(ISERROR(SEARCH("Muy Baja",K40)))</formula>
    </cfRule>
  </conditionalFormatting>
  <conditionalFormatting sqref="K40:K44">
    <cfRule type="containsText" dxfId="1037" priority="279" operator="containsText" text="Muy Alta">
      <formula>NOT(ISERROR(SEARCH("Muy Alta",K40)))</formula>
    </cfRule>
    <cfRule type="containsText" dxfId="1036" priority="280" operator="containsText" text="Alta">
      <formula>NOT(ISERROR(SEARCH("Alta",K40)))</formula>
    </cfRule>
  </conditionalFormatting>
  <conditionalFormatting sqref="L40:L44">
    <cfRule type="containsText" dxfId="1035" priority="275" operator="containsText" text="Catastrófico">
      <formula>NOT(ISERROR(SEARCH("Catastrófico",L40)))</formula>
    </cfRule>
    <cfRule type="containsText" dxfId="1034" priority="276" operator="containsText" text="Mayor">
      <formula>NOT(ISERROR(SEARCH("Mayor",L40)))</formula>
    </cfRule>
    <cfRule type="containsText" dxfId="1033" priority="277" operator="containsText" text="Menor">
      <formula>NOT(ISERROR(SEARCH("Menor",L40)))</formula>
    </cfRule>
    <cfRule type="containsText" dxfId="1032" priority="278" operator="containsText" text="Leve">
      <formula>NOT(ISERROR(SEARCH("Leve",L40)))</formula>
    </cfRule>
  </conditionalFormatting>
  <conditionalFormatting sqref="B40:G40">
    <cfRule type="containsText" dxfId="1031" priority="269" operator="containsText" text="3- Moderado">
      <formula>NOT(ISERROR(SEARCH("3- Moderado",B40)))</formula>
    </cfRule>
    <cfRule type="containsText" dxfId="1030" priority="270" operator="containsText" text="6- Moderado">
      <formula>NOT(ISERROR(SEARCH("6- Moderado",B40)))</formula>
    </cfRule>
    <cfRule type="containsText" dxfId="1029" priority="271" operator="containsText" text="4- Moderado">
      <formula>NOT(ISERROR(SEARCH("4- Moderado",B40)))</formula>
    </cfRule>
    <cfRule type="containsText" dxfId="1028" priority="272" operator="containsText" text="3- Bajo">
      <formula>NOT(ISERROR(SEARCH("3- Bajo",B40)))</formula>
    </cfRule>
    <cfRule type="containsText" dxfId="1027" priority="273" operator="containsText" text="4- Bajo">
      <formula>NOT(ISERROR(SEARCH("4- Bajo",B40)))</formula>
    </cfRule>
    <cfRule type="containsText" dxfId="1026" priority="274" operator="containsText" text="1- Bajo">
      <formula>NOT(ISERROR(SEARCH("1- Bajo",B40)))</formula>
    </cfRule>
  </conditionalFormatting>
  <conditionalFormatting sqref="K45:L45">
    <cfRule type="containsText" dxfId="1025" priority="263" operator="containsText" text="3- Moderado">
      <formula>NOT(ISERROR(SEARCH("3- Moderado",K45)))</formula>
    </cfRule>
    <cfRule type="containsText" dxfId="1024" priority="264" operator="containsText" text="6- Moderado">
      <formula>NOT(ISERROR(SEARCH("6- Moderado",K45)))</formula>
    </cfRule>
    <cfRule type="containsText" dxfId="1023" priority="265" operator="containsText" text="4- Moderado">
      <formula>NOT(ISERROR(SEARCH("4- Moderado",K45)))</formula>
    </cfRule>
    <cfRule type="containsText" dxfId="1022" priority="266" operator="containsText" text="3- Bajo">
      <formula>NOT(ISERROR(SEARCH("3- Bajo",K45)))</formula>
    </cfRule>
    <cfRule type="containsText" dxfId="1021" priority="267" operator="containsText" text="4- Bajo">
      <formula>NOT(ISERROR(SEARCH("4- Bajo",K45)))</formula>
    </cfRule>
    <cfRule type="containsText" dxfId="1020" priority="268" operator="containsText" text="1- Bajo">
      <formula>NOT(ISERROR(SEARCH("1- Bajo",K45)))</formula>
    </cfRule>
  </conditionalFormatting>
  <conditionalFormatting sqref="H45:I45">
    <cfRule type="containsText" dxfId="1019" priority="257" operator="containsText" text="3- Moderado">
      <formula>NOT(ISERROR(SEARCH("3- Moderado",H45)))</formula>
    </cfRule>
    <cfRule type="containsText" dxfId="1018" priority="258" operator="containsText" text="6- Moderado">
      <formula>NOT(ISERROR(SEARCH("6- Moderado",H45)))</formula>
    </cfRule>
    <cfRule type="containsText" dxfId="1017" priority="259" operator="containsText" text="4- Moderado">
      <formula>NOT(ISERROR(SEARCH("4- Moderado",H45)))</formula>
    </cfRule>
    <cfRule type="containsText" dxfId="1016" priority="260" operator="containsText" text="3- Bajo">
      <formula>NOT(ISERROR(SEARCH("3- Bajo",H45)))</formula>
    </cfRule>
    <cfRule type="containsText" dxfId="1015" priority="261" operator="containsText" text="4- Bajo">
      <formula>NOT(ISERROR(SEARCH("4- Bajo",H45)))</formula>
    </cfRule>
    <cfRule type="containsText" dxfId="1014" priority="262" operator="containsText" text="1- Bajo">
      <formula>NOT(ISERROR(SEARCH("1- Bajo",H45)))</formula>
    </cfRule>
  </conditionalFormatting>
  <conditionalFormatting sqref="A45">
    <cfRule type="containsText" dxfId="1013" priority="251" operator="containsText" text="3- Moderado">
      <formula>NOT(ISERROR(SEARCH("3- Moderado",A45)))</formula>
    </cfRule>
    <cfRule type="containsText" dxfId="1012" priority="252" operator="containsText" text="6- Moderado">
      <formula>NOT(ISERROR(SEARCH("6- Moderado",A45)))</formula>
    </cfRule>
    <cfRule type="containsText" dxfId="1011" priority="253" operator="containsText" text="4- Moderado">
      <formula>NOT(ISERROR(SEARCH("4- Moderado",A45)))</formula>
    </cfRule>
    <cfRule type="containsText" dxfId="1010" priority="254" operator="containsText" text="3- Bajo">
      <formula>NOT(ISERROR(SEARCH("3- Bajo",A45)))</formula>
    </cfRule>
    <cfRule type="containsText" dxfId="1009" priority="255" operator="containsText" text="4- Bajo">
      <formula>NOT(ISERROR(SEARCH("4- Bajo",A45)))</formula>
    </cfRule>
    <cfRule type="containsText" dxfId="1008" priority="256" operator="containsText" text="1- Bajo">
      <formula>NOT(ISERROR(SEARCH("1- Bajo",A45)))</formula>
    </cfRule>
  </conditionalFormatting>
  <conditionalFormatting sqref="J45:J49">
    <cfRule type="containsText" dxfId="1007" priority="246" operator="containsText" text="Bajo">
      <formula>NOT(ISERROR(SEARCH("Bajo",J45)))</formula>
    </cfRule>
    <cfRule type="containsText" dxfId="1006" priority="247" operator="containsText" text="Moderado">
      <formula>NOT(ISERROR(SEARCH("Moderado",J45)))</formula>
    </cfRule>
    <cfRule type="containsText" dxfId="1005" priority="248" operator="containsText" text="Alto">
      <formula>NOT(ISERROR(SEARCH("Alto",J45)))</formula>
    </cfRule>
    <cfRule type="containsText" dxfId="100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003" priority="221" operator="containsText" text="Moderado">
      <formula>NOT(ISERROR(SEARCH("Moderado",M45)))</formula>
    </cfRule>
    <cfRule type="containsText" dxfId="1002" priority="241" operator="containsText" text="Bajo">
      <formula>NOT(ISERROR(SEARCH("Bajo",M45)))</formula>
    </cfRule>
    <cfRule type="containsText" dxfId="1001" priority="242" operator="containsText" text="Moderado">
      <formula>NOT(ISERROR(SEARCH("Moderado",M45)))</formula>
    </cfRule>
    <cfRule type="containsText" dxfId="1000" priority="243" operator="containsText" text="Alto">
      <formula>NOT(ISERROR(SEARCH("Alto",M45)))</formula>
    </cfRule>
    <cfRule type="containsText" dxfId="99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98" priority="235" operator="containsText" text="3- Moderado">
      <formula>NOT(ISERROR(SEARCH("3- Moderado",N45)))</formula>
    </cfRule>
    <cfRule type="containsText" dxfId="997" priority="236" operator="containsText" text="6- Moderado">
      <formula>NOT(ISERROR(SEARCH("6- Moderado",N45)))</formula>
    </cfRule>
    <cfRule type="containsText" dxfId="996" priority="237" operator="containsText" text="4- Moderado">
      <formula>NOT(ISERROR(SEARCH("4- Moderado",N45)))</formula>
    </cfRule>
    <cfRule type="containsText" dxfId="995" priority="238" operator="containsText" text="3- Bajo">
      <formula>NOT(ISERROR(SEARCH("3- Bajo",N45)))</formula>
    </cfRule>
    <cfRule type="containsText" dxfId="994" priority="239" operator="containsText" text="4- Bajo">
      <formula>NOT(ISERROR(SEARCH("4- Bajo",N45)))</formula>
    </cfRule>
    <cfRule type="containsText" dxfId="993" priority="240" operator="containsText" text="1- Bajo">
      <formula>NOT(ISERROR(SEARCH("1- Bajo",N45)))</formula>
    </cfRule>
  </conditionalFormatting>
  <conditionalFormatting sqref="H45:H49">
    <cfRule type="containsText" dxfId="992" priority="222" operator="containsText" text="Muy Alta">
      <formula>NOT(ISERROR(SEARCH("Muy Alta",H45)))</formula>
    </cfRule>
    <cfRule type="containsText" dxfId="991" priority="223" operator="containsText" text="Alta">
      <formula>NOT(ISERROR(SEARCH("Alta",H45)))</formula>
    </cfRule>
    <cfRule type="containsText" dxfId="990" priority="224" operator="containsText" text="Muy Alta">
      <formula>NOT(ISERROR(SEARCH("Muy Alta",H45)))</formula>
    </cfRule>
    <cfRule type="containsText" dxfId="989" priority="229" operator="containsText" text="Muy Baja">
      <formula>NOT(ISERROR(SEARCH("Muy Baja",H45)))</formula>
    </cfRule>
    <cfRule type="containsText" dxfId="988" priority="230" operator="containsText" text="Baja">
      <formula>NOT(ISERROR(SEARCH("Baja",H45)))</formula>
    </cfRule>
    <cfRule type="containsText" dxfId="987" priority="231" operator="containsText" text="Media">
      <formula>NOT(ISERROR(SEARCH("Media",H45)))</formula>
    </cfRule>
    <cfRule type="containsText" dxfId="986" priority="232" operator="containsText" text="Alta">
      <formula>NOT(ISERROR(SEARCH("Alta",H45)))</formula>
    </cfRule>
    <cfRule type="containsText" dxfId="985" priority="234" operator="containsText" text="Muy Alta">
      <formula>NOT(ISERROR(SEARCH("Muy Alta",H45)))</formula>
    </cfRule>
  </conditionalFormatting>
  <conditionalFormatting sqref="I45:I49">
    <cfRule type="containsText" dxfId="984" priority="225" operator="containsText" text="Catastrófico">
      <formula>NOT(ISERROR(SEARCH("Catastrófico",I45)))</formula>
    </cfRule>
    <cfRule type="containsText" dxfId="983" priority="226" operator="containsText" text="Mayor">
      <formula>NOT(ISERROR(SEARCH("Mayor",I45)))</formula>
    </cfRule>
    <cfRule type="containsText" dxfId="982" priority="227" operator="containsText" text="Menor">
      <formula>NOT(ISERROR(SEARCH("Menor",I45)))</formula>
    </cfRule>
    <cfRule type="containsText" dxfId="981" priority="228" operator="containsText" text="Leve">
      <formula>NOT(ISERROR(SEARCH("Leve",I45)))</formula>
    </cfRule>
    <cfRule type="containsText" dxfId="980" priority="233" operator="containsText" text="Moderado">
      <formula>NOT(ISERROR(SEARCH("Moderado",I45)))</formula>
    </cfRule>
  </conditionalFormatting>
  <conditionalFormatting sqref="K45:K49">
    <cfRule type="containsText" dxfId="979" priority="220" operator="containsText" text="Media">
      <formula>NOT(ISERROR(SEARCH("Media",K45)))</formula>
    </cfRule>
  </conditionalFormatting>
  <conditionalFormatting sqref="L45:L49">
    <cfRule type="containsText" dxfId="978" priority="219" operator="containsText" text="Moderado">
      <formula>NOT(ISERROR(SEARCH("Moderado",L45)))</formula>
    </cfRule>
  </conditionalFormatting>
  <conditionalFormatting sqref="J45:J49">
    <cfRule type="containsText" dxfId="977" priority="218" operator="containsText" text="Moderado">
      <formula>NOT(ISERROR(SEARCH("Moderado",J45)))</formula>
    </cfRule>
  </conditionalFormatting>
  <conditionalFormatting sqref="J45:J49">
    <cfRule type="containsText" dxfId="976" priority="216" operator="containsText" text="Bajo">
      <formula>NOT(ISERROR(SEARCH("Bajo",J45)))</formula>
    </cfRule>
    <cfRule type="containsText" dxfId="975" priority="217" operator="containsText" text="Extremo">
      <formula>NOT(ISERROR(SEARCH("Extremo",J45)))</formula>
    </cfRule>
  </conditionalFormatting>
  <conditionalFormatting sqref="K45:K49">
    <cfRule type="containsText" dxfId="974" priority="214" operator="containsText" text="Baja">
      <formula>NOT(ISERROR(SEARCH("Baja",K45)))</formula>
    </cfRule>
    <cfRule type="containsText" dxfId="973" priority="215" operator="containsText" text="Muy Baja">
      <formula>NOT(ISERROR(SEARCH("Muy Baja",K45)))</formula>
    </cfRule>
  </conditionalFormatting>
  <conditionalFormatting sqref="K45:K49">
    <cfRule type="containsText" dxfId="972" priority="212" operator="containsText" text="Muy Alta">
      <formula>NOT(ISERROR(SEARCH("Muy Alta",K45)))</formula>
    </cfRule>
    <cfRule type="containsText" dxfId="971" priority="213" operator="containsText" text="Alta">
      <formula>NOT(ISERROR(SEARCH("Alta",K45)))</formula>
    </cfRule>
  </conditionalFormatting>
  <conditionalFormatting sqref="L45:L49">
    <cfRule type="containsText" dxfId="970" priority="208" operator="containsText" text="Catastrófico">
      <formula>NOT(ISERROR(SEARCH("Catastrófico",L45)))</formula>
    </cfRule>
    <cfRule type="containsText" dxfId="969" priority="209" operator="containsText" text="Mayor">
      <formula>NOT(ISERROR(SEARCH("Mayor",L45)))</formula>
    </cfRule>
    <cfRule type="containsText" dxfId="968" priority="210" operator="containsText" text="Menor">
      <formula>NOT(ISERROR(SEARCH("Menor",L45)))</formula>
    </cfRule>
    <cfRule type="containsText" dxfId="967" priority="211" operator="containsText" text="Leve">
      <formula>NOT(ISERROR(SEARCH("Leve",L45)))</formula>
    </cfRule>
  </conditionalFormatting>
  <conditionalFormatting sqref="B45:G45">
    <cfRule type="containsText" dxfId="966" priority="202" operator="containsText" text="3- Moderado">
      <formula>NOT(ISERROR(SEARCH("3- Moderado",B45)))</formula>
    </cfRule>
    <cfRule type="containsText" dxfId="965" priority="203" operator="containsText" text="6- Moderado">
      <formula>NOT(ISERROR(SEARCH("6- Moderado",B45)))</formula>
    </cfRule>
    <cfRule type="containsText" dxfId="964" priority="204" operator="containsText" text="4- Moderado">
      <formula>NOT(ISERROR(SEARCH("4- Moderado",B45)))</formula>
    </cfRule>
    <cfRule type="containsText" dxfId="963" priority="205" operator="containsText" text="3- Bajo">
      <formula>NOT(ISERROR(SEARCH("3- Bajo",B45)))</formula>
    </cfRule>
    <cfRule type="containsText" dxfId="962" priority="206" operator="containsText" text="4- Bajo">
      <formula>NOT(ISERROR(SEARCH("4- Bajo",B45)))</formula>
    </cfRule>
    <cfRule type="containsText" dxfId="961" priority="207" operator="containsText" text="1- Bajo">
      <formula>NOT(ISERROR(SEARCH("1- Bajo",B45)))</formula>
    </cfRule>
  </conditionalFormatting>
  <conditionalFormatting sqref="K50:L50">
    <cfRule type="containsText" dxfId="960" priority="196" operator="containsText" text="3- Moderado">
      <formula>NOT(ISERROR(SEARCH("3- Moderado",K50)))</formula>
    </cfRule>
    <cfRule type="containsText" dxfId="959" priority="197" operator="containsText" text="6- Moderado">
      <formula>NOT(ISERROR(SEARCH("6- Moderado",K50)))</formula>
    </cfRule>
    <cfRule type="containsText" dxfId="958" priority="198" operator="containsText" text="4- Moderado">
      <formula>NOT(ISERROR(SEARCH("4- Moderado",K50)))</formula>
    </cfRule>
    <cfRule type="containsText" dxfId="957" priority="199" operator="containsText" text="3- Bajo">
      <formula>NOT(ISERROR(SEARCH("3- Bajo",K50)))</formula>
    </cfRule>
    <cfRule type="containsText" dxfId="956" priority="200" operator="containsText" text="4- Bajo">
      <formula>NOT(ISERROR(SEARCH("4- Bajo",K50)))</formula>
    </cfRule>
    <cfRule type="containsText" dxfId="955" priority="201" operator="containsText" text="1- Bajo">
      <formula>NOT(ISERROR(SEARCH("1- Bajo",K50)))</formula>
    </cfRule>
  </conditionalFormatting>
  <conditionalFormatting sqref="H50:I50">
    <cfRule type="containsText" dxfId="954" priority="190" operator="containsText" text="3- Moderado">
      <formula>NOT(ISERROR(SEARCH("3- Moderado",H50)))</formula>
    </cfRule>
    <cfRule type="containsText" dxfId="953" priority="191" operator="containsText" text="6- Moderado">
      <formula>NOT(ISERROR(SEARCH("6- Moderado",H50)))</formula>
    </cfRule>
    <cfRule type="containsText" dxfId="952" priority="192" operator="containsText" text="4- Moderado">
      <formula>NOT(ISERROR(SEARCH("4- Moderado",H50)))</formula>
    </cfRule>
    <cfRule type="containsText" dxfId="951" priority="193" operator="containsText" text="3- Bajo">
      <formula>NOT(ISERROR(SEARCH("3- Bajo",H50)))</formula>
    </cfRule>
    <cfRule type="containsText" dxfId="950" priority="194" operator="containsText" text="4- Bajo">
      <formula>NOT(ISERROR(SEARCH("4- Bajo",H50)))</formula>
    </cfRule>
    <cfRule type="containsText" dxfId="949" priority="195" operator="containsText" text="1- Bajo">
      <formula>NOT(ISERROR(SEARCH("1- Bajo",H50)))</formula>
    </cfRule>
  </conditionalFormatting>
  <conditionalFormatting sqref="A50">
    <cfRule type="containsText" dxfId="948" priority="184" operator="containsText" text="3- Moderado">
      <formula>NOT(ISERROR(SEARCH("3- Moderado",A50)))</formula>
    </cfRule>
    <cfRule type="containsText" dxfId="947" priority="185" operator="containsText" text="6- Moderado">
      <formula>NOT(ISERROR(SEARCH("6- Moderado",A50)))</formula>
    </cfRule>
    <cfRule type="containsText" dxfId="946" priority="186" operator="containsText" text="4- Moderado">
      <formula>NOT(ISERROR(SEARCH("4- Moderado",A50)))</formula>
    </cfRule>
    <cfRule type="containsText" dxfId="945" priority="187" operator="containsText" text="3- Bajo">
      <formula>NOT(ISERROR(SEARCH("3- Bajo",A50)))</formula>
    </cfRule>
    <cfRule type="containsText" dxfId="944" priority="188" operator="containsText" text="4- Bajo">
      <formula>NOT(ISERROR(SEARCH("4- Bajo",A50)))</formula>
    </cfRule>
    <cfRule type="containsText" dxfId="943" priority="189" operator="containsText" text="1- Bajo">
      <formula>NOT(ISERROR(SEARCH("1- Bajo",A50)))</formula>
    </cfRule>
  </conditionalFormatting>
  <conditionalFormatting sqref="J50:J54">
    <cfRule type="containsText" dxfId="942" priority="179" operator="containsText" text="Bajo">
      <formula>NOT(ISERROR(SEARCH("Bajo",J50)))</formula>
    </cfRule>
    <cfRule type="containsText" dxfId="941" priority="180" operator="containsText" text="Moderado">
      <formula>NOT(ISERROR(SEARCH("Moderado",J50)))</formula>
    </cfRule>
    <cfRule type="containsText" dxfId="940" priority="181" operator="containsText" text="Alto">
      <formula>NOT(ISERROR(SEARCH("Alto",J50)))</formula>
    </cfRule>
    <cfRule type="containsText" dxfId="93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938" priority="154" operator="containsText" text="Moderado">
      <formula>NOT(ISERROR(SEARCH("Moderado",M50)))</formula>
    </cfRule>
    <cfRule type="containsText" dxfId="937" priority="174" operator="containsText" text="Bajo">
      <formula>NOT(ISERROR(SEARCH("Bajo",M50)))</formula>
    </cfRule>
    <cfRule type="containsText" dxfId="936" priority="175" operator="containsText" text="Moderado">
      <formula>NOT(ISERROR(SEARCH("Moderado",M50)))</formula>
    </cfRule>
    <cfRule type="containsText" dxfId="935" priority="176" operator="containsText" text="Alto">
      <formula>NOT(ISERROR(SEARCH("Alto",M50)))</formula>
    </cfRule>
    <cfRule type="containsText" dxfId="93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933" priority="168" operator="containsText" text="3- Moderado">
      <formula>NOT(ISERROR(SEARCH("3- Moderado",N50)))</formula>
    </cfRule>
    <cfRule type="containsText" dxfId="932" priority="169" operator="containsText" text="6- Moderado">
      <formula>NOT(ISERROR(SEARCH("6- Moderado",N50)))</formula>
    </cfRule>
    <cfRule type="containsText" dxfId="931" priority="170" operator="containsText" text="4- Moderado">
      <formula>NOT(ISERROR(SEARCH("4- Moderado",N50)))</formula>
    </cfRule>
    <cfRule type="containsText" dxfId="930" priority="171" operator="containsText" text="3- Bajo">
      <formula>NOT(ISERROR(SEARCH("3- Bajo",N50)))</formula>
    </cfRule>
    <cfRule type="containsText" dxfId="929" priority="172" operator="containsText" text="4- Bajo">
      <formula>NOT(ISERROR(SEARCH("4- Bajo",N50)))</formula>
    </cfRule>
    <cfRule type="containsText" dxfId="928" priority="173" operator="containsText" text="1- Bajo">
      <formula>NOT(ISERROR(SEARCH("1- Bajo",N50)))</formula>
    </cfRule>
  </conditionalFormatting>
  <conditionalFormatting sqref="H50:H54">
    <cfRule type="containsText" dxfId="927" priority="155" operator="containsText" text="Muy Alta">
      <formula>NOT(ISERROR(SEARCH("Muy Alta",H50)))</formula>
    </cfRule>
    <cfRule type="containsText" dxfId="926" priority="156" operator="containsText" text="Alta">
      <formula>NOT(ISERROR(SEARCH("Alta",H50)))</formula>
    </cfRule>
    <cfRule type="containsText" dxfId="925" priority="157" operator="containsText" text="Muy Alta">
      <formula>NOT(ISERROR(SEARCH("Muy Alta",H50)))</formula>
    </cfRule>
    <cfRule type="containsText" dxfId="924" priority="162" operator="containsText" text="Muy Baja">
      <formula>NOT(ISERROR(SEARCH("Muy Baja",H50)))</formula>
    </cfRule>
    <cfRule type="containsText" dxfId="923" priority="163" operator="containsText" text="Baja">
      <formula>NOT(ISERROR(SEARCH("Baja",H50)))</formula>
    </cfRule>
    <cfRule type="containsText" dxfId="922" priority="164" operator="containsText" text="Media">
      <formula>NOT(ISERROR(SEARCH("Media",H50)))</formula>
    </cfRule>
    <cfRule type="containsText" dxfId="921" priority="165" operator="containsText" text="Alta">
      <formula>NOT(ISERROR(SEARCH("Alta",H50)))</formula>
    </cfRule>
    <cfRule type="containsText" dxfId="920" priority="167" operator="containsText" text="Muy Alta">
      <formula>NOT(ISERROR(SEARCH("Muy Alta",H50)))</formula>
    </cfRule>
  </conditionalFormatting>
  <conditionalFormatting sqref="I50:I54">
    <cfRule type="containsText" dxfId="919" priority="158" operator="containsText" text="Catastrófico">
      <formula>NOT(ISERROR(SEARCH("Catastrófico",I50)))</formula>
    </cfRule>
    <cfRule type="containsText" dxfId="918" priority="159" operator="containsText" text="Mayor">
      <formula>NOT(ISERROR(SEARCH("Mayor",I50)))</formula>
    </cfRule>
    <cfRule type="containsText" dxfId="917" priority="160" operator="containsText" text="Menor">
      <formula>NOT(ISERROR(SEARCH("Menor",I50)))</formula>
    </cfRule>
    <cfRule type="containsText" dxfId="916" priority="161" operator="containsText" text="Leve">
      <formula>NOT(ISERROR(SEARCH("Leve",I50)))</formula>
    </cfRule>
    <cfRule type="containsText" dxfId="915" priority="166" operator="containsText" text="Moderado">
      <formula>NOT(ISERROR(SEARCH("Moderado",I50)))</formula>
    </cfRule>
  </conditionalFormatting>
  <conditionalFormatting sqref="K50:K54">
    <cfRule type="containsText" dxfId="914" priority="153" operator="containsText" text="Media">
      <formula>NOT(ISERROR(SEARCH("Media",K50)))</formula>
    </cfRule>
  </conditionalFormatting>
  <conditionalFormatting sqref="L50:L54">
    <cfRule type="containsText" dxfId="913" priority="152" operator="containsText" text="Moderado">
      <formula>NOT(ISERROR(SEARCH("Moderado",L50)))</formula>
    </cfRule>
  </conditionalFormatting>
  <conditionalFormatting sqref="J50:J54">
    <cfRule type="containsText" dxfId="912" priority="151" operator="containsText" text="Moderado">
      <formula>NOT(ISERROR(SEARCH("Moderado",J50)))</formula>
    </cfRule>
  </conditionalFormatting>
  <conditionalFormatting sqref="J50:J54">
    <cfRule type="containsText" dxfId="911" priority="149" operator="containsText" text="Bajo">
      <formula>NOT(ISERROR(SEARCH("Bajo",J50)))</formula>
    </cfRule>
    <cfRule type="containsText" dxfId="910" priority="150" operator="containsText" text="Extremo">
      <formula>NOT(ISERROR(SEARCH("Extremo",J50)))</formula>
    </cfRule>
  </conditionalFormatting>
  <conditionalFormatting sqref="K50:K54">
    <cfRule type="containsText" dxfId="909" priority="147" operator="containsText" text="Baja">
      <formula>NOT(ISERROR(SEARCH("Baja",K50)))</formula>
    </cfRule>
    <cfRule type="containsText" dxfId="908" priority="148" operator="containsText" text="Muy Baja">
      <formula>NOT(ISERROR(SEARCH("Muy Baja",K50)))</formula>
    </cfRule>
  </conditionalFormatting>
  <conditionalFormatting sqref="K50:K54">
    <cfRule type="containsText" dxfId="907" priority="145" operator="containsText" text="Muy Alta">
      <formula>NOT(ISERROR(SEARCH("Muy Alta",K50)))</formula>
    </cfRule>
    <cfRule type="containsText" dxfId="906" priority="146" operator="containsText" text="Alta">
      <formula>NOT(ISERROR(SEARCH("Alta",K50)))</formula>
    </cfRule>
  </conditionalFormatting>
  <conditionalFormatting sqref="L50:L54">
    <cfRule type="containsText" dxfId="905" priority="141" operator="containsText" text="Catastrófico">
      <formula>NOT(ISERROR(SEARCH("Catastrófico",L50)))</formula>
    </cfRule>
    <cfRule type="containsText" dxfId="904" priority="142" operator="containsText" text="Mayor">
      <formula>NOT(ISERROR(SEARCH("Mayor",L50)))</formula>
    </cfRule>
    <cfRule type="containsText" dxfId="903" priority="143" operator="containsText" text="Menor">
      <formula>NOT(ISERROR(SEARCH("Menor",L50)))</formula>
    </cfRule>
    <cfRule type="containsText" dxfId="902" priority="144" operator="containsText" text="Leve">
      <formula>NOT(ISERROR(SEARCH("Leve",L50)))</formula>
    </cfRule>
  </conditionalFormatting>
  <conditionalFormatting sqref="B50:G50">
    <cfRule type="containsText" dxfId="901" priority="135" operator="containsText" text="3- Moderado">
      <formula>NOT(ISERROR(SEARCH("3- Moderado",B50)))</formula>
    </cfRule>
    <cfRule type="containsText" dxfId="900" priority="136" operator="containsText" text="6- Moderado">
      <formula>NOT(ISERROR(SEARCH("6- Moderado",B50)))</formula>
    </cfRule>
    <cfRule type="containsText" dxfId="899" priority="137" operator="containsText" text="4- Moderado">
      <formula>NOT(ISERROR(SEARCH("4- Moderado",B50)))</formula>
    </cfRule>
    <cfRule type="containsText" dxfId="898" priority="138" operator="containsText" text="3- Bajo">
      <formula>NOT(ISERROR(SEARCH("3- Bajo",B50)))</formula>
    </cfRule>
    <cfRule type="containsText" dxfId="897" priority="139" operator="containsText" text="4- Bajo">
      <formula>NOT(ISERROR(SEARCH("4- Bajo",B50)))</formula>
    </cfRule>
    <cfRule type="containsText" dxfId="896" priority="140" operator="containsText" text="1- Bajo">
      <formula>NOT(ISERROR(SEARCH("1- Bajo",B50)))</formula>
    </cfRule>
  </conditionalFormatting>
  <conditionalFormatting sqref="K55:L55">
    <cfRule type="containsText" dxfId="895" priority="129" operator="containsText" text="3- Moderado">
      <formula>NOT(ISERROR(SEARCH("3- Moderado",K55)))</formula>
    </cfRule>
    <cfRule type="containsText" dxfId="894" priority="130" operator="containsText" text="6- Moderado">
      <formula>NOT(ISERROR(SEARCH("6- Moderado",K55)))</formula>
    </cfRule>
    <cfRule type="containsText" dxfId="893" priority="131" operator="containsText" text="4- Moderado">
      <formula>NOT(ISERROR(SEARCH("4- Moderado",K55)))</formula>
    </cfRule>
    <cfRule type="containsText" dxfId="892" priority="132" operator="containsText" text="3- Bajo">
      <formula>NOT(ISERROR(SEARCH("3- Bajo",K55)))</formula>
    </cfRule>
    <cfRule type="containsText" dxfId="891" priority="133" operator="containsText" text="4- Bajo">
      <formula>NOT(ISERROR(SEARCH("4- Bajo",K55)))</formula>
    </cfRule>
    <cfRule type="containsText" dxfId="890" priority="134" operator="containsText" text="1- Bajo">
      <formula>NOT(ISERROR(SEARCH("1- Bajo",K55)))</formula>
    </cfRule>
  </conditionalFormatting>
  <conditionalFormatting sqref="H55:I55">
    <cfRule type="containsText" dxfId="889" priority="123" operator="containsText" text="3- Moderado">
      <formula>NOT(ISERROR(SEARCH("3- Moderado",H55)))</formula>
    </cfRule>
    <cfRule type="containsText" dxfId="888" priority="124" operator="containsText" text="6- Moderado">
      <formula>NOT(ISERROR(SEARCH("6- Moderado",H55)))</formula>
    </cfRule>
    <cfRule type="containsText" dxfId="887" priority="125" operator="containsText" text="4- Moderado">
      <formula>NOT(ISERROR(SEARCH("4- Moderado",H55)))</formula>
    </cfRule>
    <cfRule type="containsText" dxfId="886" priority="126" operator="containsText" text="3- Bajo">
      <formula>NOT(ISERROR(SEARCH("3- Bajo",H55)))</formula>
    </cfRule>
    <cfRule type="containsText" dxfId="885" priority="127" operator="containsText" text="4- Bajo">
      <formula>NOT(ISERROR(SEARCH("4- Bajo",H55)))</formula>
    </cfRule>
    <cfRule type="containsText" dxfId="884" priority="128" operator="containsText" text="1- Bajo">
      <formula>NOT(ISERROR(SEARCH("1- Bajo",H55)))</formula>
    </cfRule>
  </conditionalFormatting>
  <conditionalFormatting sqref="A55">
    <cfRule type="containsText" dxfId="883" priority="117" operator="containsText" text="3- Moderado">
      <formula>NOT(ISERROR(SEARCH("3- Moderado",A55)))</formula>
    </cfRule>
    <cfRule type="containsText" dxfId="882" priority="118" operator="containsText" text="6- Moderado">
      <formula>NOT(ISERROR(SEARCH("6- Moderado",A55)))</formula>
    </cfRule>
    <cfRule type="containsText" dxfId="881" priority="119" operator="containsText" text="4- Moderado">
      <formula>NOT(ISERROR(SEARCH("4- Moderado",A55)))</formula>
    </cfRule>
    <cfRule type="containsText" dxfId="880" priority="120" operator="containsText" text="3- Bajo">
      <formula>NOT(ISERROR(SEARCH("3- Bajo",A55)))</formula>
    </cfRule>
    <cfRule type="containsText" dxfId="879" priority="121" operator="containsText" text="4- Bajo">
      <formula>NOT(ISERROR(SEARCH("4- Bajo",A55)))</formula>
    </cfRule>
    <cfRule type="containsText" dxfId="878" priority="122" operator="containsText" text="1- Bajo">
      <formula>NOT(ISERROR(SEARCH("1- Bajo",A55)))</formula>
    </cfRule>
  </conditionalFormatting>
  <conditionalFormatting sqref="J55:J59">
    <cfRule type="containsText" dxfId="877" priority="112" operator="containsText" text="Bajo">
      <formula>NOT(ISERROR(SEARCH("Bajo",J55)))</formula>
    </cfRule>
    <cfRule type="containsText" dxfId="876" priority="113" operator="containsText" text="Moderado">
      <formula>NOT(ISERROR(SEARCH("Moderado",J55)))</formula>
    </cfRule>
    <cfRule type="containsText" dxfId="875" priority="114" operator="containsText" text="Alto">
      <formula>NOT(ISERROR(SEARCH("Alto",J55)))</formula>
    </cfRule>
    <cfRule type="containsText" dxfId="87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73" priority="87" operator="containsText" text="Moderado">
      <formula>NOT(ISERROR(SEARCH("Moderado",M55)))</formula>
    </cfRule>
    <cfRule type="containsText" dxfId="872" priority="107" operator="containsText" text="Bajo">
      <formula>NOT(ISERROR(SEARCH("Bajo",M55)))</formula>
    </cfRule>
    <cfRule type="containsText" dxfId="871" priority="108" operator="containsText" text="Moderado">
      <formula>NOT(ISERROR(SEARCH("Moderado",M55)))</formula>
    </cfRule>
    <cfRule type="containsText" dxfId="870" priority="109" operator="containsText" text="Alto">
      <formula>NOT(ISERROR(SEARCH("Alto",M55)))</formula>
    </cfRule>
    <cfRule type="containsText" dxfId="86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68" priority="101" operator="containsText" text="3- Moderado">
      <formula>NOT(ISERROR(SEARCH("3- Moderado",N55)))</formula>
    </cfRule>
    <cfRule type="containsText" dxfId="867" priority="102" operator="containsText" text="6- Moderado">
      <formula>NOT(ISERROR(SEARCH("6- Moderado",N55)))</formula>
    </cfRule>
    <cfRule type="containsText" dxfId="866" priority="103" operator="containsText" text="4- Moderado">
      <formula>NOT(ISERROR(SEARCH("4- Moderado",N55)))</formula>
    </cfRule>
    <cfRule type="containsText" dxfId="865" priority="104" operator="containsText" text="3- Bajo">
      <formula>NOT(ISERROR(SEARCH("3- Bajo",N55)))</formula>
    </cfRule>
    <cfRule type="containsText" dxfId="864" priority="105" operator="containsText" text="4- Bajo">
      <formula>NOT(ISERROR(SEARCH("4- Bajo",N55)))</formula>
    </cfRule>
    <cfRule type="containsText" dxfId="863" priority="106" operator="containsText" text="1- Bajo">
      <formula>NOT(ISERROR(SEARCH("1- Bajo",N55)))</formula>
    </cfRule>
  </conditionalFormatting>
  <conditionalFormatting sqref="H55:H59">
    <cfRule type="containsText" dxfId="862" priority="88" operator="containsText" text="Muy Alta">
      <formula>NOT(ISERROR(SEARCH("Muy Alta",H55)))</formula>
    </cfRule>
    <cfRule type="containsText" dxfId="861" priority="89" operator="containsText" text="Alta">
      <formula>NOT(ISERROR(SEARCH("Alta",H55)))</formula>
    </cfRule>
    <cfRule type="containsText" dxfId="860" priority="90" operator="containsText" text="Muy Alta">
      <formula>NOT(ISERROR(SEARCH("Muy Alta",H55)))</formula>
    </cfRule>
    <cfRule type="containsText" dxfId="859" priority="95" operator="containsText" text="Muy Baja">
      <formula>NOT(ISERROR(SEARCH("Muy Baja",H55)))</formula>
    </cfRule>
    <cfRule type="containsText" dxfId="858" priority="96" operator="containsText" text="Baja">
      <formula>NOT(ISERROR(SEARCH("Baja",H55)))</formula>
    </cfRule>
    <cfRule type="containsText" dxfId="857" priority="97" operator="containsText" text="Media">
      <formula>NOT(ISERROR(SEARCH("Media",H55)))</formula>
    </cfRule>
    <cfRule type="containsText" dxfId="856" priority="98" operator="containsText" text="Alta">
      <formula>NOT(ISERROR(SEARCH("Alta",H55)))</formula>
    </cfRule>
    <cfRule type="containsText" dxfId="855" priority="100" operator="containsText" text="Muy Alta">
      <formula>NOT(ISERROR(SEARCH("Muy Alta",H55)))</formula>
    </cfRule>
  </conditionalFormatting>
  <conditionalFormatting sqref="I55:I59">
    <cfRule type="containsText" dxfId="854" priority="91" operator="containsText" text="Catastrófico">
      <formula>NOT(ISERROR(SEARCH("Catastrófico",I55)))</formula>
    </cfRule>
    <cfRule type="containsText" dxfId="853" priority="92" operator="containsText" text="Mayor">
      <formula>NOT(ISERROR(SEARCH("Mayor",I55)))</formula>
    </cfRule>
    <cfRule type="containsText" dxfId="852" priority="93" operator="containsText" text="Menor">
      <formula>NOT(ISERROR(SEARCH("Menor",I55)))</formula>
    </cfRule>
    <cfRule type="containsText" dxfId="851" priority="94" operator="containsText" text="Leve">
      <formula>NOT(ISERROR(SEARCH("Leve",I55)))</formula>
    </cfRule>
    <cfRule type="containsText" dxfId="850" priority="99" operator="containsText" text="Moderado">
      <formula>NOT(ISERROR(SEARCH("Moderado",I55)))</formula>
    </cfRule>
  </conditionalFormatting>
  <conditionalFormatting sqref="K55:K59">
    <cfRule type="containsText" dxfId="849" priority="86" operator="containsText" text="Media">
      <formula>NOT(ISERROR(SEARCH("Media",K55)))</formula>
    </cfRule>
  </conditionalFormatting>
  <conditionalFormatting sqref="L55:L59">
    <cfRule type="containsText" dxfId="848" priority="85" operator="containsText" text="Moderado">
      <formula>NOT(ISERROR(SEARCH("Moderado",L55)))</formula>
    </cfRule>
  </conditionalFormatting>
  <conditionalFormatting sqref="J55:J59">
    <cfRule type="containsText" dxfId="847" priority="84" operator="containsText" text="Moderado">
      <formula>NOT(ISERROR(SEARCH("Moderado",J55)))</formula>
    </cfRule>
  </conditionalFormatting>
  <conditionalFormatting sqref="J55:J59">
    <cfRule type="containsText" dxfId="846" priority="82" operator="containsText" text="Bajo">
      <formula>NOT(ISERROR(SEARCH("Bajo",J55)))</formula>
    </cfRule>
    <cfRule type="containsText" dxfId="845" priority="83" operator="containsText" text="Extremo">
      <formula>NOT(ISERROR(SEARCH("Extremo",J55)))</formula>
    </cfRule>
  </conditionalFormatting>
  <conditionalFormatting sqref="K55:K59">
    <cfRule type="containsText" dxfId="844" priority="80" operator="containsText" text="Baja">
      <formula>NOT(ISERROR(SEARCH("Baja",K55)))</formula>
    </cfRule>
    <cfRule type="containsText" dxfId="843" priority="81" operator="containsText" text="Muy Baja">
      <formula>NOT(ISERROR(SEARCH("Muy Baja",K55)))</formula>
    </cfRule>
  </conditionalFormatting>
  <conditionalFormatting sqref="K55:K59">
    <cfRule type="containsText" dxfId="842" priority="78" operator="containsText" text="Muy Alta">
      <formula>NOT(ISERROR(SEARCH("Muy Alta",K55)))</formula>
    </cfRule>
    <cfRule type="containsText" dxfId="841" priority="79" operator="containsText" text="Alta">
      <formula>NOT(ISERROR(SEARCH("Alta",K55)))</formula>
    </cfRule>
  </conditionalFormatting>
  <conditionalFormatting sqref="L55:L59">
    <cfRule type="containsText" dxfId="840" priority="74" operator="containsText" text="Catastrófico">
      <formula>NOT(ISERROR(SEARCH("Catastrófico",L55)))</formula>
    </cfRule>
    <cfRule type="containsText" dxfId="839" priority="75" operator="containsText" text="Mayor">
      <formula>NOT(ISERROR(SEARCH("Mayor",L55)))</formula>
    </cfRule>
    <cfRule type="containsText" dxfId="838" priority="76" operator="containsText" text="Menor">
      <formula>NOT(ISERROR(SEARCH("Menor",L55)))</formula>
    </cfRule>
    <cfRule type="containsText" dxfId="837" priority="77" operator="containsText" text="Leve">
      <formula>NOT(ISERROR(SEARCH("Leve",L55)))</formula>
    </cfRule>
  </conditionalFormatting>
  <conditionalFormatting sqref="B55:G55">
    <cfRule type="containsText" dxfId="836" priority="68" operator="containsText" text="3- Moderado">
      <formula>NOT(ISERROR(SEARCH("3- Moderado",B55)))</formula>
    </cfRule>
    <cfRule type="containsText" dxfId="835" priority="69" operator="containsText" text="6- Moderado">
      <formula>NOT(ISERROR(SEARCH("6- Moderado",B55)))</formula>
    </cfRule>
    <cfRule type="containsText" dxfId="834" priority="70" operator="containsText" text="4- Moderado">
      <formula>NOT(ISERROR(SEARCH("4- Moderado",B55)))</formula>
    </cfRule>
    <cfRule type="containsText" dxfId="833" priority="71" operator="containsText" text="3- Bajo">
      <formula>NOT(ISERROR(SEARCH("3- Bajo",B55)))</formula>
    </cfRule>
    <cfRule type="containsText" dxfId="832" priority="72" operator="containsText" text="4- Bajo">
      <formula>NOT(ISERROR(SEARCH("4- Bajo",B55)))</formula>
    </cfRule>
    <cfRule type="containsText" dxfId="831" priority="73" operator="containsText" text="1- Bajo">
      <formula>NOT(ISERROR(SEARCH("1- Bajo",B55)))</formula>
    </cfRule>
  </conditionalFormatting>
  <conditionalFormatting sqref="K60:L60">
    <cfRule type="containsText" dxfId="830" priority="62" operator="containsText" text="3- Moderado">
      <formula>NOT(ISERROR(SEARCH("3- Moderado",K60)))</formula>
    </cfRule>
    <cfRule type="containsText" dxfId="829" priority="63" operator="containsText" text="6- Moderado">
      <formula>NOT(ISERROR(SEARCH("6- Moderado",K60)))</formula>
    </cfRule>
    <cfRule type="containsText" dxfId="828" priority="64" operator="containsText" text="4- Moderado">
      <formula>NOT(ISERROR(SEARCH("4- Moderado",K60)))</formula>
    </cfRule>
    <cfRule type="containsText" dxfId="827" priority="65" operator="containsText" text="3- Bajo">
      <formula>NOT(ISERROR(SEARCH("3- Bajo",K60)))</formula>
    </cfRule>
    <cfRule type="containsText" dxfId="826" priority="66" operator="containsText" text="4- Bajo">
      <formula>NOT(ISERROR(SEARCH("4- Bajo",K60)))</formula>
    </cfRule>
    <cfRule type="containsText" dxfId="825" priority="67" operator="containsText" text="1- Bajo">
      <formula>NOT(ISERROR(SEARCH("1- Bajo",K60)))</formula>
    </cfRule>
  </conditionalFormatting>
  <conditionalFormatting sqref="H60:I60">
    <cfRule type="containsText" dxfId="824" priority="56" operator="containsText" text="3- Moderado">
      <formula>NOT(ISERROR(SEARCH("3- Moderado",H60)))</formula>
    </cfRule>
    <cfRule type="containsText" dxfId="823" priority="57" operator="containsText" text="6- Moderado">
      <formula>NOT(ISERROR(SEARCH("6- Moderado",H60)))</formula>
    </cfRule>
    <cfRule type="containsText" dxfId="822" priority="58" operator="containsText" text="4- Moderado">
      <formula>NOT(ISERROR(SEARCH("4- Moderado",H60)))</formula>
    </cfRule>
    <cfRule type="containsText" dxfId="821" priority="59" operator="containsText" text="3- Bajo">
      <formula>NOT(ISERROR(SEARCH("3- Bajo",H60)))</formula>
    </cfRule>
    <cfRule type="containsText" dxfId="820" priority="60" operator="containsText" text="4- Bajo">
      <formula>NOT(ISERROR(SEARCH("4- Bajo",H60)))</formula>
    </cfRule>
    <cfRule type="containsText" dxfId="819" priority="61" operator="containsText" text="1- Bajo">
      <formula>NOT(ISERROR(SEARCH("1- Bajo",H60)))</formula>
    </cfRule>
  </conditionalFormatting>
  <conditionalFormatting sqref="A60">
    <cfRule type="containsText" dxfId="818" priority="50" operator="containsText" text="3- Moderado">
      <formula>NOT(ISERROR(SEARCH("3- Moderado",A60)))</formula>
    </cfRule>
    <cfRule type="containsText" dxfId="817" priority="51" operator="containsText" text="6- Moderado">
      <formula>NOT(ISERROR(SEARCH("6- Moderado",A60)))</formula>
    </cfRule>
    <cfRule type="containsText" dxfId="816" priority="52" operator="containsText" text="4- Moderado">
      <formula>NOT(ISERROR(SEARCH("4- Moderado",A60)))</formula>
    </cfRule>
    <cfRule type="containsText" dxfId="815" priority="53" operator="containsText" text="3- Bajo">
      <formula>NOT(ISERROR(SEARCH("3- Bajo",A60)))</formula>
    </cfRule>
    <cfRule type="containsText" dxfId="814" priority="54" operator="containsText" text="4- Bajo">
      <formula>NOT(ISERROR(SEARCH("4- Bajo",A60)))</formula>
    </cfRule>
    <cfRule type="containsText" dxfId="813" priority="55" operator="containsText" text="1- Bajo">
      <formula>NOT(ISERROR(SEARCH("1- Bajo",A60)))</formula>
    </cfRule>
  </conditionalFormatting>
  <conditionalFormatting sqref="J60:J64">
    <cfRule type="containsText" dxfId="812" priority="45" operator="containsText" text="Bajo">
      <formula>NOT(ISERROR(SEARCH("Bajo",J60)))</formula>
    </cfRule>
    <cfRule type="containsText" dxfId="811" priority="46" operator="containsText" text="Moderado">
      <formula>NOT(ISERROR(SEARCH("Moderado",J60)))</formula>
    </cfRule>
    <cfRule type="containsText" dxfId="810" priority="47" operator="containsText" text="Alto">
      <formula>NOT(ISERROR(SEARCH("Alto",J60)))</formula>
    </cfRule>
    <cfRule type="containsText" dxfId="809" priority="48" operator="containsText" text="Extremo">
      <formula>NOT(ISERROR(SEARCH("Extremo",J60)))</formula>
    </cfRule>
    <cfRule type="colorScale" priority="49">
      <colorScale>
        <cfvo type="min"/>
        <cfvo type="max"/>
        <color rgb="FFFF7128"/>
        <color rgb="FFFFEF9C"/>
      </colorScale>
    </cfRule>
  </conditionalFormatting>
  <conditionalFormatting sqref="M60:M64">
    <cfRule type="containsText" dxfId="808" priority="20" operator="containsText" text="Moderado">
      <formula>NOT(ISERROR(SEARCH("Moderado",M60)))</formula>
    </cfRule>
    <cfRule type="containsText" dxfId="807" priority="40" operator="containsText" text="Bajo">
      <formula>NOT(ISERROR(SEARCH("Bajo",M60)))</formula>
    </cfRule>
    <cfRule type="containsText" dxfId="806" priority="41" operator="containsText" text="Moderado">
      <formula>NOT(ISERROR(SEARCH("Moderado",M60)))</formula>
    </cfRule>
    <cfRule type="containsText" dxfId="805" priority="42" operator="containsText" text="Alto">
      <formula>NOT(ISERROR(SEARCH("Alto",M60)))</formula>
    </cfRule>
    <cfRule type="containsText" dxfId="804" priority="43" operator="containsText" text="Extremo">
      <formula>NOT(ISERROR(SEARCH("Extremo",M60)))</formula>
    </cfRule>
    <cfRule type="colorScale" priority="44">
      <colorScale>
        <cfvo type="min"/>
        <cfvo type="max"/>
        <color rgb="FFFF7128"/>
        <color rgb="FFFFEF9C"/>
      </colorScale>
    </cfRule>
  </conditionalFormatting>
  <conditionalFormatting sqref="N60">
    <cfRule type="containsText" dxfId="803" priority="34" operator="containsText" text="3- Moderado">
      <formula>NOT(ISERROR(SEARCH("3- Moderado",N60)))</formula>
    </cfRule>
    <cfRule type="containsText" dxfId="802" priority="35" operator="containsText" text="6- Moderado">
      <formula>NOT(ISERROR(SEARCH("6- Moderado",N60)))</formula>
    </cfRule>
    <cfRule type="containsText" dxfId="801" priority="36" operator="containsText" text="4- Moderado">
      <formula>NOT(ISERROR(SEARCH("4- Moderado",N60)))</formula>
    </cfRule>
    <cfRule type="containsText" dxfId="800" priority="37" operator="containsText" text="3- Bajo">
      <formula>NOT(ISERROR(SEARCH("3- Bajo",N60)))</formula>
    </cfRule>
    <cfRule type="containsText" dxfId="799" priority="38" operator="containsText" text="4- Bajo">
      <formula>NOT(ISERROR(SEARCH("4- Bajo",N60)))</formula>
    </cfRule>
    <cfRule type="containsText" dxfId="798" priority="39" operator="containsText" text="1- Bajo">
      <formula>NOT(ISERROR(SEARCH("1- Bajo",N60)))</formula>
    </cfRule>
  </conditionalFormatting>
  <conditionalFormatting sqref="H60:H64">
    <cfRule type="containsText" dxfId="797" priority="21" operator="containsText" text="Muy Alta">
      <formula>NOT(ISERROR(SEARCH("Muy Alta",H60)))</formula>
    </cfRule>
    <cfRule type="containsText" dxfId="796" priority="22" operator="containsText" text="Alta">
      <formula>NOT(ISERROR(SEARCH("Alta",H60)))</formula>
    </cfRule>
    <cfRule type="containsText" dxfId="795" priority="23" operator="containsText" text="Muy Alta">
      <formula>NOT(ISERROR(SEARCH("Muy Alta",H60)))</formula>
    </cfRule>
    <cfRule type="containsText" dxfId="794" priority="28" operator="containsText" text="Muy Baja">
      <formula>NOT(ISERROR(SEARCH("Muy Baja",H60)))</formula>
    </cfRule>
    <cfRule type="containsText" dxfId="793" priority="29" operator="containsText" text="Baja">
      <formula>NOT(ISERROR(SEARCH("Baja",H60)))</formula>
    </cfRule>
    <cfRule type="containsText" dxfId="792" priority="30" operator="containsText" text="Media">
      <formula>NOT(ISERROR(SEARCH("Media",H60)))</formula>
    </cfRule>
    <cfRule type="containsText" dxfId="791" priority="31" operator="containsText" text="Alta">
      <formula>NOT(ISERROR(SEARCH("Alta",H60)))</formula>
    </cfRule>
    <cfRule type="containsText" dxfId="790" priority="33" operator="containsText" text="Muy Alta">
      <formula>NOT(ISERROR(SEARCH("Muy Alta",H60)))</formula>
    </cfRule>
  </conditionalFormatting>
  <conditionalFormatting sqref="I60:I64">
    <cfRule type="containsText" dxfId="789" priority="24" operator="containsText" text="Catastrófico">
      <formula>NOT(ISERROR(SEARCH("Catastrófico",I60)))</formula>
    </cfRule>
    <cfRule type="containsText" dxfId="788" priority="25" operator="containsText" text="Mayor">
      <formula>NOT(ISERROR(SEARCH("Mayor",I60)))</formula>
    </cfRule>
    <cfRule type="containsText" dxfId="787" priority="26" operator="containsText" text="Menor">
      <formula>NOT(ISERROR(SEARCH("Menor",I60)))</formula>
    </cfRule>
    <cfRule type="containsText" dxfId="786" priority="27" operator="containsText" text="Leve">
      <formula>NOT(ISERROR(SEARCH("Leve",I60)))</formula>
    </cfRule>
    <cfRule type="containsText" dxfId="785" priority="32" operator="containsText" text="Moderado">
      <formula>NOT(ISERROR(SEARCH("Moderado",I60)))</formula>
    </cfRule>
  </conditionalFormatting>
  <conditionalFormatting sqref="K60:K64">
    <cfRule type="containsText" dxfId="784" priority="19" operator="containsText" text="Media">
      <formula>NOT(ISERROR(SEARCH("Media",K60)))</formula>
    </cfRule>
  </conditionalFormatting>
  <conditionalFormatting sqref="L60:L64">
    <cfRule type="containsText" dxfId="783" priority="18" operator="containsText" text="Moderado">
      <formula>NOT(ISERROR(SEARCH("Moderado",L60)))</formula>
    </cfRule>
  </conditionalFormatting>
  <conditionalFormatting sqref="J60:J64">
    <cfRule type="containsText" dxfId="782" priority="17" operator="containsText" text="Moderado">
      <formula>NOT(ISERROR(SEARCH("Moderado",J60)))</formula>
    </cfRule>
  </conditionalFormatting>
  <conditionalFormatting sqref="J60:J64">
    <cfRule type="containsText" dxfId="781" priority="15" operator="containsText" text="Bajo">
      <formula>NOT(ISERROR(SEARCH("Bajo",J60)))</formula>
    </cfRule>
    <cfRule type="containsText" dxfId="780" priority="16" operator="containsText" text="Extremo">
      <formula>NOT(ISERROR(SEARCH("Extremo",J60)))</formula>
    </cfRule>
  </conditionalFormatting>
  <conditionalFormatting sqref="K60:K64">
    <cfRule type="containsText" dxfId="779" priority="13" operator="containsText" text="Baja">
      <formula>NOT(ISERROR(SEARCH("Baja",K60)))</formula>
    </cfRule>
    <cfRule type="containsText" dxfId="778" priority="14" operator="containsText" text="Muy Baja">
      <formula>NOT(ISERROR(SEARCH("Muy Baja",K60)))</formula>
    </cfRule>
  </conditionalFormatting>
  <conditionalFormatting sqref="K60:K64">
    <cfRule type="containsText" dxfId="777" priority="11" operator="containsText" text="Muy Alta">
      <formula>NOT(ISERROR(SEARCH("Muy Alta",K60)))</formula>
    </cfRule>
    <cfRule type="containsText" dxfId="776" priority="12" operator="containsText" text="Alta">
      <formula>NOT(ISERROR(SEARCH("Alta",K60)))</formula>
    </cfRule>
  </conditionalFormatting>
  <conditionalFormatting sqref="L60:L64">
    <cfRule type="containsText" dxfId="775" priority="7" operator="containsText" text="Catastrófico">
      <formula>NOT(ISERROR(SEARCH("Catastrófico",L60)))</formula>
    </cfRule>
    <cfRule type="containsText" dxfId="774" priority="8" operator="containsText" text="Mayor">
      <formula>NOT(ISERROR(SEARCH("Mayor",L60)))</formula>
    </cfRule>
    <cfRule type="containsText" dxfId="773" priority="9" operator="containsText" text="Menor">
      <formula>NOT(ISERROR(SEARCH("Menor",L60)))</formula>
    </cfRule>
    <cfRule type="containsText" dxfId="772" priority="10" operator="containsText" text="Leve">
      <formula>NOT(ISERROR(SEARCH("Leve",L60)))</formula>
    </cfRule>
  </conditionalFormatting>
  <conditionalFormatting sqref="B60:G60">
    <cfRule type="containsText" dxfId="771" priority="1" operator="containsText" text="3- Moderado">
      <formula>NOT(ISERROR(SEARCH("3- Moderado",B60)))</formula>
    </cfRule>
    <cfRule type="containsText" dxfId="770" priority="2" operator="containsText" text="6- Moderado">
      <formula>NOT(ISERROR(SEARCH("6- Moderado",B60)))</formula>
    </cfRule>
    <cfRule type="containsText" dxfId="769" priority="3" operator="containsText" text="4- Moderado">
      <formula>NOT(ISERROR(SEARCH("4- Moderado",B60)))</formula>
    </cfRule>
    <cfRule type="containsText" dxfId="768" priority="4" operator="containsText" text="3- Bajo">
      <formula>NOT(ISERROR(SEARCH("3- Bajo",B60)))</formula>
    </cfRule>
    <cfRule type="containsText" dxfId="767" priority="5" operator="containsText" text="4- Bajo">
      <formula>NOT(ISERROR(SEARCH("4- Bajo",B60)))</formula>
    </cfRule>
    <cfRule type="containsText" dxfId="766" priority="6" operator="containsText" text="1- Bajo">
      <formula>NOT(ISERROR(SEARCH("1- Bajo",B60)))</formula>
    </cfRule>
  </conditionalFormatting>
  <dataValidations count="7">
    <dataValidation allowBlank="1" showInputMessage="1" showErrorMessage="1" prompt="Seleccionar el tipo de riesgo teniendo en cuenta que  factor organizaconal afecta. Ver explicacion en hoja " sqref="E8" xr:uid="{6F6BA9D0-99CE-4A07-9D22-43A710B680E1}"/>
    <dataValidation allowBlank="1" showInputMessage="1" showErrorMessage="1" prompt="Registrar qué factor  que ocasina el riesgo: un facot identtficado el contexto._x000a_O  personas, recursos, estilo de direccion , factores externos, , codiciones ambientales" sqref="F8:G8" xr:uid="{66009264-57AF-40B5-8E92-48D6273FEC7B}"/>
    <dataValidation allowBlank="1" showInputMessage="1" showErrorMessage="1" prompt="Que tan factible es que materialize el riesgo?" sqref="H8" xr:uid="{B0805A9E-704C-4DB4-A286-875158B2352D}"/>
    <dataValidation allowBlank="1" showInputMessage="1" showErrorMessage="1" prompt="El grado de afectación puede ser " sqref="I8" xr:uid="{DB1BCAB2-870B-40FF-8A10-A13366C2F072}"/>
    <dataValidation allowBlank="1" showInputMessage="1" showErrorMessage="1" prompt="Describir las actividades que se van a desarrollar para el proyecto" sqref="O7" xr:uid="{BF5F50E9-E0B2-45C5-B24E-A001C3D2C090}"/>
    <dataValidation allowBlank="1" showInputMessage="1" showErrorMessage="1" prompt="Seleccionar si el responsable es el responsable de las acciones es el nivel central" sqref="P7:P8" xr:uid="{84F2C3AB-9826-433F-8E4F-D96A4ACC39F2}"/>
    <dataValidation allowBlank="1" showInputMessage="1" showErrorMessage="1" prompt="seleccionar si el responsable de ejecutar las acciones es el nivel central" sqref="Q8:R8" xr:uid="{C71F035D-1D9F-48A5-B8BB-EFF4342B03EB}"/>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Mapa Final</vt:lpstr>
      <vt:lpstr>Hoja1</vt:lpstr>
      <vt:lpstr>LISTA</vt:lpstr>
      <vt:lpstr>Seguimiento 1 Trimestre</vt:lpstr>
      <vt:lpstr>Seguimiento 2 Trimestre</vt:lpstr>
      <vt:lpstr>Seguimiento 3 Trimestre</vt:lpstr>
      <vt:lpstr>Seguimiento 4 Trimestre</vt:lpstr>
      <vt:lpstr>Instructivo</vt:lpstr>
      <vt:lpstr>Clasificación Riesgo</vt:lpstr>
      <vt:lpstr>Tabla Impacto </vt:lpstr>
      <vt:lpstr>Tabla probabilidad</vt:lpstr>
      <vt:lpstr>Tabla Valoración de Controles</vt:lpstr>
      <vt:lpstr>Matriz de Calor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Centro Servicios Juzgado Penales Adolescentes - Córdob</cp:lastModifiedBy>
  <dcterms:created xsi:type="dcterms:W3CDTF">2021-04-16T16:11:31Z</dcterms:created>
  <dcterms:modified xsi:type="dcterms:W3CDTF">2024-01-24T13:37:10Z</dcterms:modified>
</cp:coreProperties>
</file>